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Other Objects - 800" sheetId="1" r:id="rId1"/>
  </sheets>
  <externalReferences>
    <externalReference r:id="rId2"/>
  </externalReferences>
  <definedNames>
    <definedName name="_xlnm.Print_Area" localSheetId="0">'Other Objects - 800'!$A$1:$O$155</definedName>
    <definedName name="_xlnm.Print_Titles" localSheetId="0">'Other Objects - 800'!$A:$C,'Other Objects - 800'!$1:$3</definedName>
  </definedNames>
  <calcPr calcId="145621"/>
</workbook>
</file>

<file path=xl/calcChain.xml><?xml version="1.0" encoding="utf-8"?>
<calcChain xmlns="http://schemas.openxmlformats.org/spreadsheetml/2006/main">
  <c r="L151" i="1" l="1"/>
  <c r="J151" i="1"/>
  <c r="H151" i="1"/>
  <c r="F151" i="1"/>
  <c r="D151" i="1"/>
  <c r="C151" i="1"/>
  <c r="N150" i="1"/>
  <c r="N151" i="1" s="1"/>
  <c r="M150" i="1"/>
  <c r="K150" i="1"/>
  <c r="I150" i="1"/>
  <c r="G150" i="1"/>
  <c r="E150" i="1"/>
  <c r="L148" i="1"/>
  <c r="J148" i="1"/>
  <c r="H148" i="1"/>
  <c r="F148" i="1"/>
  <c r="D148" i="1"/>
  <c r="C148" i="1"/>
  <c r="N147" i="1"/>
  <c r="O147" i="1" s="1"/>
  <c r="M147" i="1"/>
  <c r="K147" i="1"/>
  <c r="I147" i="1"/>
  <c r="G147" i="1"/>
  <c r="E147" i="1"/>
  <c r="N146" i="1"/>
  <c r="O146" i="1" s="1"/>
  <c r="M146" i="1"/>
  <c r="K146" i="1"/>
  <c r="I146" i="1"/>
  <c r="G146" i="1"/>
  <c r="E146" i="1"/>
  <c r="N145" i="1"/>
  <c r="O145" i="1" s="1"/>
  <c r="M145" i="1"/>
  <c r="K145" i="1"/>
  <c r="I145" i="1"/>
  <c r="G145" i="1"/>
  <c r="E145" i="1"/>
  <c r="N144" i="1"/>
  <c r="O144" i="1" s="1"/>
  <c r="M144" i="1"/>
  <c r="K144" i="1"/>
  <c r="I144" i="1"/>
  <c r="G144" i="1"/>
  <c r="E144" i="1"/>
  <c r="N143" i="1"/>
  <c r="O143" i="1" s="1"/>
  <c r="M143" i="1"/>
  <c r="K143" i="1"/>
  <c r="I143" i="1"/>
  <c r="G143" i="1"/>
  <c r="E143" i="1"/>
  <c r="N142" i="1"/>
  <c r="O142" i="1" s="1"/>
  <c r="M142" i="1"/>
  <c r="K142" i="1"/>
  <c r="I142" i="1"/>
  <c r="G142" i="1"/>
  <c r="E142" i="1"/>
  <c r="N141" i="1"/>
  <c r="O141" i="1" s="1"/>
  <c r="M141" i="1"/>
  <c r="K141" i="1"/>
  <c r="I141" i="1"/>
  <c r="G141" i="1"/>
  <c r="E141" i="1"/>
  <c r="N140" i="1"/>
  <c r="O140" i="1" s="1"/>
  <c r="M140" i="1"/>
  <c r="K140" i="1"/>
  <c r="I140" i="1"/>
  <c r="G140" i="1"/>
  <c r="E140" i="1"/>
  <c r="N139" i="1"/>
  <c r="O139" i="1" s="1"/>
  <c r="M139" i="1"/>
  <c r="K139" i="1"/>
  <c r="I139" i="1"/>
  <c r="G139" i="1"/>
  <c r="E139" i="1"/>
  <c r="N138" i="1"/>
  <c r="O138" i="1" s="1"/>
  <c r="M138" i="1"/>
  <c r="K138" i="1"/>
  <c r="I138" i="1"/>
  <c r="G138" i="1"/>
  <c r="E138" i="1"/>
  <c r="N137" i="1"/>
  <c r="O137" i="1" s="1"/>
  <c r="M137" i="1"/>
  <c r="K137" i="1"/>
  <c r="I137" i="1"/>
  <c r="G137" i="1"/>
  <c r="E137" i="1"/>
  <c r="N136" i="1"/>
  <c r="O136" i="1" s="1"/>
  <c r="M136" i="1"/>
  <c r="K136" i="1"/>
  <c r="I136" i="1"/>
  <c r="G136" i="1"/>
  <c r="E136" i="1"/>
  <c r="N135" i="1"/>
  <c r="O135" i="1" s="1"/>
  <c r="M135" i="1"/>
  <c r="K135" i="1"/>
  <c r="I135" i="1"/>
  <c r="G135" i="1"/>
  <c r="E135" i="1"/>
  <c r="N134" i="1"/>
  <c r="O134" i="1" s="1"/>
  <c r="M134" i="1"/>
  <c r="K134" i="1"/>
  <c r="I134" i="1"/>
  <c r="G134" i="1"/>
  <c r="E134" i="1"/>
  <c r="N133" i="1"/>
  <c r="O133" i="1" s="1"/>
  <c r="M133" i="1"/>
  <c r="K133" i="1"/>
  <c r="I133" i="1"/>
  <c r="G133" i="1"/>
  <c r="E133" i="1"/>
  <c r="N132" i="1"/>
  <c r="O132" i="1" s="1"/>
  <c r="M132" i="1"/>
  <c r="K132" i="1"/>
  <c r="I132" i="1"/>
  <c r="G132" i="1"/>
  <c r="E132" i="1"/>
  <c r="N131" i="1"/>
  <c r="O131" i="1" s="1"/>
  <c r="M131" i="1"/>
  <c r="K131" i="1"/>
  <c r="I131" i="1"/>
  <c r="G131" i="1"/>
  <c r="E131" i="1"/>
  <c r="N130" i="1"/>
  <c r="O130" i="1" s="1"/>
  <c r="M130" i="1"/>
  <c r="K130" i="1"/>
  <c r="I130" i="1"/>
  <c r="G130" i="1"/>
  <c r="E130" i="1"/>
  <c r="N129" i="1"/>
  <c r="O129" i="1" s="1"/>
  <c r="M129" i="1"/>
  <c r="K129" i="1"/>
  <c r="I129" i="1"/>
  <c r="G129" i="1"/>
  <c r="E129" i="1"/>
  <c r="N128" i="1"/>
  <c r="O128" i="1" s="1"/>
  <c r="M128" i="1"/>
  <c r="K128" i="1"/>
  <c r="I128" i="1"/>
  <c r="G128" i="1"/>
  <c r="E128" i="1"/>
  <c r="N127" i="1"/>
  <c r="O127" i="1" s="1"/>
  <c r="M127" i="1"/>
  <c r="K127" i="1"/>
  <c r="I127" i="1"/>
  <c r="G127" i="1"/>
  <c r="E127" i="1"/>
  <c r="N126" i="1"/>
  <c r="O126" i="1" s="1"/>
  <c r="M126" i="1"/>
  <c r="K126" i="1"/>
  <c r="I126" i="1"/>
  <c r="G126" i="1"/>
  <c r="E126" i="1"/>
  <c r="N125" i="1"/>
  <c r="O125" i="1" s="1"/>
  <c r="M125" i="1"/>
  <c r="K125" i="1"/>
  <c r="I125" i="1"/>
  <c r="G125" i="1"/>
  <c r="E125" i="1"/>
  <c r="N124" i="1"/>
  <c r="O124" i="1" s="1"/>
  <c r="M124" i="1"/>
  <c r="K124" i="1"/>
  <c r="I124" i="1"/>
  <c r="G124" i="1"/>
  <c r="E124" i="1"/>
  <c r="N123" i="1"/>
  <c r="O123" i="1" s="1"/>
  <c r="M123" i="1"/>
  <c r="K123" i="1"/>
  <c r="I123" i="1"/>
  <c r="G123" i="1"/>
  <c r="E123" i="1"/>
  <c r="N122" i="1"/>
  <c r="O122" i="1" s="1"/>
  <c r="M122" i="1"/>
  <c r="K122" i="1"/>
  <c r="I122" i="1"/>
  <c r="G122" i="1"/>
  <c r="E122" i="1"/>
  <c r="N121" i="1"/>
  <c r="O121" i="1" s="1"/>
  <c r="M121" i="1"/>
  <c r="K121" i="1"/>
  <c r="I121" i="1"/>
  <c r="G121" i="1"/>
  <c r="E121" i="1"/>
  <c r="N120" i="1"/>
  <c r="O120" i="1" s="1"/>
  <c r="M120" i="1"/>
  <c r="K120" i="1"/>
  <c r="I120" i="1"/>
  <c r="G120" i="1"/>
  <c r="E120" i="1"/>
  <c r="N119" i="1"/>
  <c r="O119" i="1" s="1"/>
  <c r="M119" i="1"/>
  <c r="K119" i="1"/>
  <c r="I119" i="1"/>
  <c r="G119" i="1"/>
  <c r="E119" i="1"/>
  <c r="N118" i="1"/>
  <c r="O118" i="1" s="1"/>
  <c r="M118" i="1"/>
  <c r="K118" i="1"/>
  <c r="I118" i="1"/>
  <c r="G118" i="1"/>
  <c r="E118" i="1"/>
  <c r="O117" i="1"/>
  <c r="N117" i="1"/>
  <c r="M117" i="1"/>
  <c r="K117" i="1"/>
  <c r="I117" i="1"/>
  <c r="G117" i="1"/>
  <c r="E117" i="1"/>
  <c r="N116" i="1"/>
  <c r="O116" i="1" s="1"/>
  <c r="M116" i="1"/>
  <c r="K116" i="1"/>
  <c r="I116" i="1"/>
  <c r="G116" i="1"/>
  <c r="E116" i="1"/>
  <c r="N115" i="1"/>
  <c r="O115" i="1" s="1"/>
  <c r="M115" i="1"/>
  <c r="K115" i="1"/>
  <c r="I115" i="1"/>
  <c r="G115" i="1"/>
  <c r="E115" i="1"/>
  <c r="N114" i="1"/>
  <c r="O114" i="1" s="1"/>
  <c r="M114" i="1"/>
  <c r="K114" i="1"/>
  <c r="I114" i="1"/>
  <c r="G114" i="1"/>
  <c r="E114" i="1"/>
  <c r="N113" i="1"/>
  <c r="O113" i="1" s="1"/>
  <c r="M113" i="1"/>
  <c r="K113" i="1"/>
  <c r="I113" i="1"/>
  <c r="G113" i="1"/>
  <c r="E113" i="1"/>
  <c r="N112" i="1"/>
  <c r="O112" i="1" s="1"/>
  <c r="M112" i="1"/>
  <c r="K112" i="1"/>
  <c r="I112" i="1"/>
  <c r="G112" i="1"/>
  <c r="E112" i="1"/>
  <c r="N111" i="1"/>
  <c r="O111" i="1" s="1"/>
  <c r="M111" i="1"/>
  <c r="K111" i="1"/>
  <c r="I111" i="1"/>
  <c r="G111" i="1"/>
  <c r="E111" i="1"/>
  <c r="N110" i="1"/>
  <c r="O110" i="1" s="1"/>
  <c r="M110" i="1"/>
  <c r="K110" i="1"/>
  <c r="I110" i="1"/>
  <c r="G110" i="1"/>
  <c r="E110" i="1"/>
  <c r="O109" i="1"/>
  <c r="N109" i="1"/>
  <c r="M109" i="1"/>
  <c r="K109" i="1"/>
  <c r="I109" i="1"/>
  <c r="G109" i="1"/>
  <c r="E109" i="1"/>
  <c r="N108" i="1"/>
  <c r="O108" i="1" s="1"/>
  <c r="M108" i="1"/>
  <c r="K108" i="1"/>
  <c r="I108" i="1"/>
  <c r="G108" i="1"/>
  <c r="E108" i="1"/>
  <c r="N107" i="1"/>
  <c r="O107" i="1" s="1"/>
  <c r="M107" i="1"/>
  <c r="K107" i="1"/>
  <c r="I107" i="1"/>
  <c r="G107" i="1"/>
  <c r="E107" i="1"/>
  <c r="N106" i="1"/>
  <c r="O106" i="1" s="1"/>
  <c r="M106" i="1"/>
  <c r="K106" i="1"/>
  <c r="I106" i="1"/>
  <c r="G106" i="1"/>
  <c r="E106" i="1"/>
  <c r="N105" i="1"/>
  <c r="O105" i="1" s="1"/>
  <c r="M105" i="1"/>
  <c r="K105" i="1"/>
  <c r="I105" i="1"/>
  <c r="G105" i="1"/>
  <c r="E105" i="1"/>
  <c r="N104" i="1"/>
  <c r="O104" i="1" s="1"/>
  <c r="M104" i="1"/>
  <c r="K104" i="1"/>
  <c r="I104" i="1"/>
  <c r="G104" i="1"/>
  <c r="E104" i="1"/>
  <c r="N103" i="1"/>
  <c r="O103" i="1" s="1"/>
  <c r="M103" i="1"/>
  <c r="K103" i="1"/>
  <c r="I103" i="1"/>
  <c r="G103" i="1"/>
  <c r="E103" i="1"/>
  <c r="N102" i="1"/>
  <c r="O102" i="1" s="1"/>
  <c r="M102" i="1"/>
  <c r="K102" i="1"/>
  <c r="I102" i="1"/>
  <c r="G102" i="1"/>
  <c r="E102" i="1"/>
  <c r="N101" i="1"/>
  <c r="O101" i="1" s="1"/>
  <c r="M101" i="1"/>
  <c r="K101" i="1"/>
  <c r="I101" i="1"/>
  <c r="G101" i="1"/>
  <c r="E101" i="1"/>
  <c r="N100" i="1"/>
  <c r="O100" i="1" s="1"/>
  <c r="M100" i="1"/>
  <c r="K100" i="1"/>
  <c r="I100" i="1"/>
  <c r="G100" i="1"/>
  <c r="E100" i="1"/>
  <c r="N99" i="1"/>
  <c r="O99" i="1" s="1"/>
  <c r="M99" i="1"/>
  <c r="K99" i="1"/>
  <c r="I99" i="1"/>
  <c r="G99" i="1"/>
  <c r="E99" i="1"/>
  <c r="N98" i="1"/>
  <c r="O98" i="1" s="1"/>
  <c r="M98" i="1"/>
  <c r="K98" i="1"/>
  <c r="I98" i="1"/>
  <c r="G98" i="1"/>
  <c r="E98" i="1"/>
  <c r="N97" i="1"/>
  <c r="O97" i="1" s="1"/>
  <c r="M97" i="1"/>
  <c r="K97" i="1"/>
  <c r="I97" i="1"/>
  <c r="G97" i="1"/>
  <c r="E97" i="1"/>
  <c r="N96" i="1"/>
  <c r="O96" i="1" s="1"/>
  <c r="M96" i="1"/>
  <c r="K96" i="1"/>
  <c r="I96" i="1"/>
  <c r="G96" i="1"/>
  <c r="E96" i="1"/>
  <c r="N95" i="1"/>
  <c r="O95" i="1" s="1"/>
  <c r="M95" i="1"/>
  <c r="K95" i="1"/>
  <c r="I95" i="1"/>
  <c r="G95" i="1"/>
  <c r="E95" i="1"/>
  <c r="N94" i="1"/>
  <c r="O94" i="1" s="1"/>
  <c r="M94" i="1"/>
  <c r="K94" i="1"/>
  <c r="I94" i="1"/>
  <c r="G94" i="1"/>
  <c r="E94" i="1"/>
  <c r="L92" i="1"/>
  <c r="J92" i="1"/>
  <c r="H92" i="1"/>
  <c r="F92" i="1"/>
  <c r="D92" i="1"/>
  <c r="C92" i="1"/>
  <c r="N91" i="1"/>
  <c r="O91" i="1" s="1"/>
  <c r="M91" i="1"/>
  <c r="K91" i="1"/>
  <c r="I91" i="1"/>
  <c r="G91" i="1"/>
  <c r="E91" i="1"/>
  <c r="N90" i="1"/>
  <c r="O90" i="1" s="1"/>
  <c r="M90" i="1"/>
  <c r="K90" i="1"/>
  <c r="I90" i="1"/>
  <c r="G90" i="1"/>
  <c r="E90" i="1"/>
  <c r="N89" i="1"/>
  <c r="O89" i="1" s="1"/>
  <c r="M89" i="1"/>
  <c r="K89" i="1"/>
  <c r="I89" i="1"/>
  <c r="G89" i="1"/>
  <c r="E89" i="1"/>
  <c r="N88" i="1"/>
  <c r="O88" i="1" s="1"/>
  <c r="M88" i="1"/>
  <c r="K88" i="1"/>
  <c r="I88" i="1"/>
  <c r="G88" i="1"/>
  <c r="E88" i="1"/>
  <c r="N87" i="1"/>
  <c r="O87" i="1" s="1"/>
  <c r="M87" i="1"/>
  <c r="K87" i="1"/>
  <c r="I87" i="1"/>
  <c r="G87" i="1"/>
  <c r="E87" i="1"/>
  <c r="N86" i="1"/>
  <c r="O86" i="1" s="1"/>
  <c r="M86" i="1"/>
  <c r="K86" i="1"/>
  <c r="I86" i="1"/>
  <c r="G86" i="1"/>
  <c r="E86" i="1"/>
  <c r="N85" i="1"/>
  <c r="O85" i="1" s="1"/>
  <c r="M85" i="1"/>
  <c r="K85" i="1"/>
  <c r="I85" i="1"/>
  <c r="G85" i="1"/>
  <c r="E85" i="1"/>
  <c r="N84" i="1"/>
  <c r="O84" i="1" s="1"/>
  <c r="M84" i="1"/>
  <c r="K84" i="1"/>
  <c r="I84" i="1"/>
  <c r="G84" i="1"/>
  <c r="E84" i="1"/>
  <c r="N83" i="1"/>
  <c r="O83" i="1" s="1"/>
  <c r="M83" i="1"/>
  <c r="K83" i="1"/>
  <c r="I83" i="1"/>
  <c r="G83" i="1"/>
  <c r="E83" i="1"/>
  <c r="O82" i="1"/>
  <c r="N82" i="1"/>
  <c r="M82" i="1"/>
  <c r="K82" i="1"/>
  <c r="I82" i="1"/>
  <c r="G82" i="1"/>
  <c r="E82" i="1"/>
  <c r="N81" i="1"/>
  <c r="O81" i="1" s="1"/>
  <c r="M81" i="1"/>
  <c r="K81" i="1"/>
  <c r="I81" i="1"/>
  <c r="G81" i="1"/>
  <c r="E81" i="1"/>
  <c r="N80" i="1"/>
  <c r="M80" i="1"/>
  <c r="K80" i="1"/>
  <c r="I80" i="1"/>
  <c r="G80" i="1"/>
  <c r="E80" i="1"/>
  <c r="L78" i="1"/>
  <c r="J78" i="1"/>
  <c r="H78" i="1"/>
  <c r="F78" i="1"/>
  <c r="D78" i="1"/>
  <c r="C78" i="1"/>
  <c r="N77" i="1"/>
  <c r="O77" i="1" s="1"/>
  <c r="M77" i="1"/>
  <c r="K77" i="1"/>
  <c r="I77" i="1"/>
  <c r="G77" i="1"/>
  <c r="E77" i="1"/>
  <c r="N76" i="1"/>
  <c r="O76" i="1" s="1"/>
  <c r="M76" i="1"/>
  <c r="K76" i="1"/>
  <c r="I76" i="1"/>
  <c r="G76" i="1"/>
  <c r="E76" i="1"/>
  <c r="J74" i="1"/>
  <c r="H74" i="1"/>
  <c r="F74" i="1"/>
  <c r="D74" i="1"/>
  <c r="C74" i="1"/>
  <c r="L73" i="1"/>
  <c r="L74" i="1" s="1"/>
  <c r="K73" i="1"/>
  <c r="I73" i="1"/>
  <c r="G73" i="1"/>
  <c r="E73" i="1"/>
  <c r="N72" i="1"/>
  <c r="O72" i="1" s="1"/>
  <c r="M72" i="1"/>
  <c r="K72" i="1"/>
  <c r="I72" i="1"/>
  <c r="G72" i="1"/>
  <c r="E72" i="1"/>
  <c r="N71" i="1"/>
  <c r="O71" i="1" s="1"/>
  <c r="M71" i="1"/>
  <c r="K71" i="1"/>
  <c r="I71" i="1"/>
  <c r="G71" i="1"/>
  <c r="E71" i="1"/>
  <c r="N70" i="1"/>
  <c r="O70" i="1" s="1"/>
  <c r="M70" i="1"/>
  <c r="K70" i="1"/>
  <c r="I70" i="1"/>
  <c r="G70" i="1"/>
  <c r="E70" i="1"/>
  <c r="O69" i="1"/>
  <c r="N69" i="1"/>
  <c r="M69" i="1"/>
  <c r="K69" i="1"/>
  <c r="I69" i="1"/>
  <c r="G69" i="1"/>
  <c r="E69" i="1"/>
  <c r="N68" i="1"/>
  <c r="O68" i="1" s="1"/>
  <c r="M68" i="1"/>
  <c r="K68" i="1"/>
  <c r="I68" i="1"/>
  <c r="G68" i="1"/>
  <c r="E68" i="1"/>
  <c r="N67" i="1"/>
  <c r="O67" i="1" s="1"/>
  <c r="M67" i="1"/>
  <c r="K67" i="1"/>
  <c r="I67" i="1"/>
  <c r="G67" i="1"/>
  <c r="E67" i="1"/>
  <c r="N66" i="1"/>
  <c r="O66" i="1" s="1"/>
  <c r="M66" i="1"/>
  <c r="K66" i="1"/>
  <c r="I66" i="1"/>
  <c r="G66" i="1"/>
  <c r="E66" i="1"/>
  <c r="N65" i="1"/>
  <c r="O65" i="1" s="1"/>
  <c r="M65" i="1"/>
  <c r="K65" i="1"/>
  <c r="I65" i="1"/>
  <c r="G65" i="1"/>
  <c r="E65" i="1"/>
  <c r="N64" i="1"/>
  <c r="O64" i="1" s="1"/>
  <c r="M64" i="1"/>
  <c r="K64" i="1"/>
  <c r="I64" i="1"/>
  <c r="G64" i="1"/>
  <c r="E64" i="1"/>
  <c r="N63" i="1"/>
  <c r="O63" i="1" s="1"/>
  <c r="M63" i="1"/>
  <c r="K63" i="1"/>
  <c r="I63" i="1"/>
  <c r="G63" i="1"/>
  <c r="E63" i="1"/>
  <c r="N62" i="1"/>
  <c r="O62" i="1" s="1"/>
  <c r="M62" i="1"/>
  <c r="K62" i="1"/>
  <c r="I62" i="1"/>
  <c r="G62" i="1"/>
  <c r="E62" i="1"/>
  <c r="N61" i="1"/>
  <c r="O61" i="1" s="1"/>
  <c r="M61" i="1"/>
  <c r="K61" i="1"/>
  <c r="I61" i="1"/>
  <c r="G61" i="1"/>
  <c r="E61" i="1"/>
  <c r="N60" i="1"/>
  <c r="O60" i="1" s="1"/>
  <c r="M60" i="1"/>
  <c r="K60" i="1"/>
  <c r="I60" i="1"/>
  <c r="G60" i="1"/>
  <c r="E60" i="1"/>
  <c r="N59" i="1"/>
  <c r="O59" i="1" s="1"/>
  <c r="M59" i="1"/>
  <c r="K59" i="1"/>
  <c r="I59" i="1"/>
  <c r="G59" i="1"/>
  <c r="E59" i="1"/>
  <c r="N58" i="1"/>
  <c r="O58" i="1" s="1"/>
  <c r="M58" i="1"/>
  <c r="K58" i="1"/>
  <c r="I58" i="1"/>
  <c r="G58" i="1"/>
  <c r="E58" i="1"/>
  <c r="N57" i="1"/>
  <c r="O57" i="1" s="1"/>
  <c r="M57" i="1"/>
  <c r="K57" i="1"/>
  <c r="I57" i="1"/>
  <c r="G57" i="1"/>
  <c r="E57" i="1"/>
  <c r="N56" i="1"/>
  <c r="O56" i="1" s="1"/>
  <c r="M56" i="1"/>
  <c r="K56" i="1"/>
  <c r="I56" i="1"/>
  <c r="G56" i="1"/>
  <c r="E56" i="1"/>
  <c r="N55" i="1"/>
  <c r="O55" i="1" s="1"/>
  <c r="M55" i="1"/>
  <c r="K55" i="1"/>
  <c r="I55" i="1"/>
  <c r="G55" i="1"/>
  <c r="E55" i="1"/>
  <c r="N54" i="1"/>
  <c r="O54" i="1" s="1"/>
  <c r="M54" i="1"/>
  <c r="K54" i="1"/>
  <c r="I54" i="1"/>
  <c r="G54" i="1"/>
  <c r="E54" i="1"/>
  <c r="N53" i="1"/>
  <c r="O53" i="1" s="1"/>
  <c r="M53" i="1"/>
  <c r="K53" i="1"/>
  <c r="I53" i="1"/>
  <c r="G53" i="1"/>
  <c r="E53" i="1"/>
  <c r="N52" i="1"/>
  <c r="O52" i="1" s="1"/>
  <c r="M52" i="1"/>
  <c r="K52" i="1"/>
  <c r="I52" i="1"/>
  <c r="G52" i="1"/>
  <c r="E52" i="1"/>
  <c r="N51" i="1"/>
  <c r="O51" i="1" s="1"/>
  <c r="M51" i="1"/>
  <c r="K51" i="1"/>
  <c r="I51" i="1"/>
  <c r="G51" i="1"/>
  <c r="E51" i="1"/>
  <c r="N50" i="1"/>
  <c r="O50" i="1" s="1"/>
  <c r="M50" i="1"/>
  <c r="K50" i="1"/>
  <c r="I50" i="1"/>
  <c r="G50" i="1"/>
  <c r="E50" i="1"/>
  <c r="N49" i="1"/>
  <c r="O49" i="1" s="1"/>
  <c r="M49" i="1"/>
  <c r="K49" i="1"/>
  <c r="I49" i="1"/>
  <c r="G49" i="1"/>
  <c r="E49" i="1"/>
  <c r="N48" i="1"/>
  <c r="O48" i="1" s="1"/>
  <c r="M48" i="1"/>
  <c r="K48" i="1"/>
  <c r="I48" i="1"/>
  <c r="G48" i="1"/>
  <c r="E48" i="1"/>
  <c r="N47" i="1"/>
  <c r="O47" i="1" s="1"/>
  <c r="M47" i="1"/>
  <c r="K47" i="1"/>
  <c r="I47" i="1"/>
  <c r="G47" i="1"/>
  <c r="E47" i="1"/>
  <c r="N46" i="1"/>
  <c r="O46" i="1" s="1"/>
  <c r="M46" i="1"/>
  <c r="K46" i="1"/>
  <c r="I46" i="1"/>
  <c r="G46" i="1"/>
  <c r="E46" i="1"/>
  <c r="N45" i="1"/>
  <c r="O45" i="1" s="1"/>
  <c r="M45" i="1"/>
  <c r="K45" i="1"/>
  <c r="I45" i="1"/>
  <c r="G45" i="1"/>
  <c r="E45" i="1"/>
  <c r="N44" i="1"/>
  <c r="O44" i="1" s="1"/>
  <c r="M44" i="1"/>
  <c r="K44" i="1"/>
  <c r="I44" i="1"/>
  <c r="G44" i="1"/>
  <c r="E44" i="1"/>
  <c r="N43" i="1"/>
  <c r="O43" i="1" s="1"/>
  <c r="M43" i="1"/>
  <c r="K43" i="1"/>
  <c r="I43" i="1"/>
  <c r="G43" i="1"/>
  <c r="E43" i="1"/>
  <c r="N42" i="1"/>
  <c r="O42" i="1" s="1"/>
  <c r="M42" i="1"/>
  <c r="K42" i="1"/>
  <c r="I42" i="1"/>
  <c r="G42" i="1"/>
  <c r="E42" i="1"/>
  <c r="N41" i="1"/>
  <c r="O41" i="1" s="1"/>
  <c r="M41" i="1"/>
  <c r="K41" i="1"/>
  <c r="I41" i="1"/>
  <c r="G41" i="1"/>
  <c r="E41" i="1"/>
  <c r="N40" i="1"/>
  <c r="O40" i="1" s="1"/>
  <c r="M40" i="1"/>
  <c r="K40" i="1"/>
  <c r="I40" i="1"/>
  <c r="G40" i="1"/>
  <c r="E40" i="1"/>
  <c r="N39" i="1"/>
  <c r="O39" i="1" s="1"/>
  <c r="M39" i="1"/>
  <c r="K39" i="1"/>
  <c r="I39" i="1"/>
  <c r="G39" i="1"/>
  <c r="E39" i="1"/>
  <c r="N38" i="1"/>
  <c r="O38" i="1" s="1"/>
  <c r="M38" i="1"/>
  <c r="K38" i="1"/>
  <c r="I38" i="1"/>
  <c r="G38" i="1"/>
  <c r="E38" i="1"/>
  <c r="N37" i="1"/>
  <c r="O37" i="1" s="1"/>
  <c r="M37" i="1"/>
  <c r="K37" i="1"/>
  <c r="I37" i="1"/>
  <c r="G37" i="1"/>
  <c r="E37" i="1"/>
  <c r="N36" i="1"/>
  <c r="O36" i="1" s="1"/>
  <c r="M36" i="1"/>
  <c r="K36" i="1"/>
  <c r="I36" i="1"/>
  <c r="G36" i="1"/>
  <c r="E36" i="1"/>
  <c r="N35" i="1"/>
  <c r="O35" i="1" s="1"/>
  <c r="M35" i="1"/>
  <c r="K35" i="1"/>
  <c r="I35" i="1"/>
  <c r="G35" i="1"/>
  <c r="E35" i="1"/>
  <c r="N34" i="1"/>
  <c r="O34" i="1" s="1"/>
  <c r="M34" i="1"/>
  <c r="K34" i="1"/>
  <c r="I34" i="1"/>
  <c r="G34" i="1"/>
  <c r="E34" i="1"/>
  <c r="N33" i="1"/>
  <c r="O33" i="1" s="1"/>
  <c r="M33" i="1"/>
  <c r="K33" i="1"/>
  <c r="I33" i="1"/>
  <c r="G33" i="1"/>
  <c r="E33" i="1"/>
  <c r="N32" i="1"/>
  <c r="O32" i="1" s="1"/>
  <c r="M32" i="1"/>
  <c r="K32" i="1"/>
  <c r="I32" i="1"/>
  <c r="G32" i="1"/>
  <c r="E32" i="1"/>
  <c r="N31" i="1"/>
  <c r="O31" i="1" s="1"/>
  <c r="M31" i="1"/>
  <c r="K31" i="1"/>
  <c r="I31" i="1"/>
  <c r="G31" i="1"/>
  <c r="E31" i="1"/>
  <c r="N30" i="1"/>
  <c r="O30" i="1" s="1"/>
  <c r="M30" i="1"/>
  <c r="K30" i="1"/>
  <c r="I30" i="1"/>
  <c r="G30" i="1"/>
  <c r="E30" i="1"/>
  <c r="N29" i="1"/>
  <c r="O29" i="1" s="1"/>
  <c r="M29" i="1"/>
  <c r="K29" i="1"/>
  <c r="I29" i="1"/>
  <c r="G29" i="1"/>
  <c r="E29" i="1"/>
  <c r="N28" i="1"/>
  <c r="O28" i="1" s="1"/>
  <c r="M28" i="1"/>
  <c r="K28" i="1"/>
  <c r="I28" i="1"/>
  <c r="G28" i="1"/>
  <c r="E28" i="1"/>
  <c r="N27" i="1"/>
  <c r="O27" i="1" s="1"/>
  <c r="M27" i="1"/>
  <c r="K27" i="1"/>
  <c r="I27" i="1"/>
  <c r="G27" i="1"/>
  <c r="E27" i="1"/>
  <c r="N26" i="1"/>
  <c r="O26" i="1" s="1"/>
  <c r="M26" i="1"/>
  <c r="K26" i="1"/>
  <c r="I26" i="1"/>
  <c r="G26" i="1"/>
  <c r="E26" i="1"/>
  <c r="N25" i="1"/>
  <c r="O25" i="1" s="1"/>
  <c r="M25" i="1"/>
  <c r="K25" i="1"/>
  <c r="I25" i="1"/>
  <c r="G25" i="1"/>
  <c r="E25" i="1"/>
  <c r="N24" i="1"/>
  <c r="O24" i="1" s="1"/>
  <c r="M24" i="1"/>
  <c r="K24" i="1"/>
  <c r="I24" i="1"/>
  <c r="G24" i="1"/>
  <c r="E24" i="1"/>
  <c r="N23" i="1"/>
  <c r="O23" i="1" s="1"/>
  <c r="M23" i="1"/>
  <c r="K23" i="1"/>
  <c r="I23" i="1"/>
  <c r="G23" i="1"/>
  <c r="E23" i="1"/>
  <c r="N22" i="1"/>
  <c r="O22" i="1" s="1"/>
  <c r="M22" i="1"/>
  <c r="K22" i="1"/>
  <c r="I22" i="1"/>
  <c r="G22" i="1"/>
  <c r="E22" i="1"/>
  <c r="N21" i="1"/>
  <c r="O21" i="1" s="1"/>
  <c r="M21" i="1"/>
  <c r="K21" i="1"/>
  <c r="I21" i="1"/>
  <c r="G21" i="1"/>
  <c r="E21" i="1"/>
  <c r="N20" i="1"/>
  <c r="O20" i="1" s="1"/>
  <c r="M20" i="1"/>
  <c r="K20" i="1"/>
  <c r="I20" i="1"/>
  <c r="G20" i="1"/>
  <c r="E20" i="1"/>
  <c r="N19" i="1"/>
  <c r="O19" i="1" s="1"/>
  <c r="M19" i="1"/>
  <c r="K19" i="1"/>
  <c r="I19" i="1"/>
  <c r="G19" i="1"/>
  <c r="E19" i="1"/>
  <c r="N18" i="1"/>
  <c r="O18" i="1" s="1"/>
  <c r="M18" i="1"/>
  <c r="K18" i="1"/>
  <c r="I18" i="1"/>
  <c r="G18" i="1"/>
  <c r="E18" i="1"/>
  <c r="N17" i="1"/>
  <c r="O17" i="1" s="1"/>
  <c r="M17" i="1"/>
  <c r="K17" i="1"/>
  <c r="I17" i="1"/>
  <c r="G17" i="1"/>
  <c r="E17" i="1"/>
  <c r="N16" i="1"/>
  <c r="O16" i="1" s="1"/>
  <c r="M16" i="1"/>
  <c r="K16" i="1"/>
  <c r="I16" i="1"/>
  <c r="G16" i="1"/>
  <c r="E16" i="1"/>
  <c r="N15" i="1"/>
  <c r="O15" i="1" s="1"/>
  <c r="M15" i="1"/>
  <c r="K15" i="1"/>
  <c r="I15" i="1"/>
  <c r="G15" i="1"/>
  <c r="E15" i="1"/>
  <c r="N14" i="1"/>
  <c r="O14" i="1" s="1"/>
  <c r="M14" i="1"/>
  <c r="K14" i="1"/>
  <c r="I14" i="1"/>
  <c r="G14" i="1"/>
  <c r="E14" i="1"/>
  <c r="N13" i="1"/>
  <c r="O13" i="1" s="1"/>
  <c r="M13" i="1"/>
  <c r="K13" i="1"/>
  <c r="I13" i="1"/>
  <c r="G13" i="1"/>
  <c r="E13" i="1"/>
  <c r="N12" i="1"/>
  <c r="O12" i="1" s="1"/>
  <c r="M12" i="1"/>
  <c r="K12" i="1"/>
  <c r="I12" i="1"/>
  <c r="G12" i="1"/>
  <c r="E12" i="1"/>
  <c r="N11" i="1"/>
  <c r="O11" i="1" s="1"/>
  <c r="M11" i="1"/>
  <c r="K11" i="1"/>
  <c r="I11" i="1"/>
  <c r="G11" i="1"/>
  <c r="E11" i="1"/>
  <c r="N10" i="1"/>
  <c r="O10" i="1" s="1"/>
  <c r="M10" i="1"/>
  <c r="K10" i="1"/>
  <c r="I10" i="1"/>
  <c r="G10" i="1"/>
  <c r="E10" i="1"/>
  <c r="N9" i="1"/>
  <c r="O9" i="1" s="1"/>
  <c r="M9" i="1"/>
  <c r="K9" i="1"/>
  <c r="I9" i="1"/>
  <c r="G9" i="1"/>
  <c r="E9" i="1"/>
  <c r="N8" i="1"/>
  <c r="O8" i="1" s="1"/>
  <c r="M8" i="1"/>
  <c r="K8" i="1"/>
  <c r="I8" i="1"/>
  <c r="G8" i="1"/>
  <c r="E8" i="1"/>
  <c r="N7" i="1"/>
  <c r="O7" i="1" s="1"/>
  <c r="M7" i="1"/>
  <c r="K7" i="1"/>
  <c r="I7" i="1"/>
  <c r="G7" i="1"/>
  <c r="E7" i="1"/>
  <c r="N6" i="1"/>
  <c r="O6" i="1" s="1"/>
  <c r="M6" i="1"/>
  <c r="K6" i="1"/>
  <c r="I6" i="1"/>
  <c r="G6" i="1"/>
  <c r="E6" i="1"/>
  <c r="N5" i="1"/>
  <c r="O5" i="1" s="1"/>
  <c r="M5" i="1"/>
  <c r="K5" i="1"/>
  <c r="I5" i="1"/>
  <c r="G5" i="1"/>
  <c r="E5" i="1"/>
  <c r="N4" i="1"/>
  <c r="M4" i="1"/>
  <c r="K4" i="1"/>
  <c r="I4" i="1"/>
  <c r="G4" i="1"/>
  <c r="E4" i="1"/>
  <c r="M148" i="1" l="1"/>
  <c r="M151" i="1"/>
  <c r="M74" i="1"/>
  <c r="E74" i="1"/>
  <c r="I74" i="1"/>
  <c r="E78" i="1"/>
  <c r="I78" i="1"/>
  <c r="M78" i="1"/>
  <c r="N92" i="1"/>
  <c r="O92" i="1" s="1"/>
  <c r="G74" i="1"/>
  <c r="K74" i="1"/>
  <c r="G78" i="1"/>
  <c r="K78" i="1"/>
  <c r="O80" i="1"/>
  <c r="M92" i="1"/>
  <c r="D153" i="1"/>
  <c r="H153" i="1"/>
  <c r="L153" i="1"/>
  <c r="O151" i="1"/>
  <c r="F153" i="1"/>
  <c r="J153" i="1"/>
  <c r="N74" i="1"/>
  <c r="O74" i="1" s="1"/>
  <c r="N73" i="1"/>
  <c r="O73" i="1" s="1"/>
  <c r="N78" i="1"/>
  <c r="O78" i="1" s="1"/>
  <c r="E92" i="1"/>
  <c r="G92" i="1"/>
  <c r="I92" i="1"/>
  <c r="K92" i="1"/>
  <c r="N148" i="1"/>
  <c r="O150" i="1"/>
  <c r="C153" i="1"/>
  <c r="O4" i="1"/>
  <c r="M73" i="1"/>
  <c r="E148" i="1"/>
  <c r="G148" i="1"/>
  <c r="I148" i="1"/>
  <c r="K148" i="1"/>
  <c r="E151" i="1"/>
  <c r="G151" i="1"/>
  <c r="I151" i="1"/>
  <c r="K151" i="1"/>
  <c r="M153" i="1" l="1"/>
  <c r="K153" i="1"/>
  <c r="E153" i="1"/>
  <c r="N153" i="1"/>
  <c r="O148" i="1"/>
  <c r="G153" i="1"/>
  <c r="I153" i="1"/>
  <c r="O153" i="1" l="1"/>
</calcChain>
</file>

<file path=xl/sharedStrings.xml><?xml version="1.0" encoding="utf-8"?>
<sst xmlns="http://schemas.openxmlformats.org/spreadsheetml/2006/main" count="171" uniqueCount="164">
  <si>
    <t>2010-2011</t>
  </si>
  <si>
    <t>Other Objects - Expenditures by Object</t>
  </si>
  <si>
    <t>Oct.  2010 Elementary Secondary Membership</t>
  </si>
  <si>
    <t>Dues &amp; Fees</t>
  </si>
  <si>
    <t>Judgments Against the LEA</t>
  </si>
  <si>
    <t>Interest</t>
  </si>
  <si>
    <t>Contingency</t>
  </si>
  <si>
    <t>Miscellaneous Expenditures</t>
  </si>
  <si>
    <t>Total Other Objects Expenditures</t>
  </si>
  <si>
    <t>LEA</t>
  </si>
  <si>
    <t>DISTRICT</t>
  </si>
  <si>
    <t>Object Code 810</t>
  </si>
  <si>
    <t>Per Pupil</t>
  </si>
  <si>
    <t>Object Code 820</t>
  </si>
  <si>
    <t>Object Code 830</t>
  </si>
  <si>
    <t>Object Code 840</t>
  </si>
  <si>
    <t>Object Code 890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</si>
  <si>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</si>
  <si>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</si>
  <si>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</si>
  <si>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</si>
  <si>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</si>
  <si>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</si>
  <si>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</si>
  <si>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</si>
  <si>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</si>
  <si>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</si>
  <si>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</si>
  <si>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</si>
  <si>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</si>
  <si>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</si>
  <si>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</si>
  <si>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</si>
  <si>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</si>
  <si>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</si>
  <si>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</si>
  <si>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</si>
  <si>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</si>
  <si>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</si>
  <si>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</si>
  <si>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</si>
  <si>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</si>
  <si>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 xml:space="preserve">Jefferson Parish School Board </t>
  </si>
  <si>
    <t xml:space="preserve">Jefferson Davis Parish School Board </t>
  </si>
  <si>
    <t>Lafayette Parish School Board</t>
  </si>
  <si>
    <t>Lafourche Parish School Board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</si>
  <si>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</si>
  <si>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</si>
  <si>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</si>
  <si>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</si>
  <si>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</si>
  <si>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</si>
  <si>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</si>
  <si>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</si>
  <si>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</si>
  <si>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</si>
  <si>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</si>
  <si>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</si>
  <si>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</si>
  <si>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</si>
  <si>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 xml:space="preserve">St. Bernard Parish School Board 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</si>
  <si>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</si>
  <si>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</si>
  <si>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</si>
  <si>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</si>
  <si>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</si>
  <si>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</si>
  <si>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</si>
  <si>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</si>
  <si>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>Tangipahoa Parish School Board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</si>
  <si>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</si>
  <si>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</si>
  <si>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</si>
  <si>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</si>
  <si>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</si>
  <si>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</si>
  <si>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</si>
  <si>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</si>
  <si>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</si>
  <si>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</si>
  <si>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</si>
  <si>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</si>
  <si>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</si>
  <si>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</si>
  <si>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</si>
  <si>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</si>
  <si>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(RSD OPERATED) *</t>
  </si>
  <si>
    <t>Total Districts</t>
  </si>
  <si>
    <t>LSU Laboratory School</t>
  </si>
  <si>
    <t>Southern University Lab School</t>
  </si>
  <si>
    <t>Total Lab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</si>
  <si>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</si>
  <si>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</si>
  <si>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</si>
  <si>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</si>
  <si>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</si>
  <si>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</si>
  <si>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SABIS Academy of New Orleans</t>
  </si>
  <si>
    <t>The MAX Charter School</t>
  </si>
  <si>
    <t>D'Arbonne Woods Charter School</t>
  </si>
  <si>
    <t>Children's Charter</t>
  </si>
  <si>
    <t>Madison Preparatory Academy</t>
  </si>
  <si>
    <t>International High School of New Orleans (VIBE)</t>
  </si>
  <si>
    <t>Total Type 2 Charter Schools</t>
  </si>
  <si>
    <t>P. A. Capdau including Early College H.S. (UNO)</t>
  </si>
  <si>
    <t>Medard Nelson (UNO)</t>
  </si>
  <si>
    <t>Thurgood Marshall Early College High School</t>
  </si>
  <si>
    <t xml:space="preserve">Gentilly Terrace Elementary School </t>
  </si>
  <si>
    <t xml:space="preserve">Lagniappe Academies of New Orleans </t>
  </si>
  <si>
    <t xml:space="preserve">E.P. Harney Spirit of Excellence Academy </t>
  </si>
  <si>
    <t xml:space="preserve">Morris Jeff Community School </t>
  </si>
  <si>
    <t>Batiste Cultural Arts Academy at Live Oak Elem.</t>
  </si>
  <si>
    <t xml:space="preserve">SciTech Academy at Laurel Elementary </t>
  </si>
  <si>
    <t>Linwood Public Charter School</t>
  </si>
  <si>
    <t>Crestworth Learning Academy</t>
  </si>
  <si>
    <t>Arise Academy</t>
  </si>
  <si>
    <t>Success Preparatory Academy</t>
  </si>
  <si>
    <t>Benjamin E. Mays Preparatory School</t>
  </si>
  <si>
    <t>Pride College Preparatory School</t>
  </si>
  <si>
    <t>Glen Oaks Middle (ADVANCE BR)</t>
  </si>
  <si>
    <t>Prescott Middle School (ADVANCE BR)</t>
  </si>
  <si>
    <t>Pointe Coupee Central High (ADVANCE BR)</t>
  </si>
  <si>
    <t>Dalton Elementary School</t>
  </si>
  <si>
    <t>Lanier Elementary School</t>
  </si>
  <si>
    <t>Crocker Arts &amp; Technology School</t>
  </si>
  <si>
    <t>The Intercultural Charter School</t>
  </si>
  <si>
    <t>Akili Academy of New Orleans</t>
  </si>
  <si>
    <t>New Orleans Charter Science &amp; Math Academy</t>
  </si>
  <si>
    <t>Sojourner Truth Academy</t>
  </si>
  <si>
    <t>Miller-McCoy Academy</t>
  </si>
  <si>
    <t>NOLA College Prep Charter School</t>
  </si>
  <si>
    <t>Langston Hughes Academy Charter School</t>
  </si>
  <si>
    <t>Andrew H. Wilson Charter School</t>
  </si>
  <si>
    <t>Abramson Science &amp; Technology Charter School</t>
  </si>
  <si>
    <t>Kenilworth Science &amp; Technology School</t>
  </si>
  <si>
    <t>James M. Singleton Charter Middle (DRYADES)</t>
  </si>
  <si>
    <t>Martin Luther King Elem. (FRIENDS OF KING)</t>
  </si>
  <si>
    <t>McDonogh #28 City Park Academy (NOCSF)</t>
  </si>
  <si>
    <t>Lafayette Academy (CHOICE)</t>
  </si>
  <si>
    <t>Esperanza Charter School (CHOICE)</t>
  </si>
  <si>
    <t>McDonogh #42 Elementary Charter School</t>
  </si>
  <si>
    <t>Martin Behrman (ALGIERS)</t>
  </si>
  <si>
    <t>Dwight D. Eisenhower (ALGIERS)</t>
  </si>
  <si>
    <t>William J. Fisher (ALGIERS)</t>
  </si>
  <si>
    <t>McDonogh #32 (ALGIERS)</t>
  </si>
  <si>
    <t>O. P. Walker Sr. High (ALGIERS)</t>
  </si>
  <si>
    <t>Harriet Tubman (ALGIERS)</t>
  </si>
  <si>
    <t>Algiers Technology Academy</t>
  </si>
  <si>
    <t>Sophie B. Wright (SUNO)</t>
  </si>
  <si>
    <t>Edward Phillips (KIPP)</t>
  </si>
  <si>
    <t>McDonogh #15 (KIPP)</t>
  </si>
  <si>
    <t>Guste: KIPP Central City Academy</t>
  </si>
  <si>
    <t>KIPP Central City Primary</t>
  </si>
  <si>
    <t>KIPP Renaissance High School</t>
  </si>
  <si>
    <t xml:space="preserve">KIPP New Orleans Leadership Academy </t>
  </si>
  <si>
    <t>Samuel J. Green (FirstLine)</t>
  </si>
  <si>
    <t>New Orleans Charter Middle School at Ashe (FirstLine)</t>
  </si>
  <si>
    <t>John Dibert Community School (FirstLine)</t>
  </si>
  <si>
    <t>Total Type 5 Charter Schools</t>
  </si>
  <si>
    <t>A02</t>
  </si>
  <si>
    <t xml:space="preserve">Office of Juvenile Justice </t>
  </si>
  <si>
    <t xml:space="preserve">Total Office of Juvenile Justice Schools </t>
  </si>
  <si>
    <t>Total State</t>
  </si>
  <si>
    <t>* Excludes one-time Hurricane Related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</si>
</sst>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2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2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10"/>
      <color theme="1"/>
      <name val="Courier New"/>
      <family val="2"/>
    </font>
    <font>
      <sz val="10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5">
    <xf numFmtId="0" fontId="0" fillId="0" borderId="0"/>
    <xf numFmtId="0" fontId="7" fillId="0" borderId="0"/>
    <xf numFmtId="0" fontId="7" fillId="0" borderId="0"/>
    <xf numFmtId="0" fontId="7" fillId="0" borderId="0"/>
    <xf numFmtId="0" fontId="9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0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8" fillId="3" borderId="5" xfId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8" fillId="0" borderId="2" xfId="2" applyFont="1" applyFill="1" applyBorder="1" applyAlignment="1">
      <alignment wrapText="1"/>
    </xf>
    <xf numFmtId="0" fontId="8" fillId="0" borderId="6" xfId="2" applyFont="1" applyFill="1" applyBorder="1" applyAlignment="1">
      <alignment wrapText="1"/>
    </xf>
    <xf numFmtId="3" fontId="8" fillId="4" borderId="7" xfId="2" applyNumberFormat="1" applyFont="1" applyFill="1" applyBorder="1" applyAlignment="1">
      <alignment horizontal="right" wrapText="1"/>
    </xf>
    <xf numFmtId="164" fontId="8" fillId="0" borderId="2" xfId="2" applyNumberFormat="1" applyFont="1" applyFill="1" applyBorder="1" applyAlignment="1">
      <alignment horizontal="right" wrapText="1"/>
    </xf>
    <xf numFmtId="164" fontId="8" fillId="5" borderId="2" xfId="2" applyNumberFormat="1" applyFont="1" applyFill="1" applyBorder="1" applyAlignment="1">
      <alignment horizontal="right" wrapText="1"/>
    </xf>
    <xf numFmtId="0" fontId="8" fillId="0" borderId="7" xfId="2" applyFont="1" applyFill="1" applyBorder="1" applyAlignment="1">
      <alignment horizontal="right" wrapText="1"/>
    </xf>
    <xf numFmtId="0" fontId="8" fillId="0" borderId="8" xfId="2" applyFont="1" applyFill="1" applyBorder="1" applyAlignment="1">
      <alignment wrapText="1"/>
    </xf>
    <xf numFmtId="164" fontId="8" fillId="0" borderId="7" xfId="2" applyNumberFormat="1" applyFont="1" applyFill="1" applyBorder="1" applyAlignment="1">
      <alignment horizontal="right" wrapText="1"/>
    </xf>
    <xf numFmtId="164" fontId="8" fillId="5" borderId="7" xfId="2" applyNumberFormat="1" applyFont="1" applyFill="1" applyBorder="1" applyAlignment="1">
      <alignment horizontal="right" wrapText="1"/>
    </xf>
    <xf numFmtId="0" fontId="8" fillId="0" borderId="3" xfId="2" applyFont="1" applyFill="1" applyBorder="1" applyAlignment="1">
      <alignment horizontal="right" wrapText="1"/>
    </xf>
    <xf numFmtId="0" fontId="8" fillId="0" borderId="4" xfId="2" applyFont="1" applyFill="1" applyBorder="1" applyAlignment="1">
      <alignment horizontal="left" wrapText="1"/>
    </xf>
    <xf numFmtId="3" fontId="8" fillId="4" borderId="3" xfId="2" applyNumberFormat="1" applyFont="1" applyFill="1" applyBorder="1" applyAlignment="1">
      <alignment horizontal="right" wrapText="1"/>
    </xf>
    <xf numFmtId="164" fontId="8" fillId="0" borderId="3" xfId="2" applyNumberFormat="1" applyFont="1" applyFill="1" applyBorder="1" applyAlignment="1">
      <alignment horizontal="right" wrapText="1"/>
    </xf>
    <xf numFmtId="164" fontId="8" fillId="5" borderId="3" xfId="2" applyNumberFormat="1" applyFont="1" applyFill="1" applyBorder="1" applyAlignment="1">
      <alignment horizontal="right" wrapText="1"/>
    </xf>
    <xf numFmtId="0" fontId="5" fillId="0" borderId="0" xfId="0" applyFont="1" applyBorder="1"/>
    <xf numFmtId="0" fontId="5" fillId="0" borderId="9" xfId="0" applyFont="1" applyBorder="1"/>
    <xf numFmtId="0" fontId="4" fillId="0" borderId="10" xfId="0" applyFont="1" applyBorder="1"/>
    <xf numFmtId="3" fontId="4" fillId="2" borderId="5" xfId="0" applyNumberFormat="1" applyFont="1" applyFill="1" applyBorder="1"/>
    <xf numFmtId="164" fontId="4" fillId="0" borderId="2" xfId="0" applyNumberFormat="1" applyFont="1" applyBorder="1"/>
    <xf numFmtId="164" fontId="6" fillId="3" borderId="2" xfId="0" applyNumberFormat="1" applyFont="1" applyFill="1" applyBorder="1"/>
    <xf numFmtId="0" fontId="5" fillId="0" borderId="1" xfId="0" applyFont="1" applyBorder="1"/>
    <xf numFmtId="0" fontId="5" fillId="6" borderId="9" xfId="0" applyFont="1" applyFill="1" applyBorder="1"/>
    <xf numFmtId="0" fontId="5" fillId="6" borderId="10" xfId="0" applyFont="1" applyFill="1" applyBorder="1"/>
    <xf numFmtId="0" fontId="5" fillId="6" borderId="11" xfId="0" applyFont="1" applyFill="1" applyBorder="1"/>
    <xf numFmtId="0" fontId="8" fillId="0" borderId="2" xfId="2" applyFont="1" applyFill="1" applyBorder="1" applyAlignment="1">
      <alignment horizontal="right" wrapText="1"/>
    </xf>
    <xf numFmtId="0" fontId="8" fillId="0" borderId="12" xfId="2" applyFont="1" applyFill="1" applyBorder="1" applyAlignment="1">
      <alignment horizontal="right" wrapText="1"/>
    </xf>
    <xf numFmtId="0" fontId="8" fillId="0" borderId="13" xfId="2" applyFont="1" applyFill="1" applyBorder="1" applyAlignment="1">
      <alignment horizontal="left" wrapText="1"/>
    </xf>
    <xf numFmtId="0" fontId="5" fillId="0" borderId="13" xfId="0" applyFont="1" applyBorder="1"/>
    <xf numFmtId="0" fontId="4" fillId="0" borderId="14" xfId="0" applyFont="1" applyBorder="1" applyAlignment="1">
      <alignment horizontal="left"/>
    </xf>
    <xf numFmtId="3" fontId="4" fillId="2" borderId="12" xfId="0" applyNumberFormat="1" applyFont="1" applyFill="1" applyBorder="1"/>
    <xf numFmtId="164" fontId="4" fillId="0" borderId="3" xfId="0" applyNumberFormat="1" applyFont="1" applyBorder="1"/>
    <xf numFmtId="164" fontId="6" fillId="3" borderId="5" xfId="0" applyNumberFormat="1" applyFont="1" applyFill="1" applyBorder="1"/>
    <xf numFmtId="164" fontId="4" fillId="0" borderId="5" xfId="0" applyNumberFormat="1" applyFont="1" applyBorder="1"/>
    <xf numFmtId="0" fontId="5" fillId="6" borderId="15" xfId="0" applyFont="1" applyFill="1" applyBorder="1"/>
    <xf numFmtId="0" fontId="5" fillId="6" borderId="16" xfId="0" applyFont="1" applyFill="1" applyBorder="1"/>
    <xf numFmtId="0" fontId="8" fillId="0" borderId="7" xfId="2" applyFont="1" applyFill="1" applyBorder="1" applyAlignment="1">
      <alignment wrapText="1"/>
    </xf>
    <xf numFmtId="0" fontId="8" fillId="0" borderId="3" xfId="2" applyFont="1" applyFill="1" applyBorder="1" applyAlignment="1">
      <alignment horizontal="left" wrapText="1"/>
    </xf>
    <xf numFmtId="3" fontId="8" fillId="4" borderId="2" xfId="2" applyNumberFormat="1" applyFont="1" applyFill="1" applyBorder="1" applyAlignment="1">
      <alignment horizontal="right" wrapText="1"/>
    </xf>
    <xf numFmtId="0" fontId="8" fillId="0" borderId="3" xfId="2" applyFont="1" applyFill="1" applyBorder="1" applyAlignment="1">
      <alignment wrapText="1"/>
    </xf>
    <xf numFmtId="164" fontId="4" fillId="0" borderId="17" xfId="0" applyNumberFormat="1" applyFont="1" applyBorder="1"/>
    <xf numFmtId="164" fontId="6" fillId="3" borderId="17" xfId="0" applyNumberFormat="1" applyFont="1" applyFill="1" applyBorder="1"/>
    <xf numFmtId="0" fontId="8" fillId="7" borderId="7" xfId="3" applyFont="1" applyFill="1" applyBorder="1" applyAlignment="1">
      <alignment horizontal="right" wrapText="1"/>
    </xf>
    <xf numFmtId="0" fontId="8" fillId="7" borderId="7" xfId="3" applyFont="1" applyFill="1" applyBorder="1" applyAlignment="1">
      <alignment wrapText="1"/>
    </xf>
    <xf numFmtId="0" fontId="8" fillId="7" borderId="3" xfId="3" applyFont="1" applyFill="1" applyBorder="1" applyAlignment="1">
      <alignment horizontal="right" wrapText="1"/>
    </xf>
    <xf numFmtId="0" fontId="8" fillId="7" borderId="3" xfId="3" applyFont="1" applyFill="1" applyBorder="1" applyAlignment="1">
      <alignment wrapText="1"/>
    </xf>
    <xf numFmtId="0" fontId="8" fillId="7" borderId="7" xfId="3" applyFont="1" applyFill="1" applyBorder="1" applyAlignment="1">
      <alignment horizontal="left" wrapText="1"/>
    </xf>
    <xf numFmtId="0" fontId="8" fillId="7" borderId="18" xfId="3" applyFont="1" applyFill="1" applyBorder="1" applyAlignment="1">
      <alignment horizontal="right" wrapText="1"/>
    </xf>
    <xf numFmtId="0" fontId="8" fillId="7" borderId="18" xfId="3" applyFont="1" applyFill="1" applyBorder="1" applyAlignment="1">
      <alignment wrapText="1"/>
    </xf>
    <xf numFmtId="164" fontId="6" fillId="3" borderId="3" xfId="0" applyNumberFormat="1" applyFont="1" applyFill="1" applyBorder="1"/>
    <xf numFmtId="0" fontId="5" fillId="0" borderId="19" xfId="0" applyFont="1" applyBorder="1"/>
    <xf numFmtId="0" fontId="4" fillId="0" borderId="20" xfId="0" applyFont="1" applyBorder="1" applyAlignment="1">
      <alignment horizontal="left"/>
    </xf>
    <xf numFmtId="3" fontId="4" fillId="2" borderId="21" xfId="0" applyNumberFormat="1" applyFont="1" applyFill="1" applyBorder="1"/>
    <xf numFmtId="164" fontId="4" fillId="0" borderId="22" xfId="0" applyNumberFormat="1" applyFont="1" applyBorder="1"/>
    <xf numFmtId="164" fontId="6" fillId="3" borderId="21" xfId="0" applyNumberFormat="1" applyFont="1" applyFill="1" applyBorder="1"/>
    <xf numFmtId="38" fontId="5" fillId="0" borderId="0" xfId="4" applyNumberFormat="1" applyFont="1" applyFill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25">
    <cellStyle name="Comma 2 2" xfId="5"/>
    <cellStyle name="Comma 3 2" xfId="6"/>
    <cellStyle name="Comma 7" xfId="7"/>
    <cellStyle name="Normal" xfId="0" builtinId="0"/>
    <cellStyle name="Normal 16 2" xfId="8"/>
    <cellStyle name="Normal 19 2" xfId="9"/>
    <cellStyle name="Normal 2 2" xfId="10"/>
    <cellStyle name="Normal 2 3" xfId="11"/>
    <cellStyle name="Normal 2 4" xfId="12"/>
    <cellStyle name="Normal 2 5" xfId="13"/>
    <cellStyle name="Normal 3 2" xfId="14"/>
    <cellStyle name="Normal 38 2" xfId="4"/>
    <cellStyle name="Normal 39 2" xfId="15"/>
    <cellStyle name="Normal 4 2" xfId="16"/>
    <cellStyle name="Normal 4 3" xfId="17"/>
    <cellStyle name="Normal 4 4" xfId="18"/>
    <cellStyle name="Normal 4 5" xfId="19"/>
    <cellStyle name="Normal 4 6" xfId="20"/>
    <cellStyle name="Normal 46 2" xfId="21"/>
    <cellStyle name="Normal 46 3" xfId="22"/>
    <cellStyle name="Normal 47 2" xfId="23"/>
    <cellStyle name="Normal 64" xfId="24"/>
    <cellStyle name="Normal_800" xfId="1"/>
    <cellStyle name="Normal_Sheet1" xfId="2"/>
    <cellStyle name="Normal_Sheet1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Accountability_Resource%20Allocation_70%25%20Instr/2010-11%20AFR%20Data%20for%20Resource%20Alloc_May%202013%20Acct%20Report/Resource%20Allocation/10-11%20Expenditures%20by%20Object/19-FY10-11%20Total%20Expenditures%20by%20Object_800%20Other%20Objec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Objects - 800"/>
      <sheetName val="Raw Data"/>
      <sheetName val="Hurricane"/>
      <sheetName val="RSD Adjs."/>
    </sheetNames>
    <sheetDataSet>
      <sheetData sheetId="0"/>
      <sheetData sheetId="1"/>
      <sheetData sheetId="2">
        <row r="13">
          <cell r="I13">
            <v>17339</v>
          </cell>
        </row>
      </sheetData>
      <sheetData sheetId="3">
        <row r="53">
          <cell r="D53">
            <v>9529.619999999999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5"/>
  <sheetViews>
    <sheetView tabSelected="1" view="pageBreakPreview" zoomScale="70" zoomScaleNormal="75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157" sqref="A157:XFD160"/>
    </sheetView>
  </sheetViews>
  <sheetFormatPr defaultRowHeight="12.75" x14ac:dyDescent="0.2"/>
  <cols>
    <col min="1" max="1" width="7.42578125" style="7" bestFit="1" customWidth="1"/>
    <col min="2" max="2" width="50.28515625" style="7" customWidth="1"/>
    <col min="3" max="3" width="14.7109375" style="7" customWidth="1"/>
    <col min="4" max="4" width="14" style="7" bestFit="1" customWidth="1"/>
    <col min="5" max="5" width="7.85546875" style="7" bestFit="1" customWidth="1"/>
    <col min="6" max="6" width="14.42578125" style="7" bestFit="1" customWidth="1"/>
    <col min="7" max="7" width="11" style="7" bestFit="1" customWidth="1"/>
    <col min="8" max="8" width="17" style="7" customWidth="1"/>
    <col min="9" max="9" width="11" style="7" bestFit="1" customWidth="1"/>
    <col min="10" max="10" width="14.7109375" style="7" bestFit="1" customWidth="1"/>
    <col min="11" max="11" width="9.85546875" style="7" customWidth="1"/>
    <col min="12" max="12" width="16.85546875" style="7" customWidth="1"/>
    <col min="13" max="13" width="9.5703125" style="7" customWidth="1"/>
    <col min="14" max="14" width="16.85546875" style="7" customWidth="1"/>
    <col min="15" max="15" width="8.7109375" style="7" bestFit="1" customWidth="1"/>
    <col min="16" max="16384" width="9.140625" style="7"/>
  </cols>
  <sheetData>
    <row r="1" spans="1:15" s="2" customFormat="1" ht="60" customHeight="1" x14ac:dyDescent="0.2">
      <c r="A1" s="66" t="s">
        <v>0</v>
      </c>
      <c r="B1" s="66"/>
      <c r="C1" s="1"/>
      <c r="D1" s="66" t="s">
        <v>1</v>
      </c>
      <c r="E1" s="66"/>
      <c r="F1" s="66"/>
      <c r="G1" s="66"/>
      <c r="H1" s="66"/>
      <c r="I1" s="66"/>
      <c r="J1" s="66" t="s">
        <v>1</v>
      </c>
      <c r="K1" s="66"/>
      <c r="L1" s="66"/>
      <c r="M1" s="66"/>
      <c r="N1" s="66"/>
      <c r="O1" s="66"/>
    </row>
    <row r="2" spans="1:15" ht="40.5" customHeight="1" x14ac:dyDescent="0.2">
      <c r="A2" s="67"/>
      <c r="B2" s="67"/>
      <c r="C2" s="68" t="s">
        <v>2</v>
      </c>
      <c r="D2" s="3" t="s">
        <v>3</v>
      </c>
      <c r="E2" s="4"/>
      <c r="F2" s="3" t="s">
        <v>4</v>
      </c>
      <c r="G2" s="5"/>
      <c r="H2" s="6" t="s">
        <v>5</v>
      </c>
      <c r="I2" s="5"/>
      <c r="J2" s="6" t="s">
        <v>6</v>
      </c>
      <c r="K2" s="4"/>
      <c r="L2" s="6" t="s">
        <v>7</v>
      </c>
      <c r="M2" s="4"/>
      <c r="N2" s="70" t="s">
        <v>8</v>
      </c>
      <c r="O2" s="5"/>
    </row>
    <row r="3" spans="1:15" ht="27" customHeight="1" x14ac:dyDescent="0.2">
      <c r="A3" s="8" t="s">
        <v>9</v>
      </c>
      <c r="B3" s="8" t="s">
        <v>10</v>
      </c>
      <c r="C3" s="69"/>
      <c r="D3" s="9" t="s">
        <v>11</v>
      </c>
      <c r="E3" s="10" t="s">
        <v>12</v>
      </c>
      <c r="F3" s="9" t="s">
        <v>13</v>
      </c>
      <c r="G3" s="10" t="s">
        <v>12</v>
      </c>
      <c r="H3" s="9" t="s">
        <v>14</v>
      </c>
      <c r="I3" s="10" t="s">
        <v>12</v>
      </c>
      <c r="J3" s="9" t="s">
        <v>15</v>
      </c>
      <c r="K3" s="10" t="s">
        <v>12</v>
      </c>
      <c r="L3" s="9" t="s">
        <v>16</v>
      </c>
      <c r="M3" s="10" t="s">
        <v>12</v>
      </c>
      <c r="N3" s="71"/>
      <c r="O3" s="10" t="s">
        <v>12</v>
      </c>
    </row>
    <row r="4" spans="1:15" x14ac:dyDescent="0.2">
      <c r="A4" s="11">
        <v>1</v>
      </c>
      <c r="B4" s="12" t="s">
        <v>17</v>
      </c>
      <c r="C4" s="13">
        <v>9587</v>
      </c>
      <c r="D4" s="14">
        <v>9752</v>
      </c>
      <c r="E4" s="14">
        <f>D4/$C4</f>
        <v>1.0172108063001981</v>
      </c>
      <c r="F4" s="14">
        <v>0</v>
      </c>
      <c r="G4" s="14">
        <f>F4/$C4</f>
        <v>0</v>
      </c>
      <c r="H4" s="14">
        <v>147464</v>
      </c>
      <c r="I4" s="14">
        <f>H4/$C4</f>
        <v>15.381662668196515</v>
      </c>
      <c r="J4" s="14">
        <v>0</v>
      </c>
      <c r="K4" s="14">
        <f>J4/$C4</f>
        <v>0</v>
      </c>
      <c r="L4" s="14">
        <v>908862</v>
      </c>
      <c r="M4" s="14">
        <f>L4/$C4</f>
        <v>94.801502034004386</v>
      </c>
      <c r="N4" s="15">
        <f>D4+F4+H4+J4+L4</f>
        <v>1066078</v>
      </c>
      <c r="O4" s="14">
        <f>N4/$C4</f>
        <v>111.2003755085011</v>
      </c>
    </row>
    <row r="5" spans="1:15" x14ac:dyDescent="0.2">
      <c r="A5" s="16">
        <v>2</v>
      </c>
      <c r="B5" s="17" t="s">
        <v>18</v>
      </c>
      <c r="C5" s="13">
        <v>4277</v>
      </c>
      <c r="D5" s="18">
        <v>7931</v>
      </c>
      <c r="E5" s="18">
        <f t="shared" ref="E5:E70" si="0">D5/$C5</f>
        <v>1.8543371522094927</v>
      </c>
      <c r="F5" s="18">
        <v>23874</v>
      </c>
      <c r="G5" s="18">
        <f t="shared" ref="G5:G70" si="1">F5/$C5</f>
        <v>5.5819499649286879</v>
      </c>
      <c r="H5" s="18">
        <v>451261</v>
      </c>
      <c r="I5" s="18">
        <f t="shared" ref="I5:I70" si="2">H5/$C5</f>
        <v>105.50876782791677</v>
      </c>
      <c r="J5" s="18">
        <v>0</v>
      </c>
      <c r="K5" s="18">
        <f t="shared" ref="K5:K70" si="3">J5/$C5</f>
        <v>0</v>
      </c>
      <c r="L5" s="18">
        <v>295568</v>
      </c>
      <c r="M5" s="18">
        <f t="shared" ref="M5:M70" si="4">L5/$C5</f>
        <v>69.106382978723403</v>
      </c>
      <c r="N5" s="19">
        <f t="shared" ref="N5:N68" si="5">D5+F5+H5+J5+L5</f>
        <v>778634</v>
      </c>
      <c r="O5" s="18">
        <f t="shared" ref="O5:O70" si="6">N5/$C5</f>
        <v>182.05143792377834</v>
      </c>
    </row>
    <row r="6" spans="1:15" x14ac:dyDescent="0.2">
      <c r="A6" s="16">
        <v>3</v>
      </c>
      <c r="B6" s="17" t="s">
        <v>19</v>
      </c>
      <c r="C6" s="13">
        <v>19980</v>
      </c>
      <c r="D6" s="18">
        <v>32882</v>
      </c>
      <c r="E6" s="18">
        <f t="shared" si="0"/>
        <v>1.6457457457457458</v>
      </c>
      <c r="F6" s="18">
        <v>462</v>
      </c>
      <c r="G6" s="18">
        <f t="shared" si="1"/>
        <v>2.3123123123123122E-2</v>
      </c>
      <c r="H6" s="18">
        <v>4301335</v>
      </c>
      <c r="I6" s="18">
        <f t="shared" si="2"/>
        <v>215.28203203203202</v>
      </c>
      <c r="J6" s="18">
        <v>0</v>
      </c>
      <c r="K6" s="18">
        <f t="shared" si="3"/>
        <v>0</v>
      </c>
      <c r="L6" s="18">
        <v>4376858</v>
      </c>
      <c r="M6" s="18">
        <f t="shared" si="4"/>
        <v>219.06196196196197</v>
      </c>
      <c r="N6" s="19">
        <f t="shared" si="5"/>
        <v>8711537</v>
      </c>
      <c r="O6" s="18">
        <f t="shared" si="6"/>
        <v>436.01286286286285</v>
      </c>
    </row>
    <row r="7" spans="1:15" x14ac:dyDescent="0.2">
      <c r="A7" s="16">
        <v>4</v>
      </c>
      <c r="B7" s="17" t="s">
        <v>20</v>
      </c>
      <c r="C7" s="13">
        <v>3806</v>
      </c>
      <c r="D7" s="18">
        <v>30281</v>
      </c>
      <c r="E7" s="18">
        <f t="shared" si="0"/>
        <v>7.9561219127693112</v>
      </c>
      <c r="F7" s="18">
        <v>0</v>
      </c>
      <c r="G7" s="18">
        <f t="shared" si="1"/>
        <v>0</v>
      </c>
      <c r="H7" s="18">
        <v>92809</v>
      </c>
      <c r="I7" s="18">
        <f t="shared" si="2"/>
        <v>24.384918549658433</v>
      </c>
      <c r="J7" s="18">
        <v>0</v>
      </c>
      <c r="K7" s="18">
        <f t="shared" si="3"/>
        <v>0</v>
      </c>
      <c r="L7" s="18">
        <v>407436</v>
      </c>
      <c r="M7" s="18">
        <f t="shared" si="4"/>
        <v>107.05097214923805</v>
      </c>
      <c r="N7" s="19">
        <f t="shared" si="5"/>
        <v>530526</v>
      </c>
      <c r="O7" s="18">
        <f t="shared" si="6"/>
        <v>139.39201261166579</v>
      </c>
    </row>
    <row r="8" spans="1:15" x14ac:dyDescent="0.2">
      <c r="A8" s="20">
        <v>5</v>
      </c>
      <c r="B8" s="21" t="s">
        <v>21</v>
      </c>
      <c r="C8" s="22">
        <v>6037</v>
      </c>
      <c r="D8" s="23">
        <v>0</v>
      </c>
      <c r="E8" s="23">
        <f t="shared" si="0"/>
        <v>0</v>
      </c>
      <c r="F8" s="23">
        <v>0</v>
      </c>
      <c r="G8" s="23">
        <f t="shared" si="1"/>
        <v>0</v>
      </c>
      <c r="H8" s="23">
        <v>22925</v>
      </c>
      <c r="I8" s="23">
        <f t="shared" si="2"/>
        <v>3.7974159350670864</v>
      </c>
      <c r="J8" s="23">
        <v>0</v>
      </c>
      <c r="K8" s="23">
        <f t="shared" si="3"/>
        <v>0</v>
      </c>
      <c r="L8" s="23">
        <v>93404</v>
      </c>
      <c r="M8" s="23">
        <f t="shared" si="4"/>
        <v>15.471923140632764</v>
      </c>
      <c r="N8" s="24">
        <f t="shared" si="5"/>
        <v>116329</v>
      </c>
      <c r="O8" s="23">
        <f t="shared" si="6"/>
        <v>19.26933907569985</v>
      </c>
    </row>
    <row r="9" spans="1:15" x14ac:dyDescent="0.2">
      <c r="A9" s="11">
        <v>6</v>
      </c>
      <c r="B9" s="12" t="s">
        <v>22</v>
      </c>
      <c r="C9" s="13">
        <v>6077</v>
      </c>
      <c r="D9" s="14">
        <v>1914</v>
      </c>
      <c r="E9" s="14">
        <f t="shared" si="0"/>
        <v>0.3149580385058417</v>
      </c>
      <c r="F9" s="14">
        <v>0</v>
      </c>
      <c r="G9" s="14">
        <f t="shared" si="1"/>
        <v>0</v>
      </c>
      <c r="H9" s="14">
        <v>1591275</v>
      </c>
      <c r="I9" s="14">
        <f t="shared" si="2"/>
        <v>261.85206516373211</v>
      </c>
      <c r="J9" s="14">
        <v>0</v>
      </c>
      <c r="K9" s="14">
        <f t="shared" si="3"/>
        <v>0</v>
      </c>
      <c r="L9" s="14">
        <v>68586</v>
      </c>
      <c r="M9" s="14">
        <f t="shared" si="4"/>
        <v>11.286160934671713</v>
      </c>
      <c r="N9" s="15">
        <f t="shared" si="5"/>
        <v>1661775</v>
      </c>
      <c r="O9" s="14">
        <f t="shared" si="6"/>
        <v>273.45318413690967</v>
      </c>
    </row>
    <row r="10" spans="1:15" x14ac:dyDescent="0.2">
      <c r="A10" s="16">
        <v>7</v>
      </c>
      <c r="B10" s="17" t="s">
        <v>23</v>
      </c>
      <c r="C10" s="13">
        <v>2307</v>
      </c>
      <c r="D10" s="18">
        <v>8495</v>
      </c>
      <c r="E10" s="18">
        <f t="shared" si="0"/>
        <v>3.682271348071088</v>
      </c>
      <c r="F10" s="18">
        <v>0</v>
      </c>
      <c r="G10" s="18">
        <f t="shared" si="1"/>
        <v>0</v>
      </c>
      <c r="H10" s="18">
        <v>288672</v>
      </c>
      <c r="I10" s="18">
        <f t="shared" si="2"/>
        <v>125.12873862158648</v>
      </c>
      <c r="J10" s="18">
        <v>0</v>
      </c>
      <c r="K10" s="18">
        <f t="shared" si="3"/>
        <v>0</v>
      </c>
      <c r="L10" s="18">
        <v>42354</v>
      </c>
      <c r="M10" s="18">
        <f t="shared" si="4"/>
        <v>18.35890767230169</v>
      </c>
      <c r="N10" s="19">
        <f t="shared" si="5"/>
        <v>339521</v>
      </c>
      <c r="O10" s="18">
        <f t="shared" si="6"/>
        <v>147.16991764195924</v>
      </c>
    </row>
    <row r="11" spans="1:15" x14ac:dyDescent="0.2">
      <c r="A11" s="16">
        <v>8</v>
      </c>
      <c r="B11" s="17" t="s">
        <v>24</v>
      </c>
      <c r="C11" s="13">
        <v>20707</v>
      </c>
      <c r="D11" s="18">
        <v>9593</v>
      </c>
      <c r="E11" s="18">
        <f t="shared" si="0"/>
        <v>0.46327328922586564</v>
      </c>
      <c r="F11" s="18">
        <v>0</v>
      </c>
      <c r="G11" s="18">
        <f t="shared" si="1"/>
        <v>0</v>
      </c>
      <c r="H11" s="18">
        <v>6411795</v>
      </c>
      <c r="I11" s="18">
        <f t="shared" si="2"/>
        <v>309.64384024725939</v>
      </c>
      <c r="J11" s="18">
        <v>0</v>
      </c>
      <c r="K11" s="18">
        <f t="shared" si="3"/>
        <v>0</v>
      </c>
      <c r="L11" s="18">
        <v>142655</v>
      </c>
      <c r="M11" s="18">
        <f t="shared" si="4"/>
        <v>6.8892162070797314</v>
      </c>
      <c r="N11" s="19">
        <f t="shared" si="5"/>
        <v>6564043</v>
      </c>
      <c r="O11" s="18">
        <f t="shared" si="6"/>
        <v>316.99632974356496</v>
      </c>
    </row>
    <row r="12" spans="1:15" x14ac:dyDescent="0.2">
      <c r="A12" s="16">
        <v>9</v>
      </c>
      <c r="B12" s="17" t="s">
        <v>25</v>
      </c>
      <c r="C12" s="13">
        <v>41894</v>
      </c>
      <c r="D12" s="18">
        <v>30084</v>
      </c>
      <c r="E12" s="18">
        <f t="shared" si="0"/>
        <v>0.71809805700100249</v>
      </c>
      <c r="F12" s="18">
        <v>0</v>
      </c>
      <c r="G12" s="18">
        <f t="shared" si="1"/>
        <v>0</v>
      </c>
      <c r="H12" s="18">
        <v>5017319</v>
      </c>
      <c r="I12" s="18">
        <f t="shared" si="2"/>
        <v>119.76223325535877</v>
      </c>
      <c r="J12" s="18">
        <v>0</v>
      </c>
      <c r="K12" s="18">
        <f t="shared" si="3"/>
        <v>0</v>
      </c>
      <c r="L12" s="18">
        <v>598747</v>
      </c>
      <c r="M12" s="18">
        <f t="shared" si="4"/>
        <v>14.291951114718097</v>
      </c>
      <c r="N12" s="19">
        <f t="shared" si="5"/>
        <v>5646150</v>
      </c>
      <c r="O12" s="18">
        <f t="shared" si="6"/>
        <v>134.77228242707787</v>
      </c>
    </row>
    <row r="13" spans="1:15" x14ac:dyDescent="0.2">
      <c r="A13" s="20">
        <v>10</v>
      </c>
      <c r="B13" s="21" t="s">
        <v>26</v>
      </c>
      <c r="C13" s="22">
        <v>33116</v>
      </c>
      <c r="D13" s="23">
        <v>19990</v>
      </c>
      <c r="E13" s="23">
        <f t="shared" si="0"/>
        <v>0.60363570479526518</v>
      </c>
      <c r="F13" s="23">
        <v>0</v>
      </c>
      <c r="G13" s="23">
        <f t="shared" si="1"/>
        <v>0</v>
      </c>
      <c r="H13" s="23">
        <v>9230412</v>
      </c>
      <c r="I13" s="23">
        <f t="shared" si="2"/>
        <v>278.7296774972823</v>
      </c>
      <c r="J13" s="23">
        <v>0</v>
      </c>
      <c r="K13" s="23">
        <f t="shared" si="3"/>
        <v>0</v>
      </c>
      <c r="L13" s="23">
        <v>1913924</v>
      </c>
      <c r="M13" s="23">
        <f t="shared" si="4"/>
        <v>57.794540403430368</v>
      </c>
      <c r="N13" s="24">
        <f t="shared" si="5"/>
        <v>11164326</v>
      </c>
      <c r="O13" s="23">
        <f t="shared" si="6"/>
        <v>337.12785360550794</v>
      </c>
    </row>
    <row r="14" spans="1:15" x14ac:dyDescent="0.2">
      <c r="A14" s="11">
        <v>11</v>
      </c>
      <c r="B14" s="12" t="s">
        <v>27</v>
      </c>
      <c r="C14" s="13">
        <v>1670</v>
      </c>
      <c r="D14" s="14">
        <v>11138</v>
      </c>
      <c r="E14" s="14">
        <f t="shared" si="0"/>
        <v>6.6694610778443115</v>
      </c>
      <c r="F14" s="14">
        <v>0</v>
      </c>
      <c r="G14" s="14">
        <f t="shared" si="1"/>
        <v>0</v>
      </c>
      <c r="H14" s="14">
        <v>601280</v>
      </c>
      <c r="I14" s="14">
        <f t="shared" si="2"/>
        <v>360.04790419161679</v>
      </c>
      <c r="J14" s="14">
        <v>0</v>
      </c>
      <c r="K14" s="14">
        <f t="shared" si="3"/>
        <v>0</v>
      </c>
      <c r="L14" s="14">
        <v>79541</v>
      </c>
      <c r="M14" s="14">
        <f t="shared" si="4"/>
        <v>47.629341317365267</v>
      </c>
      <c r="N14" s="15">
        <f t="shared" si="5"/>
        <v>691959</v>
      </c>
      <c r="O14" s="14">
        <f t="shared" si="6"/>
        <v>414.34670658682637</v>
      </c>
    </row>
    <row r="15" spans="1:15" x14ac:dyDescent="0.2">
      <c r="A15" s="16">
        <v>12</v>
      </c>
      <c r="B15" s="17" t="s">
        <v>28</v>
      </c>
      <c r="C15" s="13">
        <v>1287</v>
      </c>
      <c r="D15" s="18">
        <v>21060</v>
      </c>
      <c r="E15" s="18">
        <f t="shared" si="0"/>
        <v>16.363636363636363</v>
      </c>
      <c r="F15" s="18">
        <v>0</v>
      </c>
      <c r="G15" s="18">
        <f t="shared" si="1"/>
        <v>0</v>
      </c>
      <c r="H15" s="18">
        <v>229362</v>
      </c>
      <c r="I15" s="18">
        <f t="shared" si="2"/>
        <v>178.21445221445222</v>
      </c>
      <c r="J15" s="18">
        <v>0</v>
      </c>
      <c r="K15" s="18">
        <f t="shared" si="3"/>
        <v>0</v>
      </c>
      <c r="L15" s="18">
        <v>70984</v>
      </c>
      <c r="M15" s="18">
        <f t="shared" si="4"/>
        <v>55.154623154623152</v>
      </c>
      <c r="N15" s="19">
        <f t="shared" si="5"/>
        <v>321406</v>
      </c>
      <c r="O15" s="18">
        <f t="shared" si="6"/>
        <v>249.73271173271172</v>
      </c>
    </row>
    <row r="16" spans="1:15" x14ac:dyDescent="0.2">
      <c r="A16" s="16">
        <v>13</v>
      </c>
      <c r="B16" s="17" t="s">
        <v>29</v>
      </c>
      <c r="C16" s="13">
        <v>1555</v>
      </c>
      <c r="D16" s="18">
        <v>5825</v>
      </c>
      <c r="E16" s="18">
        <f t="shared" si="0"/>
        <v>3.7459807073954985</v>
      </c>
      <c r="F16" s="18">
        <v>22192</v>
      </c>
      <c r="G16" s="18">
        <f t="shared" si="1"/>
        <v>14.271382636655948</v>
      </c>
      <c r="H16" s="18">
        <v>28054</v>
      </c>
      <c r="I16" s="18">
        <f t="shared" si="2"/>
        <v>18.041157556270097</v>
      </c>
      <c r="J16" s="18">
        <v>0</v>
      </c>
      <c r="K16" s="18">
        <f t="shared" si="3"/>
        <v>0</v>
      </c>
      <c r="L16" s="18">
        <v>117263</v>
      </c>
      <c r="M16" s="18">
        <f t="shared" si="4"/>
        <v>75.410289389067529</v>
      </c>
      <c r="N16" s="19">
        <f t="shared" si="5"/>
        <v>173334</v>
      </c>
      <c r="O16" s="18">
        <f t="shared" si="6"/>
        <v>111.46881028938907</v>
      </c>
    </row>
    <row r="17" spans="1:15" x14ac:dyDescent="0.2">
      <c r="A17" s="16">
        <v>14</v>
      </c>
      <c r="B17" s="17" t="s">
        <v>30</v>
      </c>
      <c r="C17" s="13">
        <v>2105</v>
      </c>
      <c r="D17" s="18">
        <v>21175</v>
      </c>
      <c r="E17" s="18">
        <f t="shared" si="0"/>
        <v>10.05938242280285</v>
      </c>
      <c r="F17" s="18">
        <v>6233</v>
      </c>
      <c r="G17" s="18">
        <f t="shared" si="1"/>
        <v>2.9610451306413301</v>
      </c>
      <c r="H17" s="18">
        <v>256501</v>
      </c>
      <c r="I17" s="18">
        <f t="shared" si="2"/>
        <v>121.85320665083135</v>
      </c>
      <c r="J17" s="18">
        <v>0</v>
      </c>
      <c r="K17" s="18">
        <f t="shared" si="3"/>
        <v>0</v>
      </c>
      <c r="L17" s="18">
        <v>32615</v>
      </c>
      <c r="M17" s="18">
        <f t="shared" si="4"/>
        <v>15.494061757719715</v>
      </c>
      <c r="N17" s="19">
        <f t="shared" si="5"/>
        <v>316524</v>
      </c>
      <c r="O17" s="18">
        <f t="shared" si="6"/>
        <v>150.36769596199525</v>
      </c>
    </row>
    <row r="18" spans="1:15" x14ac:dyDescent="0.2">
      <c r="A18" s="20">
        <v>15</v>
      </c>
      <c r="B18" s="21" t="s">
        <v>31</v>
      </c>
      <c r="C18" s="22">
        <v>3876</v>
      </c>
      <c r="D18" s="23">
        <v>10971</v>
      </c>
      <c r="E18" s="23">
        <f t="shared" si="0"/>
        <v>2.8304953560371517</v>
      </c>
      <c r="F18" s="23">
        <v>0</v>
      </c>
      <c r="G18" s="23">
        <f t="shared" si="1"/>
        <v>0</v>
      </c>
      <c r="H18" s="23">
        <v>84200</v>
      </c>
      <c r="I18" s="23">
        <f t="shared" si="2"/>
        <v>21.723426212590301</v>
      </c>
      <c r="J18" s="23">
        <v>0</v>
      </c>
      <c r="K18" s="23">
        <f t="shared" si="3"/>
        <v>0</v>
      </c>
      <c r="L18" s="23">
        <v>35609</v>
      </c>
      <c r="M18" s="23">
        <f t="shared" si="4"/>
        <v>9.1870485036119707</v>
      </c>
      <c r="N18" s="24">
        <f t="shared" si="5"/>
        <v>130780</v>
      </c>
      <c r="O18" s="23">
        <f t="shared" si="6"/>
        <v>33.740970072239421</v>
      </c>
    </row>
    <row r="19" spans="1:15" x14ac:dyDescent="0.2">
      <c r="A19" s="11">
        <v>16</v>
      </c>
      <c r="B19" s="12" t="s">
        <v>32</v>
      </c>
      <c r="C19" s="13">
        <v>4923</v>
      </c>
      <c r="D19" s="14">
        <v>17610</v>
      </c>
      <c r="E19" s="14">
        <f t="shared" si="0"/>
        <v>3.5770871419865937</v>
      </c>
      <c r="F19" s="14">
        <v>0</v>
      </c>
      <c r="G19" s="14">
        <f t="shared" si="1"/>
        <v>0</v>
      </c>
      <c r="H19" s="14">
        <v>1641142</v>
      </c>
      <c r="I19" s="14">
        <f t="shared" si="2"/>
        <v>333.36217753402394</v>
      </c>
      <c r="J19" s="14">
        <v>0</v>
      </c>
      <c r="K19" s="14">
        <f t="shared" si="3"/>
        <v>0</v>
      </c>
      <c r="L19" s="14">
        <v>1080649</v>
      </c>
      <c r="M19" s="14">
        <f t="shared" si="4"/>
        <v>219.51025797278083</v>
      </c>
      <c r="N19" s="15">
        <f t="shared" si="5"/>
        <v>2739401</v>
      </c>
      <c r="O19" s="14">
        <f t="shared" si="6"/>
        <v>556.44952264879134</v>
      </c>
    </row>
    <row r="20" spans="1:15" x14ac:dyDescent="0.2">
      <c r="A20" s="16">
        <v>17</v>
      </c>
      <c r="B20" s="17" t="s">
        <v>33</v>
      </c>
      <c r="C20" s="13">
        <v>42764</v>
      </c>
      <c r="D20" s="18">
        <v>89359</v>
      </c>
      <c r="E20" s="18">
        <f t="shared" si="0"/>
        <v>2.0895846974090357</v>
      </c>
      <c r="F20" s="18">
        <v>0</v>
      </c>
      <c r="G20" s="18">
        <f t="shared" si="1"/>
        <v>0</v>
      </c>
      <c r="H20" s="18">
        <v>364840</v>
      </c>
      <c r="I20" s="18">
        <f t="shared" si="2"/>
        <v>8.5314750724908794</v>
      </c>
      <c r="J20" s="18">
        <v>0</v>
      </c>
      <c r="K20" s="18">
        <f t="shared" si="3"/>
        <v>0</v>
      </c>
      <c r="L20" s="18">
        <v>758024</v>
      </c>
      <c r="M20" s="18">
        <f t="shared" si="4"/>
        <v>17.725750631372183</v>
      </c>
      <c r="N20" s="19">
        <f t="shared" si="5"/>
        <v>1212223</v>
      </c>
      <c r="O20" s="18">
        <f t="shared" si="6"/>
        <v>28.346810401272098</v>
      </c>
    </row>
    <row r="21" spans="1:15" x14ac:dyDescent="0.2">
      <c r="A21" s="16">
        <v>18</v>
      </c>
      <c r="B21" s="17" t="s">
        <v>34</v>
      </c>
      <c r="C21" s="13">
        <v>1229</v>
      </c>
      <c r="D21" s="18">
        <v>5331</v>
      </c>
      <c r="E21" s="18">
        <f t="shared" si="0"/>
        <v>4.3376729048006508</v>
      </c>
      <c r="F21" s="18">
        <v>0</v>
      </c>
      <c r="G21" s="18">
        <f t="shared" si="1"/>
        <v>0</v>
      </c>
      <c r="H21" s="18">
        <v>16000</v>
      </c>
      <c r="I21" s="18">
        <f t="shared" si="2"/>
        <v>13.018714401952808</v>
      </c>
      <c r="J21" s="18">
        <v>0</v>
      </c>
      <c r="K21" s="18">
        <f t="shared" si="3"/>
        <v>0</v>
      </c>
      <c r="L21" s="18">
        <v>48630</v>
      </c>
      <c r="M21" s="18">
        <f t="shared" si="4"/>
        <v>39.568755085435313</v>
      </c>
      <c r="N21" s="19">
        <f t="shared" si="5"/>
        <v>69961</v>
      </c>
      <c r="O21" s="18">
        <f t="shared" si="6"/>
        <v>56.925142392188768</v>
      </c>
    </row>
    <row r="22" spans="1:15" x14ac:dyDescent="0.2">
      <c r="A22" s="16">
        <v>19</v>
      </c>
      <c r="B22" s="17" t="s">
        <v>35</v>
      </c>
      <c r="C22" s="13">
        <v>2114</v>
      </c>
      <c r="D22" s="18">
        <v>14283</v>
      </c>
      <c r="E22" s="18">
        <f t="shared" si="0"/>
        <v>6.7563859981078522</v>
      </c>
      <c r="F22" s="18">
        <v>0</v>
      </c>
      <c r="G22" s="18">
        <f t="shared" si="1"/>
        <v>0</v>
      </c>
      <c r="H22" s="18">
        <v>0</v>
      </c>
      <c r="I22" s="18">
        <f t="shared" si="2"/>
        <v>0</v>
      </c>
      <c r="J22" s="18">
        <v>0</v>
      </c>
      <c r="K22" s="18">
        <f t="shared" si="3"/>
        <v>0</v>
      </c>
      <c r="L22" s="18">
        <v>20312</v>
      </c>
      <c r="M22" s="18">
        <f t="shared" si="4"/>
        <v>9.6083254493850525</v>
      </c>
      <c r="N22" s="19">
        <f t="shared" si="5"/>
        <v>34595</v>
      </c>
      <c r="O22" s="18">
        <f t="shared" si="6"/>
        <v>16.364711447492905</v>
      </c>
    </row>
    <row r="23" spans="1:15" x14ac:dyDescent="0.2">
      <c r="A23" s="20">
        <v>20</v>
      </c>
      <c r="B23" s="21" t="s">
        <v>36</v>
      </c>
      <c r="C23" s="22">
        <v>5995</v>
      </c>
      <c r="D23" s="23">
        <v>23397</v>
      </c>
      <c r="E23" s="23">
        <f t="shared" si="0"/>
        <v>3.9027522935779815</v>
      </c>
      <c r="F23" s="23">
        <v>0</v>
      </c>
      <c r="G23" s="23">
        <f t="shared" si="1"/>
        <v>0</v>
      </c>
      <c r="H23" s="23">
        <v>205987</v>
      </c>
      <c r="I23" s="23">
        <f t="shared" si="2"/>
        <v>34.35979983319433</v>
      </c>
      <c r="J23" s="23">
        <v>0</v>
      </c>
      <c r="K23" s="23">
        <f t="shared" si="3"/>
        <v>0</v>
      </c>
      <c r="L23" s="23">
        <v>115480</v>
      </c>
      <c r="M23" s="23">
        <f t="shared" si="4"/>
        <v>19.262718932443704</v>
      </c>
      <c r="N23" s="24">
        <f t="shared" si="5"/>
        <v>344864</v>
      </c>
      <c r="O23" s="23">
        <f t="shared" si="6"/>
        <v>57.52527105921601</v>
      </c>
    </row>
    <row r="24" spans="1:15" x14ac:dyDescent="0.2">
      <c r="A24" s="11">
        <v>21</v>
      </c>
      <c r="B24" s="12" t="s">
        <v>37</v>
      </c>
      <c r="C24" s="13">
        <v>3175</v>
      </c>
      <c r="D24" s="14">
        <v>150</v>
      </c>
      <c r="E24" s="14">
        <f t="shared" si="0"/>
        <v>4.7244094488188976E-2</v>
      </c>
      <c r="F24" s="14">
        <v>0</v>
      </c>
      <c r="G24" s="14">
        <f t="shared" si="1"/>
        <v>0</v>
      </c>
      <c r="H24" s="14">
        <v>159959</v>
      </c>
      <c r="I24" s="14">
        <f t="shared" si="2"/>
        <v>50.3807874015748</v>
      </c>
      <c r="J24" s="14">
        <v>0</v>
      </c>
      <c r="K24" s="14">
        <f t="shared" si="3"/>
        <v>0</v>
      </c>
      <c r="L24" s="14">
        <v>111838</v>
      </c>
      <c r="M24" s="14">
        <f t="shared" si="4"/>
        <v>35.224566929133857</v>
      </c>
      <c r="N24" s="15">
        <f t="shared" si="5"/>
        <v>271947</v>
      </c>
      <c r="O24" s="14">
        <f t="shared" si="6"/>
        <v>85.652598425196857</v>
      </c>
    </row>
    <row r="25" spans="1:15" x14ac:dyDescent="0.2">
      <c r="A25" s="16">
        <v>22</v>
      </c>
      <c r="B25" s="17" t="s">
        <v>38</v>
      </c>
      <c r="C25" s="13">
        <v>3332</v>
      </c>
      <c r="D25" s="18">
        <v>3087</v>
      </c>
      <c r="E25" s="18">
        <f t="shared" si="0"/>
        <v>0.92647058823529416</v>
      </c>
      <c r="F25" s="18">
        <v>3585</v>
      </c>
      <c r="G25" s="18">
        <f t="shared" si="1"/>
        <v>1.0759303721488596</v>
      </c>
      <c r="H25" s="18">
        <v>502621</v>
      </c>
      <c r="I25" s="18">
        <f t="shared" si="2"/>
        <v>150.84663865546219</v>
      </c>
      <c r="J25" s="18">
        <v>0</v>
      </c>
      <c r="K25" s="18">
        <f t="shared" si="3"/>
        <v>0</v>
      </c>
      <c r="L25" s="18">
        <v>15067</v>
      </c>
      <c r="M25" s="18">
        <f t="shared" si="4"/>
        <v>4.5219087635054018</v>
      </c>
      <c r="N25" s="19">
        <f t="shared" si="5"/>
        <v>524360</v>
      </c>
      <c r="O25" s="18">
        <f t="shared" si="6"/>
        <v>157.37094837935174</v>
      </c>
    </row>
    <row r="26" spans="1:15" x14ac:dyDescent="0.2">
      <c r="A26" s="16">
        <v>23</v>
      </c>
      <c r="B26" s="17" t="s">
        <v>39</v>
      </c>
      <c r="C26" s="13">
        <v>13652</v>
      </c>
      <c r="D26" s="18">
        <v>23847</v>
      </c>
      <c r="E26" s="18">
        <f t="shared" si="0"/>
        <v>1.746777029006739</v>
      </c>
      <c r="F26" s="18">
        <v>0</v>
      </c>
      <c r="G26" s="18">
        <f t="shared" si="1"/>
        <v>0</v>
      </c>
      <c r="H26" s="18">
        <v>4676592</v>
      </c>
      <c r="I26" s="18">
        <f t="shared" si="2"/>
        <v>342.55728098447116</v>
      </c>
      <c r="J26" s="18">
        <v>0</v>
      </c>
      <c r="K26" s="18">
        <f t="shared" si="3"/>
        <v>0</v>
      </c>
      <c r="L26" s="18">
        <v>651223</v>
      </c>
      <c r="M26" s="18">
        <f t="shared" si="4"/>
        <v>47.701655435101081</v>
      </c>
      <c r="N26" s="19">
        <f t="shared" si="5"/>
        <v>5351662</v>
      </c>
      <c r="O26" s="18">
        <f t="shared" si="6"/>
        <v>392.00571344857894</v>
      </c>
    </row>
    <row r="27" spans="1:15" x14ac:dyDescent="0.2">
      <c r="A27" s="16">
        <v>24</v>
      </c>
      <c r="B27" s="17" t="s">
        <v>40</v>
      </c>
      <c r="C27" s="13">
        <v>4535</v>
      </c>
      <c r="D27" s="18">
        <v>15925</v>
      </c>
      <c r="E27" s="18">
        <f t="shared" si="0"/>
        <v>3.5115766262403527</v>
      </c>
      <c r="F27" s="18">
        <v>0</v>
      </c>
      <c r="G27" s="18">
        <f t="shared" si="1"/>
        <v>0</v>
      </c>
      <c r="H27" s="18">
        <v>1794968</v>
      </c>
      <c r="I27" s="18">
        <f t="shared" si="2"/>
        <v>395.80330760749723</v>
      </c>
      <c r="J27" s="18">
        <v>0</v>
      </c>
      <c r="K27" s="18">
        <f t="shared" si="3"/>
        <v>0</v>
      </c>
      <c r="L27" s="18">
        <v>1163129</v>
      </c>
      <c r="M27" s="18">
        <f t="shared" si="4"/>
        <v>256.47828004410144</v>
      </c>
      <c r="N27" s="19">
        <f t="shared" si="5"/>
        <v>2974022</v>
      </c>
      <c r="O27" s="18">
        <f t="shared" si="6"/>
        <v>655.79316427783908</v>
      </c>
    </row>
    <row r="28" spans="1:15" x14ac:dyDescent="0.2">
      <c r="A28" s="20">
        <v>25</v>
      </c>
      <c r="B28" s="21" t="s">
        <v>41</v>
      </c>
      <c r="C28" s="22">
        <v>2246</v>
      </c>
      <c r="D28" s="23">
        <v>0</v>
      </c>
      <c r="E28" s="23">
        <f t="shared" si="0"/>
        <v>0</v>
      </c>
      <c r="F28" s="23">
        <v>0</v>
      </c>
      <c r="G28" s="23">
        <f t="shared" si="1"/>
        <v>0</v>
      </c>
      <c r="H28" s="23">
        <v>124133</v>
      </c>
      <c r="I28" s="23">
        <f t="shared" si="2"/>
        <v>55.268477292965272</v>
      </c>
      <c r="J28" s="23">
        <v>0</v>
      </c>
      <c r="K28" s="23">
        <f t="shared" si="3"/>
        <v>0</v>
      </c>
      <c r="L28" s="23">
        <v>269839</v>
      </c>
      <c r="M28" s="23">
        <f t="shared" si="4"/>
        <v>120.1420302760463</v>
      </c>
      <c r="N28" s="24">
        <f t="shared" si="5"/>
        <v>393972</v>
      </c>
      <c r="O28" s="23">
        <f t="shared" si="6"/>
        <v>175.41050756901157</v>
      </c>
    </row>
    <row r="29" spans="1:15" x14ac:dyDescent="0.2">
      <c r="A29" s="11">
        <v>26</v>
      </c>
      <c r="B29" s="12" t="s">
        <v>42</v>
      </c>
      <c r="C29" s="13">
        <v>45253</v>
      </c>
      <c r="D29" s="14">
        <v>78304</v>
      </c>
      <c r="E29" s="14">
        <f t="shared" si="0"/>
        <v>1.7303604180938281</v>
      </c>
      <c r="F29" s="14">
        <v>60000</v>
      </c>
      <c r="G29" s="14">
        <f t="shared" si="1"/>
        <v>1.325878947252116</v>
      </c>
      <c r="H29" s="14">
        <v>7054264</v>
      </c>
      <c r="I29" s="14">
        <f t="shared" si="2"/>
        <v>155.88500209930834</v>
      </c>
      <c r="J29" s="14">
        <v>0</v>
      </c>
      <c r="K29" s="14">
        <f t="shared" si="3"/>
        <v>0</v>
      </c>
      <c r="L29" s="14">
        <v>8356107</v>
      </c>
      <c r="M29" s="14">
        <f t="shared" si="4"/>
        <v>184.65310587143395</v>
      </c>
      <c r="N29" s="15">
        <f t="shared" si="5"/>
        <v>15548675</v>
      </c>
      <c r="O29" s="14">
        <f t="shared" si="6"/>
        <v>343.59434733608822</v>
      </c>
    </row>
    <row r="30" spans="1:15" x14ac:dyDescent="0.2">
      <c r="A30" s="16">
        <v>27</v>
      </c>
      <c r="B30" s="17" t="s">
        <v>43</v>
      </c>
      <c r="C30" s="13">
        <v>5846</v>
      </c>
      <c r="D30" s="18">
        <v>24747</v>
      </c>
      <c r="E30" s="18">
        <f t="shared" si="0"/>
        <v>4.2331508723913789</v>
      </c>
      <c r="F30" s="18">
        <v>0</v>
      </c>
      <c r="G30" s="18">
        <f t="shared" si="1"/>
        <v>0</v>
      </c>
      <c r="H30" s="18">
        <v>1223604</v>
      </c>
      <c r="I30" s="18">
        <f t="shared" si="2"/>
        <v>209.30619226821759</v>
      </c>
      <c r="J30" s="18">
        <v>0</v>
      </c>
      <c r="K30" s="18">
        <f t="shared" si="3"/>
        <v>0</v>
      </c>
      <c r="L30" s="18">
        <v>24334</v>
      </c>
      <c r="M30" s="18">
        <f t="shared" si="4"/>
        <v>4.1625042764283267</v>
      </c>
      <c r="N30" s="19">
        <f t="shared" si="5"/>
        <v>1272685</v>
      </c>
      <c r="O30" s="18">
        <f t="shared" si="6"/>
        <v>217.7018474170373</v>
      </c>
    </row>
    <row r="31" spans="1:15" x14ac:dyDescent="0.2">
      <c r="A31" s="16">
        <v>28</v>
      </c>
      <c r="B31" s="17" t="s">
        <v>44</v>
      </c>
      <c r="C31" s="13">
        <v>30218</v>
      </c>
      <c r="D31" s="18">
        <v>61159</v>
      </c>
      <c r="E31" s="18">
        <f t="shared" si="0"/>
        <v>2.0239261367396915</v>
      </c>
      <c r="F31" s="18">
        <v>320390</v>
      </c>
      <c r="G31" s="18">
        <f t="shared" si="1"/>
        <v>10.602620954398041</v>
      </c>
      <c r="H31" s="18">
        <v>2777707</v>
      </c>
      <c r="I31" s="18">
        <f t="shared" si="2"/>
        <v>91.922264875239918</v>
      </c>
      <c r="J31" s="18">
        <v>0</v>
      </c>
      <c r="K31" s="18">
        <f t="shared" si="3"/>
        <v>0</v>
      </c>
      <c r="L31" s="18">
        <v>110315</v>
      </c>
      <c r="M31" s="18">
        <f t="shared" si="4"/>
        <v>3.6506386921702298</v>
      </c>
      <c r="N31" s="19">
        <f t="shared" si="5"/>
        <v>3269571</v>
      </c>
      <c r="O31" s="18">
        <f t="shared" si="6"/>
        <v>108.19945065854789</v>
      </c>
    </row>
    <row r="32" spans="1:15" x14ac:dyDescent="0.2">
      <c r="A32" s="16">
        <v>29</v>
      </c>
      <c r="B32" s="17" t="s">
        <v>45</v>
      </c>
      <c r="C32" s="13">
        <v>14426</v>
      </c>
      <c r="D32" s="18">
        <v>16962</v>
      </c>
      <c r="E32" s="18">
        <f t="shared" si="0"/>
        <v>1.175793705808956</v>
      </c>
      <c r="F32" s="18">
        <v>0</v>
      </c>
      <c r="G32" s="18">
        <f t="shared" si="1"/>
        <v>0</v>
      </c>
      <c r="H32" s="18">
        <v>4250413</v>
      </c>
      <c r="I32" s="18">
        <f t="shared" si="2"/>
        <v>294.63558852072646</v>
      </c>
      <c r="J32" s="18">
        <v>0</v>
      </c>
      <c r="K32" s="18">
        <f t="shared" si="3"/>
        <v>0</v>
      </c>
      <c r="L32" s="18">
        <v>527208</v>
      </c>
      <c r="M32" s="18">
        <f t="shared" si="4"/>
        <v>36.545681408567866</v>
      </c>
      <c r="N32" s="19">
        <f t="shared" si="5"/>
        <v>4794583</v>
      </c>
      <c r="O32" s="18">
        <f t="shared" si="6"/>
        <v>332.35706363510326</v>
      </c>
    </row>
    <row r="33" spans="1:15" x14ac:dyDescent="0.2">
      <c r="A33" s="20">
        <v>30</v>
      </c>
      <c r="B33" s="21" t="s">
        <v>46</v>
      </c>
      <c r="C33" s="22">
        <v>2649</v>
      </c>
      <c r="D33" s="23">
        <v>8753</v>
      </c>
      <c r="E33" s="23">
        <f t="shared" si="0"/>
        <v>3.3042657606644017</v>
      </c>
      <c r="F33" s="23">
        <v>0</v>
      </c>
      <c r="G33" s="23">
        <f t="shared" si="1"/>
        <v>0</v>
      </c>
      <c r="H33" s="23">
        <v>372768</v>
      </c>
      <c r="I33" s="23">
        <f t="shared" si="2"/>
        <v>140.72027180067951</v>
      </c>
      <c r="J33" s="23">
        <v>0</v>
      </c>
      <c r="K33" s="23">
        <f t="shared" si="3"/>
        <v>0</v>
      </c>
      <c r="L33" s="23">
        <v>46441</v>
      </c>
      <c r="M33" s="23">
        <f t="shared" si="4"/>
        <v>17.531521328803322</v>
      </c>
      <c r="N33" s="24">
        <f t="shared" si="5"/>
        <v>427962</v>
      </c>
      <c r="O33" s="23">
        <f t="shared" si="6"/>
        <v>161.55605889014723</v>
      </c>
    </row>
    <row r="34" spans="1:15" x14ac:dyDescent="0.2">
      <c r="A34" s="11">
        <v>31</v>
      </c>
      <c r="B34" s="12" t="s">
        <v>47</v>
      </c>
      <c r="C34" s="13">
        <v>6663</v>
      </c>
      <c r="D34" s="14">
        <v>23432</v>
      </c>
      <c r="E34" s="14">
        <f t="shared" si="0"/>
        <v>3.5167342038120966</v>
      </c>
      <c r="F34" s="14">
        <v>0</v>
      </c>
      <c r="G34" s="14">
        <f t="shared" si="1"/>
        <v>0</v>
      </c>
      <c r="H34" s="14">
        <v>1673100</v>
      </c>
      <c r="I34" s="14">
        <f t="shared" si="2"/>
        <v>251.10310670868978</v>
      </c>
      <c r="J34" s="14">
        <v>0</v>
      </c>
      <c r="K34" s="14">
        <f t="shared" si="3"/>
        <v>0</v>
      </c>
      <c r="L34" s="14">
        <v>677184</v>
      </c>
      <c r="M34" s="14">
        <f t="shared" si="4"/>
        <v>101.63349842413328</v>
      </c>
      <c r="N34" s="15">
        <f t="shared" si="5"/>
        <v>2373716</v>
      </c>
      <c r="O34" s="14">
        <f t="shared" si="6"/>
        <v>356.25333933663512</v>
      </c>
    </row>
    <row r="35" spans="1:15" x14ac:dyDescent="0.2">
      <c r="A35" s="16">
        <v>32</v>
      </c>
      <c r="B35" s="17" t="s">
        <v>48</v>
      </c>
      <c r="C35" s="13">
        <v>24468</v>
      </c>
      <c r="D35" s="18">
        <v>22753</v>
      </c>
      <c r="E35" s="18">
        <f t="shared" si="0"/>
        <v>0.92990845185548476</v>
      </c>
      <c r="F35" s="18">
        <v>0</v>
      </c>
      <c r="G35" s="18">
        <f t="shared" si="1"/>
        <v>0</v>
      </c>
      <c r="H35" s="18">
        <v>2899549</v>
      </c>
      <c r="I35" s="18">
        <f t="shared" si="2"/>
        <v>118.50371914337093</v>
      </c>
      <c r="J35" s="18">
        <v>0</v>
      </c>
      <c r="K35" s="18">
        <f t="shared" si="3"/>
        <v>0</v>
      </c>
      <c r="L35" s="18">
        <v>1570461</v>
      </c>
      <c r="M35" s="18">
        <f t="shared" si="4"/>
        <v>64.18428151054438</v>
      </c>
      <c r="N35" s="19">
        <f t="shared" si="5"/>
        <v>4492763</v>
      </c>
      <c r="O35" s="18">
        <f t="shared" si="6"/>
        <v>183.61790910577079</v>
      </c>
    </row>
    <row r="36" spans="1:15" x14ac:dyDescent="0.2">
      <c r="A36" s="16">
        <v>33</v>
      </c>
      <c r="B36" s="17" t="s">
        <v>49</v>
      </c>
      <c r="C36" s="13">
        <v>1957</v>
      </c>
      <c r="D36" s="18">
        <v>7115</v>
      </c>
      <c r="E36" s="18">
        <f t="shared" si="0"/>
        <v>3.6356668369954011</v>
      </c>
      <c r="F36" s="18">
        <v>0</v>
      </c>
      <c r="G36" s="18">
        <f t="shared" si="1"/>
        <v>0</v>
      </c>
      <c r="H36" s="18">
        <v>1171948</v>
      </c>
      <c r="I36" s="18">
        <f t="shared" si="2"/>
        <v>598.84925907000513</v>
      </c>
      <c r="J36" s="18">
        <v>0</v>
      </c>
      <c r="K36" s="18">
        <f t="shared" si="3"/>
        <v>0</v>
      </c>
      <c r="L36" s="18">
        <v>665505</v>
      </c>
      <c r="M36" s="18">
        <f t="shared" si="4"/>
        <v>340.06387327542154</v>
      </c>
      <c r="N36" s="19">
        <f t="shared" si="5"/>
        <v>1844568</v>
      </c>
      <c r="O36" s="18">
        <f t="shared" si="6"/>
        <v>942.54879918242204</v>
      </c>
    </row>
    <row r="37" spans="1:15" x14ac:dyDescent="0.2">
      <c r="A37" s="16">
        <v>34</v>
      </c>
      <c r="B37" s="17" t="s">
        <v>50</v>
      </c>
      <c r="C37" s="13">
        <v>4512</v>
      </c>
      <c r="D37" s="18">
        <v>15638</v>
      </c>
      <c r="E37" s="18">
        <f t="shared" si="0"/>
        <v>3.4658687943262412</v>
      </c>
      <c r="F37" s="18">
        <v>35969</v>
      </c>
      <c r="G37" s="18">
        <f t="shared" si="1"/>
        <v>7.9718528368794326</v>
      </c>
      <c r="H37" s="18">
        <v>855943</v>
      </c>
      <c r="I37" s="18">
        <f t="shared" si="2"/>
        <v>189.70367907801418</v>
      </c>
      <c r="J37" s="18">
        <v>0</v>
      </c>
      <c r="K37" s="18">
        <f t="shared" si="3"/>
        <v>0</v>
      </c>
      <c r="L37" s="18">
        <v>200873</v>
      </c>
      <c r="M37" s="18">
        <f t="shared" si="4"/>
        <v>44.519725177304963</v>
      </c>
      <c r="N37" s="19">
        <f t="shared" si="5"/>
        <v>1108423</v>
      </c>
      <c r="O37" s="18">
        <f t="shared" si="6"/>
        <v>245.66112588652481</v>
      </c>
    </row>
    <row r="38" spans="1:15" x14ac:dyDescent="0.2">
      <c r="A38" s="20">
        <v>35</v>
      </c>
      <c r="B38" s="21" t="s">
        <v>51</v>
      </c>
      <c r="C38" s="22">
        <v>6805</v>
      </c>
      <c r="D38" s="23">
        <v>18574</v>
      </c>
      <c r="E38" s="23">
        <f t="shared" si="0"/>
        <v>2.729463629684056</v>
      </c>
      <c r="F38" s="23">
        <v>0</v>
      </c>
      <c r="G38" s="23">
        <f t="shared" si="1"/>
        <v>0</v>
      </c>
      <c r="H38" s="23">
        <v>806529</v>
      </c>
      <c r="I38" s="23">
        <f t="shared" si="2"/>
        <v>118.5200587803086</v>
      </c>
      <c r="J38" s="23">
        <v>0</v>
      </c>
      <c r="K38" s="23">
        <f t="shared" si="3"/>
        <v>0</v>
      </c>
      <c r="L38" s="23">
        <v>139353</v>
      </c>
      <c r="M38" s="23">
        <f t="shared" si="4"/>
        <v>20.478030859662013</v>
      </c>
      <c r="N38" s="24">
        <f t="shared" si="5"/>
        <v>964456</v>
      </c>
      <c r="O38" s="23">
        <f t="shared" si="6"/>
        <v>141.72755326965466</v>
      </c>
    </row>
    <row r="39" spans="1:15" x14ac:dyDescent="0.2">
      <c r="A39" s="11">
        <v>36</v>
      </c>
      <c r="B39" s="12" t="s">
        <v>52</v>
      </c>
      <c r="C39" s="13">
        <v>10493</v>
      </c>
      <c r="D39" s="14">
        <v>525488</v>
      </c>
      <c r="E39" s="14">
        <f t="shared" si="0"/>
        <v>50.079862765653296</v>
      </c>
      <c r="F39" s="14">
        <v>975000</v>
      </c>
      <c r="G39" s="14">
        <f t="shared" si="1"/>
        <v>92.919088916420478</v>
      </c>
      <c r="H39" s="14">
        <v>15911352</v>
      </c>
      <c r="I39" s="14">
        <f t="shared" si="2"/>
        <v>1516.3777756599638</v>
      </c>
      <c r="J39" s="14">
        <v>0</v>
      </c>
      <c r="K39" s="14">
        <f t="shared" si="3"/>
        <v>0</v>
      </c>
      <c r="L39" s="14">
        <v>779446</v>
      </c>
      <c r="M39" s="14">
        <f t="shared" si="4"/>
        <v>74.28247403030592</v>
      </c>
      <c r="N39" s="15">
        <f t="shared" si="5"/>
        <v>18191286</v>
      </c>
      <c r="O39" s="14">
        <f t="shared" si="6"/>
        <v>1733.6592013723434</v>
      </c>
    </row>
    <row r="40" spans="1:15" x14ac:dyDescent="0.2">
      <c r="A40" s="16">
        <v>37</v>
      </c>
      <c r="B40" s="17" t="s">
        <v>53</v>
      </c>
      <c r="C40" s="13">
        <v>19680</v>
      </c>
      <c r="D40" s="18">
        <v>51444</v>
      </c>
      <c r="E40" s="18">
        <f t="shared" si="0"/>
        <v>2.6140243902439027</v>
      </c>
      <c r="F40" s="18">
        <v>0</v>
      </c>
      <c r="G40" s="18">
        <f t="shared" si="1"/>
        <v>0</v>
      </c>
      <c r="H40" s="18">
        <v>5797355</v>
      </c>
      <c r="I40" s="18">
        <f t="shared" si="2"/>
        <v>294.58104674796749</v>
      </c>
      <c r="J40" s="18">
        <v>0</v>
      </c>
      <c r="K40" s="18">
        <f t="shared" si="3"/>
        <v>0</v>
      </c>
      <c r="L40" s="18">
        <v>257296</v>
      </c>
      <c r="M40" s="18">
        <f t="shared" si="4"/>
        <v>13.073983739837399</v>
      </c>
      <c r="N40" s="19">
        <f t="shared" si="5"/>
        <v>6106095</v>
      </c>
      <c r="O40" s="18">
        <f t="shared" si="6"/>
        <v>310.26905487804879</v>
      </c>
    </row>
    <row r="41" spans="1:15" x14ac:dyDescent="0.2">
      <c r="A41" s="16">
        <v>38</v>
      </c>
      <c r="B41" s="17" t="s">
        <v>54</v>
      </c>
      <c r="C41" s="13">
        <v>3822</v>
      </c>
      <c r="D41" s="18">
        <v>18242</v>
      </c>
      <c r="E41" s="18">
        <f t="shared" si="0"/>
        <v>4.7728937728937728</v>
      </c>
      <c r="F41" s="18">
        <v>0</v>
      </c>
      <c r="G41" s="18">
        <f t="shared" si="1"/>
        <v>0</v>
      </c>
      <c r="H41" s="18">
        <v>7994583</v>
      </c>
      <c r="I41" s="18">
        <f t="shared" si="2"/>
        <v>2091.7276295133438</v>
      </c>
      <c r="J41" s="18">
        <v>0</v>
      </c>
      <c r="K41" s="18">
        <f t="shared" si="3"/>
        <v>0</v>
      </c>
      <c r="L41" s="18">
        <v>166342</v>
      </c>
      <c r="M41" s="18">
        <f t="shared" si="4"/>
        <v>43.522239665096805</v>
      </c>
      <c r="N41" s="19">
        <f t="shared" si="5"/>
        <v>8179167</v>
      </c>
      <c r="O41" s="18">
        <f t="shared" si="6"/>
        <v>2140.0227629513342</v>
      </c>
    </row>
    <row r="42" spans="1:15" x14ac:dyDescent="0.2">
      <c r="A42" s="16">
        <v>39</v>
      </c>
      <c r="B42" s="17" t="s">
        <v>55</v>
      </c>
      <c r="C42" s="13">
        <v>2817</v>
      </c>
      <c r="D42" s="18">
        <v>36130</v>
      </c>
      <c r="E42" s="18">
        <f t="shared" si="0"/>
        <v>12.825701100461483</v>
      </c>
      <c r="F42" s="18">
        <v>0</v>
      </c>
      <c r="G42" s="18">
        <f t="shared" si="1"/>
        <v>0</v>
      </c>
      <c r="H42" s="18">
        <v>125816</v>
      </c>
      <c r="I42" s="18">
        <f t="shared" si="2"/>
        <v>44.663116790912319</v>
      </c>
      <c r="J42" s="18">
        <v>0</v>
      </c>
      <c r="K42" s="18">
        <f t="shared" si="3"/>
        <v>0</v>
      </c>
      <c r="L42" s="18">
        <v>85790</v>
      </c>
      <c r="M42" s="18">
        <f t="shared" si="4"/>
        <v>30.45438409655662</v>
      </c>
      <c r="N42" s="19">
        <f t="shared" si="5"/>
        <v>247736</v>
      </c>
      <c r="O42" s="18">
        <f t="shared" si="6"/>
        <v>87.943201987930422</v>
      </c>
    </row>
    <row r="43" spans="1:15" x14ac:dyDescent="0.2">
      <c r="A43" s="20">
        <v>40</v>
      </c>
      <c r="B43" s="21" t="s">
        <v>56</v>
      </c>
      <c r="C43" s="22">
        <v>24046</v>
      </c>
      <c r="D43" s="23">
        <v>0</v>
      </c>
      <c r="E43" s="23">
        <f t="shared" si="0"/>
        <v>0</v>
      </c>
      <c r="F43" s="23">
        <v>519318</v>
      </c>
      <c r="G43" s="23">
        <f t="shared" si="1"/>
        <v>21.596856025950263</v>
      </c>
      <c r="H43" s="23">
        <v>3132742</v>
      </c>
      <c r="I43" s="23">
        <f t="shared" si="2"/>
        <v>130.28121101222658</v>
      </c>
      <c r="J43" s="23">
        <v>0</v>
      </c>
      <c r="K43" s="23">
        <f t="shared" si="3"/>
        <v>0</v>
      </c>
      <c r="L43" s="23">
        <v>1828913</v>
      </c>
      <c r="M43" s="23">
        <f t="shared" si="4"/>
        <v>76.058928719953428</v>
      </c>
      <c r="N43" s="24">
        <f t="shared" si="5"/>
        <v>5480973</v>
      </c>
      <c r="O43" s="23">
        <f t="shared" si="6"/>
        <v>227.93699575813025</v>
      </c>
    </row>
    <row r="44" spans="1:15" x14ac:dyDescent="0.2">
      <c r="A44" s="11">
        <v>41</v>
      </c>
      <c r="B44" s="12" t="s">
        <v>57</v>
      </c>
      <c r="C44" s="13">
        <v>1523</v>
      </c>
      <c r="D44" s="14">
        <v>11394</v>
      </c>
      <c r="E44" s="14">
        <f t="shared" si="0"/>
        <v>7.4812869336835197</v>
      </c>
      <c r="F44" s="14">
        <v>0</v>
      </c>
      <c r="G44" s="14">
        <f t="shared" si="1"/>
        <v>0</v>
      </c>
      <c r="H44" s="14">
        <v>216113</v>
      </c>
      <c r="I44" s="14">
        <f t="shared" si="2"/>
        <v>141.89954038082732</v>
      </c>
      <c r="J44" s="14">
        <v>0</v>
      </c>
      <c r="K44" s="14">
        <f t="shared" si="3"/>
        <v>0</v>
      </c>
      <c r="L44" s="14">
        <v>85619</v>
      </c>
      <c r="M44" s="14">
        <f t="shared" si="4"/>
        <v>56.217334208798427</v>
      </c>
      <c r="N44" s="15">
        <f t="shared" si="5"/>
        <v>313126</v>
      </c>
      <c r="O44" s="14">
        <f t="shared" si="6"/>
        <v>205.59816152330924</v>
      </c>
    </row>
    <row r="45" spans="1:15" x14ac:dyDescent="0.2">
      <c r="A45" s="16">
        <v>42</v>
      </c>
      <c r="B45" s="17" t="s">
        <v>58</v>
      </c>
      <c r="C45" s="13">
        <v>3349</v>
      </c>
      <c r="D45" s="18">
        <v>23004</v>
      </c>
      <c r="E45" s="18">
        <f t="shared" si="0"/>
        <v>6.8689160943565239</v>
      </c>
      <c r="F45" s="18">
        <v>0</v>
      </c>
      <c r="G45" s="18">
        <f t="shared" si="1"/>
        <v>0</v>
      </c>
      <c r="H45" s="18">
        <v>536930</v>
      </c>
      <c r="I45" s="18">
        <f t="shared" si="2"/>
        <v>160.3254702896387</v>
      </c>
      <c r="J45" s="18">
        <v>0</v>
      </c>
      <c r="K45" s="18">
        <f t="shared" si="3"/>
        <v>0</v>
      </c>
      <c r="L45" s="18">
        <v>128689</v>
      </c>
      <c r="M45" s="18">
        <f t="shared" si="4"/>
        <v>38.426097342490294</v>
      </c>
      <c r="N45" s="19">
        <f t="shared" si="5"/>
        <v>688623</v>
      </c>
      <c r="O45" s="18">
        <f t="shared" si="6"/>
        <v>205.62048372648553</v>
      </c>
    </row>
    <row r="46" spans="1:15" x14ac:dyDescent="0.2">
      <c r="A46" s="16">
        <v>43</v>
      </c>
      <c r="B46" s="17" t="s">
        <v>59</v>
      </c>
      <c r="C46" s="13">
        <v>4296</v>
      </c>
      <c r="D46" s="18">
        <v>1476</v>
      </c>
      <c r="E46" s="18">
        <f t="shared" si="0"/>
        <v>0.34357541899441341</v>
      </c>
      <c r="F46" s="18">
        <v>0</v>
      </c>
      <c r="G46" s="18">
        <f t="shared" si="1"/>
        <v>0</v>
      </c>
      <c r="H46" s="18">
        <v>569238</v>
      </c>
      <c r="I46" s="18">
        <f t="shared" si="2"/>
        <v>132.50418994413408</v>
      </c>
      <c r="J46" s="18">
        <v>0</v>
      </c>
      <c r="K46" s="18">
        <f t="shared" si="3"/>
        <v>0</v>
      </c>
      <c r="L46" s="18">
        <v>133043</v>
      </c>
      <c r="M46" s="18">
        <f t="shared" si="4"/>
        <v>30.969040968342643</v>
      </c>
      <c r="N46" s="19">
        <f t="shared" si="5"/>
        <v>703757</v>
      </c>
      <c r="O46" s="18">
        <f t="shared" si="6"/>
        <v>163.81680633147113</v>
      </c>
    </row>
    <row r="47" spans="1:15" x14ac:dyDescent="0.2">
      <c r="A47" s="16">
        <v>44</v>
      </c>
      <c r="B47" s="17" t="s">
        <v>60</v>
      </c>
      <c r="C47" s="13">
        <v>5916</v>
      </c>
      <c r="D47" s="18">
        <v>21377</v>
      </c>
      <c r="E47" s="18">
        <f t="shared" si="0"/>
        <v>3.6134212305611899</v>
      </c>
      <c r="F47" s="18">
        <v>0</v>
      </c>
      <c r="G47" s="18">
        <f t="shared" si="1"/>
        <v>0</v>
      </c>
      <c r="H47" s="18">
        <v>666550</v>
      </c>
      <c r="I47" s="18">
        <f t="shared" si="2"/>
        <v>112.66903313049357</v>
      </c>
      <c r="J47" s="18">
        <v>0</v>
      </c>
      <c r="K47" s="18">
        <f t="shared" si="3"/>
        <v>0</v>
      </c>
      <c r="L47" s="18">
        <v>31433</v>
      </c>
      <c r="M47" s="18">
        <f t="shared" si="4"/>
        <v>5.3132183908045976</v>
      </c>
      <c r="N47" s="19">
        <f t="shared" si="5"/>
        <v>719360</v>
      </c>
      <c r="O47" s="18">
        <f t="shared" si="6"/>
        <v>121.59567275185937</v>
      </c>
    </row>
    <row r="48" spans="1:15" x14ac:dyDescent="0.2">
      <c r="A48" s="20">
        <v>45</v>
      </c>
      <c r="B48" s="21" t="s">
        <v>61</v>
      </c>
      <c r="C48" s="22">
        <v>9780</v>
      </c>
      <c r="D48" s="23">
        <v>70987</v>
      </c>
      <c r="E48" s="23">
        <f t="shared" si="0"/>
        <v>7.2583844580777095</v>
      </c>
      <c r="F48" s="23">
        <v>0</v>
      </c>
      <c r="G48" s="23">
        <f t="shared" si="1"/>
        <v>0</v>
      </c>
      <c r="H48" s="23">
        <v>1514883</v>
      </c>
      <c r="I48" s="23">
        <f t="shared" si="2"/>
        <v>154.89601226993864</v>
      </c>
      <c r="J48" s="23">
        <v>0</v>
      </c>
      <c r="K48" s="23">
        <f t="shared" si="3"/>
        <v>0</v>
      </c>
      <c r="L48" s="23">
        <v>4005663</v>
      </c>
      <c r="M48" s="23">
        <f t="shared" si="4"/>
        <v>409.57699386503066</v>
      </c>
      <c r="N48" s="24">
        <f t="shared" si="5"/>
        <v>5591533</v>
      </c>
      <c r="O48" s="23">
        <f t="shared" si="6"/>
        <v>571.73139059304708</v>
      </c>
    </row>
    <row r="49" spans="1:15" x14ac:dyDescent="0.2">
      <c r="A49" s="11">
        <v>46</v>
      </c>
      <c r="B49" s="12" t="s">
        <v>62</v>
      </c>
      <c r="C49" s="13">
        <v>809</v>
      </c>
      <c r="D49" s="14">
        <v>6058</v>
      </c>
      <c r="E49" s="14">
        <f t="shared" si="0"/>
        <v>7.4882571075401732</v>
      </c>
      <c r="F49" s="14">
        <v>0</v>
      </c>
      <c r="G49" s="14">
        <f t="shared" si="1"/>
        <v>0</v>
      </c>
      <c r="H49" s="14">
        <v>6145</v>
      </c>
      <c r="I49" s="14">
        <f t="shared" si="2"/>
        <v>7.5957972805933247</v>
      </c>
      <c r="J49" s="14">
        <v>0</v>
      </c>
      <c r="K49" s="14">
        <f t="shared" si="3"/>
        <v>0</v>
      </c>
      <c r="L49" s="14">
        <v>28103</v>
      </c>
      <c r="M49" s="14">
        <f t="shared" si="4"/>
        <v>34.737948084054388</v>
      </c>
      <c r="N49" s="15">
        <f t="shared" si="5"/>
        <v>40306</v>
      </c>
      <c r="O49" s="14">
        <f t="shared" si="6"/>
        <v>49.822002472187883</v>
      </c>
    </row>
    <row r="50" spans="1:15" x14ac:dyDescent="0.2">
      <c r="A50" s="16">
        <v>47</v>
      </c>
      <c r="B50" s="17" t="s">
        <v>63</v>
      </c>
      <c r="C50" s="13">
        <v>3825</v>
      </c>
      <c r="D50" s="18">
        <v>32672</v>
      </c>
      <c r="E50" s="18">
        <f t="shared" si="0"/>
        <v>8.5416993464052293</v>
      </c>
      <c r="F50" s="18">
        <v>0</v>
      </c>
      <c r="G50" s="18">
        <f t="shared" si="1"/>
        <v>0</v>
      </c>
      <c r="H50" s="18">
        <v>1041688</v>
      </c>
      <c r="I50" s="18">
        <f t="shared" si="2"/>
        <v>272.33673202614381</v>
      </c>
      <c r="J50" s="18">
        <v>0</v>
      </c>
      <c r="K50" s="18">
        <f t="shared" si="3"/>
        <v>0</v>
      </c>
      <c r="L50" s="18">
        <v>224468</v>
      </c>
      <c r="M50" s="18">
        <f t="shared" si="4"/>
        <v>58.684444444444445</v>
      </c>
      <c r="N50" s="19">
        <f t="shared" si="5"/>
        <v>1298828</v>
      </c>
      <c r="O50" s="18">
        <f t="shared" si="6"/>
        <v>339.56287581699348</v>
      </c>
    </row>
    <row r="51" spans="1:15" x14ac:dyDescent="0.2">
      <c r="A51" s="16">
        <v>48</v>
      </c>
      <c r="B51" s="17" t="s">
        <v>64</v>
      </c>
      <c r="C51" s="13">
        <v>6222</v>
      </c>
      <c r="D51" s="18">
        <v>14435</v>
      </c>
      <c r="E51" s="18">
        <f t="shared" si="0"/>
        <v>2.3199935711989714</v>
      </c>
      <c r="F51" s="18">
        <v>92747</v>
      </c>
      <c r="G51" s="18">
        <f t="shared" si="1"/>
        <v>14.906300225008035</v>
      </c>
      <c r="H51" s="18">
        <v>2050520</v>
      </c>
      <c r="I51" s="18">
        <f t="shared" si="2"/>
        <v>329.55962712954033</v>
      </c>
      <c r="J51" s="18">
        <v>0</v>
      </c>
      <c r="K51" s="18">
        <f t="shared" si="3"/>
        <v>0</v>
      </c>
      <c r="L51" s="18">
        <v>61954</v>
      </c>
      <c r="M51" s="18">
        <f t="shared" si="4"/>
        <v>9.9572484731597566</v>
      </c>
      <c r="N51" s="19">
        <f t="shared" si="5"/>
        <v>2219656</v>
      </c>
      <c r="O51" s="18">
        <f t="shared" si="6"/>
        <v>356.74316939890713</v>
      </c>
    </row>
    <row r="52" spans="1:15" x14ac:dyDescent="0.2">
      <c r="A52" s="16">
        <v>49</v>
      </c>
      <c r="B52" s="17" t="s">
        <v>65</v>
      </c>
      <c r="C52" s="13">
        <v>14926</v>
      </c>
      <c r="D52" s="18">
        <v>14513</v>
      </c>
      <c r="E52" s="18">
        <f t="shared" si="0"/>
        <v>0.97233016213319046</v>
      </c>
      <c r="F52" s="18">
        <v>0</v>
      </c>
      <c r="G52" s="18">
        <f t="shared" si="1"/>
        <v>0</v>
      </c>
      <c r="H52" s="18">
        <v>249366</v>
      </c>
      <c r="I52" s="18">
        <f t="shared" si="2"/>
        <v>16.706820313546832</v>
      </c>
      <c r="J52" s="18">
        <v>0</v>
      </c>
      <c r="K52" s="18">
        <f t="shared" si="3"/>
        <v>0</v>
      </c>
      <c r="L52" s="18">
        <v>331727</v>
      </c>
      <c r="M52" s="18">
        <f t="shared" si="4"/>
        <v>22.224775559426504</v>
      </c>
      <c r="N52" s="19">
        <f t="shared" si="5"/>
        <v>595606</v>
      </c>
      <c r="O52" s="18">
        <f t="shared" si="6"/>
        <v>39.903926035106522</v>
      </c>
    </row>
    <row r="53" spans="1:15" x14ac:dyDescent="0.2">
      <c r="A53" s="20">
        <v>50</v>
      </c>
      <c r="B53" s="21" t="s">
        <v>66</v>
      </c>
      <c r="C53" s="22">
        <v>8503</v>
      </c>
      <c r="D53" s="23">
        <v>12723</v>
      </c>
      <c r="E53" s="23">
        <f t="shared" si="0"/>
        <v>1.4962954251440668</v>
      </c>
      <c r="F53" s="23">
        <v>0</v>
      </c>
      <c r="G53" s="23">
        <f t="shared" si="1"/>
        <v>0</v>
      </c>
      <c r="H53" s="23">
        <v>1698098</v>
      </c>
      <c r="I53" s="23">
        <f t="shared" si="2"/>
        <v>199.70575091144303</v>
      </c>
      <c r="J53" s="23">
        <v>0</v>
      </c>
      <c r="K53" s="23">
        <f t="shared" si="3"/>
        <v>0</v>
      </c>
      <c r="L53" s="23">
        <v>83910</v>
      </c>
      <c r="M53" s="23">
        <f t="shared" si="4"/>
        <v>9.8682817829001532</v>
      </c>
      <c r="N53" s="24">
        <f t="shared" si="5"/>
        <v>1794731</v>
      </c>
      <c r="O53" s="23">
        <f t="shared" si="6"/>
        <v>211.07032811948724</v>
      </c>
    </row>
    <row r="54" spans="1:15" x14ac:dyDescent="0.2">
      <c r="A54" s="11">
        <v>51</v>
      </c>
      <c r="B54" s="12" t="s">
        <v>67</v>
      </c>
      <c r="C54" s="13">
        <v>9465</v>
      </c>
      <c r="D54" s="14">
        <v>26486</v>
      </c>
      <c r="E54" s="14">
        <f t="shared" si="0"/>
        <v>2.7983095615425251</v>
      </c>
      <c r="F54" s="14">
        <v>0</v>
      </c>
      <c r="G54" s="14">
        <f t="shared" si="1"/>
        <v>0</v>
      </c>
      <c r="H54" s="14">
        <v>1180725</v>
      </c>
      <c r="I54" s="14">
        <f t="shared" si="2"/>
        <v>124.74643423137876</v>
      </c>
      <c r="J54" s="14">
        <v>0</v>
      </c>
      <c r="K54" s="14">
        <f t="shared" si="3"/>
        <v>0</v>
      </c>
      <c r="L54" s="14">
        <v>177796</v>
      </c>
      <c r="M54" s="14">
        <f t="shared" si="4"/>
        <v>18.784574749075542</v>
      </c>
      <c r="N54" s="15">
        <f t="shared" si="5"/>
        <v>1385007</v>
      </c>
      <c r="O54" s="14">
        <f t="shared" si="6"/>
        <v>146.32931854199683</v>
      </c>
    </row>
    <row r="55" spans="1:15" x14ac:dyDescent="0.2">
      <c r="A55" s="16">
        <v>52</v>
      </c>
      <c r="B55" s="17" t="s">
        <v>68</v>
      </c>
      <c r="C55" s="13">
        <v>36651</v>
      </c>
      <c r="D55" s="18">
        <v>87557</v>
      </c>
      <c r="E55" s="18">
        <f t="shared" si="0"/>
        <v>2.3889389102616572</v>
      </c>
      <c r="F55" s="18">
        <v>0</v>
      </c>
      <c r="G55" s="18">
        <f t="shared" si="1"/>
        <v>0</v>
      </c>
      <c r="H55" s="18">
        <v>10581858</v>
      </c>
      <c r="I55" s="18">
        <f t="shared" si="2"/>
        <v>288.71948923631004</v>
      </c>
      <c r="J55" s="18">
        <v>0</v>
      </c>
      <c r="K55" s="18">
        <f t="shared" si="3"/>
        <v>0</v>
      </c>
      <c r="L55" s="18">
        <v>477233</v>
      </c>
      <c r="M55" s="18">
        <f t="shared" si="4"/>
        <v>13.021008976562713</v>
      </c>
      <c r="N55" s="19">
        <f t="shared" si="5"/>
        <v>11146648</v>
      </c>
      <c r="O55" s="18">
        <f t="shared" si="6"/>
        <v>304.12943712313444</v>
      </c>
    </row>
    <row r="56" spans="1:15" x14ac:dyDescent="0.2">
      <c r="A56" s="16">
        <v>53</v>
      </c>
      <c r="B56" s="17" t="s">
        <v>69</v>
      </c>
      <c r="C56" s="13">
        <v>19400</v>
      </c>
      <c r="D56" s="18">
        <v>19838</v>
      </c>
      <c r="E56" s="18">
        <f t="shared" si="0"/>
        <v>1.0225773195876289</v>
      </c>
      <c r="F56" s="18">
        <v>0</v>
      </c>
      <c r="G56" s="18">
        <f t="shared" si="1"/>
        <v>0</v>
      </c>
      <c r="H56" s="18">
        <v>587256</v>
      </c>
      <c r="I56" s="18">
        <f t="shared" si="2"/>
        <v>30.270927835051545</v>
      </c>
      <c r="J56" s="18">
        <v>0</v>
      </c>
      <c r="K56" s="18">
        <f t="shared" si="3"/>
        <v>0</v>
      </c>
      <c r="L56" s="18">
        <v>324983</v>
      </c>
      <c r="M56" s="18">
        <f t="shared" si="4"/>
        <v>16.751701030927833</v>
      </c>
      <c r="N56" s="19">
        <f t="shared" si="5"/>
        <v>932077</v>
      </c>
      <c r="O56" s="18">
        <f t="shared" si="6"/>
        <v>48.045206185567011</v>
      </c>
    </row>
    <row r="57" spans="1:15" x14ac:dyDescent="0.2">
      <c r="A57" s="16">
        <v>54</v>
      </c>
      <c r="B57" s="17" t="s">
        <v>70</v>
      </c>
      <c r="C57" s="13">
        <v>676</v>
      </c>
      <c r="D57" s="18">
        <v>8646</v>
      </c>
      <c r="E57" s="18">
        <f t="shared" si="0"/>
        <v>12.789940828402367</v>
      </c>
      <c r="F57" s="18">
        <v>0</v>
      </c>
      <c r="G57" s="18">
        <f t="shared" si="1"/>
        <v>0</v>
      </c>
      <c r="H57" s="18">
        <v>12299</v>
      </c>
      <c r="I57" s="18">
        <f t="shared" si="2"/>
        <v>18.193786982248522</v>
      </c>
      <c r="J57" s="18">
        <v>0</v>
      </c>
      <c r="K57" s="18">
        <f t="shared" si="3"/>
        <v>0</v>
      </c>
      <c r="L57" s="18">
        <v>40553</v>
      </c>
      <c r="M57" s="18">
        <f t="shared" si="4"/>
        <v>59.989644970414204</v>
      </c>
      <c r="N57" s="19">
        <f t="shared" si="5"/>
        <v>61498</v>
      </c>
      <c r="O57" s="18">
        <f t="shared" si="6"/>
        <v>90.973372781065095</v>
      </c>
    </row>
    <row r="58" spans="1:15" x14ac:dyDescent="0.2">
      <c r="A58" s="20">
        <v>55</v>
      </c>
      <c r="B58" s="21" t="s">
        <v>71</v>
      </c>
      <c r="C58" s="22">
        <v>18722</v>
      </c>
      <c r="D58" s="23">
        <v>50152</v>
      </c>
      <c r="E58" s="23">
        <f t="shared" si="0"/>
        <v>2.6787736352953746</v>
      </c>
      <c r="F58" s="23">
        <v>0</v>
      </c>
      <c r="G58" s="23">
        <f t="shared" si="1"/>
        <v>0</v>
      </c>
      <c r="H58" s="23">
        <v>110122</v>
      </c>
      <c r="I58" s="23">
        <f t="shared" si="2"/>
        <v>5.8819570558700995</v>
      </c>
      <c r="J58" s="23">
        <v>0</v>
      </c>
      <c r="K58" s="23">
        <f t="shared" si="3"/>
        <v>0</v>
      </c>
      <c r="L58" s="23">
        <v>69773</v>
      </c>
      <c r="M58" s="23">
        <f t="shared" si="4"/>
        <v>3.7267920094007052</v>
      </c>
      <c r="N58" s="24">
        <f t="shared" si="5"/>
        <v>230047</v>
      </c>
      <c r="O58" s="23">
        <f t="shared" si="6"/>
        <v>12.287522700566178</v>
      </c>
    </row>
    <row r="59" spans="1:15" x14ac:dyDescent="0.2">
      <c r="A59" s="11">
        <v>56</v>
      </c>
      <c r="B59" s="12" t="s">
        <v>72</v>
      </c>
      <c r="C59" s="13">
        <v>2590</v>
      </c>
      <c r="D59" s="14">
        <v>7224</v>
      </c>
      <c r="E59" s="14">
        <f t="shared" si="0"/>
        <v>2.7891891891891891</v>
      </c>
      <c r="F59" s="14">
        <v>0</v>
      </c>
      <c r="G59" s="14">
        <f t="shared" si="1"/>
        <v>0</v>
      </c>
      <c r="H59" s="14">
        <v>0</v>
      </c>
      <c r="I59" s="14">
        <f t="shared" si="2"/>
        <v>0</v>
      </c>
      <c r="J59" s="14">
        <v>0</v>
      </c>
      <c r="K59" s="14">
        <f t="shared" si="3"/>
        <v>0</v>
      </c>
      <c r="L59" s="14">
        <v>217635</v>
      </c>
      <c r="M59" s="14">
        <f t="shared" si="4"/>
        <v>84.028957528957534</v>
      </c>
      <c r="N59" s="15">
        <f t="shared" si="5"/>
        <v>224859</v>
      </c>
      <c r="O59" s="14">
        <f t="shared" si="6"/>
        <v>86.818146718146721</v>
      </c>
    </row>
    <row r="60" spans="1:15" x14ac:dyDescent="0.2">
      <c r="A60" s="16">
        <v>57</v>
      </c>
      <c r="B60" s="17" t="s">
        <v>73</v>
      </c>
      <c r="C60" s="13">
        <v>9186</v>
      </c>
      <c r="D60" s="18">
        <v>13979</v>
      </c>
      <c r="E60" s="18">
        <f t="shared" si="0"/>
        <v>1.5217722621380361</v>
      </c>
      <c r="F60" s="18">
        <v>51618</v>
      </c>
      <c r="G60" s="18">
        <f t="shared" si="1"/>
        <v>5.6192031352057477</v>
      </c>
      <c r="H60" s="18">
        <v>102983</v>
      </c>
      <c r="I60" s="18">
        <f t="shared" si="2"/>
        <v>11.21086435880688</v>
      </c>
      <c r="J60" s="18">
        <v>0</v>
      </c>
      <c r="K60" s="18">
        <f t="shared" si="3"/>
        <v>0</v>
      </c>
      <c r="L60" s="18">
        <v>690322</v>
      </c>
      <c r="M60" s="18">
        <f t="shared" si="4"/>
        <v>75.149357718266927</v>
      </c>
      <c r="N60" s="19">
        <f t="shared" si="5"/>
        <v>858902</v>
      </c>
      <c r="O60" s="18">
        <f t="shared" si="6"/>
        <v>93.501197474417594</v>
      </c>
    </row>
    <row r="61" spans="1:15" x14ac:dyDescent="0.2">
      <c r="A61" s="16">
        <v>58</v>
      </c>
      <c r="B61" s="17" t="s">
        <v>74</v>
      </c>
      <c r="C61" s="13">
        <v>9993</v>
      </c>
      <c r="D61" s="18">
        <v>36491</v>
      </c>
      <c r="E61" s="18">
        <f t="shared" si="0"/>
        <v>3.6516561593115182</v>
      </c>
      <c r="F61" s="18">
        <v>0</v>
      </c>
      <c r="G61" s="18">
        <f t="shared" si="1"/>
        <v>0</v>
      </c>
      <c r="H61" s="18">
        <v>1197150</v>
      </c>
      <c r="I61" s="18">
        <f t="shared" si="2"/>
        <v>119.798859201441</v>
      </c>
      <c r="J61" s="18">
        <v>0</v>
      </c>
      <c r="K61" s="18">
        <f t="shared" si="3"/>
        <v>0</v>
      </c>
      <c r="L61" s="18">
        <v>340626</v>
      </c>
      <c r="M61" s="18">
        <f t="shared" si="4"/>
        <v>34.086460522365655</v>
      </c>
      <c r="N61" s="19">
        <f t="shared" si="5"/>
        <v>1574267</v>
      </c>
      <c r="O61" s="18">
        <f t="shared" si="6"/>
        <v>157.53697588311817</v>
      </c>
    </row>
    <row r="62" spans="1:15" x14ac:dyDescent="0.2">
      <c r="A62" s="16">
        <v>59</v>
      </c>
      <c r="B62" s="17" t="s">
        <v>75</v>
      </c>
      <c r="C62" s="13">
        <v>5328</v>
      </c>
      <c r="D62" s="18">
        <v>39254</v>
      </c>
      <c r="E62" s="18">
        <f t="shared" si="0"/>
        <v>7.3674924924924925</v>
      </c>
      <c r="F62" s="18">
        <v>0</v>
      </c>
      <c r="G62" s="18">
        <f t="shared" si="1"/>
        <v>0</v>
      </c>
      <c r="H62" s="18">
        <v>751019</v>
      </c>
      <c r="I62" s="18">
        <f t="shared" si="2"/>
        <v>140.95701951951952</v>
      </c>
      <c r="J62" s="18">
        <v>0</v>
      </c>
      <c r="K62" s="18">
        <f t="shared" si="3"/>
        <v>0</v>
      </c>
      <c r="L62" s="18">
        <v>324327</v>
      </c>
      <c r="M62" s="18">
        <f t="shared" si="4"/>
        <v>60.872184684684683</v>
      </c>
      <c r="N62" s="19">
        <f t="shared" si="5"/>
        <v>1114600</v>
      </c>
      <c r="O62" s="18">
        <f t="shared" si="6"/>
        <v>209.1966966966967</v>
      </c>
    </row>
    <row r="63" spans="1:15" x14ac:dyDescent="0.2">
      <c r="A63" s="20">
        <v>60</v>
      </c>
      <c r="B63" s="21" t="s">
        <v>76</v>
      </c>
      <c r="C63" s="22">
        <v>7054</v>
      </c>
      <c r="D63" s="23">
        <v>20377</v>
      </c>
      <c r="E63" s="23">
        <f t="shared" si="0"/>
        <v>2.8887156223419335</v>
      </c>
      <c r="F63" s="23">
        <v>39149</v>
      </c>
      <c r="G63" s="23">
        <f t="shared" si="1"/>
        <v>5.5499007655231072</v>
      </c>
      <c r="H63" s="23">
        <v>3194460</v>
      </c>
      <c r="I63" s="23">
        <f t="shared" si="2"/>
        <v>452.85795293450525</v>
      </c>
      <c r="J63" s="23">
        <v>0</v>
      </c>
      <c r="K63" s="23">
        <f t="shared" si="3"/>
        <v>0</v>
      </c>
      <c r="L63" s="23">
        <v>204185</v>
      </c>
      <c r="M63" s="23">
        <f t="shared" si="4"/>
        <v>28.945988091862773</v>
      </c>
      <c r="N63" s="24">
        <f t="shared" si="5"/>
        <v>3458171</v>
      </c>
      <c r="O63" s="23">
        <f t="shared" si="6"/>
        <v>490.24255741423303</v>
      </c>
    </row>
    <row r="64" spans="1:15" x14ac:dyDescent="0.2">
      <c r="A64" s="11">
        <v>61</v>
      </c>
      <c r="B64" s="12" t="s">
        <v>77</v>
      </c>
      <c r="C64" s="13">
        <v>3810</v>
      </c>
      <c r="D64" s="14">
        <v>0</v>
      </c>
      <c r="E64" s="14">
        <f t="shared" si="0"/>
        <v>0</v>
      </c>
      <c r="F64" s="14">
        <v>14803</v>
      </c>
      <c r="G64" s="14">
        <f t="shared" si="1"/>
        <v>3.8853018372703412</v>
      </c>
      <c r="H64" s="14">
        <v>177500</v>
      </c>
      <c r="I64" s="14">
        <f t="shared" si="2"/>
        <v>46.587926509186353</v>
      </c>
      <c r="J64" s="14">
        <v>0</v>
      </c>
      <c r="K64" s="14">
        <f t="shared" si="3"/>
        <v>0</v>
      </c>
      <c r="L64" s="14">
        <v>23033</v>
      </c>
      <c r="M64" s="14">
        <f t="shared" si="4"/>
        <v>6.0454068241469816</v>
      </c>
      <c r="N64" s="15">
        <f t="shared" si="5"/>
        <v>215336</v>
      </c>
      <c r="O64" s="14">
        <f t="shared" si="6"/>
        <v>56.518635170603673</v>
      </c>
    </row>
    <row r="65" spans="1:15" x14ac:dyDescent="0.2">
      <c r="A65" s="16">
        <v>62</v>
      </c>
      <c r="B65" s="17" t="s">
        <v>78</v>
      </c>
      <c r="C65" s="13">
        <v>2219</v>
      </c>
      <c r="D65" s="18">
        <v>19558</v>
      </c>
      <c r="E65" s="18">
        <f t="shared" si="0"/>
        <v>8.8138801261829656</v>
      </c>
      <c r="F65" s="18">
        <v>0</v>
      </c>
      <c r="G65" s="18">
        <f t="shared" si="1"/>
        <v>0</v>
      </c>
      <c r="H65" s="18">
        <v>0</v>
      </c>
      <c r="I65" s="18">
        <f t="shared" si="2"/>
        <v>0</v>
      </c>
      <c r="J65" s="18">
        <v>0</v>
      </c>
      <c r="K65" s="18">
        <f t="shared" si="3"/>
        <v>0</v>
      </c>
      <c r="L65" s="18">
        <v>266431</v>
      </c>
      <c r="M65" s="18">
        <f t="shared" si="4"/>
        <v>120.06804867057232</v>
      </c>
      <c r="N65" s="19">
        <f t="shared" si="5"/>
        <v>285989</v>
      </c>
      <c r="O65" s="18">
        <f t="shared" si="6"/>
        <v>128.88192879675529</v>
      </c>
    </row>
    <row r="66" spans="1:15" x14ac:dyDescent="0.2">
      <c r="A66" s="16">
        <v>63</v>
      </c>
      <c r="B66" s="17" t="s">
        <v>79</v>
      </c>
      <c r="C66" s="13">
        <v>2243</v>
      </c>
      <c r="D66" s="18">
        <v>17515</v>
      </c>
      <c r="E66" s="18">
        <f t="shared" si="0"/>
        <v>7.8087382969237629</v>
      </c>
      <c r="F66" s="18">
        <v>0</v>
      </c>
      <c r="G66" s="18">
        <f t="shared" si="1"/>
        <v>0</v>
      </c>
      <c r="H66" s="18">
        <v>223950</v>
      </c>
      <c r="I66" s="18">
        <f t="shared" si="2"/>
        <v>99.843958983504237</v>
      </c>
      <c r="J66" s="18">
        <v>0</v>
      </c>
      <c r="K66" s="18">
        <f t="shared" si="3"/>
        <v>0</v>
      </c>
      <c r="L66" s="18">
        <v>149349</v>
      </c>
      <c r="M66" s="18">
        <f t="shared" si="4"/>
        <v>66.584485064645563</v>
      </c>
      <c r="N66" s="19">
        <f t="shared" si="5"/>
        <v>390814</v>
      </c>
      <c r="O66" s="18">
        <f t="shared" si="6"/>
        <v>174.23718234507356</v>
      </c>
    </row>
    <row r="67" spans="1:15" x14ac:dyDescent="0.2">
      <c r="A67" s="16">
        <v>64</v>
      </c>
      <c r="B67" s="17" t="s">
        <v>80</v>
      </c>
      <c r="C67" s="13">
        <v>2566</v>
      </c>
      <c r="D67" s="18">
        <v>6549</v>
      </c>
      <c r="E67" s="18">
        <f t="shared" si="0"/>
        <v>2.5522213561964144</v>
      </c>
      <c r="F67" s="18">
        <v>9929</v>
      </c>
      <c r="G67" s="18">
        <f t="shared" si="1"/>
        <v>3.8694466095089632</v>
      </c>
      <c r="H67" s="18">
        <v>482270</v>
      </c>
      <c r="I67" s="18">
        <f t="shared" si="2"/>
        <v>187.94621979734995</v>
      </c>
      <c r="J67" s="18">
        <v>0</v>
      </c>
      <c r="K67" s="18">
        <f t="shared" si="3"/>
        <v>0</v>
      </c>
      <c r="L67" s="18">
        <v>75461</v>
      </c>
      <c r="M67" s="18">
        <f t="shared" si="4"/>
        <v>29.408028059236166</v>
      </c>
      <c r="N67" s="19">
        <f t="shared" si="5"/>
        <v>574209</v>
      </c>
      <c r="O67" s="18">
        <f t="shared" si="6"/>
        <v>223.77591582229149</v>
      </c>
    </row>
    <row r="68" spans="1:15" x14ac:dyDescent="0.2">
      <c r="A68" s="20">
        <v>65</v>
      </c>
      <c r="B68" s="21" t="s">
        <v>81</v>
      </c>
      <c r="C68" s="22">
        <v>8818</v>
      </c>
      <c r="D68" s="23">
        <v>19358</v>
      </c>
      <c r="E68" s="23">
        <f t="shared" si="0"/>
        <v>2.195282376956226</v>
      </c>
      <c r="F68" s="23">
        <v>0</v>
      </c>
      <c r="G68" s="23">
        <f t="shared" si="1"/>
        <v>0</v>
      </c>
      <c r="H68" s="23">
        <v>1812725</v>
      </c>
      <c r="I68" s="23">
        <f t="shared" si="2"/>
        <v>205.57099115445681</v>
      </c>
      <c r="J68" s="23">
        <v>0</v>
      </c>
      <c r="K68" s="23">
        <f t="shared" si="3"/>
        <v>0</v>
      </c>
      <c r="L68" s="23">
        <v>424134</v>
      </c>
      <c r="M68" s="23">
        <f t="shared" si="4"/>
        <v>48.098661828078932</v>
      </c>
      <c r="N68" s="24">
        <f t="shared" si="5"/>
        <v>2256217</v>
      </c>
      <c r="O68" s="23">
        <f t="shared" si="6"/>
        <v>255.86493535949194</v>
      </c>
    </row>
    <row r="69" spans="1:15" x14ac:dyDescent="0.2">
      <c r="A69" s="11">
        <v>66</v>
      </c>
      <c r="B69" s="12" t="s">
        <v>82</v>
      </c>
      <c r="C69" s="13">
        <v>2234</v>
      </c>
      <c r="D69" s="14">
        <v>15332</v>
      </c>
      <c r="E69" s="14">
        <f>D69/$C69</f>
        <v>6.8630259623992842</v>
      </c>
      <c r="F69" s="14">
        <v>35000</v>
      </c>
      <c r="G69" s="14">
        <f>F69/$C69</f>
        <v>15.66696508504924</v>
      </c>
      <c r="H69" s="14">
        <v>0</v>
      </c>
      <c r="I69" s="14">
        <f>H69/$C69</f>
        <v>0</v>
      </c>
      <c r="J69" s="14">
        <v>0</v>
      </c>
      <c r="K69" s="14">
        <f>J69/$C69</f>
        <v>0</v>
      </c>
      <c r="L69" s="14">
        <v>270699</v>
      </c>
      <c r="M69" s="14">
        <f>L69/$C69</f>
        <v>121.17233661593554</v>
      </c>
      <c r="N69" s="15">
        <f>D69+F69+H69+J69+L69</f>
        <v>321031</v>
      </c>
      <c r="O69" s="14">
        <f>N69/$C69</f>
        <v>143.70232766338407</v>
      </c>
    </row>
    <row r="70" spans="1:15" ht="12.75" customHeight="1" x14ac:dyDescent="0.2">
      <c r="A70" s="16">
        <v>67</v>
      </c>
      <c r="B70" s="17" t="s">
        <v>83</v>
      </c>
      <c r="C70" s="13">
        <v>5069</v>
      </c>
      <c r="D70" s="18">
        <v>17343</v>
      </c>
      <c r="E70" s="18">
        <f t="shared" si="0"/>
        <v>3.421384888538173</v>
      </c>
      <c r="F70" s="18">
        <v>0</v>
      </c>
      <c r="G70" s="18">
        <f t="shared" si="1"/>
        <v>0</v>
      </c>
      <c r="H70" s="18">
        <v>2807585</v>
      </c>
      <c r="I70" s="18">
        <f t="shared" si="2"/>
        <v>553.87354507792463</v>
      </c>
      <c r="J70" s="18">
        <v>0</v>
      </c>
      <c r="K70" s="18">
        <f t="shared" si="3"/>
        <v>0</v>
      </c>
      <c r="L70" s="18">
        <v>206814</v>
      </c>
      <c r="M70" s="18">
        <f t="shared" si="4"/>
        <v>40.79976326691655</v>
      </c>
      <c r="N70" s="19">
        <f>D70+F70+H70+J70+L70</f>
        <v>3031742</v>
      </c>
      <c r="O70" s="18">
        <f t="shared" si="6"/>
        <v>598.09469323337942</v>
      </c>
    </row>
    <row r="71" spans="1:15" x14ac:dyDescent="0.2">
      <c r="A71" s="16">
        <v>68</v>
      </c>
      <c r="B71" s="17" t="s">
        <v>84</v>
      </c>
      <c r="C71" s="13">
        <v>1893</v>
      </c>
      <c r="D71" s="18">
        <v>22983</v>
      </c>
      <c r="E71" s="18">
        <f>D71/$C71</f>
        <v>12.141045958795562</v>
      </c>
      <c r="F71" s="18">
        <v>51522</v>
      </c>
      <c r="G71" s="18">
        <f>F71/$C71</f>
        <v>27.217115689381934</v>
      </c>
      <c r="H71" s="18">
        <v>0</v>
      </c>
      <c r="I71" s="18">
        <f>H71/$C71</f>
        <v>0</v>
      </c>
      <c r="J71" s="18">
        <v>0</v>
      </c>
      <c r="K71" s="18">
        <f>J71/$C71</f>
        <v>0</v>
      </c>
      <c r="L71" s="18">
        <v>127126</v>
      </c>
      <c r="M71" s="18">
        <f>L71/$C71</f>
        <v>67.155837295298468</v>
      </c>
      <c r="N71" s="19">
        <f>D71+F71+H71+J71+L71</f>
        <v>201631</v>
      </c>
      <c r="O71" s="18">
        <f>N71/$C71</f>
        <v>106.51399894347597</v>
      </c>
    </row>
    <row r="72" spans="1:15" s="25" customFormat="1" x14ac:dyDescent="0.2">
      <c r="A72" s="16">
        <v>69</v>
      </c>
      <c r="B72" s="17" t="s">
        <v>85</v>
      </c>
      <c r="C72" s="13">
        <v>4012</v>
      </c>
      <c r="D72" s="18">
        <v>19249</v>
      </c>
      <c r="E72" s="18">
        <f>D72/$C72</f>
        <v>4.7978564307078759</v>
      </c>
      <c r="F72" s="18">
        <v>0</v>
      </c>
      <c r="G72" s="18">
        <f>F72/$C72</f>
        <v>0</v>
      </c>
      <c r="H72" s="18">
        <v>2175723</v>
      </c>
      <c r="I72" s="18">
        <f>H72/$C72</f>
        <v>542.3038384845463</v>
      </c>
      <c r="J72" s="18">
        <v>0</v>
      </c>
      <c r="K72" s="18">
        <f>J72/$C72</f>
        <v>0</v>
      </c>
      <c r="L72" s="18">
        <v>99690</v>
      </c>
      <c r="M72" s="18">
        <f>L72/$C72</f>
        <v>24.847956131605184</v>
      </c>
      <c r="N72" s="19">
        <f>D72+F72+H72+J72+L72</f>
        <v>2294662</v>
      </c>
      <c r="O72" s="18">
        <f>N72/$C72</f>
        <v>571.94965104685946</v>
      </c>
    </row>
    <row r="73" spans="1:15" s="25" customFormat="1" x14ac:dyDescent="0.2">
      <c r="A73" s="16">
        <v>396</v>
      </c>
      <c r="B73" s="17" t="s">
        <v>86</v>
      </c>
      <c r="C73" s="13">
        <v>9234</v>
      </c>
      <c r="D73" s="18">
        <v>2899</v>
      </c>
      <c r="E73" s="18">
        <f>D73/$C73</f>
        <v>0.31394845137535193</v>
      </c>
      <c r="F73" s="18">
        <v>0</v>
      </c>
      <c r="G73" s="18">
        <f>F73/$C73</f>
        <v>0</v>
      </c>
      <c r="H73" s="18">
        <v>0</v>
      </c>
      <c r="I73" s="18">
        <f>H73/$C73</f>
        <v>0</v>
      </c>
      <c r="J73" s="18">
        <v>0</v>
      </c>
      <c r="K73" s="18">
        <f>J73/$C73</f>
        <v>0</v>
      </c>
      <c r="L73" s="18">
        <f>122195-[1]Hurricane!I13-'[1]RSD Adjs.'!D53</f>
        <v>95326.38</v>
      </c>
      <c r="M73" s="18">
        <f>L73/$C73</f>
        <v>10.323411306042885</v>
      </c>
      <c r="N73" s="19">
        <f>D73+F73+H73+J73+L73</f>
        <v>98225.38</v>
      </c>
      <c r="O73" s="18">
        <f>N73/$C73</f>
        <v>10.637359757418237</v>
      </c>
    </row>
    <row r="74" spans="1:15" s="31" customFormat="1" x14ac:dyDescent="0.2">
      <c r="A74" s="26"/>
      <c r="B74" s="27" t="s">
        <v>87</v>
      </c>
      <c r="C74" s="28">
        <f>SUM(C4:C73)</f>
        <v>666213</v>
      </c>
      <c r="D74" s="29">
        <f>SUM(D4:D73)</f>
        <v>1982250</v>
      </c>
      <c r="E74" s="29">
        <f>D74/$C74</f>
        <v>2.9753997595363644</v>
      </c>
      <c r="F74" s="29">
        <f>SUM(F4:F73)</f>
        <v>2261791</v>
      </c>
      <c r="G74" s="29">
        <f>F74/$C74</f>
        <v>3.3949967953192148</v>
      </c>
      <c r="H74" s="29">
        <f>SUM(H4:H73)</f>
        <v>128235735</v>
      </c>
      <c r="I74" s="29">
        <f>H74/$C74</f>
        <v>192.48458826231251</v>
      </c>
      <c r="J74" s="29">
        <f>SUM(J4:J73)</f>
        <v>0</v>
      </c>
      <c r="K74" s="29">
        <f>J74/$C74</f>
        <v>0</v>
      </c>
      <c r="L74" s="29">
        <f>SUM(L4:L73)</f>
        <v>38574270.380000003</v>
      </c>
      <c r="M74" s="29">
        <f>L74/$C74</f>
        <v>57.9008070692106</v>
      </c>
      <c r="N74" s="30">
        <f>SUM(N4:N73)</f>
        <v>171054046.38</v>
      </c>
      <c r="O74" s="29">
        <f>N74/$C74</f>
        <v>256.75579188637869</v>
      </c>
    </row>
    <row r="75" spans="1:15" x14ac:dyDescent="0.2">
      <c r="A75" s="32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4"/>
    </row>
    <row r="76" spans="1:15" s="25" customFormat="1" x14ac:dyDescent="0.2">
      <c r="A76" s="35">
        <v>318</v>
      </c>
      <c r="B76" s="11" t="s">
        <v>88</v>
      </c>
      <c r="C76" s="13">
        <v>1359</v>
      </c>
      <c r="D76" s="14">
        <v>17154</v>
      </c>
      <c r="E76" s="14">
        <f>D76/$C76</f>
        <v>12.622516556291391</v>
      </c>
      <c r="F76" s="14">
        <v>0</v>
      </c>
      <c r="G76" s="14">
        <f>F76/$C76</f>
        <v>0</v>
      </c>
      <c r="H76" s="14">
        <v>511579</v>
      </c>
      <c r="I76" s="14">
        <f>H76/$C76</f>
        <v>376.43782192788814</v>
      </c>
      <c r="J76" s="14">
        <v>0</v>
      </c>
      <c r="K76" s="14">
        <f>J76/$C76</f>
        <v>0</v>
      </c>
      <c r="L76" s="14">
        <v>81396</v>
      </c>
      <c r="M76" s="14">
        <f>L76/$C76</f>
        <v>59.894039735099341</v>
      </c>
      <c r="N76" s="15">
        <f>D76+F76+H76+J76+L76</f>
        <v>610129</v>
      </c>
      <c r="O76" s="14">
        <f>N76/$C76</f>
        <v>448.95437821927891</v>
      </c>
    </row>
    <row r="77" spans="1:15" x14ac:dyDescent="0.2">
      <c r="A77" s="36">
        <v>319</v>
      </c>
      <c r="B77" s="37" t="s">
        <v>89</v>
      </c>
      <c r="C77" s="22">
        <v>320</v>
      </c>
      <c r="D77" s="23">
        <v>3442</v>
      </c>
      <c r="E77" s="23">
        <f>D77/$C77</f>
        <v>10.75625</v>
      </c>
      <c r="F77" s="23">
        <v>0</v>
      </c>
      <c r="G77" s="23">
        <f>F77/$C77</f>
        <v>0</v>
      </c>
      <c r="H77" s="23">
        <v>0</v>
      </c>
      <c r="I77" s="23">
        <f>H77/$C77</f>
        <v>0</v>
      </c>
      <c r="J77" s="23">
        <v>0</v>
      </c>
      <c r="K77" s="23">
        <f>J77/$C77</f>
        <v>0</v>
      </c>
      <c r="L77" s="23">
        <v>32569</v>
      </c>
      <c r="M77" s="23">
        <f>L77/$C77</f>
        <v>101.778125</v>
      </c>
      <c r="N77" s="24">
        <f>D77+F77+H77+J77+L77</f>
        <v>36011</v>
      </c>
      <c r="O77" s="23">
        <f>N77/$C77</f>
        <v>112.534375</v>
      </c>
    </row>
    <row r="78" spans="1:15" x14ac:dyDescent="0.2">
      <c r="A78" s="38"/>
      <c r="B78" s="39" t="s">
        <v>90</v>
      </c>
      <c r="C78" s="40">
        <f>SUM(C76:C77)</f>
        <v>1679</v>
      </c>
      <c r="D78" s="41">
        <f>SUM(D76:D77)</f>
        <v>20596</v>
      </c>
      <c r="E78" s="41">
        <f>D78/$C78</f>
        <v>12.266825491363907</v>
      </c>
      <c r="F78" s="41">
        <f>SUM(F76:F77)</f>
        <v>0</v>
      </c>
      <c r="G78" s="41">
        <f>F78/$C78</f>
        <v>0</v>
      </c>
      <c r="H78" s="41">
        <f>SUM(H76:H77)</f>
        <v>511579</v>
      </c>
      <c r="I78" s="41">
        <f>H78/$C78</f>
        <v>304.69267421083981</v>
      </c>
      <c r="J78" s="41">
        <f>SUM(J76:J77)</f>
        <v>0</v>
      </c>
      <c r="K78" s="41">
        <f>J78/$C78</f>
        <v>0</v>
      </c>
      <c r="L78" s="41">
        <f>SUM(L76:L77)</f>
        <v>113965</v>
      </c>
      <c r="M78" s="41">
        <f>L78/$C78</f>
        <v>67.876712328767127</v>
      </c>
      <c r="N78" s="42">
        <f>SUM(N76:N77)</f>
        <v>646140</v>
      </c>
      <c r="O78" s="43">
        <f>N78/$C78</f>
        <v>384.83621203097084</v>
      </c>
    </row>
    <row r="79" spans="1:15" x14ac:dyDescent="0.2">
      <c r="A79" s="44"/>
      <c r="B79" s="45"/>
      <c r="C79" s="33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34"/>
    </row>
    <row r="80" spans="1:15" x14ac:dyDescent="0.2">
      <c r="A80" s="11">
        <v>321001</v>
      </c>
      <c r="B80" s="11" t="s">
        <v>91</v>
      </c>
      <c r="C80" s="13">
        <v>364</v>
      </c>
      <c r="D80" s="14">
        <v>8567</v>
      </c>
      <c r="E80" s="14">
        <f t="shared" ref="E80:E92" si="7">D80/$C80</f>
        <v>23.535714285714285</v>
      </c>
      <c r="F80" s="14">
        <v>0</v>
      </c>
      <c r="G80" s="14">
        <f t="shared" ref="G80:G92" si="8">F80/$C80</f>
        <v>0</v>
      </c>
      <c r="H80" s="14">
        <v>0</v>
      </c>
      <c r="I80" s="14">
        <f t="shared" ref="I80:I92" si="9">H80/$C80</f>
        <v>0</v>
      </c>
      <c r="J80" s="14">
        <v>0</v>
      </c>
      <c r="K80" s="14">
        <f t="shared" ref="K80:K92" si="10">J80/$C80</f>
        <v>0</v>
      </c>
      <c r="L80" s="14">
        <v>15016</v>
      </c>
      <c r="M80" s="14">
        <f t="shared" ref="M80:M92" si="11">L80/$C80</f>
        <v>41.252747252747255</v>
      </c>
      <c r="N80" s="15">
        <f t="shared" ref="N80:N91" si="12">D80+F80+H80+J80+L80</f>
        <v>23583</v>
      </c>
      <c r="O80" s="14">
        <f t="shared" ref="O80:O92" si="13">N80/$C80</f>
        <v>64.788461538461533</v>
      </c>
    </row>
    <row r="81" spans="1:15" s="25" customFormat="1" x14ac:dyDescent="0.2">
      <c r="A81" s="16">
        <v>329001</v>
      </c>
      <c r="B81" s="46" t="s">
        <v>92</v>
      </c>
      <c r="C81" s="13">
        <v>369</v>
      </c>
      <c r="D81" s="18">
        <v>10469</v>
      </c>
      <c r="E81" s="18">
        <f t="shared" si="7"/>
        <v>28.371273712737128</v>
      </c>
      <c r="F81" s="18">
        <v>0</v>
      </c>
      <c r="G81" s="18">
        <f t="shared" si="8"/>
        <v>0</v>
      </c>
      <c r="H81" s="18">
        <v>73786</v>
      </c>
      <c r="I81" s="18">
        <f t="shared" si="9"/>
        <v>199.96205962059619</v>
      </c>
      <c r="J81" s="18">
        <v>0</v>
      </c>
      <c r="K81" s="18">
        <f t="shared" si="10"/>
        <v>0</v>
      </c>
      <c r="L81" s="18">
        <v>26056</v>
      </c>
      <c r="M81" s="18">
        <f t="shared" si="11"/>
        <v>70.612466124661253</v>
      </c>
      <c r="N81" s="19">
        <f t="shared" si="12"/>
        <v>110311</v>
      </c>
      <c r="O81" s="18">
        <f t="shared" si="13"/>
        <v>298.94579945799455</v>
      </c>
    </row>
    <row r="82" spans="1:15" s="25" customFormat="1" x14ac:dyDescent="0.2">
      <c r="A82" s="16">
        <v>331001</v>
      </c>
      <c r="B82" s="46" t="s">
        <v>93</v>
      </c>
      <c r="C82" s="13">
        <v>525</v>
      </c>
      <c r="D82" s="18">
        <v>28902</v>
      </c>
      <c r="E82" s="18">
        <f t="shared" si="7"/>
        <v>55.051428571428573</v>
      </c>
      <c r="F82" s="18">
        <v>0</v>
      </c>
      <c r="G82" s="18">
        <f t="shared" si="8"/>
        <v>0</v>
      </c>
      <c r="H82" s="18">
        <v>0</v>
      </c>
      <c r="I82" s="18">
        <f t="shared" si="9"/>
        <v>0</v>
      </c>
      <c r="J82" s="18">
        <v>0</v>
      </c>
      <c r="K82" s="18">
        <f t="shared" si="10"/>
        <v>0</v>
      </c>
      <c r="L82" s="18">
        <v>87478</v>
      </c>
      <c r="M82" s="18">
        <f t="shared" si="11"/>
        <v>166.6247619047619</v>
      </c>
      <c r="N82" s="19">
        <f t="shared" si="12"/>
        <v>116380</v>
      </c>
      <c r="O82" s="18">
        <f t="shared" si="13"/>
        <v>221.67619047619047</v>
      </c>
    </row>
    <row r="83" spans="1:15" s="25" customFormat="1" x14ac:dyDescent="0.2">
      <c r="A83" s="16">
        <v>333001</v>
      </c>
      <c r="B83" s="46" t="s">
        <v>94</v>
      </c>
      <c r="C83" s="13">
        <v>691</v>
      </c>
      <c r="D83" s="18">
        <v>15036</v>
      </c>
      <c r="E83" s="18">
        <f t="shared" si="7"/>
        <v>21.759768451519538</v>
      </c>
      <c r="F83" s="18">
        <v>0</v>
      </c>
      <c r="G83" s="18">
        <f t="shared" si="8"/>
        <v>0</v>
      </c>
      <c r="H83" s="18">
        <v>420007</v>
      </c>
      <c r="I83" s="18">
        <f t="shared" si="9"/>
        <v>607.82489146164983</v>
      </c>
      <c r="J83" s="18">
        <v>0</v>
      </c>
      <c r="K83" s="18">
        <f t="shared" si="10"/>
        <v>0</v>
      </c>
      <c r="L83" s="18">
        <v>177584</v>
      </c>
      <c r="M83" s="18">
        <f t="shared" si="11"/>
        <v>256.99565846599131</v>
      </c>
      <c r="N83" s="19">
        <f t="shared" si="12"/>
        <v>612627</v>
      </c>
      <c r="O83" s="18">
        <f t="shared" si="13"/>
        <v>886.58031837916064</v>
      </c>
    </row>
    <row r="84" spans="1:15" x14ac:dyDescent="0.2">
      <c r="A84" s="20">
        <v>336001</v>
      </c>
      <c r="B84" s="47" t="s">
        <v>95</v>
      </c>
      <c r="C84" s="22">
        <v>625</v>
      </c>
      <c r="D84" s="23">
        <v>23354</v>
      </c>
      <c r="E84" s="23">
        <f t="shared" si="7"/>
        <v>37.366399999999999</v>
      </c>
      <c r="F84" s="23">
        <v>0</v>
      </c>
      <c r="G84" s="23">
        <f t="shared" si="8"/>
        <v>0</v>
      </c>
      <c r="H84" s="23">
        <v>0</v>
      </c>
      <c r="I84" s="23">
        <f t="shared" si="9"/>
        <v>0</v>
      </c>
      <c r="J84" s="23">
        <v>0</v>
      </c>
      <c r="K84" s="23">
        <f t="shared" si="10"/>
        <v>0</v>
      </c>
      <c r="L84" s="23">
        <v>479617</v>
      </c>
      <c r="M84" s="23">
        <f t="shared" si="11"/>
        <v>767.38720000000001</v>
      </c>
      <c r="N84" s="24">
        <f t="shared" si="12"/>
        <v>502971</v>
      </c>
      <c r="O84" s="23">
        <f t="shared" si="13"/>
        <v>804.75360000000001</v>
      </c>
    </row>
    <row r="85" spans="1:15" x14ac:dyDescent="0.2">
      <c r="A85" s="11">
        <v>337001</v>
      </c>
      <c r="B85" s="11" t="s">
        <v>96</v>
      </c>
      <c r="C85" s="48">
        <v>900</v>
      </c>
      <c r="D85" s="14">
        <v>30930</v>
      </c>
      <c r="E85" s="14">
        <f t="shared" si="7"/>
        <v>34.366666666666667</v>
      </c>
      <c r="F85" s="14">
        <v>0</v>
      </c>
      <c r="G85" s="14">
        <f t="shared" si="8"/>
        <v>0</v>
      </c>
      <c r="H85" s="14">
        <v>566288</v>
      </c>
      <c r="I85" s="14">
        <f t="shared" si="9"/>
        <v>629.20888888888885</v>
      </c>
      <c r="J85" s="14">
        <v>0</v>
      </c>
      <c r="K85" s="14">
        <f t="shared" si="10"/>
        <v>0</v>
      </c>
      <c r="L85" s="14">
        <v>677100</v>
      </c>
      <c r="M85" s="14">
        <f t="shared" si="11"/>
        <v>752.33333333333337</v>
      </c>
      <c r="N85" s="15">
        <f t="shared" si="12"/>
        <v>1274318</v>
      </c>
      <c r="O85" s="14">
        <f t="shared" si="13"/>
        <v>1415.9088888888889</v>
      </c>
    </row>
    <row r="86" spans="1:15" s="25" customFormat="1" x14ac:dyDescent="0.2">
      <c r="A86" s="16">
        <v>339001</v>
      </c>
      <c r="B86" s="46" t="s">
        <v>97</v>
      </c>
      <c r="C86" s="13">
        <v>386</v>
      </c>
      <c r="D86" s="18">
        <v>10922</v>
      </c>
      <c r="E86" s="18">
        <f t="shared" si="7"/>
        <v>28.295336787564768</v>
      </c>
      <c r="F86" s="18">
        <v>0</v>
      </c>
      <c r="G86" s="18">
        <f t="shared" si="8"/>
        <v>0</v>
      </c>
      <c r="H86" s="18">
        <v>2511</v>
      </c>
      <c r="I86" s="18">
        <f t="shared" si="9"/>
        <v>6.5051813471502591</v>
      </c>
      <c r="J86" s="18">
        <v>0</v>
      </c>
      <c r="K86" s="18">
        <f t="shared" si="10"/>
        <v>0</v>
      </c>
      <c r="L86" s="18">
        <v>51243</v>
      </c>
      <c r="M86" s="18">
        <f t="shared" si="11"/>
        <v>132.75388601036269</v>
      </c>
      <c r="N86" s="19">
        <f t="shared" si="12"/>
        <v>64676</v>
      </c>
      <c r="O86" s="18">
        <f t="shared" si="13"/>
        <v>167.55440414507771</v>
      </c>
    </row>
    <row r="87" spans="1:15" s="25" customFormat="1" x14ac:dyDescent="0.2">
      <c r="A87" s="16">
        <v>340001</v>
      </c>
      <c r="B87" s="46" t="s">
        <v>98</v>
      </c>
      <c r="C87" s="13">
        <v>103</v>
      </c>
      <c r="D87" s="18">
        <v>9483</v>
      </c>
      <c r="E87" s="18">
        <f>D87/$C87</f>
        <v>92.067961165048544</v>
      </c>
      <c r="F87" s="18">
        <v>0</v>
      </c>
      <c r="G87" s="18">
        <f>F87/$C87</f>
        <v>0</v>
      </c>
      <c r="H87" s="18">
        <v>0</v>
      </c>
      <c r="I87" s="18">
        <f>H87/$C87</f>
        <v>0</v>
      </c>
      <c r="J87" s="18">
        <v>0</v>
      </c>
      <c r="K87" s="18">
        <f>J87/$C87</f>
        <v>0</v>
      </c>
      <c r="L87" s="18">
        <v>793</v>
      </c>
      <c r="M87" s="18">
        <f>L87/$C87</f>
        <v>7.6990291262135919</v>
      </c>
      <c r="N87" s="19">
        <f t="shared" si="12"/>
        <v>10276</v>
      </c>
      <c r="O87" s="18">
        <f>N87/$C87</f>
        <v>99.766990291262132</v>
      </c>
    </row>
    <row r="88" spans="1:15" s="25" customFormat="1" x14ac:dyDescent="0.2">
      <c r="A88" s="16">
        <v>341001</v>
      </c>
      <c r="B88" s="46" t="s">
        <v>99</v>
      </c>
      <c r="C88" s="13">
        <v>302</v>
      </c>
      <c r="D88" s="18">
        <v>395</v>
      </c>
      <c r="E88" s="18">
        <f>D88/$C88</f>
        <v>1.3079470198675496</v>
      </c>
      <c r="F88" s="18">
        <v>0</v>
      </c>
      <c r="G88" s="18">
        <f>F88/$C88</f>
        <v>0</v>
      </c>
      <c r="H88" s="18">
        <v>26070</v>
      </c>
      <c r="I88" s="18">
        <f>H88/$C88</f>
        <v>86.324503311258283</v>
      </c>
      <c r="J88" s="18">
        <v>0</v>
      </c>
      <c r="K88" s="18">
        <f>J88/$C88</f>
        <v>0</v>
      </c>
      <c r="L88" s="18">
        <v>14831</v>
      </c>
      <c r="M88" s="18">
        <f>L88/$C88</f>
        <v>49.109271523178805</v>
      </c>
      <c r="N88" s="19">
        <f t="shared" si="12"/>
        <v>41296</v>
      </c>
      <c r="O88" s="18">
        <f>N88/$C88</f>
        <v>136.74172185430464</v>
      </c>
    </row>
    <row r="89" spans="1:15" x14ac:dyDescent="0.2">
      <c r="A89" s="20">
        <v>342001</v>
      </c>
      <c r="B89" s="47" t="s">
        <v>100</v>
      </c>
      <c r="C89" s="22">
        <v>80</v>
      </c>
      <c r="D89" s="23">
        <v>1923</v>
      </c>
      <c r="E89" s="23">
        <f>D89/$C89</f>
        <v>24.037500000000001</v>
      </c>
      <c r="F89" s="23">
        <v>0</v>
      </c>
      <c r="G89" s="23">
        <f>F89/$C89</f>
        <v>0</v>
      </c>
      <c r="H89" s="23">
        <v>0</v>
      </c>
      <c r="I89" s="23">
        <f>H89/$C89</f>
        <v>0</v>
      </c>
      <c r="J89" s="23">
        <v>0</v>
      </c>
      <c r="K89" s="23">
        <f>J89/$C89</f>
        <v>0</v>
      </c>
      <c r="L89" s="23">
        <v>36116</v>
      </c>
      <c r="M89" s="23">
        <f>L89/$C89</f>
        <v>451.45</v>
      </c>
      <c r="N89" s="24">
        <f t="shared" si="12"/>
        <v>38039</v>
      </c>
      <c r="O89" s="23">
        <f>N89/$C89</f>
        <v>475.48750000000001</v>
      </c>
    </row>
    <row r="90" spans="1:15" x14ac:dyDescent="0.2">
      <c r="A90" s="11">
        <v>343001</v>
      </c>
      <c r="B90" s="11" t="s">
        <v>101</v>
      </c>
      <c r="C90" s="13">
        <v>182</v>
      </c>
      <c r="D90" s="14">
        <v>17704</v>
      </c>
      <c r="E90" s="14">
        <f>D90/$C90</f>
        <v>97.27472527472527</v>
      </c>
      <c r="F90" s="14">
        <v>0</v>
      </c>
      <c r="G90" s="14">
        <f>F90/$C90</f>
        <v>0</v>
      </c>
      <c r="H90" s="14">
        <v>8982</v>
      </c>
      <c r="I90" s="14">
        <f>H90/$C90</f>
        <v>49.35164835164835</v>
      </c>
      <c r="J90" s="14">
        <v>0</v>
      </c>
      <c r="K90" s="14">
        <f>J90/$C90</f>
        <v>0</v>
      </c>
      <c r="L90" s="14">
        <v>51449</v>
      </c>
      <c r="M90" s="14">
        <f>L90/$C90</f>
        <v>282.6868131868132</v>
      </c>
      <c r="N90" s="15">
        <f t="shared" si="12"/>
        <v>78135</v>
      </c>
      <c r="O90" s="14">
        <f>N90/$C90</f>
        <v>429.3131868131868</v>
      </c>
    </row>
    <row r="91" spans="1:15" s="25" customFormat="1" x14ac:dyDescent="0.2">
      <c r="A91" s="49">
        <v>344001</v>
      </c>
      <c r="B91" s="49" t="s">
        <v>102</v>
      </c>
      <c r="C91" s="22">
        <v>167</v>
      </c>
      <c r="D91" s="23">
        <v>6764</v>
      </c>
      <c r="E91" s="23">
        <f>D91/$C91</f>
        <v>40.50299401197605</v>
      </c>
      <c r="F91" s="23">
        <v>0</v>
      </c>
      <c r="G91" s="23">
        <f>F91/$C91</f>
        <v>0</v>
      </c>
      <c r="H91" s="23">
        <v>0</v>
      </c>
      <c r="I91" s="23">
        <f>H91/$C91</f>
        <v>0</v>
      </c>
      <c r="J91" s="23">
        <v>0</v>
      </c>
      <c r="K91" s="23">
        <f>J91/$C91</f>
        <v>0</v>
      </c>
      <c r="L91" s="23">
        <v>5710</v>
      </c>
      <c r="M91" s="23">
        <f>L91/$C91</f>
        <v>34.191616766467064</v>
      </c>
      <c r="N91" s="24">
        <f t="shared" si="12"/>
        <v>12474</v>
      </c>
      <c r="O91" s="23">
        <f>N91/$C91</f>
        <v>74.694610778443121</v>
      </c>
    </row>
    <row r="92" spans="1:15" x14ac:dyDescent="0.2">
      <c r="A92" s="38"/>
      <c r="B92" s="39" t="s">
        <v>103</v>
      </c>
      <c r="C92" s="40">
        <f>SUM(C80:C91)</f>
        <v>4694</v>
      </c>
      <c r="D92" s="50">
        <f>SUM(D80:D91)</f>
        <v>164449</v>
      </c>
      <c r="E92" s="50">
        <f t="shared" si="7"/>
        <v>35.033873029399231</v>
      </c>
      <c r="F92" s="50">
        <f>SUM(F80:F91)</f>
        <v>0</v>
      </c>
      <c r="G92" s="50">
        <f t="shared" si="8"/>
        <v>0</v>
      </c>
      <c r="H92" s="50">
        <f>SUM(H80:H91)</f>
        <v>1097644</v>
      </c>
      <c r="I92" s="50">
        <f t="shared" si="9"/>
        <v>233.83979548359608</v>
      </c>
      <c r="J92" s="50">
        <f>SUM(J80:J91)</f>
        <v>0</v>
      </c>
      <c r="K92" s="50">
        <f t="shared" si="10"/>
        <v>0</v>
      </c>
      <c r="L92" s="50">
        <f>SUM(L80:L91)</f>
        <v>1622993</v>
      </c>
      <c r="M92" s="50">
        <f t="shared" si="11"/>
        <v>345.75905411163188</v>
      </c>
      <c r="N92" s="51">
        <f>SUM(N80:N91)</f>
        <v>2885086</v>
      </c>
      <c r="O92" s="50">
        <f t="shared" si="13"/>
        <v>614.63272262462715</v>
      </c>
    </row>
    <row r="93" spans="1:15" x14ac:dyDescent="0.2">
      <c r="A93" s="32"/>
      <c r="B93" s="45"/>
      <c r="C93" s="33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34"/>
    </row>
    <row r="94" spans="1:15" x14ac:dyDescent="0.2">
      <c r="A94" s="11">
        <v>300001</v>
      </c>
      <c r="B94" s="11" t="s">
        <v>104</v>
      </c>
      <c r="C94" s="13">
        <v>361</v>
      </c>
      <c r="D94" s="14">
        <v>54796</v>
      </c>
      <c r="E94" s="14">
        <f>D94/$C94</f>
        <v>151.78947368421052</v>
      </c>
      <c r="F94" s="14">
        <v>0</v>
      </c>
      <c r="G94" s="14">
        <f>F94/$C94</f>
        <v>0</v>
      </c>
      <c r="H94" s="14">
        <v>0</v>
      </c>
      <c r="I94" s="14">
        <f>H94/$C94</f>
        <v>0</v>
      </c>
      <c r="J94" s="14">
        <v>0</v>
      </c>
      <c r="K94" s="14">
        <f>J94/$C94</f>
        <v>0</v>
      </c>
      <c r="L94" s="14">
        <v>15169</v>
      </c>
      <c r="M94" s="14">
        <f>L94/$C94</f>
        <v>42.019390581717452</v>
      </c>
      <c r="N94" s="15">
        <f>D94+F94+H94+J94+L94</f>
        <v>69965</v>
      </c>
      <c r="O94" s="14">
        <f>N94/$C94</f>
        <v>193.80886426592798</v>
      </c>
    </row>
    <row r="95" spans="1:15" s="25" customFormat="1" x14ac:dyDescent="0.2">
      <c r="A95" s="16">
        <v>300002</v>
      </c>
      <c r="B95" s="46" t="s">
        <v>105</v>
      </c>
      <c r="C95" s="13">
        <v>406</v>
      </c>
      <c r="D95" s="18">
        <v>57212</v>
      </c>
      <c r="E95" s="18">
        <f>D95/$C95</f>
        <v>140.91625615763547</v>
      </c>
      <c r="F95" s="18">
        <v>0</v>
      </c>
      <c r="G95" s="18">
        <f>F95/$C95</f>
        <v>0</v>
      </c>
      <c r="H95" s="18">
        <v>0</v>
      </c>
      <c r="I95" s="18">
        <f>H95/$C95</f>
        <v>0</v>
      </c>
      <c r="J95" s="18">
        <v>0</v>
      </c>
      <c r="K95" s="18">
        <f>J95/$C95</f>
        <v>0</v>
      </c>
      <c r="L95" s="18">
        <v>625</v>
      </c>
      <c r="M95" s="18">
        <f>L95/$C95</f>
        <v>1.5394088669950738</v>
      </c>
      <c r="N95" s="19">
        <f>D95+F95+H95+J95+L95</f>
        <v>57837</v>
      </c>
      <c r="O95" s="18">
        <f>N95/$C95</f>
        <v>142.45566502463055</v>
      </c>
    </row>
    <row r="96" spans="1:15" s="25" customFormat="1" x14ac:dyDescent="0.2">
      <c r="A96" s="16">
        <v>300003</v>
      </c>
      <c r="B96" s="46" t="s">
        <v>106</v>
      </c>
      <c r="C96" s="13">
        <v>387</v>
      </c>
      <c r="D96" s="18">
        <v>60727</v>
      </c>
      <c r="E96" s="18">
        <f t="shared" ref="E96:E145" si="14">D96/$C96</f>
        <v>156.9173126614987</v>
      </c>
      <c r="F96" s="18">
        <v>0</v>
      </c>
      <c r="G96" s="18">
        <f t="shared" ref="G96:G145" si="15">F96/$C96</f>
        <v>0</v>
      </c>
      <c r="H96" s="18">
        <v>0</v>
      </c>
      <c r="I96" s="18">
        <f t="shared" ref="I96:I145" si="16">H96/$C96</f>
        <v>0</v>
      </c>
      <c r="J96" s="18">
        <v>0</v>
      </c>
      <c r="K96" s="18">
        <f t="shared" ref="K96:K145" si="17">J96/$C96</f>
        <v>0</v>
      </c>
      <c r="L96" s="18">
        <v>131</v>
      </c>
      <c r="M96" s="18">
        <f t="shared" ref="M96:M145" si="18">L96/$C96</f>
        <v>0.33850129198966411</v>
      </c>
      <c r="N96" s="19">
        <f t="shared" ref="N96:N145" si="19">D96+F96+H96+J96+L96</f>
        <v>60858</v>
      </c>
      <c r="O96" s="18">
        <f t="shared" ref="O96:O145" si="20">N96/$C96</f>
        <v>157.25581395348837</v>
      </c>
    </row>
    <row r="97" spans="1:15" x14ac:dyDescent="0.2">
      <c r="A97" s="52">
        <v>300004</v>
      </c>
      <c r="B97" s="53" t="s">
        <v>107</v>
      </c>
      <c r="C97" s="13">
        <v>386</v>
      </c>
      <c r="D97" s="18">
        <v>58737</v>
      </c>
      <c r="E97" s="18">
        <f t="shared" si="14"/>
        <v>152.16839378238342</v>
      </c>
      <c r="F97" s="18">
        <v>0</v>
      </c>
      <c r="G97" s="18">
        <f t="shared" si="15"/>
        <v>0</v>
      </c>
      <c r="H97" s="18">
        <v>0</v>
      </c>
      <c r="I97" s="18">
        <f t="shared" si="16"/>
        <v>0</v>
      </c>
      <c r="J97" s="18">
        <v>0</v>
      </c>
      <c r="K97" s="18">
        <f t="shared" si="17"/>
        <v>0</v>
      </c>
      <c r="L97" s="18">
        <v>301</v>
      </c>
      <c r="M97" s="18">
        <f t="shared" si="18"/>
        <v>0.77979274611398963</v>
      </c>
      <c r="N97" s="19">
        <f t="shared" si="19"/>
        <v>59038</v>
      </c>
      <c r="O97" s="18">
        <f t="shared" si="20"/>
        <v>152.94818652849742</v>
      </c>
    </row>
    <row r="98" spans="1:15" s="25" customFormat="1" x14ac:dyDescent="0.2">
      <c r="A98" s="54">
        <v>366001</v>
      </c>
      <c r="B98" s="55" t="s">
        <v>108</v>
      </c>
      <c r="C98" s="22">
        <v>61</v>
      </c>
      <c r="D98" s="23">
        <v>11848</v>
      </c>
      <c r="E98" s="23">
        <f>D98/$C98</f>
        <v>194.2295081967213</v>
      </c>
      <c r="F98" s="23">
        <v>0</v>
      </c>
      <c r="G98" s="23">
        <f>F98/$C98</f>
        <v>0</v>
      </c>
      <c r="H98" s="23">
        <v>18456</v>
      </c>
      <c r="I98" s="23">
        <f>H98/$C98</f>
        <v>302.55737704918033</v>
      </c>
      <c r="J98" s="23">
        <v>0</v>
      </c>
      <c r="K98" s="23">
        <f>J98/$C98</f>
        <v>0</v>
      </c>
      <c r="L98" s="23">
        <v>3171</v>
      </c>
      <c r="M98" s="23">
        <f>L98/$C98</f>
        <v>51.983606557377051</v>
      </c>
      <c r="N98" s="24">
        <f>D98+F98+H98+J98+L98</f>
        <v>33475</v>
      </c>
      <c r="O98" s="23">
        <f>N98/$C98</f>
        <v>548.77049180327867</v>
      </c>
    </row>
    <row r="99" spans="1:15" x14ac:dyDescent="0.2">
      <c r="A99" s="52">
        <v>367001</v>
      </c>
      <c r="B99" s="53" t="s">
        <v>109</v>
      </c>
      <c r="C99" s="13">
        <v>374</v>
      </c>
      <c r="D99" s="14">
        <v>58780</v>
      </c>
      <c r="E99" s="14">
        <f>D99/$C99</f>
        <v>157.16577540106951</v>
      </c>
      <c r="F99" s="14">
        <v>0</v>
      </c>
      <c r="G99" s="14">
        <f>F99/$C99</f>
        <v>0</v>
      </c>
      <c r="H99" s="14">
        <v>14478</v>
      </c>
      <c r="I99" s="14">
        <f>H99/$C99</f>
        <v>38.711229946524064</v>
      </c>
      <c r="J99" s="14">
        <v>0</v>
      </c>
      <c r="K99" s="14">
        <f>J99/$C99</f>
        <v>0</v>
      </c>
      <c r="L99" s="14">
        <v>19000</v>
      </c>
      <c r="M99" s="14">
        <f>L99/$C99</f>
        <v>50.802139037433157</v>
      </c>
      <c r="N99" s="15">
        <f>D99+F99+H99+J99+L99</f>
        <v>92258</v>
      </c>
      <c r="O99" s="14">
        <f>N99/$C99</f>
        <v>246.67914438502675</v>
      </c>
    </row>
    <row r="100" spans="1:15" s="25" customFormat="1" x14ac:dyDescent="0.2">
      <c r="A100" s="52">
        <v>368001</v>
      </c>
      <c r="B100" s="53" t="s">
        <v>110</v>
      </c>
      <c r="C100" s="13">
        <v>139</v>
      </c>
      <c r="D100" s="18">
        <v>19580</v>
      </c>
      <c r="E100" s="18">
        <f>D100/$C100</f>
        <v>140.86330935251797</v>
      </c>
      <c r="F100" s="18">
        <v>0</v>
      </c>
      <c r="G100" s="18">
        <f>F100/$C100</f>
        <v>0</v>
      </c>
      <c r="H100" s="18">
        <v>0</v>
      </c>
      <c r="I100" s="18">
        <f>H100/$C100</f>
        <v>0</v>
      </c>
      <c r="J100" s="18">
        <v>0</v>
      </c>
      <c r="K100" s="18">
        <f>J100/$C100</f>
        <v>0</v>
      </c>
      <c r="L100" s="18">
        <v>32548</v>
      </c>
      <c r="M100" s="18">
        <f>L100/$C100</f>
        <v>234.15827338129498</v>
      </c>
      <c r="N100" s="19">
        <f>D100+F100+H100+J100+L100</f>
        <v>52128</v>
      </c>
      <c r="O100" s="18">
        <f>N100/$C100</f>
        <v>375.02158273381298</v>
      </c>
    </row>
    <row r="101" spans="1:15" s="25" customFormat="1" x14ac:dyDescent="0.2">
      <c r="A101" s="52">
        <v>369001</v>
      </c>
      <c r="B101" s="53" t="s">
        <v>111</v>
      </c>
      <c r="C101" s="13">
        <v>580</v>
      </c>
      <c r="D101" s="18">
        <v>95467</v>
      </c>
      <c r="E101" s="18">
        <f>D101/$C101</f>
        <v>164.59827586206896</v>
      </c>
      <c r="F101" s="18">
        <v>0</v>
      </c>
      <c r="G101" s="18">
        <f>F101/$C101</f>
        <v>0</v>
      </c>
      <c r="H101" s="18">
        <v>0</v>
      </c>
      <c r="I101" s="18">
        <f>H101/$C101</f>
        <v>0</v>
      </c>
      <c r="J101" s="18">
        <v>0</v>
      </c>
      <c r="K101" s="18">
        <f>J101/$C101</f>
        <v>0</v>
      </c>
      <c r="L101" s="18">
        <v>29000</v>
      </c>
      <c r="M101" s="18">
        <f>L101/$C101</f>
        <v>50</v>
      </c>
      <c r="N101" s="19">
        <f>D101+F101+H101+J101+L101</f>
        <v>124467</v>
      </c>
      <c r="O101" s="18">
        <f>N101/$C101</f>
        <v>214.59827586206896</v>
      </c>
    </row>
    <row r="102" spans="1:15" s="25" customFormat="1" x14ac:dyDescent="0.2">
      <c r="A102" s="52">
        <v>369002</v>
      </c>
      <c r="B102" s="56" t="s">
        <v>112</v>
      </c>
      <c r="C102" s="13">
        <v>638</v>
      </c>
      <c r="D102" s="18">
        <v>99315</v>
      </c>
      <c r="E102" s="18">
        <f>D102/$C102</f>
        <v>155.66614420062695</v>
      </c>
      <c r="F102" s="18">
        <v>0</v>
      </c>
      <c r="G102" s="18">
        <f>F102/$C102</f>
        <v>0</v>
      </c>
      <c r="H102" s="18">
        <v>0</v>
      </c>
      <c r="I102" s="18">
        <f>H102/$C102</f>
        <v>0</v>
      </c>
      <c r="J102" s="18">
        <v>0</v>
      </c>
      <c r="K102" s="18">
        <f>J102/$C102</f>
        <v>0</v>
      </c>
      <c r="L102" s="18">
        <v>32203</v>
      </c>
      <c r="M102" s="18">
        <f>L102/$C102</f>
        <v>50.474921630094045</v>
      </c>
      <c r="N102" s="19">
        <f>D102+F102+H102+J102+L102</f>
        <v>131518</v>
      </c>
      <c r="O102" s="18">
        <f>N102/$C102</f>
        <v>206.141065830721</v>
      </c>
    </row>
    <row r="103" spans="1:15" x14ac:dyDescent="0.2">
      <c r="A103" s="20">
        <v>371001</v>
      </c>
      <c r="B103" s="47" t="s">
        <v>113</v>
      </c>
      <c r="C103" s="22">
        <v>444</v>
      </c>
      <c r="D103" s="23">
        <v>87210</v>
      </c>
      <c r="E103" s="23">
        <f t="shared" si="14"/>
        <v>196.41891891891891</v>
      </c>
      <c r="F103" s="23">
        <v>0</v>
      </c>
      <c r="G103" s="23">
        <f t="shared" si="15"/>
        <v>0</v>
      </c>
      <c r="H103" s="23">
        <v>0</v>
      </c>
      <c r="I103" s="23">
        <f t="shared" si="16"/>
        <v>0</v>
      </c>
      <c r="J103" s="23">
        <v>0</v>
      </c>
      <c r="K103" s="23">
        <f t="shared" si="17"/>
        <v>0</v>
      </c>
      <c r="L103" s="23">
        <v>16664</v>
      </c>
      <c r="M103" s="23">
        <f t="shared" si="18"/>
        <v>37.531531531531535</v>
      </c>
      <c r="N103" s="24">
        <f t="shared" si="19"/>
        <v>103874</v>
      </c>
      <c r="O103" s="23">
        <f t="shared" si="20"/>
        <v>233.95045045045046</v>
      </c>
    </row>
    <row r="104" spans="1:15" x14ac:dyDescent="0.2">
      <c r="A104" s="11">
        <v>372001</v>
      </c>
      <c r="B104" s="11" t="s">
        <v>114</v>
      </c>
      <c r="C104" s="13">
        <v>446</v>
      </c>
      <c r="D104" s="14">
        <v>81870</v>
      </c>
      <c r="E104" s="14">
        <f t="shared" si="14"/>
        <v>183.56502242152467</v>
      </c>
      <c r="F104" s="14">
        <v>0</v>
      </c>
      <c r="G104" s="14">
        <f t="shared" si="15"/>
        <v>0</v>
      </c>
      <c r="H104" s="14">
        <v>0</v>
      </c>
      <c r="I104" s="14">
        <f t="shared" si="16"/>
        <v>0</v>
      </c>
      <c r="J104" s="14">
        <v>0</v>
      </c>
      <c r="K104" s="14">
        <f t="shared" si="17"/>
        <v>0</v>
      </c>
      <c r="L104" s="14">
        <v>29412</v>
      </c>
      <c r="M104" s="14">
        <f t="shared" si="18"/>
        <v>65.946188340807169</v>
      </c>
      <c r="N104" s="15">
        <f t="shared" si="19"/>
        <v>111282</v>
      </c>
      <c r="O104" s="14">
        <f t="shared" si="20"/>
        <v>249.51121076233184</v>
      </c>
    </row>
    <row r="105" spans="1:15" s="25" customFormat="1" x14ac:dyDescent="0.2">
      <c r="A105" s="16">
        <v>373001</v>
      </c>
      <c r="B105" s="46" t="s">
        <v>115</v>
      </c>
      <c r="C105" s="13">
        <v>241</v>
      </c>
      <c r="D105" s="18">
        <v>36350</v>
      </c>
      <c r="E105" s="18">
        <f t="shared" si="14"/>
        <v>150.8298755186722</v>
      </c>
      <c r="F105" s="18">
        <v>0</v>
      </c>
      <c r="G105" s="18">
        <f t="shared" si="15"/>
        <v>0</v>
      </c>
      <c r="H105" s="18">
        <v>497</v>
      </c>
      <c r="I105" s="18">
        <f t="shared" si="16"/>
        <v>2.0622406639004147</v>
      </c>
      <c r="J105" s="18">
        <v>0</v>
      </c>
      <c r="K105" s="18">
        <f t="shared" si="17"/>
        <v>0</v>
      </c>
      <c r="L105" s="18">
        <v>12300</v>
      </c>
      <c r="M105" s="18">
        <f t="shared" si="18"/>
        <v>51.037344398340252</v>
      </c>
      <c r="N105" s="19">
        <f t="shared" si="19"/>
        <v>49147</v>
      </c>
      <c r="O105" s="18">
        <f t="shared" si="20"/>
        <v>203.92946058091286</v>
      </c>
    </row>
    <row r="106" spans="1:15" s="25" customFormat="1" x14ac:dyDescent="0.2">
      <c r="A106" s="16">
        <v>374001</v>
      </c>
      <c r="B106" s="46" t="s">
        <v>116</v>
      </c>
      <c r="C106" s="13">
        <v>330</v>
      </c>
      <c r="D106" s="18">
        <v>50461</v>
      </c>
      <c r="E106" s="18">
        <f t="shared" si="14"/>
        <v>152.91212121212121</v>
      </c>
      <c r="F106" s="18">
        <v>0</v>
      </c>
      <c r="G106" s="18">
        <f t="shared" si="15"/>
        <v>0</v>
      </c>
      <c r="H106" s="18">
        <v>0</v>
      </c>
      <c r="I106" s="18">
        <f t="shared" si="16"/>
        <v>0</v>
      </c>
      <c r="J106" s="18">
        <v>0</v>
      </c>
      <c r="K106" s="18">
        <f t="shared" si="17"/>
        <v>0</v>
      </c>
      <c r="L106" s="18">
        <v>33824</v>
      </c>
      <c r="M106" s="18">
        <f t="shared" si="18"/>
        <v>102.4969696969697</v>
      </c>
      <c r="N106" s="19">
        <f t="shared" si="19"/>
        <v>84285</v>
      </c>
      <c r="O106" s="18">
        <f t="shared" si="20"/>
        <v>255.40909090909091</v>
      </c>
    </row>
    <row r="107" spans="1:15" s="25" customFormat="1" x14ac:dyDescent="0.2">
      <c r="A107" s="16">
        <v>375001</v>
      </c>
      <c r="B107" s="46" t="s">
        <v>117</v>
      </c>
      <c r="C107" s="13">
        <v>198</v>
      </c>
      <c r="D107" s="18">
        <v>38770</v>
      </c>
      <c r="E107" s="18">
        <f t="shared" si="14"/>
        <v>195.8080808080808</v>
      </c>
      <c r="F107" s="18">
        <v>0</v>
      </c>
      <c r="G107" s="18">
        <f t="shared" si="15"/>
        <v>0</v>
      </c>
      <c r="H107" s="18">
        <v>5222</v>
      </c>
      <c r="I107" s="18">
        <f t="shared" si="16"/>
        <v>26.373737373737374</v>
      </c>
      <c r="J107" s="18">
        <v>0</v>
      </c>
      <c r="K107" s="18">
        <f t="shared" si="17"/>
        <v>0</v>
      </c>
      <c r="L107" s="18">
        <v>3924</v>
      </c>
      <c r="M107" s="18">
        <f t="shared" si="18"/>
        <v>19.818181818181817</v>
      </c>
      <c r="N107" s="19">
        <f t="shared" si="19"/>
        <v>47916</v>
      </c>
      <c r="O107" s="18">
        <f t="shared" si="20"/>
        <v>242</v>
      </c>
    </row>
    <row r="108" spans="1:15" x14ac:dyDescent="0.2">
      <c r="A108" s="20">
        <v>376001</v>
      </c>
      <c r="B108" s="47" t="s">
        <v>118</v>
      </c>
      <c r="C108" s="22">
        <v>194</v>
      </c>
      <c r="D108" s="23">
        <v>30212</v>
      </c>
      <c r="E108" s="23">
        <f t="shared" si="14"/>
        <v>155.73195876288659</v>
      </c>
      <c r="F108" s="23">
        <v>0</v>
      </c>
      <c r="G108" s="23">
        <f t="shared" si="15"/>
        <v>0</v>
      </c>
      <c r="H108" s="23">
        <v>0</v>
      </c>
      <c r="I108" s="23">
        <f t="shared" si="16"/>
        <v>0</v>
      </c>
      <c r="J108" s="23">
        <v>0</v>
      </c>
      <c r="K108" s="23">
        <f t="shared" si="17"/>
        <v>0</v>
      </c>
      <c r="L108" s="23">
        <v>42794</v>
      </c>
      <c r="M108" s="23">
        <f t="shared" si="18"/>
        <v>220.58762886597938</v>
      </c>
      <c r="N108" s="24">
        <f t="shared" si="19"/>
        <v>73006</v>
      </c>
      <c r="O108" s="23">
        <f t="shared" si="20"/>
        <v>376.31958762886597</v>
      </c>
    </row>
    <row r="109" spans="1:15" x14ac:dyDescent="0.2">
      <c r="A109" s="11">
        <v>377001</v>
      </c>
      <c r="B109" s="11" t="s">
        <v>119</v>
      </c>
      <c r="C109" s="13">
        <v>265</v>
      </c>
      <c r="D109" s="14">
        <v>49939</v>
      </c>
      <c r="E109" s="14">
        <f t="shared" si="14"/>
        <v>188.44905660377358</v>
      </c>
      <c r="F109" s="14">
        <v>0</v>
      </c>
      <c r="G109" s="14">
        <f t="shared" si="15"/>
        <v>0</v>
      </c>
      <c r="H109" s="14">
        <v>0</v>
      </c>
      <c r="I109" s="14">
        <f t="shared" si="16"/>
        <v>0</v>
      </c>
      <c r="J109" s="14">
        <v>0</v>
      </c>
      <c r="K109" s="14">
        <f t="shared" si="17"/>
        <v>0</v>
      </c>
      <c r="L109" s="14">
        <v>0</v>
      </c>
      <c r="M109" s="14">
        <f t="shared" si="18"/>
        <v>0</v>
      </c>
      <c r="N109" s="15">
        <f t="shared" si="19"/>
        <v>49939</v>
      </c>
      <c r="O109" s="14">
        <f t="shared" si="20"/>
        <v>188.44905660377358</v>
      </c>
    </row>
    <row r="110" spans="1:15" s="25" customFormat="1" x14ac:dyDescent="0.2">
      <c r="A110" s="16">
        <v>377002</v>
      </c>
      <c r="B110" s="46" t="s">
        <v>120</v>
      </c>
      <c r="C110" s="13">
        <v>265</v>
      </c>
      <c r="D110" s="18">
        <v>49903</v>
      </c>
      <c r="E110" s="18">
        <f t="shared" si="14"/>
        <v>188.31320754716981</v>
      </c>
      <c r="F110" s="18">
        <v>0</v>
      </c>
      <c r="G110" s="18">
        <f t="shared" si="15"/>
        <v>0</v>
      </c>
      <c r="H110" s="18">
        <v>0</v>
      </c>
      <c r="I110" s="18">
        <f t="shared" si="16"/>
        <v>0</v>
      </c>
      <c r="J110" s="18">
        <v>0</v>
      </c>
      <c r="K110" s="18">
        <f t="shared" si="17"/>
        <v>0</v>
      </c>
      <c r="L110" s="18">
        <v>0</v>
      </c>
      <c r="M110" s="18">
        <f t="shared" si="18"/>
        <v>0</v>
      </c>
      <c r="N110" s="19">
        <f t="shared" si="19"/>
        <v>49903</v>
      </c>
      <c r="O110" s="18">
        <f t="shared" si="20"/>
        <v>188.31320754716981</v>
      </c>
    </row>
    <row r="111" spans="1:15" s="25" customFormat="1" x14ac:dyDescent="0.2">
      <c r="A111" s="16">
        <v>377003</v>
      </c>
      <c r="B111" s="46" t="s">
        <v>121</v>
      </c>
      <c r="C111" s="13">
        <v>301</v>
      </c>
      <c r="D111" s="18">
        <v>50748</v>
      </c>
      <c r="E111" s="18">
        <f t="shared" si="14"/>
        <v>168.59800664451828</v>
      </c>
      <c r="F111" s="18">
        <v>0</v>
      </c>
      <c r="G111" s="18">
        <f t="shared" si="15"/>
        <v>0</v>
      </c>
      <c r="H111" s="18">
        <v>0</v>
      </c>
      <c r="I111" s="18">
        <f t="shared" si="16"/>
        <v>0</v>
      </c>
      <c r="J111" s="18">
        <v>0</v>
      </c>
      <c r="K111" s="18">
        <f t="shared" si="17"/>
        <v>0</v>
      </c>
      <c r="L111" s="18">
        <v>0</v>
      </c>
      <c r="M111" s="18">
        <f t="shared" si="18"/>
        <v>0</v>
      </c>
      <c r="N111" s="19">
        <f t="shared" si="19"/>
        <v>50748</v>
      </c>
      <c r="O111" s="18">
        <f t="shared" si="20"/>
        <v>168.59800664451828</v>
      </c>
    </row>
    <row r="112" spans="1:15" s="25" customFormat="1" x14ac:dyDescent="0.2">
      <c r="A112" s="16">
        <v>377004</v>
      </c>
      <c r="B112" s="46" t="s">
        <v>122</v>
      </c>
      <c r="C112" s="13">
        <v>383</v>
      </c>
      <c r="D112" s="18">
        <v>63666</v>
      </c>
      <c r="E112" s="18">
        <f t="shared" si="14"/>
        <v>166.22976501305482</v>
      </c>
      <c r="F112" s="18">
        <v>0</v>
      </c>
      <c r="G112" s="18">
        <f t="shared" si="15"/>
        <v>0</v>
      </c>
      <c r="H112" s="18">
        <v>0</v>
      </c>
      <c r="I112" s="18">
        <f t="shared" si="16"/>
        <v>0</v>
      </c>
      <c r="J112" s="18">
        <v>0</v>
      </c>
      <c r="K112" s="18">
        <f t="shared" si="17"/>
        <v>0</v>
      </c>
      <c r="L112" s="18">
        <v>0</v>
      </c>
      <c r="M112" s="18">
        <f t="shared" si="18"/>
        <v>0</v>
      </c>
      <c r="N112" s="19">
        <f t="shared" si="19"/>
        <v>63666</v>
      </c>
      <c r="O112" s="18">
        <f t="shared" si="20"/>
        <v>166.22976501305482</v>
      </c>
    </row>
    <row r="113" spans="1:15" x14ac:dyDescent="0.2">
      <c r="A113" s="20">
        <v>377005</v>
      </c>
      <c r="B113" s="47" t="s">
        <v>123</v>
      </c>
      <c r="C113" s="22">
        <v>402</v>
      </c>
      <c r="D113" s="23">
        <v>68193</v>
      </c>
      <c r="E113" s="23">
        <f t="shared" si="14"/>
        <v>169.63432835820896</v>
      </c>
      <c r="F113" s="23">
        <v>0</v>
      </c>
      <c r="G113" s="23">
        <f t="shared" si="15"/>
        <v>0</v>
      </c>
      <c r="H113" s="23">
        <v>0</v>
      </c>
      <c r="I113" s="23">
        <f t="shared" si="16"/>
        <v>0</v>
      </c>
      <c r="J113" s="23">
        <v>0</v>
      </c>
      <c r="K113" s="23">
        <f t="shared" si="17"/>
        <v>0</v>
      </c>
      <c r="L113" s="23">
        <v>0</v>
      </c>
      <c r="M113" s="23">
        <f t="shared" si="18"/>
        <v>0</v>
      </c>
      <c r="N113" s="24">
        <f t="shared" si="19"/>
        <v>68193</v>
      </c>
      <c r="O113" s="23">
        <f t="shared" si="20"/>
        <v>169.63432835820896</v>
      </c>
    </row>
    <row r="114" spans="1:15" s="25" customFormat="1" x14ac:dyDescent="0.2">
      <c r="A114" s="16">
        <v>379001</v>
      </c>
      <c r="B114" s="46" t="s">
        <v>124</v>
      </c>
      <c r="C114" s="13">
        <v>221</v>
      </c>
      <c r="D114" s="18">
        <v>28325</v>
      </c>
      <c r="E114" s="18">
        <f t="shared" si="14"/>
        <v>128.16742081447964</v>
      </c>
      <c r="F114" s="18">
        <v>0</v>
      </c>
      <c r="G114" s="18">
        <f t="shared" si="15"/>
        <v>0</v>
      </c>
      <c r="H114" s="18">
        <v>4711</v>
      </c>
      <c r="I114" s="18">
        <f t="shared" si="16"/>
        <v>21.316742081447963</v>
      </c>
      <c r="J114" s="18">
        <v>0</v>
      </c>
      <c r="K114" s="18">
        <f t="shared" si="17"/>
        <v>0</v>
      </c>
      <c r="L114" s="18">
        <v>3281</v>
      </c>
      <c r="M114" s="18">
        <f t="shared" si="18"/>
        <v>14.846153846153847</v>
      </c>
      <c r="N114" s="19">
        <f t="shared" si="19"/>
        <v>36317</v>
      </c>
      <c r="O114" s="18">
        <f t="shared" si="20"/>
        <v>164.33031674208144</v>
      </c>
    </row>
    <row r="115" spans="1:15" s="25" customFormat="1" x14ac:dyDescent="0.2">
      <c r="A115" s="16">
        <v>380001</v>
      </c>
      <c r="B115" s="46" t="s">
        <v>125</v>
      </c>
      <c r="C115" s="13">
        <v>361</v>
      </c>
      <c r="D115" s="18">
        <v>56239</v>
      </c>
      <c r="E115" s="18">
        <f t="shared" si="14"/>
        <v>155.78670360110803</v>
      </c>
      <c r="F115" s="18">
        <v>0</v>
      </c>
      <c r="G115" s="18">
        <f t="shared" si="15"/>
        <v>0</v>
      </c>
      <c r="H115" s="18">
        <v>0</v>
      </c>
      <c r="I115" s="18">
        <f t="shared" si="16"/>
        <v>0</v>
      </c>
      <c r="J115" s="18">
        <v>0</v>
      </c>
      <c r="K115" s="18">
        <f t="shared" si="17"/>
        <v>0</v>
      </c>
      <c r="L115" s="18">
        <v>2999</v>
      </c>
      <c r="M115" s="18">
        <f t="shared" si="18"/>
        <v>8.3074792243767313</v>
      </c>
      <c r="N115" s="19">
        <f t="shared" si="19"/>
        <v>59238</v>
      </c>
      <c r="O115" s="18">
        <f t="shared" si="20"/>
        <v>164.09418282548475</v>
      </c>
    </row>
    <row r="116" spans="1:15" x14ac:dyDescent="0.2">
      <c r="A116" s="20">
        <v>381001</v>
      </c>
      <c r="B116" s="47" t="s">
        <v>126</v>
      </c>
      <c r="C116" s="22">
        <v>219</v>
      </c>
      <c r="D116" s="23">
        <v>33402</v>
      </c>
      <c r="E116" s="23">
        <f t="shared" si="14"/>
        <v>152.52054794520549</v>
      </c>
      <c r="F116" s="23">
        <v>0</v>
      </c>
      <c r="G116" s="23">
        <f t="shared" si="15"/>
        <v>0</v>
      </c>
      <c r="H116" s="23">
        <v>7156</v>
      </c>
      <c r="I116" s="23">
        <f t="shared" si="16"/>
        <v>32.675799086757991</v>
      </c>
      <c r="J116" s="23">
        <v>0</v>
      </c>
      <c r="K116" s="23">
        <f t="shared" si="17"/>
        <v>0</v>
      </c>
      <c r="L116" s="23">
        <v>15392</v>
      </c>
      <c r="M116" s="23">
        <f t="shared" si="18"/>
        <v>70.283105022831052</v>
      </c>
      <c r="N116" s="24">
        <f t="shared" si="19"/>
        <v>55950</v>
      </c>
      <c r="O116" s="23">
        <f t="shared" si="20"/>
        <v>255.47945205479451</v>
      </c>
    </row>
    <row r="117" spans="1:15" x14ac:dyDescent="0.2">
      <c r="A117" s="11">
        <v>382001</v>
      </c>
      <c r="B117" s="11" t="s">
        <v>127</v>
      </c>
      <c r="C117" s="13">
        <v>210</v>
      </c>
      <c r="D117" s="14">
        <v>39866</v>
      </c>
      <c r="E117" s="14">
        <f t="shared" si="14"/>
        <v>189.83809523809524</v>
      </c>
      <c r="F117" s="14">
        <v>0</v>
      </c>
      <c r="G117" s="14">
        <f t="shared" si="15"/>
        <v>0</v>
      </c>
      <c r="H117" s="14">
        <v>0</v>
      </c>
      <c r="I117" s="14">
        <f t="shared" si="16"/>
        <v>0</v>
      </c>
      <c r="J117" s="14">
        <v>0</v>
      </c>
      <c r="K117" s="14">
        <f t="shared" si="17"/>
        <v>0</v>
      </c>
      <c r="L117" s="14">
        <v>80521</v>
      </c>
      <c r="M117" s="14">
        <f t="shared" si="18"/>
        <v>383.43333333333334</v>
      </c>
      <c r="N117" s="15">
        <f t="shared" si="19"/>
        <v>120387</v>
      </c>
      <c r="O117" s="14">
        <f t="shared" si="20"/>
        <v>573.2714285714286</v>
      </c>
    </row>
    <row r="118" spans="1:15" s="25" customFormat="1" x14ac:dyDescent="0.2">
      <c r="A118" s="16">
        <v>383001</v>
      </c>
      <c r="B118" s="46" t="s">
        <v>128</v>
      </c>
      <c r="C118" s="13">
        <v>248</v>
      </c>
      <c r="D118" s="18">
        <v>59327</v>
      </c>
      <c r="E118" s="18">
        <f t="shared" si="14"/>
        <v>239.22177419354838</v>
      </c>
      <c r="F118" s="18">
        <v>0</v>
      </c>
      <c r="G118" s="18">
        <f t="shared" si="15"/>
        <v>0</v>
      </c>
      <c r="H118" s="18">
        <v>2089</v>
      </c>
      <c r="I118" s="18">
        <f t="shared" si="16"/>
        <v>8.4233870967741939</v>
      </c>
      <c r="J118" s="18">
        <v>0</v>
      </c>
      <c r="K118" s="18">
        <f t="shared" si="17"/>
        <v>0</v>
      </c>
      <c r="L118" s="18">
        <v>-1000</v>
      </c>
      <c r="M118" s="18">
        <f t="shared" si="18"/>
        <v>-4.032258064516129</v>
      </c>
      <c r="N118" s="19">
        <f t="shared" si="19"/>
        <v>60416</v>
      </c>
      <c r="O118" s="18">
        <f t="shared" si="20"/>
        <v>243.61290322580646</v>
      </c>
    </row>
    <row r="119" spans="1:15" s="25" customFormat="1" x14ac:dyDescent="0.2">
      <c r="A119" s="16">
        <v>384001</v>
      </c>
      <c r="B119" s="46" t="s">
        <v>129</v>
      </c>
      <c r="C119" s="13">
        <v>533</v>
      </c>
      <c r="D119" s="18">
        <v>101184</v>
      </c>
      <c r="E119" s="18">
        <f t="shared" si="14"/>
        <v>189.83864915572232</v>
      </c>
      <c r="F119" s="18">
        <v>0</v>
      </c>
      <c r="G119" s="18">
        <f t="shared" si="15"/>
        <v>0</v>
      </c>
      <c r="H119" s="18">
        <v>1160</v>
      </c>
      <c r="I119" s="18">
        <f t="shared" si="16"/>
        <v>2.176360225140713</v>
      </c>
      <c r="J119" s="18">
        <v>0</v>
      </c>
      <c r="K119" s="18">
        <f t="shared" si="17"/>
        <v>0</v>
      </c>
      <c r="L119" s="18">
        <v>6606</v>
      </c>
      <c r="M119" s="18">
        <f t="shared" si="18"/>
        <v>12.393996247654783</v>
      </c>
      <c r="N119" s="19">
        <f t="shared" si="19"/>
        <v>108950</v>
      </c>
      <c r="O119" s="18">
        <f t="shared" si="20"/>
        <v>204.40900562851783</v>
      </c>
    </row>
    <row r="120" spans="1:15" s="25" customFormat="1" x14ac:dyDescent="0.2">
      <c r="A120" s="16">
        <v>385001</v>
      </c>
      <c r="B120" s="46" t="s">
        <v>130</v>
      </c>
      <c r="C120" s="22">
        <v>604</v>
      </c>
      <c r="D120" s="18">
        <v>98751</v>
      </c>
      <c r="E120" s="18">
        <f t="shared" si="14"/>
        <v>163.49503311258277</v>
      </c>
      <c r="F120" s="18">
        <v>0</v>
      </c>
      <c r="G120" s="18">
        <f t="shared" si="15"/>
        <v>0</v>
      </c>
      <c r="H120" s="18">
        <v>0</v>
      </c>
      <c r="I120" s="18">
        <f t="shared" si="16"/>
        <v>0</v>
      </c>
      <c r="J120" s="18">
        <v>0</v>
      </c>
      <c r="K120" s="18">
        <f t="shared" si="17"/>
        <v>0</v>
      </c>
      <c r="L120" s="18">
        <v>51460</v>
      </c>
      <c r="M120" s="18">
        <f t="shared" si="18"/>
        <v>85.198675496688736</v>
      </c>
      <c r="N120" s="19">
        <f t="shared" si="19"/>
        <v>150211</v>
      </c>
      <c r="O120" s="18">
        <f t="shared" si="20"/>
        <v>248.69370860927151</v>
      </c>
    </row>
    <row r="121" spans="1:15" x14ac:dyDescent="0.2">
      <c r="A121" s="11">
        <v>387001</v>
      </c>
      <c r="B121" s="11" t="s">
        <v>131</v>
      </c>
      <c r="C121" s="13">
        <v>597</v>
      </c>
      <c r="D121" s="14">
        <v>93115</v>
      </c>
      <c r="E121" s="14">
        <f t="shared" si="14"/>
        <v>155.97152428810719</v>
      </c>
      <c r="F121" s="14">
        <v>0</v>
      </c>
      <c r="G121" s="14">
        <f t="shared" si="15"/>
        <v>0</v>
      </c>
      <c r="H121" s="14">
        <v>0</v>
      </c>
      <c r="I121" s="14">
        <f t="shared" si="16"/>
        <v>0</v>
      </c>
      <c r="J121" s="14">
        <v>0</v>
      </c>
      <c r="K121" s="14">
        <f t="shared" si="17"/>
        <v>0</v>
      </c>
      <c r="L121" s="14">
        <v>95370</v>
      </c>
      <c r="M121" s="14">
        <f t="shared" si="18"/>
        <v>159.74874371859298</v>
      </c>
      <c r="N121" s="15">
        <f t="shared" si="19"/>
        <v>188485</v>
      </c>
      <c r="O121" s="14">
        <f t="shared" si="20"/>
        <v>315.72026800670017</v>
      </c>
    </row>
    <row r="122" spans="1:15" s="25" customFormat="1" x14ac:dyDescent="0.2">
      <c r="A122" s="16">
        <v>388001</v>
      </c>
      <c r="B122" s="46" t="s">
        <v>132</v>
      </c>
      <c r="C122" s="13">
        <v>562</v>
      </c>
      <c r="D122" s="18">
        <v>88052</v>
      </c>
      <c r="E122" s="18">
        <f t="shared" si="14"/>
        <v>156.6761565836299</v>
      </c>
      <c r="F122" s="18">
        <v>0</v>
      </c>
      <c r="G122" s="18">
        <f t="shared" si="15"/>
        <v>0</v>
      </c>
      <c r="H122" s="18">
        <v>0</v>
      </c>
      <c r="I122" s="18">
        <f t="shared" si="16"/>
        <v>0</v>
      </c>
      <c r="J122" s="18">
        <v>0</v>
      </c>
      <c r="K122" s="18">
        <f t="shared" si="17"/>
        <v>0</v>
      </c>
      <c r="L122" s="18">
        <v>24572</v>
      </c>
      <c r="M122" s="18">
        <f t="shared" si="18"/>
        <v>43.722419928825623</v>
      </c>
      <c r="N122" s="19">
        <f t="shared" si="19"/>
        <v>112624</v>
      </c>
      <c r="O122" s="18">
        <f t="shared" si="20"/>
        <v>200.39857651245552</v>
      </c>
    </row>
    <row r="123" spans="1:15" s="25" customFormat="1" x14ac:dyDescent="0.2">
      <c r="A123" s="16">
        <v>389001</v>
      </c>
      <c r="B123" s="46" t="s">
        <v>133</v>
      </c>
      <c r="C123" s="13">
        <v>591</v>
      </c>
      <c r="D123" s="18">
        <v>86675</v>
      </c>
      <c r="E123" s="18">
        <f t="shared" si="14"/>
        <v>146.65820642978002</v>
      </c>
      <c r="F123" s="18">
        <v>0</v>
      </c>
      <c r="G123" s="18">
        <f t="shared" si="15"/>
        <v>0</v>
      </c>
      <c r="H123" s="18">
        <v>0</v>
      </c>
      <c r="I123" s="18">
        <f t="shared" si="16"/>
        <v>0</v>
      </c>
      <c r="J123" s="18">
        <v>0</v>
      </c>
      <c r="K123" s="18">
        <f t="shared" si="17"/>
        <v>0</v>
      </c>
      <c r="L123" s="18">
        <v>45401</v>
      </c>
      <c r="M123" s="18">
        <f t="shared" si="18"/>
        <v>76.820642978003377</v>
      </c>
      <c r="N123" s="19">
        <f t="shared" si="19"/>
        <v>132076</v>
      </c>
      <c r="O123" s="18">
        <f t="shared" si="20"/>
        <v>223.47884940778343</v>
      </c>
    </row>
    <row r="124" spans="1:15" s="25" customFormat="1" x14ac:dyDescent="0.2">
      <c r="A124" s="16">
        <v>389002</v>
      </c>
      <c r="B124" s="46" t="s">
        <v>134</v>
      </c>
      <c r="C124" s="13">
        <v>447</v>
      </c>
      <c r="D124" s="18">
        <v>79795</v>
      </c>
      <c r="E124" s="18">
        <f t="shared" si="14"/>
        <v>178.51230425055928</v>
      </c>
      <c r="F124" s="18">
        <v>0</v>
      </c>
      <c r="G124" s="18">
        <f t="shared" si="15"/>
        <v>0</v>
      </c>
      <c r="H124" s="18">
        <v>0</v>
      </c>
      <c r="I124" s="18">
        <f t="shared" si="16"/>
        <v>0</v>
      </c>
      <c r="J124" s="18">
        <v>0</v>
      </c>
      <c r="K124" s="18">
        <f t="shared" si="17"/>
        <v>0</v>
      </c>
      <c r="L124" s="18">
        <v>43768</v>
      </c>
      <c r="M124" s="18">
        <f t="shared" si="18"/>
        <v>97.914988814317667</v>
      </c>
      <c r="N124" s="19">
        <f t="shared" si="19"/>
        <v>123563</v>
      </c>
      <c r="O124" s="18">
        <f t="shared" si="20"/>
        <v>276.42729306487695</v>
      </c>
    </row>
    <row r="125" spans="1:15" x14ac:dyDescent="0.2">
      <c r="A125" s="20">
        <v>390001</v>
      </c>
      <c r="B125" s="47" t="s">
        <v>135</v>
      </c>
      <c r="C125" s="22">
        <v>659</v>
      </c>
      <c r="D125" s="23">
        <v>93748</v>
      </c>
      <c r="E125" s="23">
        <f t="shared" si="14"/>
        <v>142.25796661608499</v>
      </c>
      <c r="F125" s="23">
        <v>0</v>
      </c>
      <c r="G125" s="23">
        <f t="shared" si="15"/>
        <v>0</v>
      </c>
      <c r="H125" s="23">
        <v>0</v>
      </c>
      <c r="I125" s="23">
        <f t="shared" si="16"/>
        <v>0</v>
      </c>
      <c r="J125" s="23">
        <v>0</v>
      </c>
      <c r="K125" s="23">
        <f t="shared" si="17"/>
        <v>0</v>
      </c>
      <c r="L125" s="23">
        <v>480138</v>
      </c>
      <c r="M125" s="23">
        <f t="shared" si="18"/>
        <v>728.58573596358121</v>
      </c>
      <c r="N125" s="24">
        <f t="shared" si="19"/>
        <v>573886</v>
      </c>
      <c r="O125" s="23">
        <f t="shared" si="20"/>
        <v>870.84370257966611</v>
      </c>
    </row>
    <row r="126" spans="1:15" x14ac:dyDescent="0.2">
      <c r="A126" s="11">
        <v>391001</v>
      </c>
      <c r="B126" s="11" t="s">
        <v>136</v>
      </c>
      <c r="C126" s="13">
        <v>745</v>
      </c>
      <c r="D126" s="14">
        <v>134851</v>
      </c>
      <c r="E126" s="14">
        <f t="shared" si="14"/>
        <v>181.00805369127517</v>
      </c>
      <c r="F126" s="14">
        <v>0</v>
      </c>
      <c r="G126" s="14">
        <f t="shared" si="15"/>
        <v>0</v>
      </c>
      <c r="H126" s="14">
        <v>0</v>
      </c>
      <c r="I126" s="14">
        <f t="shared" si="16"/>
        <v>0</v>
      </c>
      <c r="J126" s="14">
        <v>0</v>
      </c>
      <c r="K126" s="14">
        <f t="shared" si="17"/>
        <v>0</v>
      </c>
      <c r="L126" s="14">
        <v>1868</v>
      </c>
      <c r="M126" s="14">
        <f t="shared" si="18"/>
        <v>2.5073825503355707</v>
      </c>
      <c r="N126" s="15">
        <f t="shared" si="19"/>
        <v>136719</v>
      </c>
      <c r="O126" s="14">
        <f t="shared" si="20"/>
        <v>183.51543624161073</v>
      </c>
    </row>
    <row r="127" spans="1:15" s="25" customFormat="1" x14ac:dyDescent="0.2">
      <c r="A127" s="16">
        <v>392001</v>
      </c>
      <c r="B127" s="46" t="s">
        <v>137</v>
      </c>
      <c r="C127" s="13">
        <v>407</v>
      </c>
      <c r="D127" s="18">
        <v>61744</v>
      </c>
      <c r="E127" s="18">
        <f t="shared" si="14"/>
        <v>151.7051597051597</v>
      </c>
      <c r="F127" s="18">
        <v>0</v>
      </c>
      <c r="G127" s="18">
        <f t="shared" si="15"/>
        <v>0</v>
      </c>
      <c r="H127" s="18">
        <v>0</v>
      </c>
      <c r="I127" s="18">
        <f t="shared" si="16"/>
        <v>0</v>
      </c>
      <c r="J127" s="18">
        <v>0</v>
      </c>
      <c r="K127" s="18">
        <f t="shared" si="17"/>
        <v>0</v>
      </c>
      <c r="L127" s="18">
        <v>7673</v>
      </c>
      <c r="M127" s="18">
        <f t="shared" si="18"/>
        <v>18.852579852579854</v>
      </c>
      <c r="N127" s="19">
        <f t="shared" si="19"/>
        <v>69417</v>
      </c>
      <c r="O127" s="18">
        <f t="shared" si="20"/>
        <v>170.55773955773955</v>
      </c>
    </row>
    <row r="128" spans="1:15" s="25" customFormat="1" x14ac:dyDescent="0.2">
      <c r="A128" s="16">
        <v>393001</v>
      </c>
      <c r="B128" s="46" t="s">
        <v>138</v>
      </c>
      <c r="C128" s="13">
        <v>795</v>
      </c>
      <c r="D128" s="18">
        <v>128458</v>
      </c>
      <c r="E128" s="18">
        <f t="shared" si="14"/>
        <v>161.58238993710691</v>
      </c>
      <c r="F128" s="18">
        <v>0</v>
      </c>
      <c r="G128" s="18">
        <f t="shared" si="15"/>
        <v>0</v>
      </c>
      <c r="H128" s="18">
        <v>266</v>
      </c>
      <c r="I128" s="18">
        <f t="shared" si="16"/>
        <v>0.33459119496855344</v>
      </c>
      <c r="J128" s="18">
        <v>0</v>
      </c>
      <c r="K128" s="18">
        <f t="shared" si="17"/>
        <v>0</v>
      </c>
      <c r="L128" s="18">
        <v>113148</v>
      </c>
      <c r="M128" s="18">
        <f t="shared" si="18"/>
        <v>142.3245283018868</v>
      </c>
      <c r="N128" s="19">
        <f t="shared" si="19"/>
        <v>241872</v>
      </c>
      <c r="O128" s="18">
        <f t="shared" si="20"/>
        <v>304.24150943396228</v>
      </c>
    </row>
    <row r="129" spans="1:15" s="25" customFormat="1" x14ac:dyDescent="0.2">
      <c r="A129" s="16">
        <v>393002</v>
      </c>
      <c r="B129" s="46" t="s">
        <v>139</v>
      </c>
      <c r="C129" s="13">
        <v>398</v>
      </c>
      <c r="D129" s="18">
        <v>61927</v>
      </c>
      <c r="E129" s="18">
        <f>D129/$C129</f>
        <v>155.59547738693468</v>
      </c>
      <c r="F129" s="18">
        <v>0</v>
      </c>
      <c r="G129" s="18">
        <f>F129/$C129</f>
        <v>0</v>
      </c>
      <c r="H129" s="18">
        <v>212</v>
      </c>
      <c r="I129" s="18">
        <f>H129/$C129</f>
        <v>0.53266331658291455</v>
      </c>
      <c r="J129" s="18">
        <v>0</v>
      </c>
      <c r="K129" s="18">
        <f>J129/$C129</f>
        <v>0</v>
      </c>
      <c r="L129" s="18">
        <v>58313</v>
      </c>
      <c r="M129" s="18">
        <f>L129/$C129</f>
        <v>146.51507537688443</v>
      </c>
      <c r="N129" s="19">
        <f>D129+F129+H129+J129+L129</f>
        <v>120452</v>
      </c>
      <c r="O129" s="18">
        <f>N129/$C129</f>
        <v>302.643216080402</v>
      </c>
    </row>
    <row r="130" spans="1:15" s="25" customFormat="1" x14ac:dyDescent="0.2">
      <c r="A130" s="16">
        <v>394003</v>
      </c>
      <c r="B130" s="46" t="s">
        <v>140</v>
      </c>
      <c r="C130" s="13">
        <v>561</v>
      </c>
      <c r="D130" s="18">
        <v>75738</v>
      </c>
      <c r="E130" s="18">
        <f t="shared" si="14"/>
        <v>135.00534759358288</v>
      </c>
      <c r="F130" s="18">
        <v>0</v>
      </c>
      <c r="G130" s="18">
        <f t="shared" si="15"/>
        <v>0</v>
      </c>
      <c r="H130" s="18">
        <v>0</v>
      </c>
      <c r="I130" s="18">
        <f t="shared" si="16"/>
        <v>0</v>
      </c>
      <c r="J130" s="18">
        <v>0</v>
      </c>
      <c r="K130" s="18">
        <f t="shared" si="17"/>
        <v>0</v>
      </c>
      <c r="L130" s="18">
        <v>467</v>
      </c>
      <c r="M130" s="18">
        <f t="shared" si="18"/>
        <v>0.83244206773618534</v>
      </c>
      <c r="N130" s="19">
        <f t="shared" si="19"/>
        <v>76205</v>
      </c>
      <c r="O130" s="18">
        <f t="shared" si="20"/>
        <v>135.83778966131908</v>
      </c>
    </row>
    <row r="131" spans="1:15" x14ac:dyDescent="0.2">
      <c r="A131" s="20">
        <v>395001</v>
      </c>
      <c r="B131" s="47" t="s">
        <v>141</v>
      </c>
      <c r="C131" s="22">
        <v>628</v>
      </c>
      <c r="D131" s="23">
        <v>123432</v>
      </c>
      <c r="E131" s="23">
        <f t="shared" si="14"/>
        <v>196.54777070063693</v>
      </c>
      <c r="F131" s="23">
        <v>0</v>
      </c>
      <c r="G131" s="23">
        <f t="shared" si="15"/>
        <v>0</v>
      </c>
      <c r="H131" s="23">
        <v>0</v>
      </c>
      <c r="I131" s="23">
        <f t="shared" si="16"/>
        <v>0</v>
      </c>
      <c r="J131" s="23">
        <v>0</v>
      </c>
      <c r="K131" s="23">
        <f t="shared" si="17"/>
        <v>0</v>
      </c>
      <c r="L131" s="23">
        <v>-4597</v>
      </c>
      <c r="M131" s="23">
        <f t="shared" si="18"/>
        <v>-7.3200636942675157</v>
      </c>
      <c r="N131" s="24">
        <f t="shared" si="19"/>
        <v>118835</v>
      </c>
      <c r="O131" s="23">
        <f t="shared" si="20"/>
        <v>189.22770700636943</v>
      </c>
    </row>
    <row r="132" spans="1:15" x14ac:dyDescent="0.2">
      <c r="A132" s="11">
        <v>395002</v>
      </c>
      <c r="B132" s="11" t="s">
        <v>142</v>
      </c>
      <c r="C132" s="13">
        <v>595</v>
      </c>
      <c r="D132" s="14">
        <v>120499</v>
      </c>
      <c r="E132" s="14">
        <f t="shared" si="14"/>
        <v>202.51932773109243</v>
      </c>
      <c r="F132" s="14">
        <v>0</v>
      </c>
      <c r="G132" s="14">
        <f t="shared" si="15"/>
        <v>0</v>
      </c>
      <c r="H132" s="14">
        <v>0</v>
      </c>
      <c r="I132" s="14">
        <f t="shared" si="16"/>
        <v>0</v>
      </c>
      <c r="J132" s="14">
        <v>0</v>
      </c>
      <c r="K132" s="14">
        <f t="shared" si="17"/>
        <v>0</v>
      </c>
      <c r="L132" s="14">
        <v>-5197</v>
      </c>
      <c r="M132" s="14">
        <f t="shared" si="18"/>
        <v>-8.7344537815126042</v>
      </c>
      <c r="N132" s="15">
        <f t="shared" si="19"/>
        <v>115302</v>
      </c>
      <c r="O132" s="14">
        <f t="shared" si="20"/>
        <v>193.78487394957983</v>
      </c>
    </row>
    <row r="133" spans="1:15" s="25" customFormat="1" x14ac:dyDescent="0.2">
      <c r="A133" s="16">
        <v>395003</v>
      </c>
      <c r="B133" s="46" t="s">
        <v>143</v>
      </c>
      <c r="C133" s="13">
        <v>506</v>
      </c>
      <c r="D133" s="18">
        <v>93126</v>
      </c>
      <c r="E133" s="18">
        <f t="shared" si="14"/>
        <v>184.04347826086956</v>
      </c>
      <c r="F133" s="18">
        <v>0</v>
      </c>
      <c r="G133" s="18">
        <f t="shared" si="15"/>
        <v>0</v>
      </c>
      <c r="H133" s="18">
        <v>0</v>
      </c>
      <c r="I133" s="18">
        <f t="shared" si="16"/>
        <v>0</v>
      </c>
      <c r="J133" s="18">
        <v>0</v>
      </c>
      <c r="K133" s="18">
        <f t="shared" si="17"/>
        <v>0</v>
      </c>
      <c r="L133" s="18">
        <v>809</v>
      </c>
      <c r="M133" s="18">
        <f t="shared" si="18"/>
        <v>1.598814229249012</v>
      </c>
      <c r="N133" s="19">
        <f t="shared" si="19"/>
        <v>93935</v>
      </c>
      <c r="O133" s="18">
        <f t="shared" si="20"/>
        <v>185.64229249011856</v>
      </c>
    </row>
    <row r="134" spans="1:15" s="25" customFormat="1" x14ac:dyDescent="0.2">
      <c r="A134" s="16">
        <v>395004</v>
      </c>
      <c r="B134" s="46" t="s">
        <v>144</v>
      </c>
      <c r="C134" s="13">
        <v>557</v>
      </c>
      <c r="D134" s="18">
        <v>110686</v>
      </c>
      <c r="E134" s="18">
        <f t="shared" si="14"/>
        <v>198.7181328545781</v>
      </c>
      <c r="F134" s="18">
        <v>0</v>
      </c>
      <c r="G134" s="18">
        <f t="shared" si="15"/>
        <v>0</v>
      </c>
      <c r="H134" s="18">
        <v>0</v>
      </c>
      <c r="I134" s="18">
        <f t="shared" si="16"/>
        <v>0</v>
      </c>
      <c r="J134" s="18">
        <v>0</v>
      </c>
      <c r="K134" s="18">
        <f t="shared" si="17"/>
        <v>0</v>
      </c>
      <c r="L134" s="18">
        <v>-3894</v>
      </c>
      <c r="M134" s="18">
        <f t="shared" si="18"/>
        <v>-6.9910233393177741</v>
      </c>
      <c r="N134" s="19">
        <f t="shared" si="19"/>
        <v>106792</v>
      </c>
      <c r="O134" s="18">
        <f t="shared" si="20"/>
        <v>191.72710951526031</v>
      </c>
    </row>
    <row r="135" spans="1:15" s="25" customFormat="1" x14ac:dyDescent="0.2">
      <c r="A135" s="16">
        <v>395005</v>
      </c>
      <c r="B135" s="46" t="s">
        <v>145</v>
      </c>
      <c r="C135" s="13">
        <v>874</v>
      </c>
      <c r="D135" s="18">
        <v>193339</v>
      </c>
      <c r="E135" s="18">
        <f t="shared" si="14"/>
        <v>221.2116704805492</v>
      </c>
      <c r="F135" s="18">
        <v>0</v>
      </c>
      <c r="G135" s="18">
        <f t="shared" si="15"/>
        <v>0</v>
      </c>
      <c r="H135" s="18">
        <v>0</v>
      </c>
      <c r="I135" s="18">
        <f t="shared" si="16"/>
        <v>0</v>
      </c>
      <c r="J135" s="18">
        <v>0</v>
      </c>
      <c r="K135" s="18">
        <f t="shared" si="17"/>
        <v>0</v>
      </c>
      <c r="L135" s="18">
        <v>3140</v>
      </c>
      <c r="M135" s="18">
        <f t="shared" si="18"/>
        <v>3.5926773455377576</v>
      </c>
      <c r="N135" s="19">
        <f t="shared" si="19"/>
        <v>196479</v>
      </c>
      <c r="O135" s="18">
        <f t="shared" si="20"/>
        <v>224.80434782608697</v>
      </c>
    </row>
    <row r="136" spans="1:15" x14ac:dyDescent="0.2">
      <c r="A136" s="20">
        <v>395006</v>
      </c>
      <c r="B136" s="47" t="s">
        <v>146</v>
      </c>
      <c r="C136" s="22">
        <v>500</v>
      </c>
      <c r="D136" s="23">
        <v>93836</v>
      </c>
      <c r="E136" s="23">
        <f t="shared" si="14"/>
        <v>187.672</v>
      </c>
      <c r="F136" s="23">
        <v>0</v>
      </c>
      <c r="G136" s="23">
        <f t="shared" si="15"/>
        <v>0</v>
      </c>
      <c r="H136" s="23">
        <v>0</v>
      </c>
      <c r="I136" s="23">
        <f t="shared" si="16"/>
        <v>0</v>
      </c>
      <c r="J136" s="23">
        <v>0</v>
      </c>
      <c r="K136" s="23">
        <f t="shared" si="17"/>
        <v>0</v>
      </c>
      <c r="L136" s="23">
        <v>333</v>
      </c>
      <c r="M136" s="23">
        <f t="shared" si="18"/>
        <v>0.66600000000000004</v>
      </c>
      <c r="N136" s="24">
        <f t="shared" si="19"/>
        <v>94169</v>
      </c>
      <c r="O136" s="23">
        <f t="shared" si="20"/>
        <v>188.33799999999999</v>
      </c>
    </row>
    <row r="137" spans="1:15" x14ac:dyDescent="0.2">
      <c r="A137" s="11">
        <v>395007</v>
      </c>
      <c r="B137" s="11" t="s">
        <v>147</v>
      </c>
      <c r="C137" s="13">
        <v>330</v>
      </c>
      <c r="D137" s="14">
        <v>69273</v>
      </c>
      <c r="E137" s="14">
        <f t="shared" si="14"/>
        <v>209.91818181818181</v>
      </c>
      <c r="F137" s="14">
        <v>0</v>
      </c>
      <c r="G137" s="14">
        <f t="shared" si="15"/>
        <v>0</v>
      </c>
      <c r="H137" s="14">
        <v>0</v>
      </c>
      <c r="I137" s="14">
        <f t="shared" si="16"/>
        <v>0</v>
      </c>
      <c r="J137" s="14">
        <v>0</v>
      </c>
      <c r="K137" s="14">
        <f t="shared" si="17"/>
        <v>0</v>
      </c>
      <c r="L137" s="14">
        <v>937</v>
      </c>
      <c r="M137" s="14">
        <f t="shared" si="18"/>
        <v>2.8393939393939394</v>
      </c>
      <c r="N137" s="15">
        <f t="shared" si="19"/>
        <v>70210</v>
      </c>
      <c r="O137" s="14">
        <f t="shared" si="20"/>
        <v>212.75757575757575</v>
      </c>
    </row>
    <row r="138" spans="1:15" s="25" customFormat="1" x14ac:dyDescent="0.2">
      <c r="A138" s="16">
        <v>397001</v>
      </c>
      <c r="B138" s="46" t="s">
        <v>148</v>
      </c>
      <c r="C138" s="13">
        <v>405</v>
      </c>
      <c r="D138" s="18">
        <v>61709</v>
      </c>
      <c r="E138" s="18">
        <f t="shared" si="14"/>
        <v>152.36790123456791</v>
      </c>
      <c r="F138" s="18">
        <v>0</v>
      </c>
      <c r="G138" s="18">
        <f t="shared" si="15"/>
        <v>0</v>
      </c>
      <c r="H138" s="18">
        <v>0</v>
      </c>
      <c r="I138" s="18">
        <f t="shared" si="16"/>
        <v>0</v>
      </c>
      <c r="J138" s="18">
        <v>0</v>
      </c>
      <c r="K138" s="18">
        <f t="shared" si="17"/>
        <v>0</v>
      </c>
      <c r="L138" s="18">
        <v>176438</v>
      </c>
      <c r="M138" s="18">
        <f t="shared" si="18"/>
        <v>435.64938271604939</v>
      </c>
      <c r="N138" s="19">
        <f t="shared" si="19"/>
        <v>238147</v>
      </c>
      <c r="O138" s="18">
        <f t="shared" si="20"/>
        <v>588.0172839506173</v>
      </c>
    </row>
    <row r="139" spans="1:15" s="25" customFormat="1" x14ac:dyDescent="0.2">
      <c r="A139" s="16">
        <v>398001</v>
      </c>
      <c r="B139" s="46" t="s">
        <v>149</v>
      </c>
      <c r="C139" s="13">
        <v>348</v>
      </c>
      <c r="D139" s="18">
        <v>82915</v>
      </c>
      <c r="E139" s="18">
        <f t="shared" si="14"/>
        <v>238.26149425287358</v>
      </c>
      <c r="F139" s="18">
        <v>0</v>
      </c>
      <c r="G139" s="18">
        <f t="shared" si="15"/>
        <v>0</v>
      </c>
      <c r="H139" s="18">
        <v>0</v>
      </c>
      <c r="I139" s="18">
        <f t="shared" si="16"/>
        <v>0</v>
      </c>
      <c r="J139" s="18">
        <v>0</v>
      </c>
      <c r="K139" s="18">
        <f t="shared" si="17"/>
        <v>0</v>
      </c>
      <c r="L139" s="18">
        <v>216819</v>
      </c>
      <c r="M139" s="18">
        <f t="shared" si="18"/>
        <v>623.04310344827582</v>
      </c>
      <c r="N139" s="19">
        <f t="shared" si="19"/>
        <v>299734</v>
      </c>
      <c r="O139" s="18">
        <f t="shared" si="20"/>
        <v>861.30459770114942</v>
      </c>
    </row>
    <row r="140" spans="1:15" s="25" customFormat="1" x14ac:dyDescent="0.2">
      <c r="A140" s="16">
        <v>398002</v>
      </c>
      <c r="B140" s="46" t="s">
        <v>150</v>
      </c>
      <c r="C140" s="13">
        <v>506</v>
      </c>
      <c r="D140" s="18">
        <v>104720</v>
      </c>
      <c r="E140" s="18">
        <f t="shared" si="14"/>
        <v>206.95652173913044</v>
      </c>
      <c r="F140" s="18">
        <v>0</v>
      </c>
      <c r="G140" s="18">
        <f t="shared" si="15"/>
        <v>0</v>
      </c>
      <c r="H140" s="18">
        <v>0</v>
      </c>
      <c r="I140" s="18">
        <f t="shared" si="16"/>
        <v>0</v>
      </c>
      <c r="J140" s="18">
        <v>0</v>
      </c>
      <c r="K140" s="18">
        <f t="shared" si="17"/>
        <v>0</v>
      </c>
      <c r="L140" s="18">
        <v>248900</v>
      </c>
      <c r="M140" s="18">
        <f t="shared" si="18"/>
        <v>491.897233201581</v>
      </c>
      <c r="N140" s="19">
        <f t="shared" si="19"/>
        <v>353620</v>
      </c>
      <c r="O140" s="18">
        <f t="shared" si="20"/>
        <v>698.8537549407115</v>
      </c>
    </row>
    <row r="141" spans="1:15" x14ac:dyDescent="0.2">
      <c r="A141" s="20">
        <v>398003</v>
      </c>
      <c r="B141" s="47" t="s">
        <v>151</v>
      </c>
      <c r="C141" s="22">
        <v>387</v>
      </c>
      <c r="D141" s="23">
        <v>87725</v>
      </c>
      <c r="E141" s="23">
        <f t="shared" si="14"/>
        <v>226.67958656330748</v>
      </c>
      <c r="F141" s="23">
        <v>0</v>
      </c>
      <c r="G141" s="23">
        <f t="shared" si="15"/>
        <v>0</v>
      </c>
      <c r="H141" s="23">
        <v>0</v>
      </c>
      <c r="I141" s="23">
        <f t="shared" si="16"/>
        <v>0</v>
      </c>
      <c r="J141" s="23">
        <v>0</v>
      </c>
      <c r="K141" s="23">
        <f t="shared" si="17"/>
        <v>0</v>
      </c>
      <c r="L141" s="23">
        <v>273542</v>
      </c>
      <c r="M141" s="23">
        <f t="shared" si="18"/>
        <v>706.82687338501296</v>
      </c>
      <c r="N141" s="24">
        <f t="shared" si="19"/>
        <v>361267</v>
      </c>
      <c r="O141" s="23">
        <f t="shared" si="20"/>
        <v>933.50645994832041</v>
      </c>
    </row>
    <row r="142" spans="1:15" x14ac:dyDescent="0.2">
      <c r="A142" s="11">
        <v>398004</v>
      </c>
      <c r="B142" s="11" t="s">
        <v>152</v>
      </c>
      <c r="C142" s="13">
        <v>301</v>
      </c>
      <c r="D142" s="14">
        <v>67833</v>
      </c>
      <c r="E142" s="14">
        <f t="shared" si="14"/>
        <v>225.35880398671097</v>
      </c>
      <c r="F142" s="14">
        <v>0</v>
      </c>
      <c r="G142" s="14">
        <f t="shared" si="15"/>
        <v>0</v>
      </c>
      <c r="H142" s="14">
        <v>0</v>
      </c>
      <c r="I142" s="14">
        <f t="shared" si="16"/>
        <v>0</v>
      </c>
      <c r="J142" s="14">
        <v>0</v>
      </c>
      <c r="K142" s="14">
        <f t="shared" si="17"/>
        <v>0</v>
      </c>
      <c r="L142" s="14">
        <v>113977</v>
      </c>
      <c r="M142" s="14">
        <f t="shared" si="18"/>
        <v>378.66112956810633</v>
      </c>
      <c r="N142" s="15">
        <f t="shared" si="19"/>
        <v>181810</v>
      </c>
      <c r="O142" s="14">
        <f t="shared" si="20"/>
        <v>604.01993355481727</v>
      </c>
    </row>
    <row r="143" spans="1:15" s="25" customFormat="1" x14ac:dyDescent="0.2">
      <c r="A143" s="52">
        <v>398005</v>
      </c>
      <c r="B143" s="53" t="s">
        <v>153</v>
      </c>
      <c r="C143" s="13">
        <v>142</v>
      </c>
      <c r="D143" s="18">
        <v>23341</v>
      </c>
      <c r="E143" s="18">
        <f>D143/$C143</f>
        <v>164.37323943661971</v>
      </c>
      <c r="F143" s="18">
        <v>0</v>
      </c>
      <c r="G143" s="18">
        <f>F143/$C143</f>
        <v>0</v>
      </c>
      <c r="H143" s="18">
        <v>0</v>
      </c>
      <c r="I143" s="18">
        <f>H143/$C143</f>
        <v>0</v>
      </c>
      <c r="J143" s="18">
        <v>0</v>
      </c>
      <c r="K143" s="18">
        <f>J143/$C143</f>
        <v>0</v>
      </c>
      <c r="L143" s="18">
        <v>170768</v>
      </c>
      <c r="M143" s="18">
        <f>L143/$C143</f>
        <v>1202.5915492957747</v>
      </c>
      <c r="N143" s="19">
        <f>D143+F143+H143+J143+L143</f>
        <v>194109</v>
      </c>
      <c r="O143" s="18">
        <f>N143/$C143</f>
        <v>1366.9647887323943</v>
      </c>
    </row>
    <row r="144" spans="1:15" s="25" customFormat="1" x14ac:dyDescent="0.2">
      <c r="A144" s="57">
        <v>398006</v>
      </c>
      <c r="B144" s="58" t="s">
        <v>154</v>
      </c>
      <c r="C144" s="13">
        <v>110</v>
      </c>
      <c r="D144" s="18">
        <v>24024</v>
      </c>
      <c r="E144" s="18">
        <f>D144/$C144</f>
        <v>218.4</v>
      </c>
      <c r="F144" s="18">
        <v>0</v>
      </c>
      <c r="G144" s="18">
        <f>F144/$C144</f>
        <v>0</v>
      </c>
      <c r="H144" s="18">
        <v>0</v>
      </c>
      <c r="I144" s="18">
        <f>H144/$C144</f>
        <v>0</v>
      </c>
      <c r="J144" s="18">
        <v>0</v>
      </c>
      <c r="K144" s="18">
        <f>J144/$C144</f>
        <v>0</v>
      </c>
      <c r="L144" s="18">
        <v>82810</v>
      </c>
      <c r="M144" s="18">
        <f>L144/$C144</f>
        <v>752.81818181818187</v>
      </c>
      <c r="N144" s="19">
        <f>D144+F144+H144+J144+L144</f>
        <v>106834</v>
      </c>
      <c r="O144" s="18">
        <f>N144/$C144</f>
        <v>971.21818181818185</v>
      </c>
    </row>
    <row r="145" spans="1:15" s="25" customFormat="1" x14ac:dyDescent="0.2">
      <c r="A145" s="16">
        <v>399001</v>
      </c>
      <c r="B145" s="46" t="s">
        <v>155</v>
      </c>
      <c r="C145" s="13">
        <v>484</v>
      </c>
      <c r="D145" s="18">
        <v>80936</v>
      </c>
      <c r="E145" s="18">
        <f t="shared" si="14"/>
        <v>167.22314049586777</v>
      </c>
      <c r="F145" s="18">
        <v>0</v>
      </c>
      <c r="G145" s="18">
        <f t="shared" si="15"/>
        <v>0</v>
      </c>
      <c r="H145" s="18">
        <v>0</v>
      </c>
      <c r="I145" s="18">
        <f t="shared" si="16"/>
        <v>0</v>
      </c>
      <c r="J145" s="18">
        <v>0</v>
      </c>
      <c r="K145" s="18">
        <f t="shared" si="17"/>
        <v>0</v>
      </c>
      <c r="L145" s="18">
        <v>94639</v>
      </c>
      <c r="M145" s="18">
        <f t="shared" si="18"/>
        <v>195.53512396694214</v>
      </c>
      <c r="N145" s="19">
        <f t="shared" si="19"/>
        <v>175575</v>
      </c>
      <c r="O145" s="18">
        <f t="shared" si="20"/>
        <v>362.7582644628099</v>
      </c>
    </row>
    <row r="146" spans="1:15" s="25" customFormat="1" x14ac:dyDescent="0.2">
      <c r="A146" s="16">
        <v>399002</v>
      </c>
      <c r="B146" s="46" t="s">
        <v>156</v>
      </c>
      <c r="C146" s="13">
        <v>323</v>
      </c>
      <c r="D146" s="18">
        <v>57411</v>
      </c>
      <c r="E146" s="18">
        <f>D146/$C146</f>
        <v>177.74303405572755</v>
      </c>
      <c r="F146" s="18">
        <v>0</v>
      </c>
      <c r="G146" s="18">
        <f>F146/$C146</f>
        <v>0</v>
      </c>
      <c r="H146" s="18">
        <v>0</v>
      </c>
      <c r="I146" s="18">
        <f>H146/$C146</f>
        <v>0</v>
      </c>
      <c r="J146" s="18">
        <v>0</v>
      </c>
      <c r="K146" s="18">
        <f>J146/$C146</f>
        <v>0</v>
      </c>
      <c r="L146" s="18">
        <v>41634</v>
      </c>
      <c r="M146" s="18">
        <f>L146/$C146</f>
        <v>128.89783281733747</v>
      </c>
      <c r="N146" s="19">
        <f>D146+F146+H146+J146+L146</f>
        <v>99045</v>
      </c>
      <c r="O146" s="18">
        <f>N146/$C146</f>
        <v>306.64086687306502</v>
      </c>
    </row>
    <row r="147" spans="1:15" s="25" customFormat="1" x14ac:dyDescent="0.2">
      <c r="A147" s="20">
        <v>399003</v>
      </c>
      <c r="B147" s="49" t="s">
        <v>157</v>
      </c>
      <c r="C147" s="22">
        <v>398</v>
      </c>
      <c r="D147" s="23">
        <v>65602</v>
      </c>
      <c r="E147" s="23">
        <f>D147/$C147</f>
        <v>164.82914572864323</v>
      </c>
      <c r="F147" s="23">
        <v>0</v>
      </c>
      <c r="G147" s="23">
        <f>F147/$C147</f>
        <v>0</v>
      </c>
      <c r="H147" s="23">
        <v>0</v>
      </c>
      <c r="I147" s="23">
        <f>H147/$C147</f>
        <v>0</v>
      </c>
      <c r="J147" s="23">
        <v>0</v>
      </c>
      <c r="K147" s="23">
        <f>J147/$C147</f>
        <v>0</v>
      </c>
      <c r="L147" s="23">
        <v>26822</v>
      </c>
      <c r="M147" s="23">
        <f>L147/$C147</f>
        <v>67.391959798994975</v>
      </c>
      <c r="N147" s="24">
        <f>D147+F147+H147+J147+L147</f>
        <v>92424</v>
      </c>
      <c r="O147" s="23">
        <f>N147/$C147</f>
        <v>232.2211055276382</v>
      </c>
    </row>
    <row r="148" spans="1:15" x14ac:dyDescent="0.2">
      <c r="A148" s="38"/>
      <c r="B148" s="39" t="s">
        <v>158</v>
      </c>
      <c r="C148" s="40">
        <f>SUM(C94:C147)</f>
        <v>22353</v>
      </c>
      <c r="D148" s="41">
        <f>SUM(D94:D147)</f>
        <v>3905388</v>
      </c>
      <c r="E148" s="41">
        <f>D148/$C148</f>
        <v>174.71426654140384</v>
      </c>
      <c r="F148" s="41">
        <f>SUM(F94:F147)</f>
        <v>0</v>
      </c>
      <c r="G148" s="41">
        <f>F148/$C148</f>
        <v>0</v>
      </c>
      <c r="H148" s="41">
        <f>SUM(H94:H147)</f>
        <v>54247</v>
      </c>
      <c r="I148" s="41">
        <f>H148/$C148</f>
        <v>2.4268330872813491</v>
      </c>
      <c r="J148" s="41">
        <f>SUM(J94:J147)</f>
        <v>0</v>
      </c>
      <c r="K148" s="41">
        <f>J148/$C148</f>
        <v>0</v>
      </c>
      <c r="L148" s="41">
        <f>SUM(L94:L147)</f>
        <v>2738923</v>
      </c>
      <c r="M148" s="41">
        <f>L148/$C148</f>
        <v>122.53044334093858</v>
      </c>
      <c r="N148" s="59">
        <f>SUM(N94:N147)</f>
        <v>6698558</v>
      </c>
      <c r="O148" s="41">
        <f>N148/$C148</f>
        <v>299.67154296962377</v>
      </c>
    </row>
    <row r="149" spans="1:15" x14ac:dyDescent="0.2">
      <c r="A149" s="44"/>
      <c r="B149" s="45"/>
      <c r="C149" s="45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4"/>
    </row>
    <row r="150" spans="1:15" s="25" customFormat="1" x14ac:dyDescent="0.2">
      <c r="A150" s="20" t="s">
        <v>159</v>
      </c>
      <c r="B150" s="49" t="s">
        <v>160</v>
      </c>
      <c r="C150" s="22">
        <v>339</v>
      </c>
      <c r="D150" s="23">
        <v>0</v>
      </c>
      <c r="E150" s="23">
        <f>D150/$C150</f>
        <v>0</v>
      </c>
      <c r="F150" s="23">
        <v>0</v>
      </c>
      <c r="G150" s="23">
        <f>F150/$C150</f>
        <v>0</v>
      </c>
      <c r="H150" s="23">
        <v>0</v>
      </c>
      <c r="I150" s="23">
        <f>H150/$C150</f>
        <v>0</v>
      </c>
      <c r="J150" s="23">
        <v>0</v>
      </c>
      <c r="K150" s="23">
        <f>J150/$C150</f>
        <v>0</v>
      </c>
      <c r="L150" s="23">
        <v>0</v>
      </c>
      <c r="M150" s="23">
        <f>L150/$C150</f>
        <v>0</v>
      </c>
      <c r="N150" s="24">
        <f>D150+F150+H150+J150+L150</f>
        <v>0</v>
      </c>
      <c r="O150" s="23">
        <f>N150/$C150</f>
        <v>0</v>
      </c>
    </row>
    <row r="151" spans="1:15" x14ac:dyDescent="0.2">
      <c r="A151" s="38"/>
      <c r="B151" s="39" t="s">
        <v>161</v>
      </c>
      <c r="C151" s="40">
        <f>SUM(C150)</f>
        <v>339</v>
      </c>
      <c r="D151" s="41">
        <f>SUM(D150)</f>
        <v>0</v>
      </c>
      <c r="E151" s="41">
        <f>D151/$C151</f>
        <v>0</v>
      </c>
      <c r="F151" s="41">
        <f>SUM(F150)</f>
        <v>0</v>
      </c>
      <c r="G151" s="41">
        <f>F151/$C151</f>
        <v>0</v>
      </c>
      <c r="H151" s="41">
        <f>SUM(H150)</f>
        <v>0</v>
      </c>
      <c r="I151" s="41">
        <f>H151/$C151</f>
        <v>0</v>
      </c>
      <c r="J151" s="41">
        <f>SUM(J150)</f>
        <v>0</v>
      </c>
      <c r="K151" s="41">
        <f>J151/$C151</f>
        <v>0</v>
      </c>
      <c r="L151" s="41">
        <f>SUM(L150)</f>
        <v>0</v>
      </c>
      <c r="M151" s="41">
        <f>L151/$C151</f>
        <v>0</v>
      </c>
      <c r="N151" s="59">
        <f>SUM(N150)</f>
        <v>0</v>
      </c>
      <c r="O151" s="41">
        <f>N151/$C151</f>
        <v>0</v>
      </c>
    </row>
    <row r="152" spans="1:15" x14ac:dyDescent="0.2">
      <c r="A152" s="44"/>
      <c r="B152" s="45"/>
      <c r="C152" s="45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4"/>
    </row>
    <row r="153" spans="1:15" ht="13.5" thickBot="1" x14ac:dyDescent="0.25">
      <c r="A153" s="60"/>
      <c r="B153" s="61" t="s">
        <v>162</v>
      </c>
      <c r="C153" s="62">
        <f>C148+C92+C78+C74+C151</f>
        <v>695278</v>
      </c>
      <c r="D153" s="63">
        <f>D148+D92+D78+D74+D151</f>
        <v>6072683</v>
      </c>
      <c r="E153" s="63">
        <f>D153/$C153</f>
        <v>8.7341797094111993</v>
      </c>
      <c r="F153" s="63">
        <f>F148+F92+F78+F74+F151</f>
        <v>2261791</v>
      </c>
      <c r="G153" s="63">
        <f>F153/$C153</f>
        <v>3.2530743098444077</v>
      </c>
      <c r="H153" s="63">
        <f>H148+H92+H78+H74+H151</f>
        <v>129899205</v>
      </c>
      <c r="I153" s="63">
        <f>H153/$C153</f>
        <v>186.83059869577349</v>
      </c>
      <c r="J153" s="63">
        <f>J148+J92+J78+J74+J151</f>
        <v>0</v>
      </c>
      <c r="K153" s="63">
        <f>J153/$C153</f>
        <v>0</v>
      </c>
      <c r="L153" s="63">
        <f>L148+L92+L78+L74+L151</f>
        <v>43050151.380000003</v>
      </c>
      <c r="M153" s="63">
        <f>L153/$C153</f>
        <v>61.917896697436134</v>
      </c>
      <c r="N153" s="64">
        <f>N148+N92+N78+N74+N151</f>
        <v>181283830.38</v>
      </c>
      <c r="O153" s="63">
        <f>N153/$C153</f>
        <v>260.73574941246522</v>
      </c>
    </row>
    <row r="154" spans="1:15" ht="13.5" thickTop="1" x14ac:dyDescent="0.2"/>
    <row r="155" spans="1:15" ht="12.75" customHeight="1" x14ac:dyDescent="0.2">
      <c r="D155" s="65" t="s">
        <v>163</v>
      </c>
      <c r="E155" s="65"/>
      <c r="F155" s="65"/>
      <c r="J155" s="65" t="s">
        <v>163</v>
      </c>
      <c r="K155" s="65"/>
      <c r="L155" s="65"/>
    </row>
  </sheetData>
  <mergeCells count="7">
    <mergeCell ref="D155:F155"/>
    <mergeCell ref="J155:L155"/>
    <mergeCell ref="A1:B2"/>
    <mergeCell ref="D1:I1"/>
    <mergeCell ref="J1:O1"/>
    <mergeCell ref="C2:C3"/>
    <mergeCell ref="N2:N3"/>
  </mergeCells>
  <printOptions horizontalCentered="1"/>
  <pageMargins left="0.25" right="0.25" top="0.5" bottom="0.52" header="0.25" footer="0.17"/>
  <pageSetup paperSize="5" scale="65" fitToHeight="2" orientation="portrait" r:id="rId1"/>
  <headerFooter alignWithMargins="0"/>
  <rowBreaks count="1" manualBreakCount="1">
    <brk id="75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Other Objects - 800</vt:lpstr>
      <vt:lpstr>'Other Objects - 800'!Print_Area</vt:lpstr>
      <vt:lpstr>'Other Objects - 800'!Print_Titles</vt:lpstr>
    </vt:vector>
  </TitlesOfParts>
  <Company>LDOE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ldoe</dc:creator>
  <cp:lastModifiedBy>Paula Matherne</cp:lastModifiedBy>
  <dcterms:created xsi:type="dcterms:W3CDTF">2012-07-03T18:51:45Z</dcterms:created>
  <dcterms:modified xsi:type="dcterms:W3CDTF">2012-07-09T18:41:52Z</dcterms:modified>
</cp:coreProperties>
</file>