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70" windowWidth="14955" windowHeight="7935"/>
  </bookViews>
  <sheets>
    <sheet name="Expend by Group" sheetId="1" r:id="rId1"/>
  </sheets>
  <definedNames>
    <definedName name="_xlnm.Print_Area" localSheetId="0">'Expend by Group'!$A$1:$AX$156</definedName>
    <definedName name="_xlnm.Print_Titles" localSheetId="0">'Expend by Group'!$A:$C,'Expend by Group'!$1:$3</definedName>
  </definedNames>
  <calcPr calcId="125725" fullCalcOnLoad="1"/>
</workbook>
</file>

<file path=xl/calcChain.xml><?xml version="1.0" encoding="utf-8"?>
<calcChain xmlns="http://schemas.openxmlformats.org/spreadsheetml/2006/main">
  <c r="AT151" i="1"/>
  <c r="AU151" s="1"/>
  <c r="AR151"/>
  <c r="AS151" s="1"/>
  <c r="AN151"/>
  <c r="AO151" s="1"/>
  <c r="AL151"/>
  <c r="AM151" s="1"/>
  <c r="AJ151"/>
  <c r="AK151" s="1"/>
  <c r="AH151"/>
  <c r="AI151" s="1"/>
  <c r="AF151"/>
  <c r="AG151" s="1"/>
  <c r="AD151"/>
  <c r="AE151" s="1"/>
  <c r="AB151"/>
  <c r="AC151" s="1"/>
  <c r="Z151"/>
  <c r="AA151" s="1"/>
  <c r="X151"/>
  <c r="Y151" s="1"/>
  <c r="T151"/>
  <c r="U151" s="1"/>
  <c r="R151"/>
  <c r="S151" s="1"/>
  <c r="N151"/>
  <c r="O151" s="1"/>
  <c r="L151"/>
  <c r="M151" s="1"/>
  <c r="J151"/>
  <c r="K151" s="1"/>
  <c r="F151"/>
  <c r="G151" s="1"/>
  <c r="D151"/>
  <c r="E151" s="1"/>
  <c r="C151"/>
  <c r="AU150"/>
  <c r="AS150"/>
  <c r="AQ150"/>
  <c r="AP150"/>
  <c r="AP151" s="1"/>
  <c r="AQ151" s="1"/>
  <c r="AO150"/>
  <c r="AM150"/>
  <c r="AK150"/>
  <c r="AI150"/>
  <c r="AG150"/>
  <c r="AE150"/>
  <c r="AC150"/>
  <c r="AA150"/>
  <c r="Y150"/>
  <c r="U150"/>
  <c r="S150"/>
  <c r="P150"/>
  <c r="Q150" s="1"/>
  <c r="O150"/>
  <c r="M150"/>
  <c r="K150"/>
  <c r="I150"/>
  <c r="G150"/>
  <c r="E150"/>
  <c r="AT148"/>
  <c r="AR148"/>
  <c r="AN148"/>
  <c r="AL148"/>
  <c r="AJ148"/>
  <c r="AH148"/>
  <c r="AF148"/>
  <c r="AD148"/>
  <c r="AB148"/>
  <c r="Z148"/>
  <c r="X148"/>
  <c r="T148"/>
  <c r="R148"/>
  <c r="N148"/>
  <c r="L148"/>
  <c r="J148"/>
  <c r="H148"/>
  <c r="F148"/>
  <c r="C148"/>
  <c r="AU147"/>
  <c r="AS147"/>
  <c r="AP147"/>
  <c r="AQ147" s="1"/>
  <c r="AO147"/>
  <c r="AM147"/>
  <c r="AK147"/>
  <c r="AI147"/>
  <c r="AG147"/>
  <c r="AE147"/>
  <c r="AC147"/>
  <c r="AA147"/>
  <c r="Y147"/>
  <c r="U147"/>
  <c r="S147"/>
  <c r="P147"/>
  <c r="Q147" s="1"/>
  <c r="O147"/>
  <c r="M147"/>
  <c r="K147"/>
  <c r="I147"/>
  <c r="G147"/>
  <c r="E147"/>
  <c r="AU146"/>
  <c r="AS146"/>
  <c r="AP146"/>
  <c r="AQ146" s="1"/>
  <c r="AO146"/>
  <c r="AM146"/>
  <c r="AK146"/>
  <c r="AI146"/>
  <c r="AG146"/>
  <c r="AE146"/>
  <c r="AC146"/>
  <c r="AA146"/>
  <c r="Y146"/>
  <c r="U146"/>
  <c r="S146"/>
  <c r="P146"/>
  <c r="V146" s="1"/>
  <c r="O146"/>
  <c r="M146"/>
  <c r="K146"/>
  <c r="I146"/>
  <c r="G146"/>
  <c r="E146"/>
  <c r="AU145"/>
  <c r="AS145"/>
  <c r="AP145"/>
  <c r="AQ145" s="1"/>
  <c r="AO145"/>
  <c r="AM145"/>
  <c r="AK145"/>
  <c r="AI145"/>
  <c r="AG145"/>
  <c r="AE145"/>
  <c r="AC145"/>
  <c r="AA145"/>
  <c r="Y145"/>
  <c r="U145"/>
  <c r="S145"/>
  <c r="P145"/>
  <c r="Q145" s="1"/>
  <c r="O145"/>
  <c r="M145"/>
  <c r="K145"/>
  <c r="I145"/>
  <c r="G145"/>
  <c r="E145"/>
  <c r="AU144"/>
  <c r="AS144"/>
  <c r="AP144"/>
  <c r="AQ144" s="1"/>
  <c r="AO144"/>
  <c r="AM144"/>
  <c r="AK144"/>
  <c r="AI144"/>
  <c r="AG144"/>
  <c r="AE144"/>
  <c r="AC144"/>
  <c r="AA144"/>
  <c r="Y144"/>
  <c r="U144"/>
  <c r="S144"/>
  <c r="P144"/>
  <c r="V144" s="1"/>
  <c r="O144"/>
  <c r="M144"/>
  <c r="K144"/>
  <c r="I144"/>
  <c r="G144"/>
  <c r="E144"/>
  <c r="AU143"/>
  <c r="AS143"/>
  <c r="AP143"/>
  <c r="AQ143" s="1"/>
  <c r="AO143"/>
  <c r="AM143"/>
  <c r="AK143"/>
  <c r="AI143"/>
  <c r="AG143"/>
  <c r="AE143"/>
  <c r="AC143"/>
  <c r="AA143"/>
  <c r="Y143"/>
  <c r="U143"/>
  <c r="S143"/>
  <c r="P143"/>
  <c r="Q143" s="1"/>
  <c r="O143"/>
  <c r="M143"/>
  <c r="K143"/>
  <c r="I143"/>
  <c r="G143"/>
  <c r="E143"/>
  <c r="AU142"/>
  <c r="AS142"/>
  <c r="AP142"/>
  <c r="AQ142" s="1"/>
  <c r="AO142"/>
  <c r="AM142"/>
  <c r="AK142"/>
  <c r="AI142"/>
  <c r="AG142"/>
  <c r="AE142"/>
  <c r="AC142"/>
  <c r="AA142"/>
  <c r="Y142"/>
  <c r="U142"/>
  <c r="S142"/>
  <c r="P142"/>
  <c r="V142" s="1"/>
  <c r="O142"/>
  <c r="M142"/>
  <c r="K142"/>
  <c r="I142"/>
  <c r="G142"/>
  <c r="E142"/>
  <c r="AU141"/>
  <c r="AS141"/>
  <c r="AP141"/>
  <c r="AQ141" s="1"/>
  <c r="AO141"/>
  <c r="AM141"/>
  <c r="AK141"/>
  <c r="AI141"/>
  <c r="AG141"/>
  <c r="AE141"/>
  <c r="AC141"/>
  <c r="AA141"/>
  <c r="Y141"/>
  <c r="U141"/>
  <c r="S141"/>
  <c r="P141"/>
  <c r="Q141" s="1"/>
  <c r="O141"/>
  <c r="M141"/>
  <c r="K141"/>
  <c r="I141"/>
  <c r="G141"/>
  <c r="E141"/>
  <c r="AU140"/>
  <c r="AS140"/>
  <c r="AP140"/>
  <c r="AQ140" s="1"/>
  <c r="AO140"/>
  <c r="AM140"/>
  <c r="AK140"/>
  <c r="AI140"/>
  <c r="AG140"/>
  <c r="AE140"/>
  <c r="AC140"/>
  <c r="AA140"/>
  <c r="Y140"/>
  <c r="U140"/>
  <c r="S140"/>
  <c r="P140"/>
  <c r="V140" s="1"/>
  <c r="O140"/>
  <c r="M140"/>
  <c r="K140"/>
  <c r="I140"/>
  <c r="G140"/>
  <c r="E140"/>
  <c r="AU139"/>
  <c r="AS139"/>
  <c r="AP139"/>
  <c r="AQ139" s="1"/>
  <c r="AO139"/>
  <c r="AM139"/>
  <c r="AK139"/>
  <c r="AI139"/>
  <c r="AG139"/>
  <c r="AE139"/>
  <c r="AC139"/>
  <c r="AA139"/>
  <c r="Y139"/>
  <c r="U139"/>
  <c r="S139"/>
  <c r="P139"/>
  <c r="Q139" s="1"/>
  <c r="O139"/>
  <c r="M139"/>
  <c r="K139"/>
  <c r="I139"/>
  <c r="G139"/>
  <c r="E139"/>
  <c r="AU138"/>
  <c r="AS138"/>
  <c r="AP138"/>
  <c r="AQ138" s="1"/>
  <c r="AO138"/>
  <c r="AM138"/>
  <c r="AK138"/>
  <c r="AI138"/>
  <c r="AG138"/>
  <c r="AE138"/>
  <c r="AC138"/>
  <c r="AA138"/>
  <c r="Y138"/>
  <c r="U138"/>
  <c r="S138"/>
  <c r="P138"/>
  <c r="V138" s="1"/>
  <c r="O138"/>
  <c r="M138"/>
  <c r="K138"/>
  <c r="I138"/>
  <c r="G138"/>
  <c r="E138"/>
  <c r="AU137"/>
  <c r="AS137"/>
  <c r="AP137"/>
  <c r="AQ137" s="1"/>
  <c r="AO137"/>
  <c r="AM137"/>
  <c r="AK137"/>
  <c r="AI137"/>
  <c r="AG137"/>
  <c r="AE137"/>
  <c r="AC137"/>
  <c r="AA137"/>
  <c r="Y137"/>
  <c r="U137"/>
  <c r="S137"/>
  <c r="P137"/>
  <c r="Q137" s="1"/>
  <c r="O137"/>
  <c r="M137"/>
  <c r="K137"/>
  <c r="I137"/>
  <c r="G137"/>
  <c r="E137"/>
  <c r="AU136"/>
  <c r="AS136"/>
  <c r="AP136"/>
  <c r="AQ136" s="1"/>
  <c r="AO136"/>
  <c r="AM136"/>
  <c r="AK136"/>
  <c r="AI136"/>
  <c r="AG136"/>
  <c r="AE136"/>
  <c r="AC136"/>
  <c r="AA136"/>
  <c r="Y136"/>
  <c r="U136"/>
  <c r="S136"/>
  <c r="P136"/>
  <c r="V136" s="1"/>
  <c r="O136"/>
  <c r="M136"/>
  <c r="K136"/>
  <c r="I136"/>
  <c r="G136"/>
  <c r="E136"/>
  <c r="AU135"/>
  <c r="AS135"/>
  <c r="AP135"/>
  <c r="AQ135" s="1"/>
  <c r="AO135"/>
  <c r="AM135"/>
  <c r="AK135"/>
  <c r="AI135"/>
  <c r="AG135"/>
  <c r="AE135"/>
  <c r="AC135"/>
  <c r="AA135"/>
  <c r="Y135"/>
  <c r="U135"/>
  <c r="S135"/>
  <c r="P135"/>
  <c r="Q135" s="1"/>
  <c r="O135"/>
  <c r="M135"/>
  <c r="K135"/>
  <c r="I135"/>
  <c r="G135"/>
  <c r="E135"/>
  <c r="AU134"/>
  <c r="AS134"/>
  <c r="AP134"/>
  <c r="AQ134" s="1"/>
  <c r="AO134"/>
  <c r="AM134"/>
  <c r="AK134"/>
  <c r="AI134"/>
  <c r="AG134"/>
  <c r="AE134"/>
  <c r="AC134"/>
  <c r="AA134"/>
  <c r="Y134"/>
  <c r="U134"/>
  <c r="S134"/>
  <c r="P134"/>
  <c r="V134" s="1"/>
  <c r="O134"/>
  <c r="M134"/>
  <c r="K134"/>
  <c r="I134"/>
  <c r="G134"/>
  <c r="E134"/>
  <c r="AU133"/>
  <c r="AS133"/>
  <c r="AP133"/>
  <c r="AQ133" s="1"/>
  <c r="AO133"/>
  <c r="AM133"/>
  <c r="AK133"/>
  <c r="AI133"/>
  <c r="AG133"/>
  <c r="AE133"/>
  <c r="AC133"/>
  <c r="AA133"/>
  <c r="Y133"/>
  <c r="U133"/>
  <c r="S133"/>
  <c r="P133"/>
  <c r="Q133" s="1"/>
  <c r="O133"/>
  <c r="M133"/>
  <c r="K133"/>
  <c r="I133"/>
  <c r="G133"/>
  <c r="E133"/>
  <c r="AU132"/>
  <c r="AS132"/>
  <c r="AP132"/>
  <c r="AQ132" s="1"/>
  <c r="AO132"/>
  <c r="AM132"/>
  <c r="AK132"/>
  <c r="AI132"/>
  <c r="AG132"/>
  <c r="AE132"/>
  <c r="AC132"/>
  <c r="AA132"/>
  <c r="Y132"/>
  <c r="U132"/>
  <c r="S132"/>
  <c r="P132"/>
  <c r="V132" s="1"/>
  <c r="O132"/>
  <c r="M132"/>
  <c r="K132"/>
  <c r="I132"/>
  <c r="G132"/>
  <c r="E132"/>
  <c r="AU131"/>
  <c r="AS131"/>
  <c r="AP131"/>
  <c r="AQ131" s="1"/>
  <c r="AO131"/>
  <c r="AM131"/>
  <c r="AK131"/>
  <c r="AI131"/>
  <c r="AG131"/>
  <c r="AE131"/>
  <c r="AC131"/>
  <c r="AA131"/>
  <c r="Y131"/>
  <c r="U131"/>
  <c r="S131"/>
  <c r="P131"/>
  <c r="Q131" s="1"/>
  <c r="O131"/>
  <c r="M131"/>
  <c r="K131"/>
  <c r="I131"/>
  <c r="G131"/>
  <c r="E131"/>
  <c r="AU130"/>
  <c r="AS130"/>
  <c r="AP130"/>
  <c r="AQ130" s="1"/>
  <c r="AO130"/>
  <c r="AM130"/>
  <c r="AK130"/>
  <c r="AI130"/>
  <c r="AG130"/>
  <c r="AE130"/>
  <c r="AC130"/>
  <c r="AA130"/>
  <c r="Y130"/>
  <c r="U130"/>
  <c r="S130"/>
  <c r="P130"/>
  <c r="V130" s="1"/>
  <c r="O130"/>
  <c r="M130"/>
  <c r="K130"/>
  <c r="I130"/>
  <c r="G130"/>
  <c r="E130"/>
  <c r="AU129"/>
  <c r="AS129"/>
  <c r="AP129"/>
  <c r="AQ129" s="1"/>
  <c r="AO129"/>
  <c r="AM129"/>
  <c r="AK129"/>
  <c r="AI129"/>
  <c r="AG129"/>
  <c r="AE129"/>
  <c r="AC129"/>
  <c r="AA129"/>
  <c r="Y129"/>
  <c r="U129"/>
  <c r="S129"/>
  <c r="P129"/>
  <c r="Q129" s="1"/>
  <c r="O129"/>
  <c r="M129"/>
  <c r="K129"/>
  <c r="I129"/>
  <c r="G129"/>
  <c r="E129"/>
  <c r="AU128"/>
  <c r="AS128"/>
  <c r="AP128"/>
  <c r="AQ128" s="1"/>
  <c r="AO128"/>
  <c r="AM128"/>
  <c r="AK128"/>
  <c r="AI128"/>
  <c r="AG128"/>
  <c r="AE128"/>
  <c r="AC128"/>
  <c r="AA128"/>
  <c r="Y128"/>
  <c r="U128"/>
  <c r="S128"/>
  <c r="P128"/>
  <c r="V128" s="1"/>
  <c r="O128"/>
  <c r="M128"/>
  <c r="K128"/>
  <c r="I128"/>
  <c r="G128"/>
  <c r="E128"/>
  <c r="AU127"/>
  <c r="AS127"/>
  <c r="AP127"/>
  <c r="AQ127" s="1"/>
  <c r="AO127"/>
  <c r="AM127"/>
  <c r="AK127"/>
  <c r="AI127"/>
  <c r="AG127"/>
  <c r="AE127"/>
  <c r="AC127"/>
  <c r="AA127"/>
  <c r="Y127"/>
  <c r="U127"/>
  <c r="S127"/>
  <c r="P127"/>
  <c r="Q127" s="1"/>
  <c r="O127"/>
  <c r="M127"/>
  <c r="K127"/>
  <c r="I127"/>
  <c r="G127"/>
  <c r="E127"/>
  <c r="AU126"/>
  <c r="AS126"/>
  <c r="AP126"/>
  <c r="AQ126" s="1"/>
  <c r="AO126"/>
  <c r="AM126"/>
  <c r="AK126"/>
  <c r="AI126"/>
  <c r="AG126"/>
  <c r="AE126"/>
  <c r="AC126"/>
  <c r="AA126"/>
  <c r="Y126"/>
  <c r="U126"/>
  <c r="S126"/>
  <c r="P126"/>
  <c r="V126" s="1"/>
  <c r="O126"/>
  <c r="M126"/>
  <c r="K126"/>
  <c r="I126"/>
  <c r="G126"/>
  <c r="E126"/>
  <c r="AU125"/>
  <c r="AS125"/>
  <c r="AP125"/>
  <c r="AQ125" s="1"/>
  <c r="AO125"/>
  <c r="AM125"/>
  <c r="AK125"/>
  <c r="AI125"/>
  <c r="AG125"/>
  <c r="AE125"/>
  <c r="AC125"/>
  <c r="AA125"/>
  <c r="Y125"/>
  <c r="U125"/>
  <c r="S125"/>
  <c r="P125"/>
  <c r="Q125" s="1"/>
  <c r="O125"/>
  <c r="M125"/>
  <c r="K125"/>
  <c r="I125"/>
  <c r="G125"/>
  <c r="E125"/>
  <c r="AU124"/>
  <c r="AS124"/>
  <c r="AP124"/>
  <c r="AQ124" s="1"/>
  <c r="AO124"/>
  <c r="AM124"/>
  <c r="AK124"/>
  <c r="AI124"/>
  <c r="AG124"/>
  <c r="AE124"/>
  <c r="AC124"/>
  <c r="AA124"/>
  <c r="Y124"/>
  <c r="U124"/>
  <c r="S124"/>
  <c r="P124"/>
  <c r="V124" s="1"/>
  <c r="O124"/>
  <c r="M124"/>
  <c r="K124"/>
  <c r="I124"/>
  <c r="G124"/>
  <c r="E124"/>
  <c r="AU123"/>
  <c r="AS123"/>
  <c r="AP123"/>
  <c r="AQ123" s="1"/>
  <c r="AO123"/>
  <c r="AM123"/>
  <c r="AK123"/>
  <c r="AI123"/>
  <c r="AG123"/>
  <c r="AE123"/>
  <c r="AC123"/>
  <c r="AA123"/>
  <c r="Y123"/>
  <c r="U123"/>
  <c r="S123"/>
  <c r="P123"/>
  <c r="Q123" s="1"/>
  <c r="O123"/>
  <c r="M123"/>
  <c r="K123"/>
  <c r="I123"/>
  <c r="G123"/>
  <c r="E123"/>
  <c r="D148"/>
  <c r="AU122"/>
  <c r="AS122"/>
  <c r="AP122"/>
  <c r="AQ122" s="1"/>
  <c r="AO122"/>
  <c r="AM122"/>
  <c r="AK122"/>
  <c r="AI122"/>
  <c r="AG122"/>
  <c r="AE122"/>
  <c r="AC122"/>
  <c r="AA122"/>
  <c r="Y122"/>
  <c r="U122"/>
  <c r="S122"/>
  <c r="P122"/>
  <c r="Q122" s="1"/>
  <c r="O122"/>
  <c r="M122"/>
  <c r="K122"/>
  <c r="I122"/>
  <c r="G122"/>
  <c r="E122"/>
  <c r="AU121"/>
  <c r="AS121"/>
  <c r="AP121"/>
  <c r="AQ121" s="1"/>
  <c r="AO121"/>
  <c r="AM121"/>
  <c r="AK121"/>
  <c r="AI121"/>
  <c r="AG121"/>
  <c r="AE121"/>
  <c r="AC121"/>
  <c r="AA121"/>
  <c r="Y121"/>
  <c r="U121"/>
  <c r="S121"/>
  <c r="P121"/>
  <c r="V121" s="1"/>
  <c r="O121"/>
  <c r="M121"/>
  <c r="K121"/>
  <c r="I121"/>
  <c r="G121"/>
  <c r="E121"/>
  <c r="AU120"/>
  <c r="AS120"/>
  <c r="AP120"/>
  <c r="AQ120" s="1"/>
  <c r="AO120"/>
  <c r="AM120"/>
  <c r="AK120"/>
  <c r="AI120"/>
  <c r="AG120"/>
  <c r="AE120"/>
  <c r="AC120"/>
  <c r="AA120"/>
  <c r="Y120"/>
  <c r="U120"/>
  <c r="S120"/>
  <c r="P120"/>
  <c r="Q120" s="1"/>
  <c r="O120"/>
  <c r="M120"/>
  <c r="K120"/>
  <c r="I120"/>
  <c r="G120"/>
  <c r="E120"/>
  <c r="AU119"/>
  <c r="AS119"/>
  <c r="AP119"/>
  <c r="AQ119" s="1"/>
  <c r="AO119"/>
  <c r="AM119"/>
  <c r="AK119"/>
  <c r="AI119"/>
  <c r="AG119"/>
  <c r="AE119"/>
  <c r="AC119"/>
  <c r="AA119"/>
  <c r="Y119"/>
  <c r="U119"/>
  <c r="S119"/>
  <c r="P119"/>
  <c r="V119" s="1"/>
  <c r="O119"/>
  <c r="M119"/>
  <c r="K119"/>
  <c r="I119"/>
  <c r="G119"/>
  <c r="E119"/>
  <c r="AU118"/>
  <c r="AS118"/>
  <c r="AP118"/>
  <c r="AQ118" s="1"/>
  <c r="AO118"/>
  <c r="AM118"/>
  <c r="AK118"/>
  <c r="AI118"/>
  <c r="AG118"/>
  <c r="AE118"/>
  <c r="AC118"/>
  <c r="AA118"/>
  <c r="Y118"/>
  <c r="U118"/>
  <c r="S118"/>
  <c r="P118"/>
  <c r="Q118" s="1"/>
  <c r="O118"/>
  <c r="M118"/>
  <c r="K118"/>
  <c r="I118"/>
  <c r="G118"/>
  <c r="E118"/>
  <c r="AU117"/>
  <c r="AS117"/>
  <c r="AP117"/>
  <c r="AQ117" s="1"/>
  <c r="AO117"/>
  <c r="AM117"/>
  <c r="AK117"/>
  <c r="AI117"/>
  <c r="AG117"/>
  <c r="AE117"/>
  <c r="AC117"/>
  <c r="AA117"/>
  <c r="Y117"/>
  <c r="U117"/>
  <c r="S117"/>
  <c r="P117"/>
  <c r="V117" s="1"/>
  <c r="O117"/>
  <c r="M117"/>
  <c r="K117"/>
  <c r="I117"/>
  <c r="G117"/>
  <c r="E117"/>
  <c r="AU116"/>
  <c r="AS116"/>
  <c r="AP116"/>
  <c r="AQ116" s="1"/>
  <c r="AO116"/>
  <c r="AM116"/>
  <c r="AK116"/>
  <c r="AI116"/>
  <c r="AG116"/>
  <c r="AE116"/>
  <c r="AC116"/>
  <c r="AA116"/>
  <c r="Y116"/>
  <c r="U116"/>
  <c r="S116"/>
  <c r="P116"/>
  <c r="Q116" s="1"/>
  <c r="O116"/>
  <c r="M116"/>
  <c r="K116"/>
  <c r="I116"/>
  <c r="G116"/>
  <c r="E116"/>
  <c r="AU115"/>
  <c r="AS115"/>
  <c r="AP115"/>
  <c r="AQ115" s="1"/>
  <c r="AO115"/>
  <c r="AM115"/>
  <c r="AK115"/>
  <c r="AI115"/>
  <c r="AG115"/>
  <c r="AE115"/>
  <c r="AC115"/>
  <c r="AA115"/>
  <c r="Y115"/>
  <c r="U115"/>
  <c r="S115"/>
  <c r="P115"/>
  <c r="V115" s="1"/>
  <c r="O115"/>
  <c r="M115"/>
  <c r="K115"/>
  <c r="I115"/>
  <c r="G115"/>
  <c r="E115"/>
  <c r="AU114"/>
  <c r="AS114"/>
  <c r="AP114"/>
  <c r="AQ114" s="1"/>
  <c r="AO114"/>
  <c r="AM114"/>
  <c r="AK114"/>
  <c r="AI114"/>
  <c r="AG114"/>
  <c r="AE114"/>
  <c r="AC114"/>
  <c r="AA114"/>
  <c r="Y114"/>
  <c r="U114"/>
  <c r="S114"/>
  <c r="P114"/>
  <c r="Q114" s="1"/>
  <c r="O114"/>
  <c r="M114"/>
  <c r="K114"/>
  <c r="I114"/>
  <c r="G114"/>
  <c r="E114"/>
  <c r="AU113"/>
  <c r="AS113"/>
  <c r="AP113"/>
  <c r="AQ113" s="1"/>
  <c r="AO113"/>
  <c r="AM113"/>
  <c r="AK113"/>
  <c r="AI113"/>
  <c r="AG113"/>
  <c r="AE113"/>
  <c r="AC113"/>
  <c r="AA113"/>
  <c r="Y113"/>
  <c r="U113"/>
  <c r="S113"/>
  <c r="P113"/>
  <c r="V113" s="1"/>
  <c r="O113"/>
  <c r="M113"/>
  <c r="K113"/>
  <c r="I113"/>
  <c r="G113"/>
  <c r="E113"/>
  <c r="AU112"/>
  <c r="AS112"/>
  <c r="AP112"/>
  <c r="AQ112" s="1"/>
  <c r="AO112"/>
  <c r="AM112"/>
  <c r="AK112"/>
  <c r="AI112"/>
  <c r="AG112"/>
  <c r="AE112"/>
  <c r="AC112"/>
  <c r="AA112"/>
  <c r="Y112"/>
  <c r="U112"/>
  <c r="S112"/>
  <c r="P112"/>
  <c r="Q112" s="1"/>
  <c r="O112"/>
  <c r="M112"/>
  <c r="K112"/>
  <c r="I112"/>
  <c r="G112"/>
  <c r="E112"/>
  <c r="AU111"/>
  <c r="AS111"/>
  <c r="AP111"/>
  <c r="AQ111" s="1"/>
  <c r="AO111"/>
  <c r="AM111"/>
  <c r="AK111"/>
  <c r="AI111"/>
  <c r="AG111"/>
  <c r="AE111"/>
  <c r="AC111"/>
  <c r="AA111"/>
  <c r="Y111"/>
  <c r="U111"/>
  <c r="S111"/>
  <c r="P111"/>
  <c r="V111" s="1"/>
  <c r="O111"/>
  <c r="M111"/>
  <c r="K111"/>
  <c r="I111"/>
  <c r="G111"/>
  <c r="E111"/>
  <c r="AU110"/>
  <c r="AS110"/>
  <c r="AP110"/>
  <c r="AQ110" s="1"/>
  <c r="AO110"/>
  <c r="AM110"/>
  <c r="AK110"/>
  <c r="AI110"/>
  <c r="AG110"/>
  <c r="AE110"/>
  <c r="AC110"/>
  <c r="AA110"/>
  <c r="Y110"/>
  <c r="U110"/>
  <c r="S110"/>
  <c r="P110"/>
  <c r="Q110" s="1"/>
  <c r="O110"/>
  <c r="M110"/>
  <c r="K110"/>
  <c r="I110"/>
  <c r="G110"/>
  <c r="E110"/>
  <c r="AU109"/>
  <c r="AS109"/>
  <c r="AP109"/>
  <c r="AQ109" s="1"/>
  <c r="AO109"/>
  <c r="AM109"/>
  <c r="AK109"/>
  <c r="AI109"/>
  <c r="AG109"/>
  <c r="AE109"/>
  <c r="AC109"/>
  <c r="AA109"/>
  <c r="Y109"/>
  <c r="U109"/>
  <c r="S109"/>
  <c r="P109"/>
  <c r="V109" s="1"/>
  <c r="O109"/>
  <c r="M109"/>
  <c r="K109"/>
  <c r="I109"/>
  <c r="G109"/>
  <c r="E109"/>
  <c r="AU108"/>
  <c r="AS108"/>
  <c r="AP108"/>
  <c r="AQ108" s="1"/>
  <c r="AO108"/>
  <c r="AM108"/>
  <c r="AK108"/>
  <c r="AI108"/>
  <c r="AG108"/>
  <c r="AE108"/>
  <c r="AC108"/>
  <c r="AA108"/>
  <c r="Y108"/>
  <c r="U108"/>
  <c r="S108"/>
  <c r="P108"/>
  <c r="Q108" s="1"/>
  <c r="O108"/>
  <c r="M108"/>
  <c r="K108"/>
  <c r="I108"/>
  <c r="G108"/>
  <c r="E108"/>
  <c r="AU107"/>
  <c r="AS107"/>
  <c r="AP107"/>
  <c r="AQ107" s="1"/>
  <c r="AO107"/>
  <c r="AM107"/>
  <c r="AK107"/>
  <c r="AI107"/>
  <c r="AG107"/>
  <c r="AE107"/>
  <c r="AC107"/>
  <c r="AA107"/>
  <c r="Y107"/>
  <c r="U107"/>
  <c r="S107"/>
  <c r="P107"/>
  <c r="V107" s="1"/>
  <c r="O107"/>
  <c r="M107"/>
  <c r="K107"/>
  <c r="I107"/>
  <c r="G107"/>
  <c r="E107"/>
  <c r="AU106"/>
  <c r="AS106"/>
  <c r="AP106"/>
  <c r="AQ106" s="1"/>
  <c r="AO106"/>
  <c r="AM106"/>
  <c r="AK106"/>
  <c r="AI106"/>
  <c r="AG106"/>
  <c r="AE106"/>
  <c r="AC106"/>
  <c r="AA106"/>
  <c r="Y106"/>
  <c r="U106"/>
  <c r="S106"/>
  <c r="P106"/>
  <c r="Q106" s="1"/>
  <c r="O106"/>
  <c r="M106"/>
  <c r="K106"/>
  <c r="I106"/>
  <c r="G106"/>
  <c r="E106"/>
  <c r="AU105"/>
  <c r="AS105"/>
  <c r="AP105"/>
  <c r="AQ105" s="1"/>
  <c r="AO105"/>
  <c r="AM105"/>
  <c r="AK105"/>
  <c r="AI105"/>
  <c r="AG105"/>
  <c r="AE105"/>
  <c r="AC105"/>
  <c r="AA105"/>
  <c r="Y105"/>
  <c r="U105"/>
  <c r="S105"/>
  <c r="P105"/>
  <c r="V105" s="1"/>
  <c r="O105"/>
  <c r="M105"/>
  <c r="K105"/>
  <c r="I105"/>
  <c r="G105"/>
  <c r="E105"/>
  <c r="AU104"/>
  <c r="AS104"/>
  <c r="AP104"/>
  <c r="AQ104" s="1"/>
  <c r="AO104"/>
  <c r="AM104"/>
  <c r="AK104"/>
  <c r="AI104"/>
  <c r="AG104"/>
  <c r="AE104"/>
  <c r="AC104"/>
  <c r="AA104"/>
  <c r="Y104"/>
  <c r="U104"/>
  <c r="S104"/>
  <c r="P104"/>
  <c r="Q104" s="1"/>
  <c r="O104"/>
  <c r="M104"/>
  <c r="K104"/>
  <c r="I104"/>
  <c r="G104"/>
  <c r="E104"/>
  <c r="AU103"/>
  <c r="AS103"/>
  <c r="AP103"/>
  <c r="AQ103" s="1"/>
  <c r="AO103"/>
  <c r="AM103"/>
  <c r="AK103"/>
  <c r="AI103"/>
  <c r="AG103"/>
  <c r="AE103"/>
  <c r="AC103"/>
  <c r="AA103"/>
  <c r="Y103"/>
  <c r="U103"/>
  <c r="S103"/>
  <c r="P103"/>
  <c r="V103" s="1"/>
  <c r="O103"/>
  <c r="M103"/>
  <c r="K103"/>
  <c r="I103"/>
  <c r="G103"/>
  <c r="E103"/>
  <c r="AU102"/>
  <c r="AS102"/>
  <c r="AP102"/>
  <c r="AQ102" s="1"/>
  <c r="AO102"/>
  <c r="AM102"/>
  <c r="AK102"/>
  <c r="AI102"/>
  <c r="AG102"/>
  <c r="AE102"/>
  <c r="AC102"/>
  <c r="AA102"/>
  <c r="Y102"/>
  <c r="U102"/>
  <c r="S102"/>
  <c r="P102"/>
  <c r="Q102" s="1"/>
  <c r="O102"/>
  <c r="M102"/>
  <c r="K102"/>
  <c r="I102"/>
  <c r="G102"/>
  <c r="E102"/>
  <c r="AU101"/>
  <c r="AS101"/>
  <c r="AP101"/>
  <c r="AQ101" s="1"/>
  <c r="AO101"/>
  <c r="AM101"/>
  <c r="AK101"/>
  <c r="AI101"/>
  <c r="AG101"/>
  <c r="AE101"/>
  <c r="AC101"/>
  <c r="AA101"/>
  <c r="Y101"/>
  <c r="U101"/>
  <c r="S101"/>
  <c r="P101"/>
  <c r="V101" s="1"/>
  <c r="O101"/>
  <c r="M101"/>
  <c r="K101"/>
  <c r="I101"/>
  <c r="G101"/>
  <c r="E101"/>
  <c r="AU100"/>
  <c r="AS100"/>
  <c r="AP100"/>
  <c r="AQ100" s="1"/>
  <c r="AO100"/>
  <c r="AM100"/>
  <c r="AK100"/>
  <c r="AI100"/>
  <c r="AG100"/>
  <c r="AE100"/>
  <c r="AC100"/>
  <c r="AA100"/>
  <c r="Y100"/>
  <c r="U100"/>
  <c r="S100"/>
  <c r="P100"/>
  <c r="Q100" s="1"/>
  <c r="O100"/>
  <c r="M100"/>
  <c r="K100"/>
  <c r="I100"/>
  <c r="G100"/>
  <c r="E100"/>
  <c r="AU99"/>
  <c r="AS99"/>
  <c r="AP99"/>
  <c r="AQ99" s="1"/>
  <c r="AO99"/>
  <c r="AM99"/>
  <c r="AK99"/>
  <c r="AI99"/>
  <c r="AG99"/>
  <c r="AE99"/>
  <c r="AC99"/>
  <c r="AA99"/>
  <c r="Y99"/>
  <c r="U99"/>
  <c r="S99"/>
  <c r="P99"/>
  <c r="V99" s="1"/>
  <c r="AV99" s="1"/>
  <c r="AW99" s="1"/>
  <c r="O99"/>
  <c r="M99"/>
  <c r="K99"/>
  <c r="I99"/>
  <c r="G99"/>
  <c r="E99"/>
  <c r="AU98"/>
  <c r="AS98"/>
  <c r="AP98"/>
  <c r="AQ98" s="1"/>
  <c r="AO98"/>
  <c r="AM98"/>
  <c r="AK98"/>
  <c r="AI98"/>
  <c r="AG98"/>
  <c r="AE98"/>
  <c r="AC98"/>
  <c r="AA98"/>
  <c r="Y98"/>
  <c r="U98"/>
  <c r="S98"/>
  <c r="P98"/>
  <c r="Q98" s="1"/>
  <c r="O98"/>
  <c r="M98"/>
  <c r="K98"/>
  <c r="I98"/>
  <c r="G98"/>
  <c r="E98"/>
  <c r="AU97"/>
  <c r="AS97"/>
  <c r="AP97"/>
  <c r="AQ97" s="1"/>
  <c r="AO97"/>
  <c r="AM97"/>
  <c r="AK97"/>
  <c r="AI97"/>
  <c r="AG97"/>
  <c r="AE97"/>
  <c r="AC97"/>
  <c r="AA97"/>
  <c r="Y97"/>
  <c r="U97"/>
  <c r="S97"/>
  <c r="P97"/>
  <c r="V97" s="1"/>
  <c r="AV97" s="1"/>
  <c r="AW97" s="1"/>
  <c r="O97"/>
  <c r="M97"/>
  <c r="K97"/>
  <c r="I97"/>
  <c r="G97"/>
  <c r="E97"/>
  <c r="AU96"/>
  <c r="AS96"/>
  <c r="AP96"/>
  <c r="AQ96" s="1"/>
  <c r="AO96"/>
  <c r="AM96"/>
  <c r="AK96"/>
  <c r="AI96"/>
  <c r="AG96"/>
  <c r="AE96"/>
  <c r="AC96"/>
  <c r="AA96"/>
  <c r="Y96"/>
  <c r="U96"/>
  <c r="S96"/>
  <c r="P96"/>
  <c r="Q96" s="1"/>
  <c r="O96"/>
  <c r="M96"/>
  <c r="K96"/>
  <c r="I96"/>
  <c r="G96"/>
  <c r="E96"/>
  <c r="AU95"/>
  <c r="AS95"/>
  <c r="AP95"/>
  <c r="AQ95" s="1"/>
  <c r="AO95"/>
  <c r="AM95"/>
  <c r="AK95"/>
  <c r="AI95"/>
  <c r="AG95"/>
  <c r="AE95"/>
  <c r="AC95"/>
  <c r="AA95"/>
  <c r="Y95"/>
  <c r="U95"/>
  <c r="S95"/>
  <c r="P95"/>
  <c r="V95" s="1"/>
  <c r="AV95" s="1"/>
  <c r="AW95" s="1"/>
  <c r="O95"/>
  <c r="M95"/>
  <c r="K95"/>
  <c r="I95"/>
  <c r="G95"/>
  <c r="E95"/>
  <c r="AU94"/>
  <c r="AS94"/>
  <c r="AP94"/>
  <c r="AQ94" s="1"/>
  <c r="AO94"/>
  <c r="AM94"/>
  <c r="AK94"/>
  <c r="AI94"/>
  <c r="AG94"/>
  <c r="AE94"/>
  <c r="AC94"/>
  <c r="AA94"/>
  <c r="Y94"/>
  <c r="U94"/>
  <c r="S94"/>
  <c r="P94"/>
  <c r="Q94" s="1"/>
  <c r="O94"/>
  <c r="M94"/>
  <c r="K94"/>
  <c r="I94"/>
  <c r="G94"/>
  <c r="E94"/>
  <c r="AT92"/>
  <c r="AU92" s="1"/>
  <c r="AR92"/>
  <c r="AN92"/>
  <c r="AL92"/>
  <c r="AM92" s="1"/>
  <c r="AJ92"/>
  <c r="AH92"/>
  <c r="AI92" s="1"/>
  <c r="AF92"/>
  <c r="AD92"/>
  <c r="AE92" s="1"/>
  <c r="AB92"/>
  <c r="Z92"/>
  <c r="AA92" s="1"/>
  <c r="X92"/>
  <c r="Y92" s="1"/>
  <c r="T92"/>
  <c r="U92" s="1"/>
  <c r="R92"/>
  <c r="S92" s="1"/>
  <c r="N92"/>
  <c r="O92" s="1"/>
  <c r="L92"/>
  <c r="M92" s="1"/>
  <c r="J92"/>
  <c r="K92" s="1"/>
  <c r="H92"/>
  <c r="I92" s="1"/>
  <c r="F92"/>
  <c r="G92" s="1"/>
  <c r="D92"/>
  <c r="E92" s="1"/>
  <c r="C92"/>
  <c r="AU91"/>
  <c r="AS91"/>
  <c r="AP91"/>
  <c r="AQ91" s="1"/>
  <c r="AO91"/>
  <c r="AM91"/>
  <c r="AK91"/>
  <c r="AI91"/>
  <c r="AG91"/>
  <c r="AE91"/>
  <c r="AC91"/>
  <c r="AA91"/>
  <c r="Y91"/>
  <c r="U91"/>
  <c r="S91"/>
  <c r="P91"/>
  <c r="Q91" s="1"/>
  <c r="O91"/>
  <c r="M91"/>
  <c r="K91"/>
  <c r="I91"/>
  <c r="G91"/>
  <c r="E91"/>
  <c r="AU90"/>
  <c r="AS90"/>
  <c r="AP90"/>
  <c r="AQ90" s="1"/>
  <c r="AO90"/>
  <c r="AM90"/>
  <c r="AK90"/>
  <c r="AI90"/>
  <c r="AG90"/>
  <c r="AE90"/>
  <c r="AC90"/>
  <c r="AA90"/>
  <c r="Y90"/>
  <c r="U90"/>
  <c r="S90"/>
  <c r="P90"/>
  <c r="V90" s="1"/>
  <c r="O90"/>
  <c r="M90"/>
  <c r="K90"/>
  <c r="I90"/>
  <c r="G90"/>
  <c r="E90"/>
  <c r="AU89"/>
  <c r="AS89"/>
  <c r="AP89"/>
  <c r="AQ89" s="1"/>
  <c r="AO89"/>
  <c r="AM89"/>
  <c r="AK89"/>
  <c r="AI89"/>
  <c r="AG89"/>
  <c r="AE89"/>
  <c r="AC89"/>
  <c r="AA89"/>
  <c r="Y89"/>
  <c r="U89"/>
  <c r="S89"/>
  <c r="P89"/>
  <c r="Q89" s="1"/>
  <c r="O89"/>
  <c r="M89"/>
  <c r="K89"/>
  <c r="I89"/>
  <c r="G89"/>
  <c r="E89"/>
  <c r="AU88"/>
  <c r="AS88"/>
  <c r="AP88"/>
  <c r="AQ88" s="1"/>
  <c r="AO88"/>
  <c r="AM88"/>
  <c r="AK88"/>
  <c r="AI88"/>
  <c r="AG88"/>
  <c r="AE88"/>
  <c r="AC88"/>
  <c r="AA88"/>
  <c r="Y88"/>
  <c r="U88"/>
  <c r="S88"/>
  <c r="P88"/>
  <c r="V88" s="1"/>
  <c r="O88"/>
  <c r="M88"/>
  <c r="K88"/>
  <c r="I88"/>
  <c r="G88"/>
  <c r="E88"/>
  <c r="AU87"/>
  <c r="AS87"/>
  <c r="AP87"/>
  <c r="AQ87" s="1"/>
  <c r="AO87"/>
  <c r="AM87"/>
  <c r="AK87"/>
  <c r="AI87"/>
  <c r="AG87"/>
  <c r="AE87"/>
  <c r="AC87"/>
  <c r="AA87"/>
  <c r="Y87"/>
  <c r="U87"/>
  <c r="S87"/>
  <c r="P87"/>
  <c r="Q87" s="1"/>
  <c r="O87"/>
  <c r="M87"/>
  <c r="K87"/>
  <c r="I87"/>
  <c r="G87"/>
  <c r="E87"/>
  <c r="AU86"/>
  <c r="AS86"/>
  <c r="AP86"/>
  <c r="AQ86" s="1"/>
  <c r="AO86"/>
  <c r="AM86"/>
  <c r="AK86"/>
  <c r="AI86"/>
  <c r="AG86"/>
  <c r="AE86"/>
  <c r="AC86"/>
  <c r="AA86"/>
  <c r="Y86"/>
  <c r="U86"/>
  <c r="S86"/>
  <c r="P86"/>
  <c r="V86" s="1"/>
  <c r="O86"/>
  <c r="M86"/>
  <c r="K86"/>
  <c r="I86"/>
  <c r="G86"/>
  <c r="E86"/>
  <c r="AU85"/>
  <c r="AS85"/>
  <c r="AP85"/>
  <c r="AQ85" s="1"/>
  <c r="AO85"/>
  <c r="AM85"/>
  <c r="AK85"/>
  <c r="AI85"/>
  <c r="AG85"/>
  <c r="AE85"/>
  <c r="AC85"/>
  <c r="AA85"/>
  <c r="Y85"/>
  <c r="U85"/>
  <c r="S85"/>
  <c r="P85"/>
  <c r="Q85" s="1"/>
  <c r="O85"/>
  <c r="M85"/>
  <c r="K85"/>
  <c r="I85"/>
  <c r="G85"/>
  <c r="E85"/>
  <c r="AU84"/>
  <c r="AS84"/>
  <c r="AP84"/>
  <c r="AQ84" s="1"/>
  <c r="AO84"/>
  <c r="AM84"/>
  <c r="AK84"/>
  <c r="AI84"/>
  <c r="AG84"/>
  <c r="AE84"/>
  <c r="AC84"/>
  <c r="AA84"/>
  <c r="Y84"/>
  <c r="U84"/>
  <c r="S84"/>
  <c r="P84"/>
  <c r="V84" s="1"/>
  <c r="O84"/>
  <c r="M84"/>
  <c r="K84"/>
  <c r="I84"/>
  <c r="G84"/>
  <c r="E84"/>
  <c r="AU83"/>
  <c r="AS83"/>
  <c r="AP83"/>
  <c r="AQ83" s="1"/>
  <c r="AO83"/>
  <c r="AM83"/>
  <c r="AK83"/>
  <c r="AI83"/>
  <c r="AG83"/>
  <c r="AE83"/>
  <c r="AC83"/>
  <c r="AA83"/>
  <c r="Y83"/>
  <c r="U83"/>
  <c r="S83"/>
  <c r="P83"/>
  <c r="Q83" s="1"/>
  <c r="O83"/>
  <c r="M83"/>
  <c r="K83"/>
  <c r="I83"/>
  <c r="G83"/>
  <c r="E83"/>
  <c r="AU82"/>
  <c r="AS82"/>
  <c r="AP82"/>
  <c r="AQ82" s="1"/>
  <c r="AO82"/>
  <c r="AM82"/>
  <c r="AK82"/>
  <c r="AI82"/>
  <c r="AG82"/>
  <c r="AE82"/>
  <c r="AC82"/>
  <c r="AA82"/>
  <c r="Y82"/>
  <c r="U82"/>
  <c r="S82"/>
  <c r="P82"/>
  <c r="V82" s="1"/>
  <c r="O82"/>
  <c r="M82"/>
  <c r="K82"/>
  <c r="I82"/>
  <c r="G82"/>
  <c r="E82"/>
  <c r="AU81"/>
  <c r="AS81"/>
  <c r="AP81"/>
  <c r="AQ81" s="1"/>
  <c r="AO81"/>
  <c r="AM81"/>
  <c r="AK81"/>
  <c r="AI81"/>
  <c r="AG81"/>
  <c r="AE81"/>
  <c r="AC81"/>
  <c r="AA81"/>
  <c r="Y81"/>
  <c r="U81"/>
  <c r="S81"/>
  <c r="P81"/>
  <c r="Q81" s="1"/>
  <c r="O81"/>
  <c r="M81"/>
  <c r="K81"/>
  <c r="I81"/>
  <c r="G81"/>
  <c r="E81"/>
  <c r="AU80"/>
  <c r="AS80"/>
  <c r="AP80"/>
  <c r="AQ80" s="1"/>
  <c r="AO80"/>
  <c r="AM80"/>
  <c r="AK80"/>
  <c r="AI80"/>
  <c r="AG80"/>
  <c r="AE80"/>
  <c r="AC80"/>
  <c r="AA80"/>
  <c r="Y80"/>
  <c r="U80"/>
  <c r="S80"/>
  <c r="P80"/>
  <c r="V80" s="1"/>
  <c r="O80"/>
  <c r="M80"/>
  <c r="K80"/>
  <c r="I80"/>
  <c r="G80"/>
  <c r="E80"/>
  <c r="AT78"/>
  <c r="AR78"/>
  <c r="AN78"/>
  <c r="AL78"/>
  <c r="AJ78"/>
  <c r="AH78"/>
  <c r="AF78"/>
  <c r="AD78"/>
  <c r="AB78"/>
  <c r="Z78"/>
  <c r="X78"/>
  <c r="T78"/>
  <c r="R78"/>
  <c r="N78"/>
  <c r="L78"/>
  <c r="J78"/>
  <c r="H78"/>
  <c r="F78"/>
  <c r="D78"/>
  <c r="C78"/>
  <c r="AU78" s="1"/>
  <c r="AU77"/>
  <c r="AS77"/>
  <c r="AP77"/>
  <c r="AQ77" s="1"/>
  <c r="AO77"/>
  <c r="AM77"/>
  <c r="AK77"/>
  <c r="AI77"/>
  <c r="AG77"/>
  <c r="AE77"/>
  <c r="AC77"/>
  <c r="AA77"/>
  <c r="Y77"/>
  <c r="U77"/>
  <c r="S77"/>
  <c r="Q77"/>
  <c r="P77"/>
  <c r="V77" s="1"/>
  <c r="O77"/>
  <c r="M77"/>
  <c r="K77"/>
  <c r="I77"/>
  <c r="G77"/>
  <c r="E77"/>
  <c r="AU76"/>
  <c r="AS76"/>
  <c r="AQ76"/>
  <c r="AP76"/>
  <c r="AP78" s="1"/>
  <c r="AQ78" s="1"/>
  <c r="AO76"/>
  <c r="AM76"/>
  <c r="AK76"/>
  <c r="AI76"/>
  <c r="AG76"/>
  <c r="AE76"/>
  <c r="AC76"/>
  <c r="AA76"/>
  <c r="Y76"/>
  <c r="U76"/>
  <c r="S76"/>
  <c r="P76"/>
  <c r="P78" s="1"/>
  <c r="Q78" s="1"/>
  <c r="O76"/>
  <c r="M76"/>
  <c r="K76"/>
  <c r="I76"/>
  <c r="G76"/>
  <c r="E76"/>
  <c r="AT74"/>
  <c r="AU74" s="1"/>
  <c r="AL74"/>
  <c r="AM74" s="1"/>
  <c r="AJ74"/>
  <c r="AK74" s="1"/>
  <c r="L74"/>
  <c r="M74" s="1"/>
  <c r="H74"/>
  <c r="I74" s="1"/>
  <c r="C74"/>
  <c r="AU73"/>
  <c r="AS73"/>
  <c r="AO73"/>
  <c r="AM73"/>
  <c r="AK73"/>
  <c r="AI73"/>
  <c r="AG73"/>
  <c r="AE73"/>
  <c r="AC73"/>
  <c r="AA73"/>
  <c r="Y73"/>
  <c r="U73"/>
  <c r="S73"/>
  <c r="O73"/>
  <c r="M73"/>
  <c r="K73"/>
  <c r="I73"/>
  <c r="G73"/>
  <c r="E73"/>
  <c r="AU72"/>
  <c r="AS72"/>
  <c r="AP72"/>
  <c r="AQ72" s="1"/>
  <c r="AO72"/>
  <c r="AM72"/>
  <c r="AK72"/>
  <c r="AI72"/>
  <c r="AG72"/>
  <c r="AE72"/>
  <c r="AC72"/>
  <c r="AA72"/>
  <c r="Y72"/>
  <c r="U72"/>
  <c r="S72"/>
  <c r="P72"/>
  <c r="Q72" s="1"/>
  <c r="O72"/>
  <c r="M72"/>
  <c r="K72"/>
  <c r="I72"/>
  <c r="G72"/>
  <c r="E72"/>
  <c r="AU71"/>
  <c r="AS71"/>
  <c r="AP71"/>
  <c r="AQ71" s="1"/>
  <c r="AO71"/>
  <c r="AM71"/>
  <c r="AK71"/>
  <c r="AI71"/>
  <c r="AG71"/>
  <c r="AE71"/>
  <c r="AC71"/>
  <c r="AA71"/>
  <c r="Y71"/>
  <c r="U71"/>
  <c r="S71"/>
  <c r="P71"/>
  <c r="V71" s="1"/>
  <c r="O71"/>
  <c r="M71"/>
  <c r="K71"/>
  <c r="I71"/>
  <c r="G71"/>
  <c r="E71"/>
  <c r="AU70"/>
  <c r="AS70"/>
  <c r="AP70"/>
  <c r="AQ70" s="1"/>
  <c r="AO70"/>
  <c r="AM70"/>
  <c r="AK70"/>
  <c r="AI70"/>
  <c r="AG70"/>
  <c r="AE70"/>
  <c r="AC70"/>
  <c r="AA70"/>
  <c r="Y70"/>
  <c r="U70"/>
  <c r="S70"/>
  <c r="P70"/>
  <c r="Q70" s="1"/>
  <c r="O70"/>
  <c r="M70"/>
  <c r="K70"/>
  <c r="I70"/>
  <c r="G70"/>
  <c r="E70"/>
  <c r="AU69"/>
  <c r="AS69"/>
  <c r="AP69"/>
  <c r="AQ69" s="1"/>
  <c r="AO69"/>
  <c r="AM69"/>
  <c r="AK69"/>
  <c r="AI69"/>
  <c r="AG69"/>
  <c r="AE69"/>
  <c r="AC69"/>
  <c r="AA69"/>
  <c r="Y69"/>
  <c r="U69"/>
  <c r="S69"/>
  <c r="P69"/>
  <c r="V69" s="1"/>
  <c r="O69"/>
  <c r="M69"/>
  <c r="K69"/>
  <c r="I69"/>
  <c r="G69"/>
  <c r="E69"/>
  <c r="AU68"/>
  <c r="AS68"/>
  <c r="AP68"/>
  <c r="AQ68" s="1"/>
  <c r="AO68"/>
  <c r="AM68"/>
  <c r="AK68"/>
  <c r="AI68"/>
  <c r="AG68"/>
  <c r="AE68"/>
  <c r="AC68"/>
  <c r="AA68"/>
  <c r="Y68"/>
  <c r="U68"/>
  <c r="S68"/>
  <c r="P68"/>
  <c r="Q68" s="1"/>
  <c r="O68"/>
  <c r="M68"/>
  <c r="K68"/>
  <c r="I68"/>
  <c r="G68"/>
  <c r="E68"/>
  <c r="AU67"/>
  <c r="AS67"/>
  <c r="AP67"/>
  <c r="AQ67" s="1"/>
  <c r="AO67"/>
  <c r="AM67"/>
  <c r="AK67"/>
  <c r="AI67"/>
  <c r="AG67"/>
  <c r="AE67"/>
  <c r="AC67"/>
  <c r="AA67"/>
  <c r="Y67"/>
  <c r="U67"/>
  <c r="S67"/>
  <c r="P67"/>
  <c r="V67" s="1"/>
  <c r="O67"/>
  <c r="M67"/>
  <c r="K67"/>
  <c r="I67"/>
  <c r="G67"/>
  <c r="E67"/>
  <c r="AU66"/>
  <c r="AS66"/>
  <c r="AP66"/>
  <c r="AQ66" s="1"/>
  <c r="AO66"/>
  <c r="AM66"/>
  <c r="AK66"/>
  <c r="AI66"/>
  <c r="AG66"/>
  <c r="AE66"/>
  <c r="AC66"/>
  <c r="AA66"/>
  <c r="Y66"/>
  <c r="U66"/>
  <c r="S66"/>
  <c r="P66"/>
  <c r="Q66" s="1"/>
  <c r="O66"/>
  <c r="M66"/>
  <c r="K66"/>
  <c r="I66"/>
  <c r="G66"/>
  <c r="E66"/>
  <c r="AU65"/>
  <c r="AS65"/>
  <c r="AP65"/>
  <c r="AQ65" s="1"/>
  <c r="AO65"/>
  <c r="AM65"/>
  <c r="AK65"/>
  <c r="AI65"/>
  <c r="AG65"/>
  <c r="AE65"/>
  <c r="AC65"/>
  <c r="AA65"/>
  <c r="Y65"/>
  <c r="U65"/>
  <c r="S65"/>
  <c r="P65"/>
  <c r="V65" s="1"/>
  <c r="O65"/>
  <c r="M65"/>
  <c r="K65"/>
  <c r="I65"/>
  <c r="G65"/>
  <c r="E65"/>
  <c r="AU64"/>
  <c r="AS64"/>
  <c r="AP64"/>
  <c r="AQ64" s="1"/>
  <c r="AO64"/>
  <c r="AM64"/>
  <c r="AK64"/>
  <c r="AI64"/>
  <c r="AG64"/>
  <c r="AE64"/>
  <c r="AC64"/>
  <c r="AA64"/>
  <c r="Y64"/>
  <c r="U64"/>
  <c r="S64"/>
  <c r="P64"/>
  <c r="Q64" s="1"/>
  <c r="O64"/>
  <c r="M64"/>
  <c r="K64"/>
  <c r="I64"/>
  <c r="G64"/>
  <c r="E64"/>
  <c r="AU63"/>
  <c r="AS63"/>
  <c r="AP63"/>
  <c r="AQ63" s="1"/>
  <c r="AO63"/>
  <c r="AM63"/>
  <c r="AK63"/>
  <c r="AI63"/>
  <c r="AG63"/>
  <c r="AE63"/>
  <c r="AC63"/>
  <c r="AA63"/>
  <c r="Y63"/>
  <c r="U63"/>
  <c r="S63"/>
  <c r="P63"/>
  <c r="V63" s="1"/>
  <c r="O63"/>
  <c r="M63"/>
  <c r="K63"/>
  <c r="I63"/>
  <c r="G63"/>
  <c r="E63"/>
  <c r="AU62"/>
  <c r="AS62"/>
  <c r="AP62"/>
  <c r="AQ62" s="1"/>
  <c r="AO62"/>
  <c r="AM62"/>
  <c r="AK62"/>
  <c r="AI62"/>
  <c r="AG62"/>
  <c r="AE62"/>
  <c r="AC62"/>
  <c r="AA62"/>
  <c r="Y62"/>
  <c r="U62"/>
  <c r="S62"/>
  <c r="P62"/>
  <c r="Q62" s="1"/>
  <c r="O62"/>
  <c r="M62"/>
  <c r="K62"/>
  <c r="I62"/>
  <c r="G62"/>
  <c r="E62"/>
  <c r="AU61"/>
  <c r="AS61"/>
  <c r="AP61"/>
  <c r="AQ61" s="1"/>
  <c r="AO61"/>
  <c r="AM61"/>
  <c r="AK61"/>
  <c r="AI61"/>
  <c r="AG61"/>
  <c r="AE61"/>
  <c r="AC61"/>
  <c r="AA61"/>
  <c r="Y61"/>
  <c r="U61"/>
  <c r="S61"/>
  <c r="P61"/>
  <c r="V61" s="1"/>
  <c r="O61"/>
  <c r="M61"/>
  <c r="K61"/>
  <c r="I61"/>
  <c r="G61"/>
  <c r="E61"/>
  <c r="AU60"/>
  <c r="AS60"/>
  <c r="AP60"/>
  <c r="AQ60" s="1"/>
  <c r="AO60"/>
  <c r="AM60"/>
  <c r="AK60"/>
  <c r="AI60"/>
  <c r="AG60"/>
  <c r="AE60"/>
  <c r="AC60"/>
  <c r="AA60"/>
  <c r="Y60"/>
  <c r="U60"/>
  <c r="S60"/>
  <c r="P60"/>
  <c r="Q60" s="1"/>
  <c r="O60"/>
  <c r="M60"/>
  <c r="K60"/>
  <c r="I60"/>
  <c r="G60"/>
  <c r="E60"/>
  <c r="AU59"/>
  <c r="AS59"/>
  <c r="AP59"/>
  <c r="AQ59" s="1"/>
  <c r="AO59"/>
  <c r="AM59"/>
  <c r="AK59"/>
  <c r="AI59"/>
  <c r="AG59"/>
  <c r="AE59"/>
  <c r="AC59"/>
  <c r="AA59"/>
  <c r="Y59"/>
  <c r="U59"/>
  <c r="S59"/>
  <c r="P59"/>
  <c r="V59" s="1"/>
  <c r="O59"/>
  <c r="M59"/>
  <c r="K59"/>
  <c r="I59"/>
  <c r="G59"/>
  <c r="E59"/>
  <c r="AU58"/>
  <c r="AS58"/>
  <c r="AP58"/>
  <c r="AQ58" s="1"/>
  <c r="AO58"/>
  <c r="AM58"/>
  <c r="AK58"/>
  <c r="AI58"/>
  <c r="AG58"/>
  <c r="AE58"/>
  <c r="AC58"/>
  <c r="AA58"/>
  <c r="Y58"/>
  <c r="U58"/>
  <c r="S58"/>
  <c r="P58"/>
  <c r="Q58" s="1"/>
  <c r="O58"/>
  <c r="M58"/>
  <c r="K58"/>
  <c r="I58"/>
  <c r="G58"/>
  <c r="E58"/>
  <c r="AU57"/>
  <c r="AS57"/>
  <c r="AP57"/>
  <c r="AQ57" s="1"/>
  <c r="AO57"/>
  <c r="AM57"/>
  <c r="AK57"/>
  <c r="AI57"/>
  <c r="AG57"/>
  <c r="AE57"/>
  <c r="AC57"/>
  <c r="AA57"/>
  <c r="Y57"/>
  <c r="U57"/>
  <c r="S57"/>
  <c r="P57"/>
  <c r="V57" s="1"/>
  <c r="O57"/>
  <c r="M57"/>
  <c r="K57"/>
  <c r="I57"/>
  <c r="G57"/>
  <c r="E57"/>
  <c r="AU56"/>
  <c r="AS56"/>
  <c r="AP56"/>
  <c r="AQ56" s="1"/>
  <c r="AO56"/>
  <c r="AM56"/>
  <c r="AK56"/>
  <c r="AI56"/>
  <c r="AG56"/>
  <c r="AE56"/>
  <c r="AC56"/>
  <c r="AA56"/>
  <c r="Y56"/>
  <c r="U56"/>
  <c r="S56"/>
  <c r="P56"/>
  <c r="Q56" s="1"/>
  <c r="O56"/>
  <c r="M56"/>
  <c r="K56"/>
  <c r="I56"/>
  <c r="G56"/>
  <c r="E56"/>
  <c r="AU55"/>
  <c r="AS55"/>
  <c r="AP55"/>
  <c r="AQ55" s="1"/>
  <c r="AO55"/>
  <c r="AM55"/>
  <c r="AK55"/>
  <c r="AI55"/>
  <c r="AG55"/>
  <c r="AE55"/>
  <c r="AC55"/>
  <c r="AA55"/>
  <c r="Y55"/>
  <c r="U55"/>
  <c r="S55"/>
  <c r="P55"/>
  <c r="Q55" s="1"/>
  <c r="O55"/>
  <c r="M55"/>
  <c r="K55"/>
  <c r="I55"/>
  <c r="G55"/>
  <c r="E55"/>
  <c r="AU54"/>
  <c r="AS54"/>
  <c r="AP54"/>
  <c r="AQ54" s="1"/>
  <c r="AO54"/>
  <c r="AM54"/>
  <c r="AK54"/>
  <c r="AI54"/>
  <c r="AG54"/>
  <c r="AE54"/>
  <c r="AC54"/>
  <c r="AA54"/>
  <c r="Y54"/>
  <c r="U54"/>
  <c r="S54"/>
  <c r="P54"/>
  <c r="V54" s="1"/>
  <c r="O54"/>
  <c r="M54"/>
  <c r="K54"/>
  <c r="I54"/>
  <c r="G54"/>
  <c r="E54"/>
  <c r="AU53"/>
  <c r="AS53"/>
  <c r="AP53"/>
  <c r="AQ53" s="1"/>
  <c r="AO53"/>
  <c r="AM53"/>
  <c r="AK53"/>
  <c r="AI53"/>
  <c r="AG53"/>
  <c r="AE53"/>
  <c r="AC53"/>
  <c r="AA53"/>
  <c r="Y53"/>
  <c r="U53"/>
  <c r="S53"/>
  <c r="P53"/>
  <c r="Q53" s="1"/>
  <c r="O53"/>
  <c r="M53"/>
  <c r="K53"/>
  <c r="I53"/>
  <c r="G53"/>
  <c r="E53"/>
  <c r="AU52"/>
  <c r="AS52"/>
  <c r="AP52"/>
  <c r="AQ52" s="1"/>
  <c r="AO52"/>
  <c r="AM52"/>
  <c r="AK52"/>
  <c r="AI52"/>
  <c r="AG52"/>
  <c r="AE52"/>
  <c r="AC52"/>
  <c r="AA52"/>
  <c r="Y52"/>
  <c r="U52"/>
  <c r="S52"/>
  <c r="P52"/>
  <c r="V52" s="1"/>
  <c r="O52"/>
  <c r="M52"/>
  <c r="K52"/>
  <c r="I52"/>
  <c r="G52"/>
  <c r="E52"/>
  <c r="AU51"/>
  <c r="AS51"/>
  <c r="AP51"/>
  <c r="AQ51" s="1"/>
  <c r="AO51"/>
  <c r="AM51"/>
  <c r="AK51"/>
  <c r="AI51"/>
  <c r="AG51"/>
  <c r="AE51"/>
  <c r="AC51"/>
  <c r="AA51"/>
  <c r="Y51"/>
  <c r="U51"/>
  <c r="S51"/>
  <c r="P51"/>
  <c r="Q51" s="1"/>
  <c r="O51"/>
  <c r="M51"/>
  <c r="K51"/>
  <c r="I51"/>
  <c r="G51"/>
  <c r="E51"/>
  <c r="AU50"/>
  <c r="AS50"/>
  <c r="AP50"/>
  <c r="AQ50" s="1"/>
  <c r="AO50"/>
  <c r="AM50"/>
  <c r="AK50"/>
  <c r="AI50"/>
  <c r="AG50"/>
  <c r="AE50"/>
  <c r="AC50"/>
  <c r="AA50"/>
  <c r="Y50"/>
  <c r="U50"/>
  <c r="S50"/>
  <c r="P50"/>
  <c r="V50" s="1"/>
  <c r="O50"/>
  <c r="M50"/>
  <c r="K50"/>
  <c r="I50"/>
  <c r="G50"/>
  <c r="E50"/>
  <c r="AU49"/>
  <c r="AS49"/>
  <c r="AP49"/>
  <c r="AQ49" s="1"/>
  <c r="AO49"/>
  <c r="AM49"/>
  <c r="AK49"/>
  <c r="AI49"/>
  <c r="AG49"/>
  <c r="AE49"/>
  <c r="AC49"/>
  <c r="AA49"/>
  <c r="Y49"/>
  <c r="U49"/>
  <c r="S49"/>
  <c r="P49"/>
  <c r="Q49" s="1"/>
  <c r="O49"/>
  <c r="M49"/>
  <c r="K49"/>
  <c r="I49"/>
  <c r="G49"/>
  <c r="E49"/>
  <c r="AU48"/>
  <c r="AS48"/>
  <c r="AP48"/>
  <c r="AQ48" s="1"/>
  <c r="AO48"/>
  <c r="AM48"/>
  <c r="AK48"/>
  <c r="AI48"/>
  <c r="AG48"/>
  <c r="AE48"/>
  <c r="AC48"/>
  <c r="AA48"/>
  <c r="Y48"/>
  <c r="U48"/>
  <c r="S48"/>
  <c r="P48"/>
  <c r="V48" s="1"/>
  <c r="O48"/>
  <c r="M48"/>
  <c r="K48"/>
  <c r="I48"/>
  <c r="G48"/>
  <c r="E48"/>
  <c r="AU47"/>
  <c r="AS47"/>
  <c r="AO47"/>
  <c r="AM47"/>
  <c r="AK47"/>
  <c r="AI47"/>
  <c r="AG47"/>
  <c r="AE47"/>
  <c r="AC47"/>
  <c r="AA47"/>
  <c r="Y47"/>
  <c r="X74"/>
  <c r="Y74" s="1"/>
  <c r="U47"/>
  <c r="T74"/>
  <c r="U74" s="1"/>
  <c r="S47"/>
  <c r="R74"/>
  <c r="S74" s="1"/>
  <c r="O47"/>
  <c r="M47"/>
  <c r="K47"/>
  <c r="I47"/>
  <c r="G47"/>
  <c r="F74"/>
  <c r="G74" s="1"/>
  <c r="E47"/>
  <c r="P47"/>
  <c r="AU46"/>
  <c r="AS46"/>
  <c r="AP46"/>
  <c r="AQ46" s="1"/>
  <c r="AO46"/>
  <c r="AM46"/>
  <c r="AK46"/>
  <c r="AI46"/>
  <c r="AG46"/>
  <c r="AE46"/>
  <c r="AC46"/>
  <c r="AA46"/>
  <c r="Y46"/>
  <c r="U46"/>
  <c r="S46"/>
  <c r="P46"/>
  <c r="Q46" s="1"/>
  <c r="O46"/>
  <c r="M46"/>
  <c r="K46"/>
  <c r="I46"/>
  <c r="G46"/>
  <c r="E46"/>
  <c r="AU45"/>
  <c r="AS45"/>
  <c r="AP45"/>
  <c r="AQ45" s="1"/>
  <c r="AO45"/>
  <c r="AM45"/>
  <c r="AK45"/>
  <c r="AI45"/>
  <c r="AG45"/>
  <c r="AE45"/>
  <c r="AC45"/>
  <c r="AA45"/>
  <c r="Y45"/>
  <c r="U45"/>
  <c r="S45"/>
  <c r="P45"/>
  <c r="V45" s="1"/>
  <c r="O45"/>
  <c r="M45"/>
  <c r="K45"/>
  <c r="I45"/>
  <c r="G45"/>
  <c r="E45"/>
  <c r="AU44"/>
  <c r="AS44"/>
  <c r="AP44"/>
  <c r="AQ44" s="1"/>
  <c r="AO44"/>
  <c r="AM44"/>
  <c r="AK44"/>
  <c r="AI44"/>
  <c r="AG44"/>
  <c r="AE44"/>
  <c r="AC44"/>
  <c r="AA44"/>
  <c r="Y44"/>
  <c r="U44"/>
  <c r="S44"/>
  <c r="P44"/>
  <c r="Q44" s="1"/>
  <c r="O44"/>
  <c r="M44"/>
  <c r="K44"/>
  <c r="I44"/>
  <c r="G44"/>
  <c r="E44"/>
  <c r="AU43"/>
  <c r="AS43"/>
  <c r="AP43"/>
  <c r="AQ43" s="1"/>
  <c r="AO43"/>
  <c r="AM43"/>
  <c r="AK43"/>
  <c r="AI43"/>
  <c r="AG43"/>
  <c r="AE43"/>
  <c r="AC43"/>
  <c r="AA43"/>
  <c r="Y43"/>
  <c r="U43"/>
  <c r="S43"/>
  <c r="P43"/>
  <c r="V43" s="1"/>
  <c r="O43"/>
  <c r="M43"/>
  <c r="K43"/>
  <c r="I43"/>
  <c r="G43"/>
  <c r="E43"/>
  <c r="AU42"/>
  <c r="AS42"/>
  <c r="AP42"/>
  <c r="AQ42" s="1"/>
  <c r="AO42"/>
  <c r="AM42"/>
  <c r="AK42"/>
  <c r="AI42"/>
  <c r="AG42"/>
  <c r="AE42"/>
  <c r="AC42"/>
  <c r="AA42"/>
  <c r="Y42"/>
  <c r="U42"/>
  <c r="S42"/>
  <c r="P42"/>
  <c r="Q42" s="1"/>
  <c r="O42"/>
  <c r="M42"/>
  <c r="K42"/>
  <c r="I42"/>
  <c r="G42"/>
  <c r="E42"/>
  <c r="AU41"/>
  <c r="AS41"/>
  <c r="AO41"/>
  <c r="AM41"/>
  <c r="AK41"/>
  <c r="AI41"/>
  <c r="AG41"/>
  <c r="AE41"/>
  <c r="AD74"/>
  <c r="AE74" s="1"/>
  <c r="AC41"/>
  <c r="AB74"/>
  <c r="AC74" s="1"/>
  <c r="AA41"/>
  <c r="AP41"/>
  <c r="AQ41" s="1"/>
  <c r="Y41"/>
  <c r="U41"/>
  <c r="S41"/>
  <c r="O41"/>
  <c r="M41"/>
  <c r="K41"/>
  <c r="I41"/>
  <c r="G41"/>
  <c r="E41"/>
  <c r="D74"/>
  <c r="E74" s="1"/>
  <c r="AU40"/>
  <c r="AS40"/>
  <c r="AP40"/>
  <c r="AQ40" s="1"/>
  <c r="AO40"/>
  <c r="AM40"/>
  <c r="AK40"/>
  <c r="AI40"/>
  <c r="AG40"/>
  <c r="AE40"/>
  <c r="AC40"/>
  <c r="AA40"/>
  <c r="Y40"/>
  <c r="U40"/>
  <c r="S40"/>
  <c r="P40"/>
  <c r="Q40" s="1"/>
  <c r="O40"/>
  <c r="M40"/>
  <c r="K40"/>
  <c r="I40"/>
  <c r="G40"/>
  <c r="E40"/>
  <c r="AU39"/>
  <c r="AS39"/>
  <c r="AP39"/>
  <c r="AQ39" s="1"/>
  <c r="AO39"/>
  <c r="AM39"/>
  <c r="AK39"/>
  <c r="AI39"/>
  <c r="AG39"/>
  <c r="AE39"/>
  <c r="AC39"/>
  <c r="AA39"/>
  <c r="Y39"/>
  <c r="U39"/>
  <c r="S39"/>
  <c r="P39"/>
  <c r="V39" s="1"/>
  <c r="O39"/>
  <c r="M39"/>
  <c r="K39"/>
  <c r="I39"/>
  <c r="G39"/>
  <c r="E39"/>
  <c r="AU38"/>
  <c r="AS38"/>
  <c r="AP38"/>
  <c r="AQ38" s="1"/>
  <c r="AO38"/>
  <c r="AM38"/>
  <c r="AK38"/>
  <c r="AI38"/>
  <c r="AG38"/>
  <c r="AE38"/>
  <c r="AC38"/>
  <c r="AA38"/>
  <c r="Y38"/>
  <c r="U38"/>
  <c r="S38"/>
  <c r="P38"/>
  <c r="Q38" s="1"/>
  <c r="O38"/>
  <c r="M38"/>
  <c r="K38"/>
  <c r="I38"/>
  <c r="G38"/>
  <c r="E38"/>
  <c r="AU37"/>
  <c r="AS37"/>
  <c r="AP37"/>
  <c r="AQ37" s="1"/>
  <c r="AO37"/>
  <c r="AM37"/>
  <c r="AK37"/>
  <c r="AI37"/>
  <c r="AG37"/>
  <c r="AE37"/>
  <c r="AC37"/>
  <c r="AA37"/>
  <c r="Y37"/>
  <c r="U37"/>
  <c r="S37"/>
  <c r="P37"/>
  <c r="V37" s="1"/>
  <c r="O37"/>
  <c r="M37"/>
  <c r="K37"/>
  <c r="I37"/>
  <c r="G37"/>
  <c r="E37"/>
  <c r="AU36"/>
  <c r="AS36"/>
  <c r="AP36"/>
  <c r="AQ36" s="1"/>
  <c r="AO36"/>
  <c r="AM36"/>
  <c r="AK36"/>
  <c r="AI36"/>
  <c r="AG36"/>
  <c r="AE36"/>
  <c r="AC36"/>
  <c r="AA36"/>
  <c r="Y36"/>
  <c r="U36"/>
  <c r="S36"/>
  <c r="P36"/>
  <c r="Q36" s="1"/>
  <c r="O36"/>
  <c r="M36"/>
  <c r="K36"/>
  <c r="I36"/>
  <c r="G36"/>
  <c r="E36"/>
  <c r="AU35"/>
  <c r="AS35"/>
  <c r="AP35"/>
  <c r="AQ35" s="1"/>
  <c r="AO35"/>
  <c r="AM35"/>
  <c r="AK35"/>
  <c r="AI35"/>
  <c r="AG35"/>
  <c r="AE35"/>
  <c r="AC35"/>
  <c r="AA35"/>
  <c r="Y35"/>
  <c r="U35"/>
  <c r="S35"/>
  <c r="P35"/>
  <c r="V35" s="1"/>
  <c r="O35"/>
  <c r="M35"/>
  <c r="K35"/>
  <c r="I35"/>
  <c r="G35"/>
  <c r="E35"/>
  <c r="AU34"/>
  <c r="AS34"/>
  <c r="AP34"/>
  <c r="AQ34" s="1"/>
  <c r="AO34"/>
  <c r="AM34"/>
  <c r="AK34"/>
  <c r="AI34"/>
  <c r="AG34"/>
  <c r="AE34"/>
  <c r="AC34"/>
  <c r="AA34"/>
  <c r="Y34"/>
  <c r="U34"/>
  <c r="S34"/>
  <c r="P34"/>
  <c r="Q34" s="1"/>
  <c r="O34"/>
  <c r="M34"/>
  <c r="K34"/>
  <c r="I34"/>
  <c r="G34"/>
  <c r="E34"/>
  <c r="AU33"/>
  <c r="AS33"/>
  <c r="AP33"/>
  <c r="AQ33" s="1"/>
  <c r="AO33"/>
  <c r="AM33"/>
  <c r="AK33"/>
  <c r="AI33"/>
  <c r="AG33"/>
  <c r="AE33"/>
  <c r="AC33"/>
  <c r="AA33"/>
  <c r="Y33"/>
  <c r="U33"/>
  <c r="S33"/>
  <c r="P33"/>
  <c r="V33" s="1"/>
  <c r="O33"/>
  <c r="M33"/>
  <c r="K33"/>
  <c r="I33"/>
  <c r="G33"/>
  <c r="E33"/>
  <c r="AU32"/>
  <c r="AS32"/>
  <c r="AP32"/>
  <c r="AQ32" s="1"/>
  <c r="AO32"/>
  <c r="AM32"/>
  <c r="AK32"/>
  <c r="AI32"/>
  <c r="AG32"/>
  <c r="AE32"/>
  <c r="AC32"/>
  <c r="AA32"/>
  <c r="Y32"/>
  <c r="U32"/>
  <c r="S32"/>
  <c r="O32"/>
  <c r="M32"/>
  <c r="K32"/>
  <c r="P32"/>
  <c r="I32"/>
  <c r="G32"/>
  <c r="E32"/>
  <c r="AU31"/>
  <c r="AS31"/>
  <c r="AP31"/>
  <c r="AQ31" s="1"/>
  <c r="AO31"/>
  <c r="AM31"/>
  <c r="AK31"/>
  <c r="AI31"/>
  <c r="AG31"/>
  <c r="AE31"/>
  <c r="AC31"/>
  <c r="AA31"/>
  <c r="Y31"/>
  <c r="U31"/>
  <c r="S31"/>
  <c r="P31"/>
  <c r="V31" s="1"/>
  <c r="O31"/>
  <c r="M31"/>
  <c r="K31"/>
  <c r="I31"/>
  <c r="G31"/>
  <c r="E31"/>
  <c r="AU30"/>
  <c r="AS30"/>
  <c r="AP30"/>
  <c r="AQ30" s="1"/>
  <c r="AO30"/>
  <c r="AM30"/>
  <c r="AK30"/>
  <c r="AI30"/>
  <c r="AG30"/>
  <c r="AE30"/>
  <c r="AC30"/>
  <c r="AA30"/>
  <c r="Y30"/>
  <c r="U30"/>
  <c r="S30"/>
  <c r="P30"/>
  <c r="Q30" s="1"/>
  <c r="O30"/>
  <c r="M30"/>
  <c r="K30"/>
  <c r="I30"/>
  <c r="G30"/>
  <c r="E30"/>
  <c r="AU29"/>
  <c r="AS29"/>
  <c r="AP29"/>
  <c r="AQ29" s="1"/>
  <c r="AO29"/>
  <c r="AM29"/>
  <c r="AK29"/>
  <c r="AI29"/>
  <c r="AG29"/>
  <c r="AE29"/>
  <c r="AC29"/>
  <c r="AA29"/>
  <c r="Y29"/>
  <c r="U29"/>
  <c r="S29"/>
  <c r="P29"/>
  <c r="V29" s="1"/>
  <c r="O29"/>
  <c r="M29"/>
  <c r="K29"/>
  <c r="I29"/>
  <c r="G29"/>
  <c r="E29"/>
  <c r="AU28"/>
  <c r="AS28"/>
  <c r="AP28"/>
  <c r="AQ28" s="1"/>
  <c r="AO28"/>
  <c r="AM28"/>
  <c r="AK28"/>
  <c r="AI28"/>
  <c r="AG28"/>
  <c r="AE28"/>
  <c r="AC28"/>
  <c r="AA28"/>
  <c r="Y28"/>
  <c r="U28"/>
  <c r="S28"/>
  <c r="P28"/>
  <c r="Q28" s="1"/>
  <c r="O28"/>
  <c r="M28"/>
  <c r="K28"/>
  <c r="I28"/>
  <c r="G28"/>
  <c r="E28"/>
  <c r="AU27"/>
  <c r="AS27"/>
  <c r="AP27"/>
  <c r="AQ27" s="1"/>
  <c r="AO27"/>
  <c r="AM27"/>
  <c r="AK27"/>
  <c r="AI27"/>
  <c r="AG27"/>
  <c r="AE27"/>
  <c r="AC27"/>
  <c r="AA27"/>
  <c r="Y27"/>
  <c r="U27"/>
  <c r="S27"/>
  <c r="P27"/>
  <c r="V27" s="1"/>
  <c r="O27"/>
  <c r="M27"/>
  <c r="K27"/>
  <c r="I27"/>
  <c r="G27"/>
  <c r="E27"/>
  <c r="AU26"/>
  <c r="AS26"/>
  <c r="AP26"/>
  <c r="AQ26" s="1"/>
  <c r="AO26"/>
  <c r="AM26"/>
  <c r="AK26"/>
  <c r="AI26"/>
  <c r="AG26"/>
  <c r="AE26"/>
  <c r="AC26"/>
  <c r="AA26"/>
  <c r="Y26"/>
  <c r="U26"/>
  <c r="S26"/>
  <c r="P26"/>
  <c r="Q26" s="1"/>
  <c r="O26"/>
  <c r="M26"/>
  <c r="K26"/>
  <c r="I26"/>
  <c r="G26"/>
  <c r="E26"/>
  <c r="AU25"/>
  <c r="AS25"/>
  <c r="AP25"/>
  <c r="AQ25" s="1"/>
  <c r="AO25"/>
  <c r="AM25"/>
  <c r="AK25"/>
  <c r="AI25"/>
  <c r="AG25"/>
  <c r="AE25"/>
  <c r="AC25"/>
  <c r="AA25"/>
  <c r="Y25"/>
  <c r="U25"/>
  <c r="S25"/>
  <c r="P25"/>
  <c r="V25" s="1"/>
  <c r="O25"/>
  <c r="M25"/>
  <c r="K25"/>
  <c r="I25"/>
  <c r="G25"/>
  <c r="E25"/>
  <c r="AU24"/>
  <c r="AS24"/>
  <c r="AP24"/>
  <c r="AQ24" s="1"/>
  <c r="AO24"/>
  <c r="AM24"/>
  <c r="AK24"/>
  <c r="AI24"/>
  <c r="AG24"/>
  <c r="AE24"/>
  <c r="AC24"/>
  <c r="AA24"/>
  <c r="Y24"/>
  <c r="U24"/>
  <c r="S24"/>
  <c r="P24"/>
  <c r="Q24" s="1"/>
  <c r="O24"/>
  <c r="M24"/>
  <c r="K24"/>
  <c r="I24"/>
  <c r="G24"/>
  <c r="E24"/>
  <c r="AU23"/>
  <c r="AS23"/>
  <c r="AP23"/>
  <c r="AQ23" s="1"/>
  <c r="AO23"/>
  <c r="AM23"/>
  <c r="AK23"/>
  <c r="AI23"/>
  <c r="AG23"/>
  <c r="AE23"/>
  <c r="AC23"/>
  <c r="AA23"/>
  <c r="Y23"/>
  <c r="U23"/>
  <c r="S23"/>
  <c r="P23"/>
  <c r="V23" s="1"/>
  <c r="O23"/>
  <c r="M23"/>
  <c r="K23"/>
  <c r="I23"/>
  <c r="G23"/>
  <c r="E23"/>
  <c r="AU22"/>
  <c r="AS22"/>
  <c r="AP22"/>
  <c r="AQ22" s="1"/>
  <c r="AO22"/>
  <c r="AM22"/>
  <c r="AK22"/>
  <c r="AI22"/>
  <c r="AG22"/>
  <c r="AE22"/>
  <c r="AC22"/>
  <c r="AA22"/>
  <c r="Y22"/>
  <c r="U22"/>
  <c r="S22"/>
  <c r="P22"/>
  <c r="Q22" s="1"/>
  <c r="O22"/>
  <c r="M22"/>
  <c r="K22"/>
  <c r="I22"/>
  <c r="G22"/>
  <c r="E22"/>
  <c r="AU21"/>
  <c r="AS21"/>
  <c r="AP21"/>
  <c r="AQ21" s="1"/>
  <c r="AO21"/>
  <c r="AM21"/>
  <c r="AK21"/>
  <c r="AI21"/>
  <c r="AG21"/>
  <c r="AE21"/>
  <c r="AC21"/>
  <c r="AA21"/>
  <c r="Y21"/>
  <c r="U21"/>
  <c r="S21"/>
  <c r="P21"/>
  <c r="V21" s="1"/>
  <c r="O21"/>
  <c r="M21"/>
  <c r="K21"/>
  <c r="I21"/>
  <c r="G21"/>
  <c r="E21"/>
  <c r="AU20"/>
  <c r="AS20"/>
  <c r="AP20"/>
  <c r="AQ20" s="1"/>
  <c r="AO20"/>
  <c r="AM20"/>
  <c r="AK20"/>
  <c r="AI20"/>
  <c r="AG20"/>
  <c r="AE20"/>
  <c r="AC20"/>
  <c r="AA20"/>
  <c r="Y20"/>
  <c r="U20"/>
  <c r="S20"/>
  <c r="P20"/>
  <c r="Q20" s="1"/>
  <c r="O20"/>
  <c r="M20"/>
  <c r="K20"/>
  <c r="I20"/>
  <c r="G20"/>
  <c r="E20"/>
  <c r="AU19"/>
  <c r="AS19"/>
  <c r="AP19"/>
  <c r="AQ19" s="1"/>
  <c r="AO19"/>
  <c r="AM19"/>
  <c r="AK19"/>
  <c r="AI19"/>
  <c r="AG19"/>
  <c r="AE19"/>
  <c r="AC19"/>
  <c r="AA19"/>
  <c r="Y19"/>
  <c r="U19"/>
  <c r="S19"/>
  <c r="P19"/>
  <c r="V19" s="1"/>
  <c r="O19"/>
  <c r="M19"/>
  <c r="K19"/>
  <c r="I19"/>
  <c r="G19"/>
  <c r="E19"/>
  <c r="AU18"/>
  <c r="AS18"/>
  <c r="AP18"/>
  <c r="AQ18" s="1"/>
  <c r="AO18"/>
  <c r="AM18"/>
  <c r="AK18"/>
  <c r="AI18"/>
  <c r="AG18"/>
  <c r="AE18"/>
  <c r="AC18"/>
  <c r="AA18"/>
  <c r="Y18"/>
  <c r="U18"/>
  <c r="S18"/>
  <c r="P18"/>
  <c r="Q18" s="1"/>
  <c r="O18"/>
  <c r="M18"/>
  <c r="K18"/>
  <c r="I18"/>
  <c r="G18"/>
  <c r="E18"/>
  <c r="AU17"/>
  <c r="AS17"/>
  <c r="AP17"/>
  <c r="AQ17" s="1"/>
  <c r="AO17"/>
  <c r="AM17"/>
  <c r="AK17"/>
  <c r="AI17"/>
  <c r="AG17"/>
  <c r="AE17"/>
  <c r="AC17"/>
  <c r="AA17"/>
  <c r="Y17"/>
  <c r="U17"/>
  <c r="S17"/>
  <c r="P17"/>
  <c r="V17" s="1"/>
  <c r="O17"/>
  <c r="M17"/>
  <c r="K17"/>
  <c r="I17"/>
  <c r="G17"/>
  <c r="E17"/>
  <c r="AU16"/>
  <c r="AS16"/>
  <c r="AP16"/>
  <c r="AQ16" s="1"/>
  <c r="AO16"/>
  <c r="AM16"/>
  <c r="AK16"/>
  <c r="AI16"/>
  <c r="AG16"/>
  <c r="AE16"/>
  <c r="AC16"/>
  <c r="AA16"/>
  <c r="Y16"/>
  <c r="U16"/>
  <c r="S16"/>
  <c r="P16"/>
  <c r="Q16" s="1"/>
  <c r="O16"/>
  <c r="M16"/>
  <c r="K16"/>
  <c r="I16"/>
  <c r="G16"/>
  <c r="E16"/>
  <c r="AU15"/>
  <c r="AS15"/>
  <c r="AP15"/>
  <c r="AQ15" s="1"/>
  <c r="AO15"/>
  <c r="AM15"/>
  <c r="AK15"/>
  <c r="AI15"/>
  <c r="AG15"/>
  <c r="AE15"/>
  <c r="AC15"/>
  <c r="AA15"/>
  <c r="Y15"/>
  <c r="U15"/>
  <c r="S15"/>
  <c r="P15"/>
  <c r="V15" s="1"/>
  <c r="O15"/>
  <c r="M15"/>
  <c r="K15"/>
  <c r="I15"/>
  <c r="G15"/>
  <c r="E15"/>
  <c r="AU14"/>
  <c r="AS14"/>
  <c r="AP14"/>
  <c r="AQ14" s="1"/>
  <c r="AO14"/>
  <c r="AM14"/>
  <c r="AK14"/>
  <c r="AI14"/>
  <c r="AG14"/>
  <c r="AE14"/>
  <c r="AC14"/>
  <c r="AA14"/>
  <c r="Y14"/>
  <c r="U14"/>
  <c r="S14"/>
  <c r="P14"/>
  <c r="Q14" s="1"/>
  <c r="O14"/>
  <c r="M14"/>
  <c r="K14"/>
  <c r="I14"/>
  <c r="G14"/>
  <c r="E14"/>
  <c r="AU13"/>
  <c r="AS13"/>
  <c r="AP13"/>
  <c r="AQ13" s="1"/>
  <c r="AO13"/>
  <c r="AM13"/>
  <c r="AK13"/>
  <c r="AI13"/>
  <c r="AG13"/>
  <c r="AE13"/>
  <c r="AC13"/>
  <c r="AA13"/>
  <c r="Y13"/>
  <c r="U13"/>
  <c r="S13"/>
  <c r="P13"/>
  <c r="V13" s="1"/>
  <c r="O13"/>
  <c r="M13"/>
  <c r="K13"/>
  <c r="I13"/>
  <c r="G13"/>
  <c r="E13"/>
  <c r="AU12"/>
  <c r="AS12"/>
  <c r="AP12"/>
  <c r="AQ12" s="1"/>
  <c r="AO12"/>
  <c r="AM12"/>
  <c r="AK12"/>
  <c r="AI12"/>
  <c r="AG12"/>
  <c r="AE12"/>
  <c r="AC12"/>
  <c r="AA12"/>
  <c r="Y12"/>
  <c r="U12"/>
  <c r="S12"/>
  <c r="P12"/>
  <c r="Q12" s="1"/>
  <c r="O12"/>
  <c r="M12"/>
  <c r="K12"/>
  <c r="I12"/>
  <c r="G12"/>
  <c r="E12"/>
  <c r="AU11"/>
  <c r="AS11"/>
  <c r="AP11"/>
  <c r="AQ11" s="1"/>
  <c r="AO11"/>
  <c r="AM11"/>
  <c r="AK11"/>
  <c r="AI11"/>
  <c r="AG11"/>
  <c r="AE11"/>
  <c r="AC11"/>
  <c r="AA11"/>
  <c r="Y11"/>
  <c r="U11"/>
  <c r="S11"/>
  <c r="P11"/>
  <c r="V11" s="1"/>
  <c r="O11"/>
  <c r="M11"/>
  <c r="K11"/>
  <c r="I11"/>
  <c r="G11"/>
  <c r="E11"/>
  <c r="AU10"/>
  <c r="AS10"/>
  <c r="AP10"/>
  <c r="AQ10" s="1"/>
  <c r="AO10"/>
  <c r="AM10"/>
  <c r="AK10"/>
  <c r="AI10"/>
  <c r="AG10"/>
  <c r="AE10"/>
  <c r="AC10"/>
  <c r="AA10"/>
  <c r="Y10"/>
  <c r="U10"/>
  <c r="S10"/>
  <c r="P10"/>
  <c r="Q10" s="1"/>
  <c r="O10"/>
  <c r="M10"/>
  <c r="K10"/>
  <c r="I10"/>
  <c r="G10"/>
  <c r="E10"/>
  <c r="AU9"/>
  <c r="AS9"/>
  <c r="AP9"/>
  <c r="AQ9" s="1"/>
  <c r="AO9"/>
  <c r="AM9"/>
  <c r="AK9"/>
  <c r="AI9"/>
  <c r="AG9"/>
  <c r="AE9"/>
  <c r="AC9"/>
  <c r="AA9"/>
  <c r="Y9"/>
  <c r="U9"/>
  <c r="S9"/>
  <c r="P9"/>
  <c r="V9" s="1"/>
  <c r="O9"/>
  <c r="M9"/>
  <c r="K9"/>
  <c r="I9"/>
  <c r="G9"/>
  <c r="E9"/>
  <c r="AU8"/>
  <c r="AS8"/>
  <c r="AP8"/>
  <c r="AQ8" s="1"/>
  <c r="AO8"/>
  <c r="AM8"/>
  <c r="AK8"/>
  <c r="AI8"/>
  <c r="AG8"/>
  <c r="AE8"/>
  <c r="AC8"/>
  <c r="AA8"/>
  <c r="Y8"/>
  <c r="U8"/>
  <c r="S8"/>
  <c r="P8"/>
  <c r="Q8" s="1"/>
  <c r="O8"/>
  <c r="M8"/>
  <c r="K8"/>
  <c r="I8"/>
  <c r="G8"/>
  <c r="E8"/>
  <c r="AU7"/>
  <c r="AS7"/>
  <c r="AP7"/>
  <c r="AQ7" s="1"/>
  <c r="AO7"/>
  <c r="AM7"/>
  <c r="AK7"/>
  <c r="AI7"/>
  <c r="AG7"/>
  <c r="AE7"/>
  <c r="AC7"/>
  <c r="AA7"/>
  <c r="Y7"/>
  <c r="U7"/>
  <c r="S7"/>
  <c r="P7"/>
  <c r="V7" s="1"/>
  <c r="O7"/>
  <c r="M7"/>
  <c r="K7"/>
  <c r="I7"/>
  <c r="G7"/>
  <c r="E7"/>
  <c r="AU6"/>
  <c r="AS6"/>
  <c r="AP6"/>
  <c r="AQ6" s="1"/>
  <c r="AO6"/>
  <c r="AM6"/>
  <c r="AK6"/>
  <c r="AI6"/>
  <c r="AG6"/>
  <c r="AE6"/>
  <c r="AC6"/>
  <c r="AA6"/>
  <c r="Y6"/>
  <c r="U6"/>
  <c r="S6"/>
  <c r="P6"/>
  <c r="Q6" s="1"/>
  <c r="O6"/>
  <c r="M6"/>
  <c r="K6"/>
  <c r="I6"/>
  <c r="G6"/>
  <c r="E6"/>
  <c r="AU5"/>
  <c r="AS5"/>
  <c r="AP5"/>
  <c r="AQ5" s="1"/>
  <c r="AO5"/>
  <c r="AM5"/>
  <c r="AK5"/>
  <c r="AI5"/>
  <c r="AG5"/>
  <c r="AE5"/>
  <c r="AC5"/>
  <c r="AA5"/>
  <c r="Y5"/>
  <c r="U5"/>
  <c r="S5"/>
  <c r="P5"/>
  <c r="V5" s="1"/>
  <c r="O5"/>
  <c r="M5"/>
  <c r="K5"/>
  <c r="I5"/>
  <c r="G5"/>
  <c r="E5"/>
  <c r="AU4"/>
  <c r="AS4"/>
  <c r="AP4"/>
  <c r="AQ4" s="1"/>
  <c r="AO4"/>
  <c r="AM4"/>
  <c r="AK4"/>
  <c r="AI4"/>
  <c r="AG4"/>
  <c r="AE4"/>
  <c r="AC4"/>
  <c r="AA4"/>
  <c r="Y4"/>
  <c r="U4"/>
  <c r="S4"/>
  <c r="P4"/>
  <c r="Q4" s="1"/>
  <c r="O4"/>
  <c r="M4"/>
  <c r="K4"/>
  <c r="I4"/>
  <c r="G4"/>
  <c r="E4"/>
  <c r="Q95" l="1"/>
  <c r="Q97"/>
  <c r="Q99"/>
  <c r="Q101"/>
  <c r="Q103"/>
  <c r="Q105"/>
  <c r="Q107"/>
  <c r="Q109"/>
  <c r="Q111"/>
  <c r="Q113"/>
  <c r="Q115"/>
  <c r="Q117"/>
  <c r="Q119"/>
  <c r="Q121"/>
  <c r="Q124"/>
  <c r="Q126"/>
  <c r="Q128"/>
  <c r="Q130"/>
  <c r="Q132"/>
  <c r="Q134"/>
  <c r="Q136"/>
  <c r="Q138"/>
  <c r="Q140"/>
  <c r="Q142"/>
  <c r="Q144"/>
  <c r="Q146"/>
  <c r="Q80"/>
  <c r="Q82"/>
  <c r="Q84"/>
  <c r="Q86"/>
  <c r="Q88"/>
  <c r="Q90"/>
  <c r="Q15"/>
  <c r="Q17"/>
  <c r="Q19"/>
  <c r="Q21"/>
  <c r="Q23"/>
  <c r="Q25"/>
  <c r="Q27"/>
  <c r="Q29"/>
  <c r="Q31"/>
  <c r="Q43"/>
  <c r="Q45"/>
  <c r="Q48"/>
  <c r="Q50"/>
  <c r="Q52"/>
  <c r="Q54"/>
  <c r="Q33"/>
  <c r="Q35"/>
  <c r="Q37"/>
  <c r="Q39"/>
  <c r="Q57"/>
  <c r="Q59"/>
  <c r="Q61"/>
  <c r="Q63"/>
  <c r="Q65"/>
  <c r="Q67"/>
  <c r="Q69"/>
  <c r="Q71"/>
  <c r="Q5"/>
  <c r="Q7"/>
  <c r="Q9"/>
  <c r="Q11"/>
  <c r="Q13"/>
  <c r="V32"/>
  <c r="Q32"/>
  <c r="AV33"/>
  <c r="AW33" s="1"/>
  <c r="W33"/>
  <c r="AV35"/>
  <c r="AW35" s="1"/>
  <c r="W35"/>
  <c r="AV37"/>
  <c r="AW37" s="1"/>
  <c r="W37"/>
  <c r="AV39"/>
  <c r="AW39" s="1"/>
  <c r="W39"/>
  <c r="AV57"/>
  <c r="AW57" s="1"/>
  <c r="W57"/>
  <c r="AV59"/>
  <c r="AW59" s="1"/>
  <c r="W59"/>
  <c r="AV61"/>
  <c r="AW61" s="1"/>
  <c r="W61"/>
  <c r="AV63"/>
  <c r="AW63" s="1"/>
  <c r="W63"/>
  <c r="AV65"/>
  <c r="AW65" s="1"/>
  <c r="W65"/>
  <c r="AV67"/>
  <c r="AW67" s="1"/>
  <c r="W67"/>
  <c r="AV69"/>
  <c r="AW69" s="1"/>
  <c r="W69"/>
  <c r="AV71"/>
  <c r="AW71" s="1"/>
  <c r="W71"/>
  <c r="AV5"/>
  <c r="AW5" s="1"/>
  <c r="W5"/>
  <c r="AV7"/>
  <c r="AW7" s="1"/>
  <c r="W7"/>
  <c r="AV9"/>
  <c r="AW9" s="1"/>
  <c r="W9"/>
  <c r="AV11"/>
  <c r="AW11" s="1"/>
  <c r="W11"/>
  <c r="AV13"/>
  <c r="AW13" s="1"/>
  <c r="W13"/>
  <c r="AV15"/>
  <c r="AW15" s="1"/>
  <c r="W15"/>
  <c r="AV17"/>
  <c r="AW17" s="1"/>
  <c r="W17"/>
  <c r="AV19"/>
  <c r="AW19" s="1"/>
  <c r="W19"/>
  <c r="AV21"/>
  <c r="AW21" s="1"/>
  <c r="W21"/>
  <c r="AV23"/>
  <c r="AW23" s="1"/>
  <c r="W23"/>
  <c r="AV25"/>
  <c r="AW25" s="1"/>
  <c r="W25"/>
  <c r="AV27"/>
  <c r="AW27" s="1"/>
  <c r="W27"/>
  <c r="AV29"/>
  <c r="AW29" s="1"/>
  <c r="W29"/>
  <c r="AV31"/>
  <c r="AW31" s="1"/>
  <c r="W31"/>
  <c r="AV43"/>
  <c r="AW43" s="1"/>
  <c r="W43"/>
  <c r="AV45"/>
  <c r="AW45" s="1"/>
  <c r="W45"/>
  <c r="V47"/>
  <c r="Q47"/>
  <c r="AV48"/>
  <c r="AW48" s="1"/>
  <c r="W48"/>
  <c r="AV50"/>
  <c r="AW50" s="1"/>
  <c r="W50"/>
  <c r="AV52"/>
  <c r="AW52" s="1"/>
  <c r="W52"/>
  <c r="AV54"/>
  <c r="AW54" s="1"/>
  <c r="W54"/>
  <c r="AV77"/>
  <c r="AW77" s="1"/>
  <c r="W77"/>
  <c r="AV80"/>
  <c r="W80"/>
  <c r="AV82"/>
  <c r="AW82" s="1"/>
  <c r="W82"/>
  <c r="AV84"/>
  <c r="AW84" s="1"/>
  <c r="W84"/>
  <c r="AV86"/>
  <c r="AW86" s="1"/>
  <c r="W86"/>
  <c r="AV88"/>
  <c r="AW88" s="1"/>
  <c r="W88"/>
  <c r="AV90"/>
  <c r="AW90" s="1"/>
  <c r="W90"/>
  <c r="AV124"/>
  <c r="AW124" s="1"/>
  <c r="W124"/>
  <c r="AV126"/>
  <c r="AW126" s="1"/>
  <c r="W126"/>
  <c r="AV128"/>
  <c r="AW128" s="1"/>
  <c r="W128"/>
  <c r="AV130"/>
  <c r="AW130" s="1"/>
  <c r="W130"/>
  <c r="AV132"/>
  <c r="AW132" s="1"/>
  <c r="W132"/>
  <c r="AV134"/>
  <c r="AW134" s="1"/>
  <c r="W134"/>
  <c r="AV136"/>
  <c r="AW136" s="1"/>
  <c r="W136"/>
  <c r="AV138"/>
  <c r="AW138" s="1"/>
  <c r="W138"/>
  <c r="AV140"/>
  <c r="AW140" s="1"/>
  <c r="W140"/>
  <c r="AV142"/>
  <c r="AW142" s="1"/>
  <c r="W142"/>
  <c r="AV144"/>
  <c r="AW144" s="1"/>
  <c r="W144"/>
  <c r="AV146"/>
  <c r="AW146" s="1"/>
  <c r="W146"/>
  <c r="V4"/>
  <c r="V6"/>
  <c r="V8"/>
  <c r="V10"/>
  <c r="V12"/>
  <c r="V14"/>
  <c r="V16"/>
  <c r="V18"/>
  <c r="V20"/>
  <c r="V22"/>
  <c r="V24"/>
  <c r="V26"/>
  <c r="V28"/>
  <c r="V30"/>
  <c r="V34"/>
  <c r="V36"/>
  <c r="V38"/>
  <c r="V40"/>
  <c r="P41"/>
  <c r="V42"/>
  <c r="V44"/>
  <c r="V46"/>
  <c r="AP47"/>
  <c r="AQ47" s="1"/>
  <c r="V49"/>
  <c r="V51"/>
  <c r="V53"/>
  <c r="V55"/>
  <c r="V56"/>
  <c r="V58"/>
  <c r="V60"/>
  <c r="V62"/>
  <c r="V64"/>
  <c r="V66"/>
  <c r="V68"/>
  <c r="V70"/>
  <c r="V72"/>
  <c r="P73"/>
  <c r="AP73"/>
  <c r="AQ73" s="1"/>
  <c r="J74"/>
  <c r="K74" s="1"/>
  <c r="N74"/>
  <c r="O74" s="1"/>
  <c r="P74"/>
  <c r="Z74"/>
  <c r="AA74" s="1"/>
  <c r="AF74"/>
  <c r="AG74" s="1"/>
  <c r="AH74"/>
  <c r="AI74" s="1"/>
  <c r="AN74"/>
  <c r="AO74" s="1"/>
  <c r="AR74"/>
  <c r="AS74" s="1"/>
  <c r="V76"/>
  <c r="E78"/>
  <c r="G78"/>
  <c r="I78"/>
  <c r="K78"/>
  <c r="M78"/>
  <c r="O78"/>
  <c r="S78"/>
  <c r="U78"/>
  <c r="Y78"/>
  <c r="AA78"/>
  <c r="AC78"/>
  <c r="AE78"/>
  <c r="AG78"/>
  <c r="AI78"/>
  <c r="AK78"/>
  <c r="AM78"/>
  <c r="AO78"/>
  <c r="AS78"/>
  <c r="V81"/>
  <c r="V83"/>
  <c r="V85"/>
  <c r="V87"/>
  <c r="V89"/>
  <c r="V91"/>
  <c r="P92"/>
  <c r="Q92" s="1"/>
  <c r="AP92"/>
  <c r="AQ92" s="1"/>
  <c r="W95"/>
  <c r="W97"/>
  <c r="W99"/>
  <c r="C153"/>
  <c r="L153"/>
  <c r="R153"/>
  <c r="X153"/>
  <c r="AB153"/>
  <c r="AJ153"/>
  <c r="AN153"/>
  <c r="AT153"/>
  <c r="AV101"/>
  <c r="AW101" s="1"/>
  <c r="W101"/>
  <c r="AV103"/>
  <c r="AW103" s="1"/>
  <c r="W103"/>
  <c r="AV105"/>
  <c r="AW105" s="1"/>
  <c r="W105"/>
  <c r="AV107"/>
  <c r="AW107" s="1"/>
  <c r="W107"/>
  <c r="AV109"/>
  <c r="AW109" s="1"/>
  <c r="W109"/>
  <c r="AV111"/>
  <c r="AW111" s="1"/>
  <c r="W111"/>
  <c r="AV113"/>
  <c r="AW113" s="1"/>
  <c r="W113"/>
  <c r="AV115"/>
  <c r="AW115" s="1"/>
  <c r="W115"/>
  <c r="AV117"/>
  <c r="AW117" s="1"/>
  <c r="W117"/>
  <c r="AV119"/>
  <c r="AW119" s="1"/>
  <c r="W119"/>
  <c r="AV121"/>
  <c r="AW121" s="1"/>
  <c r="W121"/>
  <c r="D153"/>
  <c r="E148"/>
  <c r="P148"/>
  <c r="Q148" s="1"/>
  <c r="Q76"/>
  <c r="AC92"/>
  <c r="AG92"/>
  <c r="AK92"/>
  <c r="AO92"/>
  <c r="AS92"/>
  <c r="V94"/>
  <c r="AP148"/>
  <c r="AQ148" s="1"/>
  <c r="V96"/>
  <c r="V98"/>
  <c r="F153"/>
  <c r="N153"/>
  <c r="T153"/>
  <c r="Z153"/>
  <c r="AD153"/>
  <c r="AH153"/>
  <c r="AL153"/>
  <c r="AR153"/>
  <c r="V100"/>
  <c r="V102"/>
  <c r="V104"/>
  <c r="V106"/>
  <c r="V108"/>
  <c r="V110"/>
  <c r="V112"/>
  <c r="V114"/>
  <c r="V116"/>
  <c r="V118"/>
  <c r="V120"/>
  <c r="V122"/>
  <c r="V123"/>
  <c r="V125"/>
  <c r="V127"/>
  <c r="V129"/>
  <c r="V131"/>
  <c r="V133"/>
  <c r="V135"/>
  <c r="V137"/>
  <c r="V139"/>
  <c r="V141"/>
  <c r="V143"/>
  <c r="V145"/>
  <c r="V147"/>
  <c r="V150"/>
  <c r="H151"/>
  <c r="I151" s="1"/>
  <c r="G148"/>
  <c r="I148"/>
  <c r="K148"/>
  <c r="M148"/>
  <c r="O148"/>
  <c r="S148"/>
  <c r="U148"/>
  <c r="Y148"/>
  <c r="AA148"/>
  <c r="AC148"/>
  <c r="AE148"/>
  <c r="AG148"/>
  <c r="AI148"/>
  <c r="AK148"/>
  <c r="AM148"/>
  <c r="AO148"/>
  <c r="AS148"/>
  <c r="AU148"/>
  <c r="V92" l="1"/>
  <c r="W92" s="1"/>
  <c r="AF153"/>
  <c r="J153"/>
  <c r="AV147"/>
  <c r="AW147" s="1"/>
  <c r="W147"/>
  <c r="AV143"/>
  <c r="AW143" s="1"/>
  <c r="W143"/>
  <c r="AV139"/>
  <c r="AW139" s="1"/>
  <c r="W139"/>
  <c r="AV135"/>
  <c r="AW135" s="1"/>
  <c r="W135"/>
  <c r="AV131"/>
  <c r="AW131" s="1"/>
  <c r="W131"/>
  <c r="AV127"/>
  <c r="AW127" s="1"/>
  <c r="W127"/>
  <c r="AV123"/>
  <c r="AW123" s="1"/>
  <c r="W123"/>
  <c r="AV120"/>
  <c r="AW120" s="1"/>
  <c r="W120"/>
  <c r="AV116"/>
  <c r="AW116" s="1"/>
  <c r="W116"/>
  <c r="AV112"/>
  <c r="AW112" s="1"/>
  <c r="W112"/>
  <c r="AV108"/>
  <c r="AW108" s="1"/>
  <c r="W108"/>
  <c r="AV104"/>
  <c r="AW104" s="1"/>
  <c r="W104"/>
  <c r="AV100"/>
  <c r="AW100" s="1"/>
  <c r="W100"/>
  <c r="AM153"/>
  <c r="AE153"/>
  <c r="U153"/>
  <c r="K153"/>
  <c r="AV98"/>
  <c r="AW98" s="1"/>
  <c r="W98"/>
  <c r="E153"/>
  <c r="AO153"/>
  <c r="AG153"/>
  <c r="Y153"/>
  <c r="M153"/>
  <c r="AV91"/>
  <c r="AW91" s="1"/>
  <c r="W91"/>
  <c r="AV87"/>
  <c r="AW87" s="1"/>
  <c r="W87"/>
  <c r="AV83"/>
  <c r="AW83" s="1"/>
  <c r="W83"/>
  <c r="V78"/>
  <c r="W78" s="1"/>
  <c r="AV76"/>
  <c r="W76"/>
  <c r="Q74"/>
  <c r="Q73"/>
  <c r="V73"/>
  <c r="AV70"/>
  <c r="AW70" s="1"/>
  <c r="W70"/>
  <c r="AV66"/>
  <c r="AW66" s="1"/>
  <c r="W66"/>
  <c r="AV62"/>
  <c r="AW62" s="1"/>
  <c r="W62"/>
  <c r="AV58"/>
  <c r="AW58" s="1"/>
  <c r="W58"/>
  <c r="W55"/>
  <c r="AV55"/>
  <c r="AW55" s="1"/>
  <c r="AV51"/>
  <c r="AW51" s="1"/>
  <c r="W51"/>
  <c r="AV44"/>
  <c r="AW44" s="1"/>
  <c r="W44"/>
  <c r="Q41"/>
  <c r="V41"/>
  <c r="AV38"/>
  <c r="AW38" s="1"/>
  <c r="W38"/>
  <c r="AV34"/>
  <c r="AW34" s="1"/>
  <c r="W34"/>
  <c r="AV28"/>
  <c r="AW28" s="1"/>
  <c r="W28"/>
  <c r="AV24"/>
  <c r="AW24" s="1"/>
  <c r="W24"/>
  <c r="AV20"/>
  <c r="AW20" s="1"/>
  <c r="W20"/>
  <c r="AV16"/>
  <c r="AW16" s="1"/>
  <c r="W16"/>
  <c r="AV12"/>
  <c r="AW12" s="1"/>
  <c r="W12"/>
  <c r="AV8"/>
  <c r="AW8" s="1"/>
  <c r="W8"/>
  <c r="AV4"/>
  <c r="W4"/>
  <c r="AV47"/>
  <c r="AW47" s="1"/>
  <c r="W47"/>
  <c r="AV32"/>
  <c r="AW32" s="1"/>
  <c r="W32"/>
  <c r="AV150"/>
  <c r="W150"/>
  <c r="V151"/>
  <c r="W151" s="1"/>
  <c r="AV145"/>
  <c r="AW145" s="1"/>
  <c r="W145"/>
  <c r="AV141"/>
  <c r="AW141" s="1"/>
  <c r="W141"/>
  <c r="AV137"/>
  <c r="AW137" s="1"/>
  <c r="W137"/>
  <c r="AV133"/>
  <c r="AW133" s="1"/>
  <c r="W133"/>
  <c r="AV129"/>
  <c r="AW129" s="1"/>
  <c r="W129"/>
  <c r="AV125"/>
  <c r="AW125" s="1"/>
  <c r="W125"/>
  <c r="AV122"/>
  <c r="AW122" s="1"/>
  <c r="W122"/>
  <c r="AV118"/>
  <c r="AW118" s="1"/>
  <c r="W118"/>
  <c r="AV114"/>
  <c r="AW114" s="1"/>
  <c r="W114"/>
  <c r="AV110"/>
  <c r="AW110" s="1"/>
  <c r="W110"/>
  <c r="AV106"/>
  <c r="AW106" s="1"/>
  <c r="W106"/>
  <c r="AV102"/>
  <c r="AW102" s="1"/>
  <c r="W102"/>
  <c r="AS153"/>
  <c r="AI153"/>
  <c r="AA153"/>
  <c r="O153"/>
  <c r="G153"/>
  <c r="AV96"/>
  <c r="AW96" s="1"/>
  <c r="W96"/>
  <c r="AV94"/>
  <c r="W94"/>
  <c r="V148"/>
  <c r="W148" s="1"/>
  <c r="AU153"/>
  <c r="AK153"/>
  <c r="AC153"/>
  <c r="S153"/>
  <c r="AV89"/>
  <c r="AW89" s="1"/>
  <c r="W89"/>
  <c r="AV85"/>
  <c r="AW85" s="1"/>
  <c r="W85"/>
  <c r="AV81"/>
  <c r="AW81" s="1"/>
  <c r="W81"/>
  <c r="AV72"/>
  <c r="AW72" s="1"/>
  <c r="W72"/>
  <c r="AV68"/>
  <c r="AW68" s="1"/>
  <c r="W68"/>
  <c r="AV64"/>
  <c r="AW64" s="1"/>
  <c r="W64"/>
  <c r="AV60"/>
  <c r="AW60" s="1"/>
  <c r="W60"/>
  <c r="AV56"/>
  <c r="AW56" s="1"/>
  <c r="W56"/>
  <c r="AV53"/>
  <c r="AW53" s="1"/>
  <c r="W53"/>
  <c r="AV49"/>
  <c r="AW49" s="1"/>
  <c r="W49"/>
  <c r="AV46"/>
  <c r="AW46" s="1"/>
  <c r="W46"/>
  <c r="AV42"/>
  <c r="AW42" s="1"/>
  <c r="W42"/>
  <c r="AV40"/>
  <c r="AW40" s="1"/>
  <c r="W40"/>
  <c r="AV36"/>
  <c r="AW36" s="1"/>
  <c r="W36"/>
  <c r="AV30"/>
  <c r="AW30" s="1"/>
  <c r="W30"/>
  <c r="AV26"/>
  <c r="AW26" s="1"/>
  <c r="W26"/>
  <c r="AV22"/>
  <c r="AW22" s="1"/>
  <c r="W22"/>
  <c r="AV18"/>
  <c r="AW18" s="1"/>
  <c r="W18"/>
  <c r="AV14"/>
  <c r="AW14" s="1"/>
  <c r="W14"/>
  <c r="AV10"/>
  <c r="AW10" s="1"/>
  <c r="W10"/>
  <c r="AV6"/>
  <c r="AW6" s="1"/>
  <c r="W6"/>
  <c r="AV92"/>
  <c r="AW92" s="1"/>
  <c r="AW80"/>
  <c r="P151"/>
  <c r="Q151" s="1"/>
  <c r="H153"/>
  <c r="AP74"/>
  <c r="AV151" l="1"/>
  <c r="AW151" s="1"/>
  <c r="AW150"/>
  <c r="W41"/>
  <c r="AV41"/>
  <c r="AW41" s="1"/>
  <c r="AV73"/>
  <c r="AW73" s="1"/>
  <c r="W73"/>
  <c r="AP153"/>
  <c r="AQ153" s="1"/>
  <c r="AQ74"/>
  <c r="I153"/>
  <c r="AV148"/>
  <c r="AW148" s="1"/>
  <c r="AW94"/>
  <c r="AV74"/>
  <c r="AW4"/>
  <c r="AV78"/>
  <c r="AW78" s="1"/>
  <c r="AW76"/>
  <c r="V74"/>
  <c r="P153"/>
  <c r="Q153" s="1"/>
  <c r="V153" l="1"/>
  <c r="W153" s="1"/>
  <c r="W74"/>
  <c r="AV153"/>
  <c r="AW153" s="1"/>
  <c r="AW74"/>
</calcChain>
</file>

<file path=xl/sharedStrings.xml><?xml version="1.0" encoding="utf-8"?>
<sst xmlns="http://schemas.openxmlformats.org/spreadsheetml/2006/main" count="233" uniqueCount="197">
  <si>
    <t>EXPENDITURES BY GROUP</t>
  </si>
  <si>
    <t>2010-2011</t>
  </si>
  <si>
    <t>Oct. 2010 Elementary Secondary Membership</t>
  </si>
  <si>
    <t>Regular Education</t>
  </si>
  <si>
    <t>Special Education</t>
  </si>
  <si>
    <t>Vocational Education</t>
  </si>
  <si>
    <t>Other Instructional Programs</t>
  </si>
  <si>
    <t>Adult Education</t>
  </si>
  <si>
    <t>Special Programs</t>
  </si>
  <si>
    <r>
      <t xml:space="preserve">Classroom Instruction </t>
    </r>
    <r>
      <rPr>
        <sz val="10"/>
        <rFont val="Arial Narrow"/>
        <family val="2"/>
      </rPr>
      <t>(subset of Instruction)</t>
    </r>
  </si>
  <si>
    <t xml:space="preserve">Pupil Support Programs </t>
  </si>
  <si>
    <t>Instructional Staff Services</t>
  </si>
  <si>
    <t>Total Instruction</t>
  </si>
  <si>
    <t>School Administration</t>
  </si>
  <si>
    <t>General Administration</t>
  </si>
  <si>
    <t>Business Services</t>
  </si>
  <si>
    <t>Operations &amp; Maintenance</t>
  </si>
  <si>
    <t>Student Transportation Services</t>
  </si>
  <si>
    <t>Food Service Operations</t>
  </si>
  <si>
    <t>Enterprise Operations</t>
  </si>
  <si>
    <t>Community Service Operations</t>
  </si>
  <si>
    <t>Central Services</t>
  </si>
  <si>
    <t>Total Support</t>
  </si>
  <si>
    <t>Facility Acquisition &amp; Construction</t>
  </si>
  <si>
    <t>Debt Service</t>
  </si>
  <si>
    <t>Total Expenditures</t>
  </si>
  <si>
    <t>LEA</t>
  </si>
  <si>
    <t>DISTRICT</t>
  </si>
  <si>
    <t>Group Code 1211</t>
  </si>
  <si>
    <t>Per Pupil</t>
  </si>
  <si>
    <t>Group Code 1212</t>
  </si>
  <si>
    <t>Group Code 1213</t>
  </si>
  <si>
    <t>Group Code 1214</t>
  </si>
  <si>
    <t>Group Code 1215</t>
  </si>
  <si>
    <t>Group Code 1217</t>
  </si>
  <si>
    <t>Group Code 1221</t>
  </si>
  <si>
    <t>Group Code 1222</t>
  </si>
  <si>
    <t>Group Code 1223</t>
  </si>
  <si>
    <t>Group Code 1231</t>
  </si>
  <si>
    <t>Group Code 1232</t>
  </si>
  <si>
    <t>Group Code 1233</t>
  </si>
  <si>
    <t>Group Code 1234</t>
  </si>
  <si>
    <t>Group Code 1241</t>
  </si>
  <si>
    <t>Group Code 1251</t>
  </si>
  <si>
    <t>Group Code 1261</t>
  </si>
  <si>
    <t>Group Code 1235</t>
  </si>
  <si>
    <t>Group Code 1271</t>
  </si>
  <si>
    <t>Group Code 1281</t>
  </si>
  <si>
    <t>Total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</si>
  <si>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</si>
  <si>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</si>
  <si>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</si>
  <si>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</si>
  <si>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</si>
  <si>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</si>
  <si>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</si>
  <si>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</si>
  <si>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</si>
  <si>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</si>
  <si>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</si>
  <si>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</si>
  <si>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</si>
  <si>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</si>
  <si>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</si>
  <si>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</si>
  <si>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</si>
  <si>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</si>
  <si>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</si>
  <si>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</si>
  <si>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</si>
  <si>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</si>
  <si>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</si>
  <si>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</si>
  <si>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</si>
  <si>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 xml:space="preserve">Jefferson Parish School Board </t>
  </si>
  <si>
    <t xml:space="preserve">Jefferson Davis Parish School Board </t>
  </si>
  <si>
    <t>Lafayette Parish School Board</t>
  </si>
  <si>
    <t>Lafourche Parish School Board *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</si>
  <si>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</si>
  <si>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</si>
  <si>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</si>
  <si>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</si>
  <si>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</si>
  <si>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</si>
  <si>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</si>
  <si>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</si>
  <si>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</si>
  <si>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</si>
  <si>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</si>
  <si>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</si>
  <si>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</si>
  <si>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</si>
  <si>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</si>
  <si>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</si>
  <si>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</si>
  <si>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</si>
  <si>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</si>
  <si>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</si>
  <si>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</si>
  <si>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</si>
  <si>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St. Tammany Parish School Board *</t>
  </si>
  <si>
    <t>Tangipahoa Parish School Board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</si>
  <si>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</si>
  <si>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</si>
  <si>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</si>
  <si>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</si>
  <si>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</si>
  <si>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</si>
  <si>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</si>
  <si>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</si>
  <si>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</si>
  <si>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</si>
  <si>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</si>
  <si>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</si>
  <si>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</si>
  <si>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</si>
  <si>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</si>
  <si>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</si>
  <si>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(RSD OPERATED) *</t>
  </si>
  <si>
    <t xml:space="preserve"> Total Districts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</si>
  <si>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</si>
  <si>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</si>
  <si>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</si>
  <si>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</si>
  <si>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</si>
  <si>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</si>
  <si>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</si>
  <si>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</si>
  <si>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</si>
  <si>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</si>
  <si>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The MAX Charter School</t>
  </si>
  <si>
    <t>D'Arbonne Woods Charter School</t>
  </si>
  <si>
    <t>Children's Charter</t>
  </si>
  <si>
    <t>Madison Preparatory Academy</t>
  </si>
  <si>
    <t>International High School (VIBE)</t>
  </si>
  <si>
    <t>Total Type 2 Charter Schools</t>
  </si>
  <si>
    <t>P. A. Capdau including Early College H.S. (UNO)</t>
  </si>
  <si>
    <t>Medard Nelson (UNO)</t>
  </si>
  <si>
    <t>Thurgood Marshall Early College High School</t>
  </si>
  <si>
    <t>Gentilly Terrace School</t>
  </si>
  <si>
    <t xml:space="preserve">Lagniappe Academies of New Orleans </t>
  </si>
  <si>
    <t xml:space="preserve">E.P. Harney Spririt of Excellence Academy </t>
  </si>
  <si>
    <t xml:space="preserve">Morris Jeff Community School </t>
  </si>
  <si>
    <t>Batiste Cultural Arts Academy at Live Oak Elem.</t>
  </si>
  <si>
    <t xml:space="preserve">SciTech Academy at Laurel Elementary </t>
  </si>
  <si>
    <t>Linwood Public Charter School</t>
  </si>
  <si>
    <t>Crestworth Learning Academy</t>
  </si>
  <si>
    <t>Arise Academy</t>
  </si>
  <si>
    <t>Success Preparatory Academy</t>
  </si>
  <si>
    <t>Benjamin E. Mays Preparatory School</t>
  </si>
  <si>
    <t>Pride College Preparatory School</t>
  </si>
  <si>
    <t>Glen Oaks Middle (ADVANCE BR)</t>
  </si>
  <si>
    <t>Prescott Middle School (ADVANCE BR)</t>
  </si>
  <si>
    <t>Pointe Coupee Central High (ADVANCE BR)</t>
  </si>
  <si>
    <t>Dalton Elementary School</t>
  </si>
  <si>
    <t>Lanier Elementary School</t>
  </si>
  <si>
    <t>Crocker Arts &amp; Technology School</t>
  </si>
  <si>
    <t>The Intercultural Charter School</t>
  </si>
  <si>
    <t>Akili Academy of New Orleans</t>
  </si>
  <si>
    <t>New Orleans Charter Science &amp; Math Academy</t>
  </si>
  <si>
    <t>Sojourner Truth Academy</t>
  </si>
  <si>
    <t>Miller-McCoy Academy</t>
  </si>
  <si>
    <t>NOLA College Prep Charter School</t>
  </si>
  <si>
    <t>Langston Hughes Academy Charter School</t>
  </si>
  <si>
    <t>Andrew H. Wilson Charter School</t>
  </si>
  <si>
    <t>Abramson Science &amp; Technology Charter School *</t>
  </si>
  <si>
    <t>Kenilworth Science &amp; Technology School</t>
  </si>
  <si>
    <t>James M. Singleton Charter Middle (DRYADES)</t>
  </si>
  <si>
    <t>Martin Luther King Elem. (FRIENDS OF KING)</t>
  </si>
  <si>
    <t>McDonogh #28 City Park Academy (NOCSF)</t>
  </si>
  <si>
    <t>Lafayette Academy (CHOICE)</t>
  </si>
  <si>
    <t>Esperanza Charter School (CHOICE)</t>
  </si>
  <si>
    <t>McDonogh #42 Elementary Charter School</t>
  </si>
  <si>
    <t>Martin Behrman (ALGIERS)</t>
  </si>
  <si>
    <t>Dwight D. Eisenhower (ALGIERS)</t>
  </si>
  <si>
    <t>William J. Fisher (ALGIERS)</t>
  </si>
  <si>
    <t>McDonogh #32 (ALGIERS)</t>
  </si>
  <si>
    <t>O. P. Walker Sr. High (ALGIERS)</t>
  </si>
  <si>
    <t>Harriet Tubman (ALGIERS)</t>
  </si>
  <si>
    <t>Algiers Technology Academy</t>
  </si>
  <si>
    <t>Sophie B. Wright (SUNO)</t>
  </si>
  <si>
    <t>Edward Phillips (KIPP)</t>
  </si>
  <si>
    <t>McDonogh #15 (KIPP)</t>
  </si>
  <si>
    <t>Guste: KIPP Central City Academy</t>
  </si>
  <si>
    <t>KIPP Central City Primary</t>
  </si>
  <si>
    <t>KIPP Rennaisance High School</t>
  </si>
  <si>
    <t xml:space="preserve">KIPP New Orleans Leadership Academy </t>
  </si>
  <si>
    <t>Samuel J. Green (MSA)</t>
  </si>
  <si>
    <t>New Orleans Charter Middle School</t>
  </si>
  <si>
    <t>John Dibert Community School</t>
  </si>
  <si>
    <t>Total Type 5 Charter Schools</t>
  </si>
  <si>
    <t>A02</t>
  </si>
  <si>
    <t>Office of Juvenile Justice</t>
  </si>
  <si>
    <t>Total Office of Juvenile Justice Schools</t>
  </si>
  <si>
    <t>Total State</t>
  </si>
  <si>
    <t>.</t>
  </si>
  <si>
    <t>*  Excludes one-time Hurricane Related expenditures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</si>
</sst>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Arial Narrow"/>
      <family val="2"/>
    </font>
    <font>
      <b/>
      <sz val="24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2"/>
      <name val="Arial Narrow"/>
      <family val="2"/>
    </font>
    <font>
      <sz val="11"/>
      <color indexed="8"/>
      <name val="Calibri"/>
      <family val="2"/>
    </font>
    <font>
      <sz val="10"/>
      <color theme="1"/>
      <name val="Courier New"/>
      <family val="2"/>
    </font>
    <font>
      <sz val="10"/>
      <name val="MS Sans Serif"/>
      <family val="2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0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" fillId="0" borderId="0"/>
    <xf numFmtId="0" fontId="1" fillId="0" borderId="0"/>
  </cellStyleXfs>
  <cellXfs count="24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/>
    <xf numFmtId="0" fontId="8" fillId="7" borderId="3" xfId="1" applyFont="1" applyFill="1" applyBorder="1" applyAlignment="1">
      <alignment horizontal="center"/>
    </xf>
    <xf numFmtId="0" fontId="8" fillId="7" borderId="4" xfId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wrapText="1"/>
    </xf>
    <xf numFmtId="0" fontId="8" fillId="0" borderId="6" xfId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 wrapText="1"/>
    </xf>
    <xf numFmtId="0" fontId="0" fillId="8" borderId="0" xfId="0" applyFill="1" applyBorder="1"/>
    <xf numFmtId="0" fontId="8" fillId="0" borderId="7" xfId="1" applyFont="1" applyFill="1" applyBorder="1" applyAlignment="1">
      <alignment horizontal="right" wrapText="1"/>
    </xf>
    <xf numFmtId="0" fontId="8" fillId="0" borderId="8" xfId="1" applyFont="1" applyFill="1" applyBorder="1" applyAlignment="1">
      <alignment wrapText="1"/>
    </xf>
    <xf numFmtId="3" fontId="8" fillId="9" borderId="9" xfId="1" applyNumberFormat="1" applyFont="1" applyFill="1" applyBorder="1" applyAlignment="1">
      <alignment horizontal="right" wrapText="1"/>
    </xf>
    <xf numFmtId="6" fontId="8" fillId="0" borderId="10" xfId="2" applyNumberFormat="1" applyFont="1" applyFill="1" applyBorder="1" applyAlignment="1">
      <alignment horizontal="right" wrapText="1"/>
    </xf>
    <xf numFmtId="164" fontId="8" fillId="0" borderId="1" xfId="1" applyNumberFormat="1" applyFont="1" applyFill="1" applyBorder="1" applyAlignment="1">
      <alignment horizontal="right" wrapText="1"/>
    </xf>
    <xf numFmtId="164" fontId="8" fillId="10" borderId="11" xfId="1" applyNumberFormat="1" applyFont="1" applyFill="1" applyBorder="1" applyAlignment="1">
      <alignment horizontal="right" wrapText="1"/>
    </xf>
    <xf numFmtId="164" fontId="8" fillId="10" borderId="1" xfId="1" applyNumberFormat="1" applyFont="1" applyFill="1" applyBorder="1" applyAlignment="1">
      <alignment horizontal="right" wrapText="1"/>
    </xf>
    <xf numFmtId="164" fontId="8" fillId="11" borderId="11" xfId="1" applyNumberFormat="1" applyFont="1" applyFill="1" applyBorder="1" applyAlignment="1">
      <alignment horizontal="right" wrapText="1"/>
    </xf>
    <xf numFmtId="164" fontId="8" fillId="11" borderId="1" xfId="1" applyNumberFormat="1" applyFont="1" applyFill="1" applyBorder="1" applyAlignment="1">
      <alignment horizontal="right" wrapText="1"/>
    </xf>
    <xf numFmtId="164" fontId="8" fillId="12" borderId="1" xfId="1" applyNumberFormat="1" applyFont="1" applyFill="1" applyBorder="1" applyAlignment="1">
      <alignment horizontal="right" wrapText="1"/>
    </xf>
    <xf numFmtId="164" fontId="8" fillId="13" borderId="1" xfId="1" applyNumberFormat="1" applyFont="1" applyFill="1" applyBorder="1" applyAlignment="1">
      <alignment horizontal="right" wrapText="1"/>
    </xf>
    <xf numFmtId="0" fontId="8" fillId="0" borderId="12" xfId="1" applyFont="1" applyFill="1" applyBorder="1" applyAlignment="1">
      <alignment horizontal="right" wrapText="1"/>
    </xf>
    <xf numFmtId="0" fontId="8" fillId="0" borderId="13" xfId="1" applyFont="1" applyFill="1" applyBorder="1" applyAlignment="1">
      <alignment wrapText="1"/>
    </xf>
    <xf numFmtId="6" fontId="8" fillId="0" borderId="14" xfId="2" applyNumberFormat="1" applyFont="1" applyFill="1" applyBorder="1" applyAlignment="1">
      <alignment horizontal="right" wrapText="1"/>
    </xf>
    <xf numFmtId="164" fontId="8" fillId="0" borderId="9" xfId="1" applyNumberFormat="1" applyFont="1" applyFill="1" applyBorder="1" applyAlignment="1">
      <alignment horizontal="right" wrapText="1"/>
    </xf>
    <xf numFmtId="164" fontId="8" fillId="10" borderId="15" xfId="1" applyNumberFormat="1" applyFont="1" applyFill="1" applyBorder="1" applyAlignment="1">
      <alignment horizontal="right" wrapText="1"/>
    </xf>
    <xf numFmtId="164" fontId="8" fillId="10" borderId="9" xfId="1" applyNumberFormat="1" applyFont="1" applyFill="1" applyBorder="1" applyAlignment="1">
      <alignment horizontal="right" wrapText="1"/>
    </xf>
    <xf numFmtId="164" fontId="8" fillId="11" borderId="15" xfId="1" applyNumberFormat="1" applyFont="1" applyFill="1" applyBorder="1" applyAlignment="1">
      <alignment horizontal="right" wrapText="1"/>
    </xf>
    <xf numFmtId="164" fontId="8" fillId="11" borderId="9" xfId="1" applyNumberFormat="1" applyFont="1" applyFill="1" applyBorder="1" applyAlignment="1">
      <alignment horizontal="right" wrapText="1"/>
    </xf>
    <xf numFmtId="164" fontId="8" fillId="12" borderId="9" xfId="1" applyNumberFormat="1" applyFont="1" applyFill="1" applyBorder="1" applyAlignment="1">
      <alignment horizontal="right" wrapText="1"/>
    </xf>
    <xf numFmtId="164" fontId="8" fillId="13" borderId="9" xfId="1" applyNumberFormat="1" applyFont="1" applyFill="1" applyBorder="1" applyAlignment="1">
      <alignment horizontal="right" wrapText="1"/>
    </xf>
    <xf numFmtId="0" fontId="0" fillId="0" borderId="0" xfId="0" applyBorder="1"/>
    <xf numFmtId="0" fontId="6" fillId="0" borderId="0" xfId="0" applyFont="1" applyBorder="1"/>
    <xf numFmtId="0" fontId="8" fillId="0" borderId="16" xfId="1" applyFont="1" applyFill="1" applyBorder="1" applyAlignment="1">
      <alignment horizontal="right" wrapText="1"/>
    </xf>
    <xf numFmtId="0" fontId="8" fillId="0" borderId="17" xfId="1" applyFont="1" applyFill="1" applyBorder="1" applyAlignment="1">
      <alignment horizontal="left" wrapText="1"/>
    </xf>
    <xf numFmtId="3" fontId="8" fillId="9" borderId="5" xfId="1" applyNumberFormat="1" applyFont="1" applyFill="1" applyBorder="1" applyAlignment="1">
      <alignment horizontal="right" wrapText="1"/>
    </xf>
    <xf numFmtId="6" fontId="8" fillId="0" borderId="18" xfId="2" applyNumberFormat="1" applyFont="1" applyFill="1" applyBorder="1" applyAlignment="1">
      <alignment horizontal="right" wrapText="1"/>
    </xf>
    <xf numFmtId="164" fontId="8" fillId="0" borderId="5" xfId="1" applyNumberFormat="1" applyFont="1" applyFill="1" applyBorder="1" applyAlignment="1">
      <alignment horizontal="right" wrapText="1"/>
    </xf>
    <xf numFmtId="164" fontId="8" fillId="10" borderId="19" xfId="1" applyNumberFormat="1" applyFont="1" applyFill="1" applyBorder="1" applyAlignment="1">
      <alignment horizontal="right" wrapText="1"/>
    </xf>
    <xf numFmtId="164" fontId="8" fillId="10" borderId="5" xfId="1" applyNumberFormat="1" applyFont="1" applyFill="1" applyBorder="1" applyAlignment="1">
      <alignment horizontal="right" wrapText="1"/>
    </xf>
    <xf numFmtId="164" fontId="8" fillId="11" borderId="19" xfId="1" applyNumberFormat="1" applyFont="1" applyFill="1" applyBorder="1" applyAlignment="1">
      <alignment horizontal="right" wrapText="1"/>
    </xf>
    <xf numFmtId="164" fontId="8" fillId="11" borderId="5" xfId="1" applyNumberFormat="1" applyFont="1" applyFill="1" applyBorder="1" applyAlignment="1">
      <alignment horizontal="right" wrapText="1"/>
    </xf>
    <xf numFmtId="164" fontId="6" fillId="5" borderId="5" xfId="0" applyNumberFormat="1" applyFont="1" applyFill="1" applyBorder="1"/>
    <xf numFmtId="164" fontId="8" fillId="12" borderId="5" xfId="1" applyNumberFormat="1" applyFont="1" applyFill="1" applyBorder="1" applyAlignment="1">
      <alignment horizontal="right" wrapText="1"/>
    </xf>
    <xf numFmtId="164" fontId="8" fillId="13" borderId="5" xfId="1" applyNumberFormat="1" applyFont="1" applyFill="1" applyBorder="1" applyAlignment="1">
      <alignment horizontal="right" wrapText="1"/>
    </xf>
    <xf numFmtId="0" fontId="0" fillId="8" borderId="0" xfId="0" applyFill="1" applyBorder="1" applyAlignment="1">
      <alignment vertical="top"/>
    </xf>
    <xf numFmtId="0" fontId="10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3" fontId="5" fillId="2" borderId="21" xfId="0" applyNumberFormat="1" applyFont="1" applyFill="1" applyBorder="1"/>
    <xf numFmtId="164" fontId="5" fillId="0" borderId="21" xfId="0" applyNumberFormat="1" applyFont="1" applyBorder="1"/>
    <xf numFmtId="164" fontId="5" fillId="3" borderId="4" xfId="0" applyNumberFormat="1" applyFont="1" applyFill="1" applyBorder="1"/>
    <xf numFmtId="164" fontId="5" fillId="3" borderId="21" xfId="0" applyNumberFormat="1" applyFont="1" applyFill="1" applyBorder="1"/>
    <xf numFmtId="164" fontId="5" fillId="4" borderId="4" xfId="0" applyNumberFormat="1" applyFont="1" applyFill="1" applyBorder="1"/>
    <xf numFmtId="164" fontId="5" fillId="4" borderId="21" xfId="0" applyNumberFormat="1" applyFont="1" applyFill="1" applyBorder="1"/>
    <xf numFmtId="164" fontId="5" fillId="5" borderId="21" xfId="0" applyNumberFormat="1" applyFont="1" applyFill="1" applyBorder="1"/>
    <xf numFmtId="164" fontId="5" fillId="6" borderId="21" xfId="0" applyNumberFormat="1" applyFont="1" applyFill="1" applyBorder="1"/>
    <xf numFmtId="164" fontId="9" fillId="13" borderId="21" xfId="1" applyNumberFormat="1" applyFont="1" applyFill="1" applyBorder="1" applyAlignment="1">
      <alignment horizontal="right" wrapText="1"/>
    </xf>
    <xf numFmtId="0" fontId="6" fillId="7" borderId="22" xfId="0" applyFont="1" applyFill="1" applyBorder="1"/>
    <xf numFmtId="0" fontId="6" fillId="7" borderId="23" xfId="0" applyFont="1" applyFill="1" applyBorder="1"/>
    <xf numFmtId="0" fontId="6" fillId="7" borderId="24" xfId="0" applyFont="1" applyFill="1" applyBorder="1"/>
    <xf numFmtId="0" fontId="6" fillId="7" borderId="4" xfId="0" applyFont="1" applyFill="1" applyBorder="1"/>
    <xf numFmtId="0" fontId="6" fillId="7" borderId="25" xfId="0" applyFont="1" applyFill="1" applyBorder="1"/>
    <xf numFmtId="0" fontId="8" fillId="0" borderId="26" xfId="1" applyFont="1" applyFill="1" applyBorder="1" applyAlignment="1">
      <alignment horizontal="right" wrapText="1"/>
    </xf>
    <xf numFmtId="0" fontId="8" fillId="0" borderId="26" xfId="1" applyFont="1" applyFill="1" applyBorder="1" applyAlignment="1">
      <alignment wrapText="1"/>
    </xf>
    <xf numFmtId="3" fontId="8" fillId="2" borderId="9" xfId="3" applyNumberFormat="1" applyFont="1" applyFill="1" applyBorder="1" applyAlignment="1">
      <alignment horizontal="right" wrapText="1"/>
    </xf>
    <xf numFmtId="6" fontId="8" fillId="0" borderId="27" xfId="2" applyNumberFormat="1" applyFont="1" applyFill="1" applyBorder="1" applyAlignment="1">
      <alignment horizontal="right" wrapText="1"/>
    </xf>
    <xf numFmtId="6" fontId="8" fillId="0" borderId="1" xfId="2" applyNumberFormat="1" applyFont="1" applyFill="1" applyBorder="1" applyAlignment="1">
      <alignment horizontal="right" wrapText="1"/>
    </xf>
    <xf numFmtId="164" fontId="8" fillId="10" borderId="28" xfId="1" applyNumberFormat="1" applyFont="1" applyFill="1" applyBorder="1" applyAlignment="1">
      <alignment horizontal="right" wrapText="1"/>
    </xf>
    <xf numFmtId="164" fontId="8" fillId="11" borderId="28" xfId="1" applyNumberFormat="1" applyFont="1" applyFill="1" applyBorder="1" applyAlignment="1">
      <alignment horizontal="right" wrapText="1"/>
    </xf>
    <xf numFmtId="164" fontId="8" fillId="0" borderId="28" xfId="1" applyNumberFormat="1" applyFont="1" applyFill="1" applyBorder="1" applyAlignment="1">
      <alignment horizontal="right" wrapText="1"/>
    </xf>
    <xf numFmtId="164" fontId="8" fillId="12" borderId="28" xfId="1" applyNumberFormat="1" applyFont="1" applyFill="1" applyBorder="1" applyAlignment="1">
      <alignment horizontal="right" wrapText="1"/>
    </xf>
    <xf numFmtId="164" fontId="8" fillId="13" borderId="28" xfId="1" applyNumberFormat="1" applyFont="1" applyFill="1" applyBorder="1" applyAlignment="1">
      <alignment horizontal="right" wrapText="1"/>
    </xf>
    <xf numFmtId="0" fontId="8" fillId="0" borderId="29" xfId="1" applyFont="1" applyFill="1" applyBorder="1" applyAlignment="1">
      <alignment horizontal="right" wrapText="1"/>
    </xf>
    <xf numFmtId="0" fontId="8" fillId="0" borderId="16" xfId="1" applyFont="1" applyFill="1" applyBorder="1" applyAlignment="1">
      <alignment wrapText="1"/>
    </xf>
    <xf numFmtId="3" fontId="8" fillId="2" borderId="5" xfId="3" applyNumberFormat="1" applyFont="1" applyFill="1" applyBorder="1" applyAlignment="1">
      <alignment horizontal="right" wrapText="1"/>
    </xf>
    <xf numFmtId="6" fontId="8" fillId="0" borderId="5" xfId="2" applyNumberFormat="1" applyFont="1" applyFill="1" applyBorder="1" applyAlignment="1">
      <alignment horizontal="right" wrapText="1"/>
    </xf>
    <xf numFmtId="164" fontId="6" fillId="3" borderId="30" xfId="0" applyNumberFormat="1" applyFont="1" applyFill="1" applyBorder="1"/>
    <xf numFmtId="164" fontId="6" fillId="3" borderId="5" xfId="0" applyNumberFormat="1" applyFont="1" applyFill="1" applyBorder="1" applyAlignment="1">
      <alignment horizontal="right"/>
    </xf>
    <xf numFmtId="164" fontId="6" fillId="4" borderId="30" xfId="0" applyNumberFormat="1" applyFont="1" applyFill="1" applyBorder="1"/>
    <xf numFmtId="3" fontId="6" fillId="4" borderId="5" xfId="0" applyNumberFormat="1" applyFont="1" applyFill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6" fillId="0" borderId="31" xfId="0" applyFont="1" applyBorder="1"/>
    <xf numFmtId="0" fontId="5" fillId="0" borderId="32" xfId="0" applyFont="1" applyBorder="1" applyAlignment="1">
      <alignment horizontal="left"/>
    </xf>
    <xf numFmtId="3" fontId="5" fillId="2" borderId="29" xfId="0" applyNumberFormat="1" applyFont="1" applyFill="1" applyBorder="1"/>
    <xf numFmtId="164" fontId="5" fillId="0" borderId="16" xfId="0" applyNumberFormat="1" applyFont="1" applyBorder="1"/>
    <xf numFmtId="164" fontId="5" fillId="0" borderId="0" xfId="0" applyNumberFormat="1" applyFont="1"/>
    <xf numFmtId="164" fontId="5" fillId="0" borderId="15" xfId="0" applyNumberFormat="1" applyFont="1" applyBorder="1"/>
    <xf numFmtId="164" fontId="5" fillId="0" borderId="9" xfId="0" applyNumberFormat="1" applyFont="1" applyBorder="1" applyAlignment="1">
      <alignment horizontal="right"/>
    </xf>
    <xf numFmtId="164" fontId="5" fillId="3" borderId="19" xfId="0" applyNumberFormat="1" applyFont="1" applyFill="1" applyBorder="1"/>
    <xf numFmtId="3" fontId="5" fillId="3" borderId="5" xfId="0" applyNumberFormat="1" applyFont="1" applyFill="1" applyBorder="1"/>
    <xf numFmtId="3" fontId="5" fillId="0" borderId="5" xfId="0" applyNumberFormat="1" applyFont="1" applyBorder="1"/>
    <xf numFmtId="164" fontId="5" fillId="4" borderId="19" xfId="0" applyNumberFormat="1" applyFont="1" applyFill="1" applyBorder="1"/>
    <xf numFmtId="3" fontId="5" fillId="4" borderId="5" xfId="0" applyNumberFormat="1" applyFont="1" applyFill="1" applyBorder="1"/>
    <xf numFmtId="164" fontId="5" fillId="0" borderId="5" xfId="0" applyNumberFormat="1" applyFont="1" applyBorder="1"/>
    <xf numFmtId="164" fontId="5" fillId="5" borderId="5" xfId="0" applyNumberFormat="1" applyFont="1" applyFill="1" applyBorder="1"/>
    <xf numFmtId="164" fontId="5" fillId="6" borderId="5" xfId="0" applyNumberFormat="1" applyFont="1" applyFill="1" applyBorder="1"/>
    <xf numFmtId="164" fontId="5" fillId="6" borderId="19" xfId="0" applyNumberFormat="1" applyFont="1" applyFill="1" applyBorder="1"/>
    <xf numFmtId="0" fontId="8" fillId="0" borderId="7" xfId="1" applyFont="1" applyFill="1" applyBorder="1" applyAlignment="1">
      <alignment wrapText="1"/>
    </xf>
    <xf numFmtId="0" fontId="8" fillId="0" borderId="12" xfId="1" applyFont="1" applyFill="1" applyBorder="1" applyAlignment="1">
      <alignment wrapText="1"/>
    </xf>
    <xf numFmtId="0" fontId="8" fillId="0" borderId="5" xfId="1" applyFont="1" applyFill="1" applyBorder="1" applyAlignment="1">
      <alignment wrapText="1"/>
    </xf>
    <xf numFmtId="0" fontId="8" fillId="0" borderId="9" xfId="1" applyFont="1" applyFill="1" applyBorder="1" applyAlignment="1">
      <alignment horizontal="right" wrapText="1"/>
    </xf>
    <xf numFmtId="0" fontId="8" fillId="0" borderId="9" xfId="1" applyFont="1" applyFill="1" applyBorder="1" applyAlignment="1">
      <alignment wrapText="1"/>
    </xf>
    <xf numFmtId="0" fontId="8" fillId="0" borderId="5" xfId="1" applyFont="1" applyFill="1" applyBorder="1" applyAlignment="1">
      <alignment horizontal="right" wrapText="1"/>
    </xf>
    <xf numFmtId="0" fontId="8" fillId="0" borderId="1" xfId="1" applyFont="1" applyFill="1" applyBorder="1" applyAlignment="1">
      <alignment horizontal="right" wrapText="1"/>
    </xf>
    <xf numFmtId="0" fontId="8" fillId="8" borderId="5" xfId="1" applyFont="1" applyFill="1" applyBorder="1" applyAlignment="1">
      <alignment horizontal="right" wrapText="1"/>
    </xf>
    <xf numFmtId="0" fontId="8" fillId="8" borderId="17" xfId="1" applyFont="1" applyFill="1" applyBorder="1" applyAlignment="1">
      <alignment wrapText="1"/>
    </xf>
    <xf numFmtId="6" fontId="8" fillId="8" borderId="18" xfId="2" applyNumberFormat="1" applyFont="1" applyFill="1" applyBorder="1" applyAlignment="1">
      <alignment horizontal="right" wrapText="1"/>
    </xf>
    <xf numFmtId="164" fontId="8" fillId="8" borderId="5" xfId="1" applyNumberFormat="1" applyFont="1" applyFill="1" applyBorder="1" applyAlignment="1">
      <alignment horizontal="right" wrapText="1"/>
    </xf>
    <xf numFmtId="0" fontId="0" fillId="8" borderId="0" xfId="0" applyFill="1"/>
    <xf numFmtId="0" fontId="6" fillId="8" borderId="0" xfId="0" applyFont="1" applyFill="1"/>
    <xf numFmtId="3" fontId="5" fillId="8" borderId="29" xfId="0" applyNumberFormat="1" applyFont="1" applyFill="1" applyBorder="1"/>
    <xf numFmtId="164" fontId="5" fillId="0" borderId="29" xfId="0" applyNumberFormat="1" applyFont="1" applyBorder="1"/>
    <xf numFmtId="164" fontId="5" fillId="0" borderId="9" xfId="0" applyNumberFormat="1" applyFont="1" applyBorder="1"/>
    <xf numFmtId="164" fontId="5" fillId="0" borderId="9" xfId="0" applyNumberFormat="1" applyFont="1" applyBorder="1" applyAlignment="1"/>
    <xf numFmtId="164" fontId="9" fillId="10" borderId="33" xfId="1" applyNumberFormat="1" applyFont="1" applyFill="1" applyBorder="1" applyAlignment="1">
      <alignment horizontal="right" wrapText="1"/>
    </xf>
    <xf numFmtId="164" fontId="9" fillId="0" borderId="5" xfId="1" applyNumberFormat="1" applyFont="1" applyFill="1" applyBorder="1" applyAlignment="1">
      <alignment wrapText="1"/>
    </xf>
    <xf numFmtId="164" fontId="5" fillId="4" borderId="5" xfId="0" applyNumberFormat="1" applyFont="1" applyFill="1" applyBorder="1"/>
    <xf numFmtId="164" fontId="9" fillId="12" borderId="5" xfId="1" applyNumberFormat="1" applyFont="1" applyFill="1" applyBorder="1" applyAlignment="1">
      <alignment horizontal="right" wrapText="1"/>
    </xf>
    <xf numFmtId="164" fontId="9" fillId="13" borderId="33" xfId="1" applyNumberFormat="1" applyFont="1" applyFill="1" applyBorder="1" applyAlignment="1">
      <alignment horizontal="right" wrapText="1"/>
    </xf>
    <xf numFmtId="0" fontId="6" fillId="7" borderId="34" xfId="0" applyFont="1" applyFill="1" applyBorder="1"/>
    <xf numFmtId="3" fontId="8" fillId="9" borderId="27" xfId="1" applyNumberFormat="1" applyFont="1" applyFill="1" applyBorder="1" applyAlignment="1">
      <alignment horizontal="right" wrapText="1"/>
    </xf>
    <xf numFmtId="6" fontId="8" fillId="0" borderId="35" xfId="2" applyNumberFormat="1" applyFont="1" applyFill="1" applyBorder="1" applyAlignment="1">
      <alignment horizontal="right" wrapText="1"/>
    </xf>
    <xf numFmtId="0" fontId="6" fillId="14" borderId="0" xfId="0" applyFont="1" applyFill="1"/>
    <xf numFmtId="0" fontId="8" fillId="0" borderId="36" xfId="1" applyFont="1" applyFill="1" applyBorder="1" applyAlignment="1">
      <alignment horizontal="right" wrapText="1"/>
    </xf>
    <xf numFmtId="0" fontId="8" fillId="0" borderId="36" xfId="1" applyFont="1" applyFill="1" applyBorder="1" applyAlignment="1">
      <alignment wrapText="1"/>
    </xf>
    <xf numFmtId="3" fontId="8" fillId="9" borderId="12" xfId="1" applyNumberFormat="1" applyFont="1" applyFill="1" applyBorder="1" applyAlignment="1">
      <alignment horizontal="right" wrapText="1"/>
    </xf>
    <xf numFmtId="6" fontId="8" fillId="0" borderId="37" xfId="2" applyNumberFormat="1" applyFont="1" applyFill="1" applyBorder="1" applyAlignment="1">
      <alignment horizontal="right" wrapText="1"/>
    </xf>
    <xf numFmtId="164" fontId="8" fillId="0" borderId="36" xfId="1" applyNumberFormat="1" applyFont="1" applyFill="1" applyBorder="1" applyAlignment="1">
      <alignment horizontal="right" wrapText="1"/>
    </xf>
    <xf numFmtId="6" fontId="8" fillId="0" borderId="36" xfId="2" applyNumberFormat="1" applyFont="1" applyFill="1" applyBorder="1" applyAlignment="1">
      <alignment horizontal="right" wrapText="1"/>
    </xf>
    <xf numFmtId="164" fontId="8" fillId="10" borderId="36" xfId="1" applyNumberFormat="1" applyFont="1" applyFill="1" applyBorder="1" applyAlignment="1">
      <alignment horizontal="right" wrapText="1"/>
    </xf>
    <xf numFmtId="164" fontId="8" fillId="11" borderId="36" xfId="1" applyNumberFormat="1" applyFont="1" applyFill="1" applyBorder="1" applyAlignment="1">
      <alignment horizontal="right" wrapText="1"/>
    </xf>
    <xf numFmtId="164" fontId="8" fillId="12" borderId="36" xfId="1" applyNumberFormat="1" applyFont="1" applyFill="1" applyBorder="1" applyAlignment="1">
      <alignment horizontal="right" wrapText="1"/>
    </xf>
    <xf numFmtId="164" fontId="8" fillId="13" borderId="36" xfId="1" applyNumberFormat="1" applyFont="1" applyFill="1" applyBorder="1" applyAlignment="1">
      <alignment horizontal="right" wrapText="1"/>
    </xf>
    <xf numFmtId="0" fontId="0" fillId="8" borderId="38" xfId="0" applyFill="1" applyBorder="1" applyAlignment="1">
      <alignment vertical="top"/>
    </xf>
    <xf numFmtId="0" fontId="6" fillId="0" borderId="36" xfId="0" applyFont="1" applyBorder="1"/>
    <xf numFmtId="0" fontId="8" fillId="8" borderId="12" xfId="4" applyFont="1" applyFill="1" applyBorder="1" applyAlignment="1">
      <alignment horizontal="right" wrapText="1"/>
    </xf>
    <xf numFmtId="0" fontId="8" fillId="8" borderId="9" xfId="4" applyFont="1" applyFill="1" applyBorder="1" applyAlignment="1">
      <alignment wrapText="1"/>
    </xf>
    <xf numFmtId="6" fontId="8" fillId="8" borderId="15" xfId="2" applyNumberFormat="1" applyFont="1" applyFill="1" applyBorder="1" applyAlignment="1">
      <alignment horizontal="right" wrapText="1"/>
    </xf>
    <xf numFmtId="164" fontId="8" fillId="8" borderId="9" xfId="1" applyNumberFormat="1" applyFont="1" applyFill="1" applyBorder="1" applyAlignment="1">
      <alignment horizontal="right" wrapText="1"/>
    </xf>
    <xf numFmtId="6" fontId="8" fillId="8" borderId="9" xfId="2" applyNumberFormat="1" applyFont="1" applyFill="1" applyBorder="1" applyAlignment="1">
      <alignment horizontal="right" wrapText="1"/>
    </xf>
    <xf numFmtId="0" fontId="0" fillId="8" borderId="13" xfId="0" applyFill="1" applyBorder="1" applyAlignment="1">
      <alignment vertical="top"/>
    </xf>
    <xf numFmtId="0" fontId="6" fillId="8" borderId="0" xfId="0" applyFont="1" applyFill="1" applyBorder="1"/>
    <xf numFmtId="0" fontId="6" fillId="8" borderId="9" xfId="0" applyFont="1" applyFill="1" applyBorder="1"/>
    <xf numFmtId="0" fontId="8" fillId="8" borderId="5" xfId="4" applyFont="1" applyFill="1" applyBorder="1" applyAlignment="1">
      <alignment horizontal="right" wrapText="1"/>
    </xf>
    <xf numFmtId="0" fontId="8" fillId="8" borderId="5" xfId="4" applyFont="1" applyFill="1" applyBorder="1" applyAlignment="1">
      <alignment wrapText="1"/>
    </xf>
    <xf numFmtId="6" fontId="8" fillId="8" borderId="19" xfId="2" applyNumberFormat="1" applyFont="1" applyFill="1" applyBorder="1" applyAlignment="1">
      <alignment horizontal="right" wrapText="1"/>
    </xf>
    <xf numFmtId="6" fontId="8" fillId="8" borderId="5" xfId="2" applyNumberFormat="1" applyFont="1" applyFill="1" applyBorder="1" applyAlignment="1">
      <alignment horizontal="right" wrapText="1"/>
    </xf>
    <xf numFmtId="164" fontId="8" fillId="11" borderId="32" xfId="1" applyNumberFormat="1" applyFont="1" applyFill="1" applyBorder="1" applyAlignment="1">
      <alignment horizontal="right" wrapText="1"/>
    </xf>
    <xf numFmtId="164" fontId="8" fillId="11" borderId="16" xfId="1" applyNumberFormat="1" applyFont="1" applyFill="1" applyBorder="1" applyAlignment="1">
      <alignment horizontal="right" wrapText="1"/>
    </xf>
    <xf numFmtId="164" fontId="8" fillId="12" borderId="32" xfId="1" applyNumberFormat="1" applyFont="1" applyFill="1" applyBorder="1" applyAlignment="1">
      <alignment horizontal="right" wrapText="1"/>
    </xf>
    <xf numFmtId="164" fontId="8" fillId="12" borderId="16" xfId="1" applyNumberFormat="1" applyFont="1" applyFill="1" applyBorder="1" applyAlignment="1">
      <alignment horizontal="right" wrapText="1"/>
    </xf>
    <xf numFmtId="164" fontId="8" fillId="13" borderId="32" xfId="1" applyNumberFormat="1" applyFont="1" applyFill="1" applyBorder="1" applyAlignment="1">
      <alignment horizontal="right" wrapText="1"/>
    </xf>
    <xf numFmtId="164" fontId="8" fillId="13" borderId="16" xfId="1" applyNumberFormat="1" applyFont="1" applyFill="1" applyBorder="1" applyAlignment="1">
      <alignment horizontal="right" wrapText="1"/>
    </xf>
    <xf numFmtId="0" fontId="6" fillId="8" borderId="5" xfId="0" applyFont="1" applyFill="1" applyBorder="1"/>
    <xf numFmtId="0" fontId="8" fillId="8" borderId="9" xfId="4" applyFont="1" applyFill="1" applyBorder="1" applyAlignment="1">
      <alignment horizontal="right" wrapText="1"/>
    </xf>
    <xf numFmtId="0" fontId="8" fillId="8" borderId="9" xfId="4" applyFont="1" applyFill="1" applyBorder="1" applyAlignment="1">
      <alignment horizontal="left" wrapText="1"/>
    </xf>
    <xf numFmtId="6" fontId="8" fillId="0" borderId="19" xfId="2" applyNumberFormat="1" applyFont="1" applyFill="1" applyBorder="1" applyAlignment="1">
      <alignment horizontal="right" wrapText="1"/>
    </xf>
    <xf numFmtId="164" fontId="8" fillId="11" borderId="29" xfId="1" applyNumberFormat="1" applyFont="1" applyFill="1" applyBorder="1" applyAlignment="1">
      <alignment horizontal="right" wrapText="1"/>
    </xf>
    <xf numFmtId="164" fontId="8" fillId="12" borderId="29" xfId="1" applyNumberFormat="1" applyFont="1" applyFill="1" applyBorder="1" applyAlignment="1">
      <alignment horizontal="right" wrapText="1"/>
    </xf>
    <xf numFmtId="164" fontId="8" fillId="13" borderId="29" xfId="1" applyNumberFormat="1" applyFont="1" applyFill="1" applyBorder="1" applyAlignment="1">
      <alignment horizontal="right" wrapText="1"/>
    </xf>
    <xf numFmtId="0" fontId="6" fillId="0" borderId="5" xfId="0" applyFont="1" applyBorder="1"/>
    <xf numFmtId="6" fontId="8" fillId="0" borderId="15" xfId="2" applyNumberFormat="1" applyFont="1" applyFill="1" applyBorder="1" applyAlignment="1">
      <alignment horizontal="right" wrapText="1"/>
    </xf>
    <xf numFmtId="6" fontId="8" fillId="0" borderId="9" xfId="2" applyNumberFormat="1" applyFont="1" applyFill="1" applyBorder="1" applyAlignment="1">
      <alignment horizontal="right" wrapText="1"/>
    </xf>
    <xf numFmtId="0" fontId="6" fillId="0" borderId="9" xfId="0" applyFont="1" applyBorder="1"/>
    <xf numFmtId="164" fontId="6" fillId="5" borderId="9" xfId="0" applyNumberFormat="1" applyFont="1" applyFill="1" applyBorder="1"/>
    <xf numFmtId="0" fontId="6" fillId="14" borderId="0" xfId="0" applyFont="1" applyFill="1" applyBorder="1"/>
    <xf numFmtId="0" fontId="6" fillId="14" borderId="5" xfId="0" applyFont="1" applyFill="1" applyBorder="1"/>
    <xf numFmtId="0" fontId="8" fillId="8" borderId="12" xfId="1" applyFont="1" applyFill="1" applyBorder="1" applyAlignment="1">
      <alignment horizontal="right" wrapText="1"/>
    </xf>
    <xf numFmtId="0" fontId="8" fillId="8" borderId="9" xfId="1" applyFont="1" applyFill="1" applyBorder="1" applyAlignment="1">
      <alignment wrapText="1"/>
    </xf>
    <xf numFmtId="0" fontId="8" fillId="8" borderId="12" xfId="4" applyFont="1" applyFill="1" applyBorder="1" applyAlignment="1">
      <alignment wrapText="1"/>
    </xf>
    <xf numFmtId="6" fontId="8" fillId="8" borderId="35" xfId="2" applyNumberFormat="1" applyFont="1" applyFill="1" applyBorder="1" applyAlignment="1">
      <alignment horizontal="right" wrapText="1"/>
    </xf>
    <xf numFmtId="6" fontId="8" fillId="8" borderId="14" xfId="2" applyNumberFormat="1" applyFont="1" applyFill="1" applyBorder="1" applyAlignment="1">
      <alignment horizontal="right" wrapText="1"/>
    </xf>
    <xf numFmtId="0" fontId="6" fillId="0" borderId="39" xfId="0" applyFont="1" applyBorder="1"/>
    <xf numFmtId="0" fontId="5" fillId="0" borderId="40" xfId="0" applyFont="1" applyBorder="1" applyAlignment="1">
      <alignment horizontal="left"/>
    </xf>
    <xf numFmtId="3" fontId="5" fillId="2" borderId="20" xfId="0" applyNumberFormat="1" applyFont="1" applyFill="1" applyBorder="1"/>
    <xf numFmtId="164" fontId="5" fillId="0" borderId="41" xfId="0" applyNumberFormat="1" applyFont="1" applyBorder="1"/>
    <xf numFmtId="164" fontId="5" fillId="0" borderId="42" xfId="0" applyNumberFormat="1" applyFont="1" applyBorder="1"/>
    <xf numFmtId="164" fontId="5" fillId="0" borderId="4" xfId="0" applyNumberFormat="1" applyFont="1" applyBorder="1"/>
    <xf numFmtId="164" fontId="5" fillId="0" borderId="1" xfId="0" applyNumberFormat="1" applyFont="1" applyBorder="1"/>
    <xf numFmtId="164" fontId="5" fillId="0" borderId="21" xfId="0" applyNumberFormat="1" applyFont="1" applyBorder="1" applyAlignment="1"/>
    <xf numFmtId="164" fontId="9" fillId="10" borderId="4" xfId="1" applyNumberFormat="1" applyFont="1" applyFill="1" applyBorder="1" applyAlignment="1">
      <alignment horizontal="right" wrapText="1"/>
    </xf>
    <xf numFmtId="164" fontId="9" fillId="10" borderId="43" xfId="1" applyNumberFormat="1" applyFont="1" applyFill="1" applyBorder="1" applyAlignment="1">
      <alignment horizontal="right" wrapText="1"/>
    </xf>
    <xf numFmtId="164" fontId="9" fillId="0" borderId="43" xfId="1" applyNumberFormat="1" applyFont="1" applyFill="1" applyBorder="1" applyAlignment="1">
      <alignment wrapText="1"/>
    </xf>
    <xf numFmtId="164" fontId="9" fillId="11" borderId="21" xfId="1" applyNumberFormat="1" applyFont="1" applyFill="1" applyBorder="1" applyAlignment="1">
      <alignment horizontal="right" wrapText="1"/>
    </xf>
    <xf numFmtId="164" fontId="9" fillId="12" borderId="21" xfId="1" applyNumberFormat="1" applyFont="1" applyFill="1" applyBorder="1" applyAlignment="1">
      <alignment horizontal="right" wrapText="1"/>
    </xf>
    <xf numFmtId="164" fontId="5" fillId="6" borderId="4" xfId="0" applyNumberFormat="1" applyFont="1" applyFill="1" applyBorder="1"/>
    <xf numFmtId="164" fontId="9" fillId="13" borderId="43" xfId="1" applyNumberFormat="1" applyFont="1" applyFill="1" applyBorder="1" applyAlignment="1">
      <alignment horizontal="right" wrapText="1"/>
    </xf>
    <xf numFmtId="0" fontId="6" fillId="0" borderId="44" xfId="0" applyFont="1" applyBorder="1"/>
    <xf numFmtId="0" fontId="6" fillId="7" borderId="8" xfId="0" applyFont="1" applyFill="1" applyBorder="1"/>
    <xf numFmtId="0" fontId="6" fillId="7" borderId="44" xfId="0" applyFont="1" applyFill="1" applyBorder="1"/>
    <xf numFmtId="0" fontId="6" fillId="7" borderId="11" xfId="0" applyFont="1" applyFill="1" applyBorder="1"/>
    <xf numFmtId="0" fontId="6" fillId="7" borderId="15" xfId="0" applyFont="1" applyFill="1" applyBorder="1"/>
    <xf numFmtId="0" fontId="6" fillId="7" borderId="0" xfId="0" applyFont="1" applyFill="1" applyBorder="1"/>
    <xf numFmtId="3" fontId="8" fillId="9" borderId="1" xfId="1" applyNumberFormat="1" applyFont="1" applyFill="1" applyBorder="1" applyAlignment="1">
      <alignment horizontal="right" wrapText="1"/>
    </xf>
    <xf numFmtId="3" fontId="5" fillId="2" borderId="42" xfId="0" applyNumberFormat="1" applyFont="1" applyFill="1" applyBorder="1"/>
    <xf numFmtId="0" fontId="6" fillId="7" borderId="19" xfId="0" applyFont="1" applyFill="1" applyBorder="1"/>
    <xf numFmtId="0" fontId="6" fillId="7" borderId="30" xfId="0" applyFont="1" applyFill="1" applyBorder="1"/>
    <xf numFmtId="0" fontId="6" fillId="0" borderId="45" xfId="0" applyFont="1" applyBorder="1"/>
    <xf numFmtId="0" fontId="5" fillId="0" borderId="46" xfId="0" applyFont="1" applyBorder="1" applyAlignment="1">
      <alignment horizontal="left"/>
    </xf>
    <xf numFmtId="3" fontId="5" fillId="2" borderId="47" xfId="0" applyNumberFormat="1" applyFont="1" applyFill="1" applyBorder="1"/>
    <xf numFmtId="164" fontId="5" fillId="0" borderId="48" xfId="0" applyNumberFormat="1" applyFont="1" applyBorder="1"/>
    <xf numFmtId="164" fontId="5" fillId="0" borderId="49" xfId="0" applyNumberFormat="1" applyFont="1" applyBorder="1"/>
    <xf numFmtId="164" fontId="5" fillId="0" borderId="50" xfId="0" applyNumberFormat="1" applyFont="1" applyBorder="1"/>
    <xf numFmtId="164" fontId="5" fillId="0" borderId="47" xfId="0" applyNumberFormat="1" applyFont="1" applyFill="1" applyBorder="1"/>
    <xf numFmtId="164" fontId="5" fillId="0" borderId="47" xfId="0" applyNumberFormat="1" applyFont="1" applyBorder="1"/>
    <xf numFmtId="164" fontId="5" fillId="3" borderId="51" xfId="0" applyNumberFormat="1" applyFont="1" applyFill="1" applyBorder="1"/>
    <xf numFmtId="164" fontId="5" fillId="4" borderId="51" xfId="0" applyNumberFormat="1" applyFont="1" applyFill="1" applyBorder="1"/>
    <xf numFmtId="164" fontId="5" fillId="4" borderId="49" xfId="0" applyNumberFormat="1" applyFont="1" applyFill="1" applyBorder="1"/>
    <xf numFmtId="164" fontId="5" fillId="5" borderId="52" xfId="0" applyNumberFormat="1" applyFont="1" applyFill="1" applyBorder="1"/>
    <xf numFmtId="164" fontId="5" fillId="5" borderId="50" xfId="0" applyNumberFormat="1" applyFont="1" applyFill="1" applyBorder="1"/>
    <xf numFmtId="164" fontId="5" fillId="6" borderId="53" xfId="0" applyNumberFormat="1" applyFont="1" applyFill="1" applyBorder="1"/>
    <xf numFmtId="164" fontId="5" fillId="6" borderId="50" xfId="0" applyNumberFormat="1" applyFont="1" applyFill="1" applyBorder="1"/>
    <xf numFmtId="0" fontId="2" fillId="8" borderId="0" xfId="0" applyFont="1" applyFill="1" applyBorder="1"/>
    <xf numFmtId="0" fontId="2" fillId="0" borderId="0" xfId="0" applyFont="1"/>
    <xf numFmtId="38" fontId="6" fillId="0" borderId="0" xfId="5" applyNumberFormat="1" applyFont="1" applyFill="1" applyAlignment="1">
      <alignment horizontal="center" vertical="center" wrapText="1"/>
    </xf>
    <xf numFmtId="38" fontId="6" fillId="0" borderId="0" xfId="5" applyNumberFormat="1" applyFont="1" applyFill="1" applyAlignment="1">
      <alignment horizontal="left" vertical="top" wrapText="1"/>
    </xf>
    <xf numFmtId="164" fontId="6" fillId="0" borderId="0" xfId="0" applyNumberFormat="1" applyFont="1"/>
    <xf numFmtId="0" fontId="11" fillId="15" borderId="0" xfId="6" applyFont="1" applyFill="1" applyBorder="1" applyAlignment="1">
      <alignment horizontal="center"/>
    </xf>
    <xf numFmtId="0" fontId="11" fillId="0" borderId="0" xfId="6" applyFont="1" applyFill="1" applyBorder="1" applyAlignment="1">
      <alignment wrapText="1"/>
    </xf>
    <xf numFmtId="0" fontId="11" fillId="0" borderId="0" xfId="6" applyFont="1" applyFill="1" applyBorder="1" applyAlignment="1">
      <alignment horizontal="right" wrapText="1"/>
    </xf>
    <xf numFmtId="0" fontId="7" fillId="0" borderId="0" xfId="6" applyBorder="1"/>
  </cellXfs>
  <cellStyles count="33">
    <cellStyle name="Comma 2 2" xfId="7"/>
    <cellStyle name="Comma 3 2" xfId="8"/>
    <cellStyle name="Comma 8" xfId="9"/>
    <cellStyle name="Normal" xfId="0" builtinId="0"/>
    <cellStyle name="Normal 130" xfId="10"/>
    <cellStyle name="Normal 130 2" xfId="11"/>
    <cellStyle name="Normal 14" xfId="12"/>
    <cellStyle name="Normal 16" xfId="13"/>
    <cellStyle name="Normal 16 2" xfId="14"/>
    <cellStyle name="Normal 17" xfId="15"/>
    <cellStyle name="Normal 18" xfId="16"/>
    <cellStyle name="Normal 19 2" xfId="17"/>
    <cellStyle name="Normal 2 2" xfId="18"/>
    <cellStyle name="Normal 2 2 2" xfId="19"/>
    <cellStyle name="Normal 2 3" xfId="20"/>
    <cellStyle name="Normal 2 4" xfId="21"/>
    <cellStyle name="Normal 3 2" xfId="22"/>
    <cellStyle name="Normal 38 2" xfId="5"/>
    <cellStyle name="Normal 39 2" xfId="23"/>
    <cellStyle name="Normal 4 2" xfId="24"/>
    <cellStyle name="Normal 4 3" xfId="25"/>
    <cellStyle name="Normal 4 4" xfId="26"/>
    <cellStyle name="Normal 4 5" xfId="27"/>
    <cellStyle name="Normal 4 6" xfId="28"/>
    <cellStyle name="Normal 4 7" xfId="29"/>
    <cellStyle name="Normal 46 2" xfId="30"/>
    <cellStyle name="Normal 46 3" xfId="31"/>
    <cellStyle name="Normal 47 2" xfId="32"/>
    <cellStyle name="Normal_Expend by Group" xfId="2"/>
    <cellStyle name="Normal_Sheet1" xfId="1"/>
    <cellStyle name="Normal_Sheet1 2" xfId="4"/>
    <cellStyle name="Normal_Sheet1_Expend by Group" xfId="3"/>
    <cellStyle name="Normal_Sheet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Z369"/>
  <sheetViews>
    <sheetView tabSelected="1" view="pageBreakPreview" zoomScale="80" zoomScaleNormal="60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B185" sqref="BB185"/>
    </sheetView>
  </sheetViews>
  <sheetFormatPr defaultRowHeight="12.75"/>
  <cols>
    <col min="1" max="1" width="6.28515625" style="15" customWidth="1"/>
    <col min="2" max="2" width="41.5703125" style="15" customWidth="1"/>
    <col min="3" max="3" width="11.85546875" style="15" customWidth="1"/>
    <col min="4" max="4" width="14.42578125" style="15" customWidth="1"/>
    <col min="5" max="5" width="9.42578125" style="15" customWidth="1"/>
    <col min="6" max="6" width="14.42578125" style="15" customWidth="1"/>
    <col min="7" max="7" width="7.85546875" style="15" customWidth="1"/>
    <col min="8" max="8" width="14.42578125" style="15" customWidth="1"/>
    <col min="9" max="9" width="7.85546875" style="15" customWidth="1"/>
    <col min="10" max="10" width="14.42578125" style="15" customWidth="1"/>
    <col min="11" max="11" width="7.85546875" style="15" customWidth="1"/>
    <col min="12" max="12" width="14.42578125" style="15" customWidth="1"/>
    <col min="13" max="13" width="7.85546875" style="15" customWidth="1"/>
    <col min="14" max="14" width="14.42578125" style="15" customWidth="1"/>
    <col min="15" max="15" width="7.85546875" style="15" customWidth="1"/>
    <col min="16" max="16" width="14.42578125" style="15" customWidth="1"/>
    <col min="17" max="17" width="7.85546875" style="15" customWidth="1"/>
    <col min="18" max="18" width="14.42578125" style="15" customWidth="1"/>
    <col min="19" max="19" width="7.85546875" style="15" customWidth="1"/>
    <col min="20" max="20" width="14.42578125" style="15" customWidth="1"/>
    <col min="21" max="21" width="7.85546875" style="15" customWidth="1"/>
    <col min="22" max="22" width="14.42578125" style="15" customWidth="1"/>
    <col min="23" max="23" width="12.5703125" style="15" customWidth="1"/>
    <col min="24" max="24" width="14.42578125" style="15" customWidth="1"/>
    <col min="25" max="25" width="7.85546875" style="15" customWidth="1"/>
    <col min="26" max="26" width="14.42578125" style="15" customWidth="1"/>
    <col min="27" max="27" width="7.85546875" style="15" customWidth="1"/>
    <col min="28" max="28" width="14.42578125" style="15" customWidth="1"/>
    <col min="29" max="29" width="7.85546875" style="15" customWidth="1"/>
    <col min="30" max="30" width="14.42578125" style="15" customWidth="1"/>
    <col min="31" max="31" width="7.85546875" style="15" customWidth="1"/>
    <col min="32" max="32" width="14.42578125" style="15" customWidth="1"/>
    <col min="33" max="33" width="7.85546875" style="15" customWidth="1"/>
    <col min="34" max="34" width="14.42578125" style="15" customWidth="1"/>
    <col min="35" max="35" width="7.85546875" style="15" customWidth="1"/>
    <col min="36" max="36" width="14.42578125" style="15" customWidth="1"/>
    <col min="37" max="37" width="7.85546875" style="15" customWidth="1"/>
    <col min="38" max="38" width="14.42578125" style="15" customWidth="1"/>
    <col min="39" max="39" width="7.85546875" style="15" customWidth="1"/>
    <col min="40" max="40" width="14.42578125" style="15" customWidth="1"/>
    <col min="41" max="41" width="7.85546875" style="15" customWidth="1"/>
    <col min="42" max="42" width="14.42578125" style="15" customWidth="1"/>
    <col min="43" max="43" width="7.85546875" style="15" customWidth="1"/>
    <col min="44" max="44" width="14.42578125" style="15" customWidth="1"/>
    <col min="45" max="45" width="7.85546875" style="15" customWidth="1"/>
    <col min="46" max="46" width="14.42578125" style="15" customWidth="1"/>
    <col min="47" max="47" width="7.85546875" style="15" customWidth="1"/>
    <col min="48" max="48" width="14.42578125" style="15" customWidth="1"/>
    <col min="49" max="49" width="7.85546875" style="15" customWidth="1"/>
    <col min="50" max="50" width="18.28515625" customWidth="1"/>
    <col min="54" max="16384" width="9.140625" style="15"/>
  </cols>
  <sheetData>
    <row r="1" spans="1:53" s="1" customFormat="1" ht="65.25" customHeight="1">
      <c r="B1" s="2"/>
      <c r="C1" s="2"/>
      <c r="D1" s="3" t="s">
        <v>0</v>
      </c>
      <c r="E1" s="3"/>
      <c r="F1" s="3"/>
      <c r="G1" s="3"/>
      <c r="H1" s="3"/>
      <c r="I1" s="3"/>
      <c r="J1" s="3" t="s">
        <v>0</v>
      </c>
      <c r="K1" s="3"/>
      <c r="L1" s="3"/>
      <c r="M1" s="3"/>
      <c r="N1" s="3"/>
      <c r="O1" s="3"/>
      <c r="P1" s="3" t="s">
        <v>0</v>
      </c>
      <c r="Q1" s="3"/>
      <c r="R1" s="3"/>
      <c r="S1" s="3"/>
      <c r="T1" s="3"/>
      <c r="U1" s="3"/>
      <c r="V1" s="3" t="s">
        <v>0</v>
      </c>
      <c r="W1" s="3"/>
      <c r="X1" s="3"/>
      <c r="Y1" s="3"/>
      <c r="Z1" s="3"/>
      <c r="AA1" s="3"/>
      <c r="AB1" s="3" t="s">
        <v>0</v>
      </c>
      <c r="AC1" s="3"/>
      <c r="AD1" s="3"/>
      <c r="AE1" s="3"/>
      <c r="AF1" s="3"/>
      <c r="AG1" s="3"/>
      <c r="AH1" s="3" t="s">
        <v>0</v>
      </c>
      <c r="AI1" s="3"/>
      <c r="AJ1" s="3"/>
      <c r="AK1" s="3"/>
      <c r="AL1" s="3"/>
      <c r="AM1" s="3"/>
      <c r="AN1" s="3" t="s">
        <v>0</v>
      </c>
      <c r="AO1" s="3"/>
      <c r="AP1" s="3"/>
      <c r="AQ1" s="3"/>
      <c r="AR1" s="3"/>
      <c r="AS1" s="3"/>
      <c r="AT1" s="2" t="s">
        <v>0</v>
      </c>
      <c r="AU1" s="2"/>
      <c r="AV1" s="2"/>
      <c r="AW1" s="2"/>
      <c r="AX1" s="4"/>
      <c r="AY1" s="4"/>
      <c r="AZ1" s="4"/>
      <c r="BA1" s="4"/>
    </row>
    <row r="2" spans="1:53" ht="37.5" customHeight="1">
      <c r="A2" s="5"/>
      <c r="B2" s="6" t="s">
        <v>1</v>
      </c>
      <c r="C2" s="7" t="s">
        <v>2</v>
      </c>
      <c r="D2" s="8" t="s">
        <v>3</v>
      </c>
      <c r="E2" s="9"/>
      <c r="F2" s="8" t="s">
        <v>4</v>
      </c>
      <c r="G2" s="9"/>
      <c r="H2" s="8" t="s">
        <v>5</v>
      </c>
      <c r="I2" s="9"/>
      <c r="J2" s="8" t="s">
        <v>6</v>
      </c>
      <c r="K2" s="9"/>
      <c r="L2" s="8" t="s">
        <v>7</v>
      </c>
      <c r="M2" s="9"/>
      <c r="N2" s="8" t="s">
        <v>8</v>
      </c>
      <c r="O2" s="9"/>
      <c r="P2" s="10" t="s">
        <v>9</v>
      </c>
      <c r="Q2" s="9"/>
      <c r="R2" s="8" t="s">
        <v>10</v>
      </c>
      <c r="S2" s="9"/>
      <c r="T2" s="8" t="s">
        <v>11</v>
      </c>
      <c r="U2" s="9"/>
      <c r="V2" s="11" t="s">
        <v>12</v>
      </c>
      <c r="W2" s="9"/>
      <c r="X2" s="8" t="s">
        <v>13</v>
      </c>
      <c r="Y2" s="9"/>
      <c r="Z2" s="8" t="s">
        <v>14</v>
      </c>
      <c r="AA2" s="9"/>
      <c r="AB2" s="8" t="s">
        <v>15</v>
      </c>
      <c r="AC2" s="9"/>
      <c r="AD2" s="8" t="s">
        <v>16</v>
      </c>
      <c r="AE2" s="9"/>
      <c r="AF2" s="8" t="s">
        <v>17</v>
      </c>
      <c r="AG2" s="9"/>
      <c r="AH2" s="8" t="s">
        <v>18</v>
      </c>
      <c r="AI2" s="9"/>
      <c r="AJ2" s="8" t="s">
        <v>19</v>
      </c>
      <c r="AK2" s="9"/>
      <c r="AL2" s="8" t="s">
        <v>20</v>
      </c>
      <c r="AM2" s="9"/>
      <c r="AN2" s="8" t="s">
        <v>21</v>
      </c>
      <c r="AO2" s="9"/>
      <c r="AP2" s="12" t="s">
        <v>22</v>
      </c>
      <c r="AQ2" s="9"/>
      <c r="AR2" s="8" t="s">
        <v>23</v>
      </c>
      <c r="AS2" s="9"/>
      <c r="AT2" s="8" t="s">
        <v>24</v>
      </c>
      <c r="AU2" s="9"/>
      <c r="AV2" s="13" t="s">
        <v>25</v>
      </c>
      <c r="AW2" s="14"/>
    </row>
    <row r="3" spans="1:53" ht="30.75" customHeight="1">
      <c r="A3" s="16" t="s">
        <v>26</v>
      </c>
      <c r="B3" s="17" t="s">
        <v>27</v>
      </c>
      <c r="C3" s="18"/>
      <c r="D3" s="19" t="s">
        <v>28</v>
      </c>
      <c r="E3" s="20" t="s">
        <v>29</v>
      </c>
      <c r="F3" s="19" t="s">
        <v>30</v>
      </c>
      <c r="G3" s="20" t="s">
        <v>29</v>
      </c>
      <c r="H3" s="19" t="s">
        <v>31</v>
      </c>
      <c r="I3" s="20" t="s">
        <v>29</v>
      </c>
      <c r="J3" s="19" t="s">
        <v>32</v>
      </c>
      <c r="K3" s="20" t="s">
        <v>29</v>
      </c>
      <c r="L3" s="19" t="s">
        <v>33</v>
      </c>
      <c r="M3" s="20" t="s">
        <v>29</v>
      </c>
      <c r="N3" s="19" t="s">
        <v>34</v>
      </c>
      <c r="O3" s="20" t="s">
        <v>29</v>
      </c>
      <c r="P3" s="21"/>
      <c r="Q3" s="22" t="s">
        <v>29</v>
      </c>
      <c r="R3" s="19" t="s">
        <v>35</v>
      </c>
      <c r="S3" s="20" t="s">
        <v>29</v>
      </c>
      <c r="T3" s="19" t="s">
        <v>36</v>
      </c>
      <c r="U3" s="20" t="s">
        <v>29</v>
      </c>
      <c r="V3" s="23"/>
      <c r="W3" s="24" t="s">
        <v>29</v>
      </c>
      <c r="X3" s="19" t="s">
        <v>37</v>
      </c>
      <c r="Y3" s="20" t="s">
        <v>29</v>
      </c>
      <c r="Z3" s="19" t="s">
        <v>38</v>
      </c>
      <c r="AA3" s="20" t="s">
        <v>29</v>
      </c>
      <c r="AB3" s="19" t="s">
        <v>39</v>
      </c>
      <c r="AC3" s="20" t="s">
        <v>29</v>
      </c>
      <c r="AD3" s="19" t="s">
        <v>40</v>
      </c>
      <c r="AE3" s="20" t="s">
        <v>29</v>
      </c>
      <c r="AF3" s="19" t="s">
        <v>41</v>
      </c>
      <c r="AG3" s="20" t="s">
        <v>29</v>
      </c>
      <c r="AH3" s="19" t="s">
        <v>42</v>
      </c>
      <c r="AI3" s="20" t="s">
        <v>29</v>
      </c>
      <c r="AJ3" s="19" t="s">
        <v>43</v>
      </c>
      <c r="AK3" s="20" t="s">
        <v>29</v>
      </c>
      <c r="AL3" s="19" t="s">
        <v>44</v>
      </c>
      <c r="AM3" s="20" t="s">
        <v>29</v>
      </c>
      <c r="AN3" s="19" t="s">
        <v>45</v>
      </c>
      <c r="AO3" s="20" t="s">
        <v>29</v>
      </c>
      <c r="AP3" s="25"/>
      <c r="AQ3" s="26" t="s">
        <v>29</v>
      </c>
      <c r="AR3" s="19" t="s">
        <v>46</v>
      </c>
      <c r="AS3" s="20" t="s">
        <v>29</v>
      </c>
      <c r="AT3" s="19" t="s">
        <v>47</v>
      </c>
      <c r="AU3" s="20" t="s">
        <v>29</v>
      </c>
      <c r="AV3" s="27" t="s">
        <v>48</v>
      </c>
      <c r="AW3" s="28" t="s">
        <v>29</v>
      </c>
      <c r="AX3" s="29"/>
    </row>
    <row r="4" spans="1:53">
      <c r="A4" s="30">
        <v>1</v>
      </c>
      <c r="B4" s="31" t="s">
        <v>49</v>
      </c>
      <c r="C4" s="32">
        <v>9587</v>
      </c>
      <c r="D4" s="33">
        <v>41662619</v>
      </c>
      <c r="E4" s="34">
        <f t="shared" ref="E4:E67" si="0">D4/C4</f>
        <v>4345.7410034421609</v>
      </c>
      <c r="F4" s="33">
        <v>7285516</v>
      </c>
      <c r="G4" s="34">
        <f t="shared" ref="G4:G67" si="1">F4/C4</f>
        <v>759.93699801814955</v>
      </c>
      <c r="H4" s="33">
        <v>1834090</v>
      </c>
      <c r="I4" s="34">
        <f>H4/$C4</f>
        <v>191.31010743715447</v>
      </c>
      <c r="J4" s="33">
        <v>273373</v>
      </c>
      <c r="K4" s="34">
        <f t="shared" ref="K4:K67" si="2">J4/$C4</f>
        <v>28.514968186085323</v>
      </c>
      <c r="L4" s="33">
        <v>361889</v>
      </c>
      <c r="M4" s="34">
        <f t="shared" ref="M4:M67" si="3">L4/$C4</f>
        <v>37.747887764681337</v>
      </c>
      <c r="N4" s="33">
        <v>3474476</v>
      </c>
      <c r="O4" s="34">
        <f t="shared" ref="O4:O67" si="4">N4/$C4</f>
        <v>362.41535412537814</v>
      </c>
      <c r="P4" s="35">
        <f>D4+F4+H4+J4+L4+N4</f>
        <v>54891963</v>
      </c>
      <c r="Q4" s="36">
        <f>P4/$C4</f>
        <v>5725.66631897361</v>
      </c>
      <c r="R4" s="33">
        <v>5179450</v>
      </c>
      <c r="S4" s="34">
        <f t="shared" ref="S4:S67" si="5">R4/$C4</f>
        <v>540.25764055491811</v>
      </c>
      <c r="T4" s="33">
        <v>3974250</v>
      </c>
      <c r="U4" s="34">
        <f t="shared" ref="U4:U67" si="6">T4/$C4</f>
        <v>414.54573902159171</v>
      </c>
      <c r="V4" s="37">
        <f>P4+R4+T4</f>
        <v>64045663</v>
      </c>
      <c r="W4" s="38">
        <f t="shared" ref="W4:W67" si="7">V4/$C4</f>
        <v>6680.4696985501196</v>
      </c>
      <c r="X4" s="33">
        <v>5019732</v>
      </c>
      <c r="Y4" s="34">
        <f t="shared" ref="Y4:Y67" si="8">X4/$C4</f>
        <v>523.59778867216016</v>
      </c>
      <c r="Z4" s="33">
        <v>1031771</v>
      </c>
      <c r="AA4" s="34">
        <f t="shared" ref="AA4:AA67" si="9">Z4/$C4</f>
        <v>107.6218838009805</v>
      </c>
      <c r="AB4" s="33">
        <v>769834</v>
      </c>
      <c r="AC4" s="34">
        <f t="shared" ref="AC4:AC67" si="10">AB4/$C4</f>
        <v>80.299780953374366</v>
      </c>
      <c r="AD4" s="33">
        <v>9060261</v>
      </c>
      <c r="AE4" s="34">
        <f t="shared" ref="AE4:AE67" si="11">AD4/$C4</f>
        <v>945.05695212266608</v>
      </c>
      <c r="AF4" s="33">
        <v>3928976</v>
      </c>
      <c r="AG4" s="34">
        <f t="shared" ref="AG4:AG67" si="12">AF4/$C4</f>
        <v>409.82330238865131</v>
      </c>
      <c r="AH4" s="33">
        <v>5715226</v>
      </c>
      <c r="AI4" s="34">
        <f t="shared" ref="AI4:AI67" si="13">AH4/$C4</f>
        <v>596.14331907791802</v>
      </c>
      <c r="AJ4" s="33">
        <v>0</v>
      </c>
      <c r="AK4" s="34">
        <f t="shared" ref="AK4:AK67" si="14">AJ4/$C4</f>
        <v>0</v>
      </c>
      <c r="AL4" s="33">
        <v>496623</v>
      </c>
      <c r="AM4" s="34">
        <f t="shared" ref="AM4:AM67" si="15">AL4/$C4</f>
        <v>51.80171064983832</v>
      </c>
      <c r="AN4" s="33">
        <v>474358</v>
      </c>
      <c r="AO4" s="34">
        <f t="shared" ref="AO4:AO67" si="16">AN4/$C4</f>
        <v>49.479294878481276</v>
      </c>
      <c r="AP4" s="39">
        <f>X4+Z4+AB4+AD4+AF4+AH4+AJ4+AL4+AN4</f>
        <v>26496781</v>
      </c>
      <c r="AQ4" s="39">
        <f t="shared" ref="AQ4:AQ67" si="17">AP4/$C4</f>
        <v>2763.8240325440702</v>
      </c>
      <c r="AR4" s="33">
        <v>1464247</v>
      </c>
      <c r="AS4" s="34">
        <f t="shared" ref="AS4:AS67" si="18">AR4/$C4</f>
        <v>152.73255450088661</v>
      </c>
      <c r="AT4" s="33">
        <v>1103647</v>
      </c>
      <c r="AU4" s="34">
        <f t="shared" ref="AU4:AU67" si="19">AT4/$C4</f>
        <v>115.11911964118076</v>
      </c>
      <c r="AV4" s="40">
        <f>V4+AP4+AR4+AT4</f>
        <v>93110338</v>
      </c>
      <c r="AW4" s="40">
        <f t="shared" ref="AW4:AW67" si="20">AV4/$C4</f>
        <v>9712.1454052362569</v>
      </c>
      <c r="AX4" s="29"/>
    </row>
    <row r="5" spans="1:53" s="52" customFormat="1">
      <c r="A5" s="41">
        <v>2</v>
      </c>
      <c r="B5" s="42" t="s">
        <v>50</v>
      </c>
      <c r="C5" s="32">
        <v>4277</v>
      </c>
      <c r="D5" s="43">
        <v>18865042</v>
      </c>
      <c r="E5" s="44">
        <f t="shared" si="0"/>
        <v>4410.8117839607203</v>
      </c>
      <c r="F5" s="43">
        <v>3501446</v>
      </c>
      <c r="G5" s="44">
        <f t="shared" si="1"/>
        <v>818.66869300911856</v>
      </c>
      <c r="H5" s="43">
        <v>1314574</v>
      </c>
      <c r="I5" s="44">
        <f>H5/$C5</f>
        <v>307.35889642272622</v>
      </c>
      <c r="J5" s="43">
        <v>354061</v>
      </c>
      <c r="K5" s="44">
        <f t="shared" si="2"/>
        <v>82.782557867664252</v>
      </c>
      <c r="L5" s="43">
        <v>164866</v>
      </c>
      <c r="M5" s="44">
        <f t="shared" si="3"/>
        <v>38.547112462006076</v>
      </c>
      <c r="N5" s="43">
        <v>1805349</v>
      </c>
      <c r="O5" s="44">
        <f t="shared" si="4"/>
        <v>422.10638297872339</v>
      </c>
      <c r="P5" s="45">
        <f t="shared" ref="P5:P68" si="21">D5+F5+H5+J5+L5+N5</f>
        <v>26005338</v>
      </c>
      <c r="Q5" s="46">
        <f t="shared" ref="Q5:Q68" si="22">P5/$C5</f>
        <v>6080.2754267009586</v>
      </c>
      <c r="R5" s="43">
        <v>2834865</v>
      </c>
      <c r="S5" s="44">
        <f t="shared" si="5"/>
        <v>662.81622632686458</v>
      </c>
      <c r="T5" s="43">
        <v>1961891</v>
      </c>
      <c r="U5" s="44">
        <f t="shared" si="6"/>
        <v>458.70727145195229</v>
      </c>
      <c r="V5" s="47">
        <f t="shared" ref="V5:V68" si="23">P5+R5+T5</f>
        <v>30802094</v>
      </c>
      <c r="W5" s="48">
        <f t="shared" si="7"/>
        <v>7201.7989244797755</v>
      </c>
      <c r="X5" s="43">
        <v>2899018</v>
      </c>
      <c r="Y5" s="44">
        <f t="shared" si="8"/>
        <v>677.8157587093757</v>
      </c>
      <c r="Z5" s="43">
        <v>1406717</v>
      </c>
      <c r="AA5" s="44">
        <f t="shared" si="9"/>
        <v>328.90273556231006</v>
      </c>
      <c r="AB5" s="43">
        <v>342023</v>
      </c>
      <c r="AC5" s="44">
        <f t="shared" si="10"/>
        <v>79.967968202010752</v>
      </c>
      <c r="AD5" s="43">
        <v>4235444</v>
      </c>
      <c r="AE5" s="44">
        <f t="shared" si="11"/>
        <v>990.2838438157587</v>
      </c>
      <c r="AF5" s="43">
        <v>2949770</v>
      </c>
      <c r="AG5" s="44">
        <f t="shared" si="12"/>
        <v>689.68202010755203</v>
      </c>
      <c r="AH5" s="43">
        <v>2533214</v>
      </c>
      <c r="AI5" s="44">
        <f t="shared" si="13"/>
        <v>592.28758475566985</v>
      </c>
      <c r="AJ5" s="43">
        <v>0</v>
      </c>
      <c r="AK5" s="44">
        <f t="shared" si="14"/>
        <v>0</v>
      </c>
      <c r="AL5" s="43">
        <v>28934</v>
      </c>
      <c r="AM5" s="44">
        <f t="shared" si="15"/>
        <v>6.7650222118307228</v>
      </c>
      <c r="AN5" s="43">
        <v>103049</v>
      </c>
      <c r="AO5" s="44">
        <f t="shared" si="16"/>
        <v>24.093757306523266</v>
      </c>
      <c r="AP5" s="49">
        <f t="shared" ref="AP5:AP68" si="24">X5+Z5+AB5+AD5+AF5+AH5+AJ5+AL5+AN5</f>
        <v>14498169</v>
      </c>
      <c r="AQ5" s="49">
        <f t="shared" si="17"/>
        <v>3389.7986906710312</v>
      </c>
      <c r="AR5" s="43">
        <v>1014697</v>
      </c>
      <c r="AS5" s="44">
        <f t="shared" si="18"/>
        <v>237.24503156418049</v>
      </c>
      <c r="AT5" s="43">
        <v>1874588</v>
      </c>
      <c r="AU5" s="44">
        <f t="shared" si="19"/>
        <v>438.29506663549216</v>
      </c>
      <c r="AV5" s="50">
        <f t="shared" ref="AV5:AV68" si="25">V5+AP5+AR5+AT5</f>
        <v>48189548</v>
      </c>
      <c r="AW5" s="50">
        <f t="shared" si="20"/>
        <v>11267.137713350479</v>
      </c>
      <c r="AX5" s="29"/>
      <c r="AY5" s="51"/>
      <c r="AZ5" s="51"/>
      <c r="BA5" s="51"/>
    </row>
    <row r="6" spans="1:53" s="52" customFormat="1">
      <c r="A6" s="41">
        <v>3</v>
      </c>
      <c r="B6" s="42" t="s">
        <v>51</v>
      </c>
      <c r="C6" s="32">
        <v>19980</v>
      </c>
      <c r="D6" s="43">
        <v>83038166</v>
      </c>
      <c r="E6" s="44">
        <f t="shared" si="0"/>
        <v>4156.0643643643643</v>
      </c>
      <c r="F6" s="43">
        <v>30262828</v>
      </c>
      <c r="G6" s="44">
        <f t="shared" si="1"/>
        <v>1514.6560560560561</v>
      </c>
      <c r="H6" s="43">
        <v>2094073</v>
      </c>
      <c r="I6" s="44">
        <f>H6/$C6</f>
        <v>104.80845845845846</v>
      </c>
      <c r="J6" s="43">
        <v>2934451</v>
      </c>
      <c r="K6" s="44">
        <f t="shared" si="2"/>
        <v>146.86941941941942</v>
      </c>
      <c r="L6" s="43">
        <v>303553</v>
      </c>
      <c r="M6" s="44">
        <f t="shared" si="3"/>
        <v>15.192842842842843</v>
      </c>
      <c r="N6" s="43">
        <v>8055398</v>
      </c>
      <c r="O6" s="44">
        <f t="shared" si="4"/>
        <v>403.17307307307306</v>
      </c>
      <c r="P6" s="45">
        <f t="shared" si="21"/>
        <v>126688469</v>
      </c>
      <c r="Q6" s="46">
        <f t="shared" si="22"/>
        <v>6340.764214214214</v>
      </c>
      <c r="R6" s="43">
        <v>8800561</v>
      </c>
      <c r="S6" s="44">
        <f t="shared" si="5"/>
        <v>440.46851851851852</v>
      </c>
      <c r="T6" s="43">
        <v>8619959</v>
      </c>
      <c r="U6" s="44">
        <f t="shared" si="6"/>
        <v>431.42937937937938</v>
      </c>
      <c r="V6" s="47">
        <f t="shared" si="23"/>
        <v>144108989</v>
      </c>
      <c r="W6" s="48">
        <f t="shared" si="7"/>
        <v>7212.6621121121125</v>
      </c>
      <c r="X6" s="43">
        <v>10064849</v>
      </c>
      <c r="Y6" s="44">
        <f t="shared" si="8"/>
        <v>503.74619619619619</v>
      </c>
      <c r="Z6" s="43">
        <v>3761766</v>
      </c>
      <c r="AA6" s="44">
        <f t="shared" si="9"/>
        <v>188.27657657657659</v>
      </c>
      <c r="AB6" s="43">
        <v>2492214</v>
      </c>
      <c r="AC6" s="44">
        <f t="shared" si="10"/>
        <v>124.73543543543543</v>
      </c>
      <c r="AD6" s="43">
        <v>20142219</v>
      </c>
      <c r="AE6" s="44">
        <f t="shared" si="11"/>
        <v>1008.119069069069</v>
      </c>
      <c r="AF6" s="43">
        <v>10703970</v>
      </c>
      <c r="AG6" s="44">
        <f t="shared" si="12"/>
        <v>535.73423423423424</v>
      </c>
      <c r="AH6" s="43">
        <v>8964692</v>
      </c>
      <c r="AI6" s="44">
        <f t="shared" si="13"/>
        <v>448.68328328328329</v>
      </c>
      <c r="AJ6" s="43">
        <v>0</v>
      </c>
      <c r="AK6" s="44">
        <f t="shared" si="14"/>
        <v>0</v>
      </c>
      <c r="AL6" s="43">
        <v>0</v>
      </c>
      <c r="AM6" s="44">
        <f t="shared" si="15"/>
        <v>0</v>
      </c>
      <c r="AN6" s="43">
        <v>8352072</v>
      </c>
      <c r="AO6" s="44">
        <f t="shared" si="16"/>
        <v>418.02162162162165</v>
      </c>
      <c r="AP6" s="49">
        <f t="shared" si="24"/>
        <v>64481782</v>
      </c>
      <c r="AQ6" s="49">
        <f t="shared" si="17"/>
        <v>3227.3164164164164</v>
      </c>
      <c r="AR6" s="43">
        <v>14365074</v>
      </c>
      <c r="AS6" s="44">
        <f t="shared" si="18"/>
        <v>718.97267267267273</v>
      </c>
      <c r="AT6" s="43">
        <v>14160105</v>
      </c>
      <c r="AU6" s="44">
        <f t="shared" si="19"/>
        <v>708.71396396396392</v>
      </c>
      <c r="AV6" s="50">
        <f t="shared" si="25"/>
        <v>237115950</v>
      </c>
      <c r="AW6" s="50">
        <f t="shared" si="20"/>
        <v>11867.665165165165</v>
      </c>
      <c r="AX6" s="29"/>
      <c r="AY6" s="51"/>
      <c r="AZ6" s="51"/>
      <c r="BA6" s="51"/>
    </row>
    <row r="7" spans="1:53" s="52" customFormat="1">
      <c r="A7" s="41">
        <v>4</v>
      </c>
      <c r="B7" s="42" t="s">
        <v>52</v>
      </c>
      <c r="C7" s="32">
        <v>3806</v>
      </c>
      <c r="D7" s="43">
        <v>14355445</v>
      </c>
      <c r="E7" s="44">
        <f t="shared" si="0"/>
        <v>3771.7932212296373</v>
      </c>
      <c r="F7" s="43">
        <v>6163342</v>
      </c>
      <c r="G7" s="44">
        <f t="shared" si="1"/>
        <v>1619.375197057278</v>
      </c>
      <c r="H7" s="43">
        <v>961708</v>
      </c>
      <c r="I7" s="44">
        <f>H7/$C7</f>
        <v>252.68208092485548</v>
      </c>
      <c r="J7" s="43">
        <v>842121</v>
      </c>
      <c r="K7" s="44">
        <f t="shared" si="2"/>
        <v>221.26142932212295</v>
      </c>
      <c r="L7" s="43">
        <v>0</v>
      </c>
      <c r="M7" s="44">
        <f t="shared" si="3"/>
        <v>0</v>
      </c>
      <c r="N7" s="43">
        <v>3139272</v>
      </c>
      <c r="O7" s="44">
        <f t="shared" si="4"/>
        <v>824.82186022070414</v>
      </c>
      <c r="P7" s="45">
        <f t="shared" si="21"/>
        <v>25461888</v>
      </c>
      <c r="Q7" s="46">
        <f t="shared" si="22"/>
        <v>6689.933788754598</v>
      </c>
      <c r="R7" s="43">
        <v>1553586</v>
      </c>
      <c r="S7" s="44">
        <f t="shared" si="5"/>
        <v>408.19390436153441</v>
      </c>
      <c r="T7" s="43">
        <v>954359</v>
      </c>
      <c r="U7" s="44">
        <f t="shared" si="6"/>
        <v>250.75118234366789</v>
      </c>
      <c r="V7" s="47">
        <f t="shared" si="23"/>
        <v>27969833</v>
      </c>
      <c r="W7" s="48">
        <f t="shared" si="7"/>
        <v>7348.8788754597999</v>
      </c>
      <c r="X7" s="43">
        <v>2769788</v>
      </c>
      <c r="Y7" s="44">
        <f t="shared" si="8"/>
        <v>727.74251182343664</v>
      </c>
      <c r="Z7" s="43">
        <v>1471800</v>
      </c>
      <c r="AA7" s="44">
        <f t="shared" si="9"/>
        <v>386.70520231213874</v>
      </c>
      <c r="AB7" s="43">
        <v>668539</v>
      </c>
      <c r="AC7" s="44">
        <f t="shared" si="10"/>
        <v>175.65396741986336</v>
      </c>
      <c r="AD7" s="43">
        <v>4512586</v>
      </c>
      <c r="AE7" s="44">
        <f t="shared" si="11"/>
        <v>1185.6505517603784</v>
      </c>
      <c r="AF7" s="43">
        <v>2205643</v>
      </c>
      <c r="AG7" s="44">
        <f t="shared" si="12"/>
        <v>579.51734104046238</v>
      </c>
      <c r="AH7" s="43">
        <v>2228138</v>
      </c>
      <c r="AI7" s="44">
        <f t="shared" si="13"/>
        <v>585.42774566473986</v>
      </c>
      <c r="AJ7" s="43">
        <v>0</v>
      </c>
      <c r="AK7" s="44">
        <f t="shared" si="14"/>
        <v>0</v>
      </c>
      <c r="AL7" s="43">
        <v>18550</v>
      </c>
      <c r="AM7" s="44">
        <f t="shared" si="15"/>
        <v>4.8738833420914345</v>
      </c>
      <c r="AN7" s="43">
        <v>957902</v>
      </c>
      <c r="AO7" s="44">
        <f t="shared" si="16"/>
        <v>251.68208092485548</v>
      </c>
      <c r="AP7" s="49">
        <f t="shared" si="24"/>
        <v>14832946</v>
      </c>
      <c r="AQ7" s="49">
        <f t="shared" si="17"/>
        <v>3897.2532842879664</v>
      </c>
      <c r="AR7" s="43">
        <v>438504</v>
      </c>
      <c r="AS7" s="44">
        <f t="shared" si="18"/>
        <v>115.21387283236994</v>
      </c>
      <c r="AT7" s="43">
        <v>225415</v>
      </c>
      <c r="AU7" s="44">
        <f t="shared" si="19"/>
        <v>59.22622175512349</v>
      </c>
      <c r="AV7" s="50">
        <f t="shared" si="25"/>
        <v>43466698</v>
      </c>
      <c r="AW7" s="50">
        <f t="shared" si="20"/>
        <v>11420.57225433526</v>
      </c>
      <c r="AX7" s="29"/>
      <c r="AY7" s="51"/>
      <c r="AZ7" s="51"/>
      <c r="BA7" s="51"/>
    </row>
    <row r="8" spans="1:53">
      <c r="A8" s="53">
        <v>5</v>
      </c>
      <c r="B8" s="54" t="s">
        <v>53</v>
      </c>
      <c r="C8" s="55">
        <v>6037</v>
      </c>
      <c r="D8" s="56">
        <v>16439373</v>
      </c>
      <c r="E8" s="57">
        <f t="shared" si="0"/>
        <v>2723.1030313069405</v>
      </c>
      <c r="F8" s="56">
        <v>5974231</v>
      </c>
      <c r="G8" s="57">
        <f t="shared" si="1"/>
        <v>989.60261719397056</v>
      </c>
      <c r="H8" s="56">
        <v>1521474</v>
      </c>
      <c r="I8" s="57">
        <f t="shared" ref="I8:I69" si="26">H8/C8</f>
        <v>252.02484677820109</v>
      </c>
      <c r="J8" s="56">
        <v>573375</v>
      </c>
      <c r="K8" s="57">
        <f t="shared" si="2"/>
        <v>94.976809673678986</v>
      </c>
      <c r="L8" s="56">
        <v>13650</v>
      </c>
      <c r="M8" s="57">
        <f t="shared" si="3"/>
        <v>2.2610568162994866</v>
      </c>
      <c r="N8" s="56">
        <v>5340378</v>
      </c>
      <c r="O8" s="57">
        <f t="shared" si="4"/>
        <v>884.60791783998673</v>
      </c>
      <c r="P8" s="58">
        <f t="shared" si="21"/>
        <v>29862481</v>
      </c>
      <c r="Q8" s="59">
        <f t="shared" si="22"/>
        <v>4946.5762796090776</v>
      </c>
      <c r="R8" s="56">
        <v>1666821</v>
      </c>
      <c r="S8" s="57">
        <f t="shared" si="5"/>
        <v>276.10087791949644</v>
      </c>
      <c r="T8" s="56">
        <v>2968682</v>
      </c>
      <c r="U8" s="57">
        <f t="shared" si="6"/>
        <v>491.74788802385291</v>
      </c>
      <c r="V8" s="60">
        <f t="shared" si="23"/>
        <v>34497984</v>
      </c>
      <c r="W8" s="61">
        <f t="shared" si="7"/>
        <v>5714.425045552427</v>
      </c>
      <c r="X8" s="56">
        <v>2942453</v>
      </c>
      <c r="Y8" s="57">
        <f t="shared" si="8"/>
        <v>487.40318038760972</v>
      </c>
      <c r="Z8" s="56">
        <v>1400937</v>
      </c>
      <c r="AA8" s="57">
        <f t="shared" si="9"/>
        <v>232.05847275136657</v>
      </c>
      <c r="AB8" s="56">
        <v>554145</v>
      </c>
      <c r="AC8" s="57">
        <f t="shared" si="10"/>
        <v>91.79145270829882</v>
      </c>
      <c r="AD8" s="56">
        <v>7499595</v>
      </c>
      <c r="AE8" s="57">
        <f t="shared" si="11"/>
        <v>1242.27182375352</v>
      </c>
      <c r="AF8" s="56">
        <v>4230601</v>
      </c>
      <c r="AG8" s="57">
        <f t="shared" si="12"/>
        <v>700.7786980288223</v>
      </c>
      <c r="AH8" s="56">
        <v>4068174</v>
      </c>
      <c r="AI8" s="57">
        <f t="shared" si="13"/>
        <v>673.87344707636248</v>
      </c>
      <c r="AJ8" s="56">
        <v>1089</v>
      </c>
      <c r="AK8" s="57">
        <f t="shared" si="14"/>
        <v>0.18038760973993706</v>
      </c>
      <c r="AL8" s="56">
        <v>10641</v>
      </c>
      <c r="AM8" s="57">
        <f t="shared" si="15"/>
        <v>1.7626304455855557</v>
      </c>
      <c r="AN8" s="56">
        <v>3714</v>
      </c>
      <c r="AO8" s="57">
        <f t="shared" si="16"/>
        <v>0.61520622825906912</v>
      </c>
      <c r="AP8" s="62">
        <f t="shared" si="24"/>
        <v>20711349</v>
      </c>
      <c r="AQ8" s="63">
        <f t="shared" si="17"/>
        <v>3430.7352989895644</v>
      </c>
      <c r="AR8" s="56">
        <v>10075</v>
      </c>
      <c r="AS8" s="57">
        <f t="shared" si="18"/>
        <v>1.6688752691734305</v>
      </c>
      <c r="AT8" s="56">
        <v>456488</v>
      </c>
      <c r="AU8" s="57">
        <f t="shared" si="19"/>
        <v>75.615040583071064</v>
      </c>
      <c r="AV8" s="64">
        <f t="shared" si="25"/>
        <v>55675896</v>
      </c>
      <c r="AW8" s="64">
        <f t="shared" si="20"/>
        <v>9222.4442603942352</v>
      </c>
      <c r="AX8" s="29"/>
    </row>
    <row r="9" spans="1:53">
      <c r="A9" s="30">
        <v>6</v>
      </c>
      <c r="B9" s="31" t="s">
        <v>54</v>
      </c>
      <c r="C9" s="32">
        <v>6077</v>
      </c>
      <c r="D9" s="33">
        <v>21596477</v>
      </c>
      <c r="E9" s="34">
        <f t="shared" si="0"/>
        <v>3553.8056606878395</v>
      </c>
      <c r="F9" s="33">
        <v>5995869</v>
      </c>
      <c r="G9" s="34">
        <f t="shared" si="1"/>
        <v>986.64949810761891</v>
      </c>
      <c r="H9" s="33">
        <v>1709325</v>
      </c>
      <c r="I9" s="34">
        <f t="shared" si="26"/>
        <v>281.27776863584006</v>
      </c>
      <c r="J9" s="33">
        <v>1345267</v>
      </c>
      <c r="K9" s="34">
        <f t="shared" si="2"/>
        <v>221.37024847786736</v>
      </c>
      <c r="L9" s="33">
        <v>75882</v>
      </c>
      <c r="M9" s="34">
        <f t="shared" si="3"/>
        <v>12.486753332236301</v>
      </c>
      <c r="N9" s="33">
        <v>1725271</v>
      </c>
      <c r="O9" s="34">
        <f t="shared" si="4"/>
        <v>283.90176073720585</v>
      </c>
      <c r="P9" s="35">
        <f t="shared" si="21"/>
        <v>32448091</v>
      </c>
      <c r="Q9" s="36">
        <f t="shared" si="22"/>
        <v>5339.4916899786076</v>
      </c>
      <c r="R9" s="33">
        <v>3009973</v>
      </c>
      <c r="S9" s="34">
        <f t="shared" si="5"/>
        <v>495.30574296527891</v>
      </c>
      <c r="T9" s="33">
        <v>2802320</v>
      </c>
      <c r="U9" s="34">
        <f t="shared" si="6"/>
        <v>461.13542866545993</v>
      </c>
      <c r="V9" s="37">
        <f t="shared" si="23"/>
        <v>38260384</v>
      </c>
      <c r="W9" s="38">
        <f t="shared" si="7"/>
        <v>6295.9328616093471</v>
      </c>
      <c r="X9" s="33">
        <v>3110175</v>
      </c>
      <c r="Y9" s="34">
        <f t="shared" si="8"/>
        <v>511.79447095606383</v>
      </c>
      <c r="Z9" s="33">
        <v>1711412</v>
      </c>
      <c r="AA9" s="34">
        <f t="shared" si="9"/>
        <v>281.62119466842194</v>
      </c>
      <c r="AB9" s="33">
        <v>499444</v>
      </c>
      <c r="AC9" s="34">
        <f t="shared" si="10"/>
        <v>82.185947013328942</v>
      </c>
      <c r="AD9" s="33">
        <v>4824989</v>
      </c>
      <c r="AE9" s="34">
        <f t="shared" si="11"/>
        <v>793.9754813230212</v>
      </c>
      <c r="AF9" s="33">
        <v>3556886</v>
      </c>
      <c r="AG9" s="34">
        <f t="shared" si="12"/>
        <v>585.302945532335</v>
      </c>
      <c r="AH9" s="33">
        <v>3104180</v>
      </c>
      <c r="AI9" s="34">
        <f t="shared" si="13"/>
        <v>510.80796445614612</v>
      </c>
      <c r="AJ9" s="33">
        <v>0</v>
      </c>
      <c r="AK9" s="34">
        <f t="shared" si="14"/>
        <v>0</v>
      </c>
      <c r="AL9" s="33">
        <v>16056</v>
      </c>
      <c r="AM9" s="34">
        <f t="shared" si="15"/>
        <v>2.6420931380615436</v>
      </c>
      <c r="AN9" s="33">
        <v>960021</v>
      </c>
      <c r="AO9" s="34">
        <f t="shared" si="16"/>
        <v>157.97613954253742</v>
      </c>
      <c r="AP9" s="39">
        <f t="shared" si="24"/>
        <v>17783163</v>
      </c>
      <c r="AQ9" s="39">
        <f t="shared" si="17"/>
        <v>2926.3062366299159</v>
      </c>
      <c r="AR9" s="33">
        <v>14879192</v>
      </c>
      <c r="AS9" s="34">
        <f t="shared" si="18"/>
        <v>2448.4436399539245</v>
      </c>
      <c r="AT9" s="33">
        <v>3275489</v>
      </c>
      <c r="AU9" s="34">
        <f t="shared" si="19"/>
        <v>538.99769623169323</v>
      </c>
      <c r="AV9" s="40">
        <f t="shared" si="25"/>
        <v>74198228</v>
      </c>
      <c r="AW9" s="40">
        <f t="shared" si="20"/>
        <v>12209.680434424881</v>
      </c>
      <c r="AX9" s="29"/>
    </row>
    <row r="10" spans="1:53" s="52" customFormat="1">
      <c r="A10" s="41">
        <v>7</v>
      </c>
      <c r="B10" s="42" t="s">
        <v>55</v>
      </c>
      <c r="C10" s="32">
        <v>2307</v>
      </c>
      <c r="D10" s="43">
        <v>17770788</v>
      </c>
      <c r="E10" s="44">
        <f t="shared" si="0"/>
        <v>7702.9856957087122</v>
      </c>
      <c r="F10" s="43">
        <v>3955493</v>
      </c>
      <c r="G10" s="44">
        <f t="shared" si="1"/>
        <v>1714.5613350671867</v>
      </c>
      <c r="H10" s="43">
        <v>1380864</v>
      </c>
      <c r="I10" s="44">
        <f t="shared" si="26"/>
        <v>598.55396618985696</v>
      </c>
      <c r="J10" s="43">
        <v>374314</v>
      </c>
      <c r="K10" s="44">
        <f t="shared" si="2"/>
        <v>162.25140875596011</v>
      </c>
      <c r="L10" s="43">
        <v>27386</v>
      </c>
      <c r="M10" s="44">
        <f t="shared" si="3"/>
        <v>11.870827915041179</v>
      </c>
      <c r="N10" s="43">
        <v>2589623</v>
      </c>
      <c r="O10" s="44">
        <f t="shared" si="4"/>
        <v>1122.5067186822714</v>
      </c>
      <c r="P10" s="45">
        <f t="shared" si="21"/>
        <v>26098468</v>
      </c>
      <c r="Q10" s="46">
        <f t="shared" si="22"/>
        <v>11312.729952319029</v>
      </c>
      <c r="R10" s="43">
        <v>830880</v>
      </c>
      <c r="S10" s="44">
        <f t="shared" si="5"/>
        <v>360.1560468140442</v>
      </c>
      <c r="T10" s="43">
        <v>2110536</v>
      </c>
      <c r="U10" s="44">
        <f t="shared" si="6"/>
        <v>914.84005201560467</v>
      </c>
      <c r="V10" s="47">
        <f t="shared" si="23"/>
        <v>29039884</v>
      </c>
      <c r="W10" s="48">
        <f t="shared" si="7"/>
        <v>12587.726051148678</v>
      </c>
      <c r="X10" s="43">
        <v>2879455</v>
      </c>
      <c r="Y10" s="44">
        <f t="shared" si="8"/>
        <v>1248.138274815778</v>
      </c>
      <c r="Z10" s="43">
        <v>1834447</v>
      </c>
      <c r="AA10" s="44">
        <f t="shared" si="9"/>
        <v>795.16558300823579</v>
      </c>
      <c r="AB10" s="43">
        <v>601741</v>
      </c>
      <c r="AC10" s="44">
        <f t="shared" si="10"/>
        <v>260.83268313827483</v>
      </c>
      <c r="AD10" s="43">
        <v>3444725</v>
      </c>
      <c r="AE10" s="44">
        <f t="shared" si="11"/>
        <v>1493.162115301257</v>
      </c>
      <c r="AF10" s="43">
        <v>4969715</v>
      </c>
      <c r="AG10" s="44">
        <f t="shared" si="12"/>
        <v>2154.1894234937149</v>
      </c>
      <c r="AH10" s="43">
        <v>2822989</v>
      </c>
      <c r="AI10" s="44">
        <f t="shared" si="13"/>
        <v>1223.6623320329431</v>
      </c>
      <c r="AJ10" s="43">
        <v>8626</v>
      </c>
      <c r="AK10" s="44">
        <f t="shared" si="14"/>
        <v>3.7390550498482877</v>
      </c>
      <c r="AL10" s="43">
        <v>10358</v>
      </c>
      <c r="AM10" s="44">
        <f t="shared" si="15"/>
        <v>4.4898136107498914</v>
      </c>
      <c r="AN10" s="43">
        <v>200094</v>
      </c>
      <c r="AO10" s="44">
        <f t="shared" si="16"/>
        <v>86.733420026007806</v>
      </c>
      <c r="AP10" s="49">
        <f t="shared" si="24"/>
        <v>16772150</v>
      </c>
      <c r="AQ10" s="49">
        <f t="shared" si="17"/>
        <v>7270.1127004768096</v>
      </c>
      <c r="AR10" s="43">
        <v>2279826</v>
      </c>
      <c r="AS10" s="44">
        <f t="shared" si="18"/>
        <v>988.22106631989595</v>
      </c>
      <c r="AT10" s="43">
        <v>1412395</v>
      </c>
      <c r="AU10" s="44">
        <f t="shared" si="19"/>
        <v>612.22149978326831</v>
      </c>
      <c r="AV10" s="50">
        <f t="shared" si="25"/>
        <v>49504255</v>
      </c>
      <c r="AW10" s="50">
        <f t="shared" si="20"/>
        <v>21458.281317728652</v>
      </c>
      <c r="AX10" s="29"/>
      <c r="AY10" s="51"/>
      <c r="AZ10" s="51"/>
      <c r="BA10" s="51"/>
    </row>
    <row r="11" spans="1:53" s="52" customFormat="1">
      <c r="A11" s="41">
        <v>8</v>
      </c>
      <c r="B11" s="42" t="s">
        <v>56</v>
      </c>
      <c r="C11" s="32">
        <v>20707</v>
      </c>
      <c r="D11" s="43">
        <v>74946634</v>
      </c>
      <c r="E11" s="44">
        <f t="shared" si="0"/>
        <v>3619.3863910754817</v>
      </c>
      <c r="F11" s="43">
        <v>26966580</v>
      </c>
      <c r="G11" s="44">
        <f t="shared" si="1"/>
        <v>1302.2929444149322</v>
      </c>
      <c r="H11" s="43">
        <v>4054542</v>
      </c>
      <c r="I11" s="44">
        <f t="shared" si="26"/>
        <v>195.80537982324819</v>
      </c>
      <c r="J11" s="43">
        <v>8797792</v>
      </c>
      <c r="K11" s="44">
        <f t="shared" si="2"/>
        <v>424.87043028927417</v>
      </c>
      <c r="L11" s="43">
        <v>768007</v>
      </c>
      <c r="M11" s="44">
        <f t="shared" si="3"/>
        <v>37.089245182788432</v>
      </c>
      <c r="N11" s="43">
        <v>6379149</v>
      </c>
      <c r="O11" s="44">
        <f t="shared" si="4"/>
        <v>308.06727193702613</v>
      </c>
      <c r="P11" s="45">
        <f t="shared" si="21"/>
        <v>121912704</v>
      </c>
      <c r="Q11" s="46">
        <f t="shared" si="22"/>
        <v>5887.5116627227508</v>
      </c>
      <c r="R11" s="43">
        <v>8915573</v>
      </c>
      <c r="S11" s="44">
        <f t="shared" si="5"/>
        <v>430.55841019944944</v>
      </c>
      <c r="T11" s="43">
        <v>12572859</v>
      </c>
      <c r="U11" s="44">
        <f t="shared" si="6"/>
        <v>607.17916646544643</v>
      </c>
      <c r="V11" s="47">
        <f t="shared" si="23"/>
        <v>143401136</v>
      </c>
      <c r="W11" s="48">
        <f t="shared" si="7"/>
        <v>6925.2492393876464</v>
      </c>
      <c r="X11" s="43">
        <v>12190654</v>
      </c>
      <c r="Y11" s="44">
        <f t="shared" si="8"/>
        <v>588.72139856087313</v>
      </c>
      <c r="Z11" s="43">
        <v>1942765</v>
      </c>
      <c r="AA11" s="44">
        <f t="shared" si="9"/>
        <v>93.821654512966632</v>
      </c>
      <c r="AB11" s="43">
        <v>2039884</v>
      </c>
      <c r="AC11" s="44">
        <f t="shared" si="10"/>
        <v>98.511807601294251</v>
      </c>
      <c r="AD11" s="43">
        <v>18528860</v>
      </c>
      <c r="AE11" s="44">
        <f t="shared" si="11"/>
        <v>894.81141642922682</v>
      </c>
      <c r="AF11" s="43">
        <v>13153319</v>
      </c>
      <c r="AG11" s="44">
        <f t="shared" si="12"/>
        <v>635.21123291640504</v>
      </c>
      <c r="AH11" s="43">
        <v>10961871</v>
      </c>
      <c r="AI11" s="44">
        <f t="shared" si="13"/>
        <v>529.37996812672043</v>
      </c>
      <c r="AJ11" s="43">
        <v>0</v>
      </c>
      <c r="AK11" s="44">
        <f t="shared" si="14"/>
        <v>0</v>
      </c>
      <c r="AL11" s="43">
        <v>80179</v>
      </c>
      <c r="AM11" s="44">
        <f t="shared" si="15"/>
        <v>3.8720722461003527</v>
      </c>
      <c r="AN11" s="43">
        <v>1177851</v>
      </c>
      <c r="AO11" s="44">
        <f t="shared" si="16"/>
        <v>56.881779108514031</v>
      </c>
      <c r="AP11" s="49">
        <f t="shared" si="24"/>
        <v>60075383</v>
      </c>
      <c r="AQ11" s="49">
        <f t="shared" si="17"/>
        <v>2901.2113295021009</v>
      </c>
      <c r="AR11" s="43">
        <v>9527784</v>
      </c>
      <c r="AS11" s="44">
        <f t="shared" si="18"/>
        <v>460.12382286183419</v>
      </c>
      <c r="AT11" s="43">
        <v>23032007</v>
      </c>
      <c r="AU11" s="44">
        <f t="shared" si="19"/>
        <v>1112.2812092529095</v>
      </c>
      <c r="AV11" s="50">
        <f t="shared" si="25"/>
        <v>236036310</v>
      </c>
      <c r="AW11" s="50">
        <f t="shared" si="20"/>
        <v>11398.865601004491</v>
      </c>
      <c r="AX11" s="29"/>
      <c r="AY11" s="51"/>
      <c r="AZ11" s="51"/>
      <c r="BA11" s="51"/>
    </row>
    <row r="12" spans="1:53" s="52" customFormat="1">
      <c r="A12" s="41">
        <v>9</v>
      </c>
      <c r="B12" s="42" t="s">
        <v>57</v>
      </c>
      <c r="C12" s="32">
        <v>41894</v>
      </c>
      <c r="D12" s="43">
        <v>159366526</v>
      </c>
      <c r="E12" s="44">
        <f t="shared" si="0"/>
        <v>3804.0417720914688</v>
      </c>
      <c r="F12" s="43">
        <v>66078730</v>
      </c>
      <c r="G12" s="44">
        <f t="shared" si="1"/>
        <v>1577.2838592638564</v>
      </c>
      <c r="H12" s="43">
        <v>3562811</v>
      </c>
      <c r="I12" s="44">
        <f t="shared" si="26"/>
        <v>85.043466844894255</v>
      </c>
      <c r="J12" s="43">
        <v>18539670</v>
      </c>
      <c r="K12" s="44">
        <f t="shared" si="2"/>
        <v>442.53759488232203</v>
      </c>
      <c r="L12" s="43">
        <v>366361</v>
      </c>
      <c r="M12" s="44">
        <f t="shared" si="3"/>
        <v>8.7449515443738957</v>
      </c>
      <c r="N12" s="43">
        <v>18435084</v>
      </c>
      <c r="O12" s="44">
        <f t="shared" si="4"/>
        <v>440.04115147753856</v>
      </c>
      <c r="P12" s="45">
        <f t="shared" si="21"/>
        <v>266349182</v>
      </c>
      <c r="Q12" s="46">
        <f t="shared" si="22"/>
        <v>6357.6927961044539</v>
      </c>
      <c r="R12" s="43">
        <v>22499117</v>
      </c>
      <c r="S12" s="44">
        <f t="shared" si="5"/>
        <v>537.04867045400295</v>
      </c>
      <c r="T12" s="43">
        <v>29507703</v>
      </c>
      <c r="U12" s="44">
        <f t="shared" si="6"/>
        <v>704.34198214541459</v>
      </c>
      <c r="V12" s="47">
        <f t="shared" si="23"/>
        <v>318356002</v>
      </c>
      <c r="W12" s="48">
        <f t="shared" si="7"/>
        <v>7599.0834487038719</v>
      </c>
      <c r="X12" s="43">
        <v>30497570</v>
      </c>
      <c r="Y12" s="44">
        <f t="shared" si="8"/>
        <v>727.96987635460926</v>
      </c>
      <c r="Z12" s="43">
        <v>6701943</v>
      </c>
      <c r="AA12" s="44">
        <f t="shared" si="9"/>
        <v>159.97381486609061</v>
      </c>
      <c r="AB12" s="43">
        <v>4589449</v>
      </c>
      <c r="AC12" s="44">
        <f t="shared" si="10"/>
        <v>109.54907624003437</v>
      </c>
      <c r="AD12" s="43">
        <v>44205348</v>
      </c>
      <c r="AE12" s="44">
        <f t="shared" si="11"/>
        <v>1055.1713371843223</v>
      </c>
      <c r="AF12" s="43">
        <v>22553560</v>
      </c>
      <c r="AG12" s="44">
        <f t="shared" si="12"/>
        <v>538.34821215448517</v>
      </c>
      <c r="AH12" s="43">
        <v>22766508</v>
      </c>
      <c r="AI12" s="44">
        <f t="shared" si="13"/>
        <v>543.43123120255882</v>
      </c>
      <c r="AJ12" s="43">
        <v>0</v>
      </c>
      <c r="AK12" s="44">
        <f t="shared" si="14"/>
        <v>0</v>
      </c>
      <c r="AL12" s="43">
        <v>642691</v>
      </c>
      <c r="AM12" s="44">
        <f t="shared" si="15"/>
        <v>15.340884136153148</v>
      </c>
      <c r="AN12" s="43">
        <v>5902283</v>
      </c>
      <c r="AO12" s="44">
        <f t="shared" si="16"/>
        <v>140.88611734377238</v>
      </c>
      <c r="AP12" s="49">
        <f t="shared" si="24"/>
        <v>137859352</v>
      </c>
      <c r="AQ12" s="49">
        <f t="shared" si="17"/>
        <v>3290.6705494820262</v>
      </c>
      <c r="AR12" s="43">
        <v>27502352</v>
      </c>
      <c r="AS12" s="44">
        <f t="shared" si="18"/>
        <v>656.47472191721965</v>
      </c>
      <c r="AT12" s="43">
        <v>12016283</v>
      </c>
      <c r="AU12" s="44">
        <f t="shared" si="19"/>
        <v>286.82587005299087</v>
      </c>
      <c r="AV12" s="50">
        <f t="shared" si="25"/>
        <v>495733989</v>
      </c>
      <c r="AW12" s="50">
        <f t="shared" si="20"/>
        <v>11833.054590156109</v>
      </c>
      <c r="AX12" s="29"/>
      <c r="AY12" s="51"/>
      <c r="AZ12" s="51"/>
      <c r="BA12" s="51"/>
    </row>
    <row r="13" spans="1:53">
      <c r="A13" s="53">
        <v>10</v>
      </c>
      <c r="B13" s="54" t="s">
        <v>58</v>
      </c>
      <c r="C13" s="55">
        <v>33116</v>
      </c>
      <c r="D13" s="56">
        <v>114213228</v>
      </c>
      <c r="E13" s="57">
        <f t="shared" si="0"/>
        <v>3448.8835608165236</v>
      </c>
      <c r="F13" s="56">
        <v>41488376</v>
      </c>
      <c r="G13" s="57">
        <f t="shared" si="1"/>
        <v>1252.8196642106534</v>
      </c>
      <c r="H13" s="56">
        <v>6303192</v>
      </c>
      <c r="I13" s="57">
        <f t="shared" si="26"/>
        <v>190.33675564681724</v>
      </c>
      <c r="J13" s="56">
        <v>2432435</v>
      </c>
      <c r="K13" s="57">
        <f t="shared" si="2"/>
        <v>73.451956758062565</v>
      </c>
      <c r="L13" s="56">
        <v>299342</v>
      </c>
      <c r="M13" s="57">
        <f t="shared" si="3"/>
        <v>9.039195555018722</v>
      </c>
      <c r="N13" s="56">
        <v>16639978</v>
      </c>
      <c r="O13" s="57">
        <f t="shared" si="4"/>
        <v>502.47548013045053</v>
      </c>
      <c r="P13" s="58">
        <f t="shared" si="21"/>
        <v>181376551</v>
      </c>
      <c r="Q13" s="59">
        <f t="shared" si="22"/>
        <v>5477.0066131175263</v>
      </c>
      <c r="R13" s="56">
        <v>19856367</v>
      </c>
      <c r="S13" s="57">
        <f t="shared" si="5"/>
        <v>599.60040463824134</v>
      </c>
      <c r="T13" s="56">
        <v>21907140</v>
      </c>
      <c r="U13" s="57">
        <f t="shared" si="6"/>
        <v>661.52735837661555</v>
      </c>
      <c r="V13" s="60">
        <f t="shared" si="23"/>
        <v>223140058</v>
      </c>
      <c r="W13" s="61">
        <f t="shared" si="7"/>
        <v>6738.1343761323833</v>
      </c>
      <c r="X13" s="56">
        <v>17958465</v>
      </c>
      <c r="Y13" s="57">
        <f t="shared" si="8"/>
        <v>542.2896787051576</v>
      </c>
      <c r="Z13" s="56">
        <v>4561122</v>
      </c>
      <c r="AA13" s="57">
        <f t="shared" si="9"/>
        <v>137.73167049160526</v>
      </c>
      <c r="AB13" s="56">
        <v>3744315</v>
      </c>
      <c r="AC13" s="57">
        <f t="shared" si="10"/>
        <v>113.0666445222853</v>
      </c>
      <c r="AD13" s="56">
        <v>33623584</v>
      </c>
      <c r="AE13" s="57">
        <f t="shared" si="11"/>
        <v>1015.3274550066433</v>
      </c>
      <c r="AF13" s="56">
        <v>12959831</v>
      </c>
      <c r="AG13" s="57">
        <f t="shared" si="12"/>
        <v>391.34650924024641</v>
      </c>
      <c r="AH13" s="56">
        <v>12859441</v>
      </c>
      <c r="AI13" s="57">
        <f t="shared" si="13"/>
        <v>388.31504408745019</v>
      </c>
      <c r="AJ13" s="56">
        <v>34757</v>
      </c>
      <c r="AK13" s="57">
        <f t="shared" si="14"/>
        <v>1.0495530861215123</v>
      </c>
      <c r="AL13" s="56">
        <v>93297</v>
      </c>
      <c r="AM13" s="57">
        <f t="shared" si="15"/>
        <v>2.817278656842614</v>
      </c>
      <c r="AN13" s="56">
        <v>2921603</v>
      </c>
      <c r="AO13" s="57">
        <f t="shared" si="16"/>
        <v>88.223305954825463</v>
      </c>
      <c r="AP13" s="62">
        <f t="shared" si="24"/>
        <v>88756415</v>
      </c>
      <c r="AQ13" s="63">
        <f t="shared" si="17"/>
        <v>2680.1671397511777</v>
      </c>
      <c r="AR13" s="56">
        <v>27987997</v>
      </c>
      <c r="AS13" s="57">
        <f t="shared" si="18"/>
        <v>845.1502898900834</v>
      </c>
      <c r="AT13" s="56">
        <v>66358118</v>
      </c>
      <c r="AU13" s="57">
        <f t="shared" si="19"/>
        <v>2003.8083705761564</v>
      </c>
      <c r="AV13" s="64">
        <f t="shared" si="25"/>
        <v>406242588</v>
      </c>
      <c r="AW13" s="64">
        <f t="shared" si="20"/>
        <v>12267.260176349801</v>
      </c>
      <c r="AX13" s="29"/>
    </row>
    <row r="14" spans="1:53">
      <c r="A14" s="30">
        <v>11</v>
      </c>
      <c r="B14" s="31" t="s">
        <v>59</v>
      </c>
      <c r="C14" s="32">
        <v>1670</v>
      </c>
      <c r="D14" s="33">
        <v>6593644</v>
      </c>
      <c r="E14" s="34">
        <f t="shared" si="0"/>
        <v>3948.2898203592813</v>
      </c>
      <c r="F14" s="33">
        <v>2479775</v>
      </c>
      <c r="G14" s="34">
        <f t="shared" si="1"/>
        <v>1484.8952095808384</v>
      </c>
      <c r="H14" s="33">
        <v>470886</v>
      </c>
      <c r="I14" s="34">
        <f t="shared" si="26"/>
        <v>281.96766467065868</v>
      </c>
      <c r="J14" s="33">
        <v>345927</v>
      </c>
      <c r="K14" s="34">
        <f t="shared" si="2"/>
        <v>207.14191616766468</v>
      </c>
      <c r="L14" s="33">
        <v>49601</v>
      </c>
      <c r="M14" s="34">
        <f t="shared" si="3"/>
        <v>29.701197604790419</v>
      </c>
      <c r="N14" s="33">
        <v>790269</v>
      </c>
      <c r="O14" s="34">
        <f t="shared" si="4"/>
        <v>473.21497005988022</v>
      </c>
      <c r="P14" s="35">
        <f t="shared" si="21"/>
        <v>10730102</v>
      </c>
      <c r="Q14" s="36">
        <f t="shared" si="22"/>
        <v>6425.2107784431137</v>
      </c>
      <c r="R14" s="33">
        <v>532909</v>
      </c>
      <c r="S14" s="34">
        <f t="shared" si="5"/>
        <v>319.10718562874251</v>
      </c>
      <c r="T14" s="33">
        <v>943615</v>
      </c>
      <c r="U14" s="34">
        <f t="shared" si="6"/>
        <v>565.03892215568862</v>
      </c>
      <c r="V14" s="37">
        <f t="shared" si="23"/>
        <v>12206626</v>
      </c>
      <c r="W14" s="38">
        <f t="shared" si="7"/>
        <v>7309.3568862275451</v>
      </c>
      <c r="X14" s="33">
        <v>1068915</v>
      </c>
      <c r="Y14" s="34">
        <f t="shared" si="8"/>
        <v>640.06886227544908</v>
      </c>
      <c r="Z14" s="33">
        <v>552035</v>
      </c>
      <c r="AA14" s="34">
        <f t="shared" si="9"/>
        <v>330.55988023952096</v>
      </c>
      <c r="AB14" s="33">
        <v>391980</v>
      </c>
      <c r="AC14" s="34">
        <f t="shared" si="10"/>
        <v>234.71856287425149</v>
      </c>
      <c r="AD14" s="33">
        <v>1303776</v>
      </c>
      <c r="AE14" s="34">
        <f t="shared" si="11"/>
        <v>780.70419161676648</v>
      </c>
      <c r="AF14" s="33">
        <v>1237391</v>
      </c>
      <c r="AG14" s="34">
        <f t="shared" si="12"/>
        <v>740.95269461077839</v>
      </c>
      <c r="AH14" s="33">
        <v>1439507</v>
      </c>
      <c r="AI14" s="34">
        <f t="shared" si="13"/>
        <v>861.98023952095809</v>
      </c>
      <c r="AJ14" s="33">
        <v>0</v>
      </c>
      <c r="AK14" s="34">
        <f t="shared" si="14"/>
        <v>0</v>
      </c>
      <c r="AL14" s="33">
        <v>0</v>
      </c>
      <c r="AM14" s="34">
        <f t="shared" si="15"/>
        <v>0</v>
      </c>
      <c r="AN14" s="33">
        <v>68856</v>
      </c>
      <c r="AO14" s="34">
        <f t="shared" si="16"/>
        <v>41.231137724550898</v>
      </c>
      <c r="AP14" s="39">
        <f t="shared" si="24"/>
        <v>6062460</v>
      </c>
      <c r="AQ14" s="39">
        <f t="shared" si="17"/>
        <v>3630.2155688622756</v>
      </c>
      <c r="AR14" s="33">
        <v>5090976</v>
      </c>
      <c r="AS14" s="34">
        <f t="shared" si="18"/>
        <v>3048.4886227544912</v>
      </c>
      <c r="AT14" s="33">
        <v>1124810</v>
      </c>
      <c r="AU14" s="34">
        <f t="shared" si="19"/>
        <v>673.53892215568862</v>
      </c>
      <c r="AV14" s="40">
        <f t="shared" si="25"/>
        <v>24484872</v>
      </c>
      <c r="AW14" s="40">
        <f t="shared" si="20"/>
        <v>14661.6</v>
      </c>
      <c r="AX14" s="65"/>
    </row>
    <row r="15" spans="1:53" s="52" customFormat="1">
      <c r="A15" s="41">
        <v>12</v>
      </c>
      <c r="B15" s="42" t="s">
        <v>60</v>
      </c>
      <c r="C15" s="32">
        <v>1287</v>
      </c>
      <c r="D15" s="43">
        <v>9394937</v>
      </c>
      <c r="E15" s="44">
        <f t="shared" si="0"/>
        <v>7299.8733488733487</v>
      </c>
      <c r="F15" s="43">
        <v>2372491</v>
      </c>
      <c r="G15" s="44">
        <f t="shared" si="1"/>
        <v>1843.4273504273503</v>
      </c>
      <c r="H15" s="43">
        <v>1092868</v>
      </c>
      <c r="I15" s="44">
        <f t="shared" si="26"/>
        <v>849.1592851592851</v>
      </c>
      <c r="J15" s="43">
        <v>296130</v>
      </c>
      <c r="K15" s="44">
        <f t="shared" si="2"/>
        <v>230.0932400932401</v>
      </c>
      <c r="L15" s="43">
        <v>0</v>
      </c>
      <c r="M15" s="44">
        <f t="shared" si="3"/>
        <v>0</v>
      </c>
      <c r="N15" s="43">
        <v>1043132</v>
      </c>
      <c r="O15" s="44">
        <f t="shared" si="4"/>
        <v>810.51437451437448</v>
      </c>
      <c r="P15" s="45">
        <f t="shared" si="21"/>
        <v>14199558</v>
      </c>
      <c r="Q15" s="46">
        <f t="shared" si="22"/>
        <v>11033.067599067599</v>
      </c>
      <c r="R15" s="43">
        <v>1361778</v>
      </c>
      <c r="S15" s="44">
        <f t="shared" si="5"/>
        <v>1058.1025641025642</v>
      </c>
      <c r="T15" s="43">
        <v>1013645</v>
      </c>
      <c r="U15" s="44">
        <f t="shared" si="6"/>
        <v>787.60295260295266</v>
      </c>
      <c r="V15" s="47">
        <f t="shared" si="23"/>
        <v>16574981</v>
      </c>
      <c r="W15" s="48">
        <f t="shared" si="7"/>
        <v>12878.773115773116</v>
      </c>
      <c r="X15" s="43">
        <v>1669746</v>
      </c>
      <c r="Y15" s="44">
        <f t="shared" si="8"/>
        <v>1297.3939393939395</v>
      </c>
      <c r="Z15" s="43">
        <v>1183106</v>
      </c>
      <c r="AA15" s="44">
        <f t="shared" si="9"/>
        <v>919.27428127428129</v>
      </c>
      <c r="AB15" s="43">
        <v>527621</v>
      </c>
      <c r="AC15" s="44">
        <f t="shared" si="10"/>
        <v>409.96192696192696</v>
      </c>
      <c r="AD15" s="43">
        <v>6581651</v>
      </c>
      <c r="AE15" s="44">
        <f t="shared" si="11"/>
        <v>5113.9479409479409</v>
      </c>
      <c r="AF15" s="43">
        <v>1146546</v>
      </c>
      <c r="AG15" s="44">
        <f t="shared" si="12"/>
        <v>890.86713286713291</v>
      </c>
      <c r="AH15" s="43">
        <v>1308864</v>
      </c>
      <c r="AI15" s="44">
        <f t="shared" si="13"/>
        <v>1016.988344988345</v>
      </c>
      <c r="AJ15" s="43">
        <v>0</v>
      </c>
      <c r="AK15" s="44">
        <f t="shared" si="14"/>
        <v>0</v>
      </c>
      <c r="AL15" s="43">
        <v>28505</v>
      </c>
      <c r="AM15" s="44">
        <f t="shared" si="15"/>
        <v>22.148407148407149</v>
      </c>
      <c r="AN15" s="43">
        <v>2941</v>
      </c>
      <c r="AO15" s="44">
        <f t="shared" si="16"/>
        <v>2.2851592851592852</v>
      </c>
      <c r="AP15" s="49">
        <f t="shared" si="24"/>
        <v>12448980</v>
      </c>
      <c r="AQ15" s="49">
        <f t="shared" si="17"/>
        <v>9672.8671328671335</v>
      </c>
      <c r="AR15" s="43">
        <v>14268631</v>
      </c>
      <c r="AS15" s="44">
        <f t="shared" si="18"/>
        <v>11086.737373737375</v>
      </c>
      <c r="AT15" s="43">
        <v>1110362</v>
      </c>
      <c r="AU15" s="44">
        <f t="shared" si="19"/>
        <v>862.75213675213672</v>
      </c>
      <c r="AV15" s="50">
        <f t="shared" si="25"/>
        <v>44402954</v>
      </c>
      <c r="AW15" s="50">
        <f t="shared" si="20"/>
        <v>34501.129759129763</v>
      </c>
      <c r="AX15" s="65"/>
      <c r="AY15" s="51"/>
      <c r="AZ15" s="51"/>
      <c r="BA15" s="51"/>
    </row>
    <row r="16" spans="1:53" s="52" customFormat="1">
      <c r="A16" s="41">
        <v>13</v>
      </c>
      <c r="B16" s="42" t="s">
        <v>61</v>
      </c>
      <c r="C16" s="32">
        <v>1555</v>
      </c>
      <c r="D16" s="43">
        <v>6348971</v>
      </c>
      <c r="E16" s="44">
        <f t="shared" si="0"/>
        <v>4082.9395498392282</v>
      </c>
      <c r="F16" s="43">
        <v>1706310</v>
      </c>
      <c r="G16" s="44">
        <f t="shared" si="1"/>
        <v>1097.305466237942</v>
      </c>
      <c r="H16" s="43">
        <v>701340</v>
      </c>
      <c r="I16" s="44">
        <f t="shared" si="26"/>
        <v>451.02250803858522</v>
      </c>
      <c r="J16" s="43">
        <v>161711</v>
      </c>
      <c r="K16" s="44">
        <f t="shared" si="2"/>
        <v>103.99421221864952</v>
      </c>
      <c r="L16" s="43">
        <v>309062</v>
      </c>
      <c r="M16" s="44">
        <f t="shared" si="3"/>
        <v>198.75369774919614</v>
      </c>
      <c r="N16" s="43">
        <v>963123</v>
      </c>
      <c r="O16" s="44">
        <f t="shared" si="4"/>
        <v>619.37170418006428</v>
      </c>
      <c r="P16" s="45">
        <f t="shared" si="21"/>
        <v>10190517</v>
      </c>
      <c r="Q16" s="46">
        <f t="shared" si="22"/>
        <v>6553.3871382636653</v>
      </c>
      <c r="R16" s="43">
        <v>754433</v>
      </c>
      <c r="S16" s="44">
        <f t="shared" si="5"/>
        <v>485.16591639871382</v>
      </c>
      <c r="T16" s="43">
        <v>1281326</v>
      </c>
      <c r="U16" s="44">
        <f t="shared" si="6"/>
        <v>824.00385852090028</v>
      </c>
      <c r="V16" s="47">
        <f t="shared" si="23"/>
        <v>12226276</v>
      </c>
      <c r="W16" s="48">
        <f t="shared" si="7"/>
        <v>7862.5569131832799</v>
      </c>
      <c r="X16" s="43">
        <v>761075</v>
      </c>
      <c r="Y16" s="44">
        <f t="shared" si="8"/>
        <v>489.43729903536979</v>
      </c>
      <c r="Z16" s="43">
        <v>492826</v>
      </c>
      <c r="AA16" s="44">
        <f t="shared" si="9"/>
        <v>316.92990353697752</v>
      </c>
      <c r="AB16" s="43">
        <v>429875</v>
      </c>
      <c r="AC16" s="44">
        <f t="shared" si="10"/>
        <v>276.4469453376206</v>
      </c>
      <c r="AD16" s="43">
        <v>1582039</v>
      </c>
      <c r="AE16" s="44">
        <f t="shared" si="11"/>
        <v>1017.388424437299</v>
      </c>
      <c r="AF16" s="43">
        <v>1196239</v>
      </c>
      <c r="AG16" s="44">
        <f t="shared" si="12"/>
        <v>769.28553054662382</v>
      </c>
      <c r="AH16" s="43">
        <v>1225966</v>
      </c>
      <c r="AI16" s="44">
        <f t="shared" si="13"/>
        <v>788.40257234726687</v>
      </c>
      <c r="AJ16" s="43">
        <v>0</v>
      </c>
      <c r="AK16" s="44">
        <f t="shared" si="14"/>
        <v>0</v>
      </c>
      <c r="AL16" s="43">
        <v>9558</v>
      </c>
      <c r="AM16" s="44">
        <f t="shared" si="15"/>
        <v>6.1466237942122186</v>
      </c>
      <c r="AN16" s="43">
        <v>13671</v>
      </c>
      <c r="AO16" s="44">
        <f t="shared" si="16"/>
        <v>8.7916398713826371</v>
      </c>
      <c r="AP16" s="49">
        <f t="shared" si="24"/>
        <v>5711249</v>
      </c>
      <c r="AQ16" s="49">
        <f t="shared" si="17"/>
        <v>3672.8289389067522</v>
      </c>
      <c r="AR16" s="43">
        <v>785101</v>
      </c>
      <c r="AS16" s="44">
        <f t="shared" si="18"/>
        <v>504.88810289389068</v>
      </c>
      <c r="AT16" s="43">
        <v>152836</v>
      </c>
      <c r="AU16" s="44">
        <f t="shared" si="19"/>
        <v>98.286816720257235</v>
      </c>
      <c r="AV16" s="50">
        <f t="shared" si="25"/>
        <v>18875462</v>
      </c>
      <c r="AW16" s="50">
        <f t="shared" si="20"/>
        <v>12138.56077170418</v>
      </c>
      <c r="AX16" s="65"/>
      <c r="AY16" s="51"/>
      <c r="AZ16" s="51"/>
      <c r="BA16" s="51"/>
    </row>
    <row r="17" spans="1:53" s="52" customFormat="1">
      <c r="A17" s="41">
        <v>14</v>
      </c>
      <c r="B17" s="42" t="s">
        <v>62</v>
      </c>
      <c r="C17" s="32">
        <v>2105</v>
      </c>
      <c r="D17" s="43">
        <v>8979496</v>
      </c>
      <c r="E17" s="44">
        <f t="shared" si="0"/>
        <v>4265.7938242280288</v>
      </c>
      <c r="F17" s="43">
        <v>2923385</v>
      </c>
      <c r="G17" s="44">
        <f t="shared" si="1"/>
        <v>1388.7814726840854</v>
      </c>
      <c r="H17" s="43">
        <v>646005</v>
      </c>
      <c r="I17" s="44">
        <f t="shared" si="26"/>
        <v>306.89073634204277</v>
      </c>
      <c r="J17" s="43">
        <v>280697</v>
      </c>
      <c r="K17" s="44">
        <f t="shared" si="2"/>
        <v>133.3477434679335</v>
      </c>
      <c r="L17" s="43">
        <v>17244</v>
      </c>
      <c r="M17" s="44">
        <f t="shared" si="3"/>
        <v>8.1919239904988128</v>
      </c>
      <c r="N17" s="43">
        <v>1309316</v>
      </c>
      <c r="O17" s="44">
        <f t="shared" si="4"/>
        <v>622.00285035629452</v>
      </c>
      <c r="P17" s="45">
        <f t="shared" si="21"/>
        <v>14156143</v>
      </c>
      <c r="Q17" s="46">
        <f t="shared" si="22"/>
        <v>6725.0085510688832</v>
      </c>
      <c r="R17" s="43">
        <v>1163712</v>
      </c>
      <c r="S17" s="44">
        <f t="shared" si="5"/>
        <v>552.83230403800474</v>
      </c>
      <c r="T17" s="43">
        <v>1528818</v>
      </c>
      <c r="U17" s="44">
        <f t="shared" si="6"/>
        <v>726.27933491686463</v>
      </c>
      <c r="V17" s="47">
        <f t="shared" si="23"/>
        <v>16848673</v>
      </c>
      <c r="W17" s="48">
        <f t="shared" si="7"/>
        <v>8004.1201900237529</v>
      </c>
      <c r="X17" s="43">
        <v>1490208</v>
      </c>
      <c r="Y17" s="44">
        <f t="shared" si="8"/>
        <v>707.93729216152019</v>
      </c>
      <c r="Z17" s="43">
        <v>711258</v>
      </c>
      <c r="AA17" s="44">
        <f t="shared" si="9"/>
        <v>337.88978622327789</v>
      </c>
      <c r="AB17" s="43">
        <v>261214</v>
      </c>
      <c r="AC17" s="44">
        <f t="shared" si="10"/>
        <v>124.09216152019002</v>
      </c>
      <c r="AD17" s="43">
        <v>1810599</v>
      </c>
      <c r="AE17" s="44">
        <f t="shared" si="11"/>
        <v>860.14204275534439</v>
      </c>
      <c r="AF17" s="43">
        <v>1253577</v>
      </c>
      <c r="AG17" s="44">
        <f t="shared" si="12"/>
        <v>595.52351543942996</v>
      </c>
      <c r="AH17" s="43">
        <v>1593911</v>
      </c>
      <c r="AI17" s="44">
        <f t="shared" si="13"/>
        <v>757.20237529691212</v>
      </c>
      <c r="AJ17" s="43">
        <v>0</v>
      </c>
      <c r="AK17" s="44">
        <f t="shared" si="14"/>
        <v>0</v>
      </c>
      <c r="AL17" s="43">
        <v>27011</v>
      </c>
      <c r="AM17" s="44">
        <f t="shared" si="15"/>
        <v>12.831828978622328</v>
      </c>
      <c r="AN17" s="43">
        <v>10844</v>
      </c>
      <c r="AO17" s="44">
        <f t="shared" si="16"/>
        <v>5.1515439429928742</v>
      </c>
      <c r="AP17" s="49">
        <f t="shared" si="24"/>
        <v>7158622</v>
      </c>
      <c r="AQ17" s="49">
        <f t="shared" si="17"/>
        <v>3400.7705463182897</v>
      </c>
      <c r="AR17" s="43">
        <v>1700</v>
      </c>
      <c r="AS17" s="44">
        <f t="shared" si="18"/>
        <v>0.80760095011876487</v>
      </c>
      <c r="AT17" s="43">
        <v>3579248</v>
      </c>
      <c r="AU17" s="44">
        <f t="shared" si="19"/>
        <v>1700.3553444180523</v>
      </c>
      <c r="AV17" s="50">
        <f t="shared" si="25"/>
        <v>27588243</v>
      </c>
      <c r="AW17" s="50">
        <f t="shared" si="20"/>
        <v>13106.053681710213</v>
      </c>
      <c r="AX17" s="65"/>
      <c r="AY17" s="51"/>
      <c r="AZ17" s="51"/>
      <c r="BA17" s="51"/>
    </row>
    <row r="18" spans="1:53">
      <c r="A18" s="53">
        <v>15</v>
      </c>
      <c r="B18" s="54" t="s">
        <v>63</v>
      </c>
      <c r="C18" s="55">
        <v>3876</v>
      </c>
      <c r="D18" s="56">
        <v>13494381</v>
      </c>
      <c r="E18" s="57">
        <f t="shared" si="0"/>
        <v>3481.5224458204334</v>
      </c>
      <c r="F18" s="56">
        <v>3004144</v>
      </c>
      <c r="G18" s="57">
        <f t="shared" si="1"/>
        <v>775.062951496388</v>
      </c>
      <c r="H18" s="56">
        <v>812835</v>
      </c>
      <c r="I18" s="57">
        <f t="shared" si="26"/>
        <v>209.70975232198143</v>
      </c>
      <c r="J18" s="56">
        <v>610924</v>
      </c>
      <c r="K18" s="57">
        <f t="shared" si="2"/>
        <v>157.6171310629515</v>
      </c>
      <c r="L18" s="56">
        <v>104266</v>
      </c>
      <c r="M18" s="57">
        <f t="shared" si="3"/>
        <v>26.900412796697626</v>
      </c>
      <c r="N18" s="56">
        <v>2237530</v>
      </c>
      <c r="O18" s="57">
        <f t="shared" si="4"/>
        <v>577.27812177502585</v>
      </c>
      <c r="P18" s="58">
        <f t="shared" si="21"/>
        <v>20264080</v>
      </c>
      <c r="Q18" s="59">
        <f t="shared" si="22"/>
        <v>5228.0908152734783</v>
      </c>
      <c r="R18" s="56">
        <v>3038800</v>
      </c>
      <c r="S18" s="57">
        <f t="shared" si="5"/>
        <v>784.00412796697628</v>
      </c>
      <c r="T18" s="56">
        <v>2171441</v>
      </c>
      <c r="U18" s="57">
        <f t="shared" si="6"/>
        <v>560.22729618163055</v>
      </c>
      <c r="V18" s="60">
        <f t="shared" si="23"/>
        <v>25474321</v>
      </c>
      <c r="W18" s="61">
        <f t="shared" si="7"/>
        <v>6572.3222394220847</v>
      </c>
      <c r="X18" s="56">
        <v>2334493</v>
      </c>
      <c r="Y18" s="57">
        <f t="shared" si="8"/>
        <v>602.29437564499483</v>
      </c>
      <c r="Z18" s="56">
        <v>1094766</v>
      </c>
      <c r="AA18" s="57">
        <f t="shared" si="9"/>
        <v>282.44736842105266</v>
      </c>
      <c r="AB18" s="56">
        <v>578603</v>
      </c>
      <c r="AC18" s="57">
        <f t="shared" si="10"/>
        <v>149.27837977296181</v>
      </c>
      <c r="AD18" s="56">
        <v>3119090</v>
      </c>
      <c r="AE18" s="57">
        <f t="shared" si="11"/>
        <v>804.71878224974205</v>
      </c>
      <c r="AF18" s="56">
        <v>1774144</v>
      </c>
      <c r="AG18" s="57">
        <f t="shared" si="12"/>
        <v>457.72549019607845</v>
      </c>
      <c r="AH18" s="56">
        <v>2495114</v>
      </c>
      <c r="AI18" s="57">
        <f t="shared" si="13"/>
        <v>643.734262125903</v>
      </c>
      <c r="AJ18" s="56">
        <v>0</v>
      </c>
      <c r="AK18" s="57">
        <f t="shared" si="14"/>
        <v>0</v>
      </c>
      <c r="AL18" s="56">
        <v>5325</v>
      </c>
      <c r="AM18" s="57">
        <f t="shared" si="15"/>
        <v>1.3738390092879258</v>
      </c>
      <c r="AN18" s="56">
        <v>620951</v>
      </c>
      <c r="AO18" s="57">
        <f t="shared" si="16"/>
        <v>160.20407636738906</v>
      </c>
      <c r="AP18" s="62">
        <f t="shared" si="24"/>
        <v>12022486</v>
      </c>
      <c r="AQ18" s="63">
        <f t="shared" si="17"/>
        <v>3101.7765737874097</v>
      </c>
      <c r="AR18" s="56">
        <v>398988</v>
      </c>
      <c r="AS18" s="57">
        <f t="shared" si="18"/>
        <v>102.93808049535603</v>
      </c>
      <c r="AT18" s="56">
        <v>656266</v>
      </c>
      <c r="AU18" s="57">
        <f t="shared" si="19"/>
        <v>169.31527347781218</v>
      </c>
      <c r="AV18" s="64">
        <f t="shared" si="25"/>
        <v>38552061</v>
      </c>
      <c r="AW18" s="64">
        <f t="shared" si="20"/>
        <v>9946.352167182662</v>
      </c>
      <c r="AX18" s="65"/>
    </row>
    <row r="19" spans="1:53">
      <c r="A19" s="30">
        <v>16</v>
      </c>
      <c r="B19" s="31" t="s">
        <v>64</v>
      </c>
      <c r="C19" s="32">
        <v>4923</v>
      </c>
      <c r="D19" s="33">
        <v>29948148</v>
      </c>
      <c r="E19" s="34">
        <f t="shared" si="0"/>
        <v>6083.3126142595975</v>
      </c>
      <c r="F19" s="33">
        <v>9527327</v>
      </c>
      <c r="G19" s="34">
        <f t="shared" si="1"/>
        <v>1935.2685354458663</v>
      </c>
      <c r="H19" s="33">
        <v>2485237</v>
      </c>
      <c r="I19" s="34">
        <f t="shared" si="26"/>
        <v>504.82165346333534</v>
      </c>
      <c r="J19" s="33">
        <v>6365794</v>
      </c>
      <c r="K19" s="34">
        <f t="shared" si="2"/>
        <v>1293.0721105017267</v>
      </c>
      <c r="L19" s="33">
        <v>9909</v>
      </c>
      <c r="M19" s="34">
        <f t="shared" si="3"/>
        <v>2.0127970749542961</v>
      </c>
      <c r="N19" s="33">
        <v>4946517</v>
      </c>
      <c r="O19" s="34">
        <f t="shared" si="4"/>
        <v>1004.7769652650823</v>
      </c>
      <c r="P19" s="35">
        <f t="shared" si="21"/>
        <v>53282932</v>
      </c>
      <c r="Q19" s="36">
        <f t="shared" si="22"/>
        <v>10823.264676010564</v>
      </c>
      <c r="R19" s="33">
        <v>3931866</v>
      </c>
      <c r="S19" s="34">
        <f t="shared" si="5"/>
        <v>798.67276051188298</v>
      </c>
      <c r="T19" s="33">
        <v>5199099</v>
      </c>
      <c r="U19" s="34">
        <f t="shared" si="6"/>
        <v>1056.0834856794638</v>
      </c>
      <c r="V19" s="37">
        <f t="shared" si="23"/>
        <v>62413897</v>
      </c>
      <c r="W19" s="38">
        <f t="shared" si="7"/>
        <v>12678.020922201909</v>
      </c>
      <c r="X19" s="33">
        <v>5530332</v>
      </c>
      <c r="Y19" s="34">
        <f t="shared" si="8"/>
        <v>1123.3662400975015</v>
      </c>
      <c r="Z19" s="33">
        <v>2329661</v>
      </c>
      <c r="AA19" s="34">
        <f t="shared" si="9"/>
        <v>473.21978468413567</v>
      </c>
      <c r="AB19" s="33">
        <v>1592058</v>
      </c>
      <c r="AC19" s="34">
        <f t="shared" si="10"/>
        <v>323.39183424741009</v>
      </c>
      <c r="AD19" s="33">
        <v>8301223</v>
      </c>
      <c r="AE19" s="34">
        <f t="shared" si="11"/>
        <v>1686.2122689417022</v>
      </c>
      <c r="AF19" s="33">
        <v>6737073</v>
      </c>
      <c r="AG19" s="34">
        <f t="shared" si="12"/>
        <v>1368.4893357708713</v>
      </c>
      <c r="AH19" s="33">
        <v>4889794</v>
      </c>
      <c r="AI19" s="34">
        <f t="shared" si="13"/>
        <v>993.25492585821655</v>
      </c>
      <c r="AJ19" s="33">
        <v>0</v>
      </c>
      <c r="AK19" s="34">
        <f t="shared" si="14"/>
        <v>0</v>
      </c>
      <c r="AL19" s="33">
        <v>0</v>
      </c>
      <c r="AM19" s="34">
        <f t="shared" si="15"/>
        <v>0</v>
      </c>
      <c r="AN19" s="33">
        <v>347032</v>
      </c>
      <c r="AO19" s="34">
        <f t="shared" si="16"/>
        <v>70.491976437131825</v>
      </c>
      <c r="AP19" s="39">
        <f t="shared" si="24"/>
        <v>29727173</v>
      </c>
      <c r="AQ19" s="39">
        <f t="shared" si="17"/>
        <v>6038.4263660369697</v>
      </c>
      <c r="AR19" s="33">
        <v>19624082</v>
      </c>
      <c r="AS19" s="34">
        <f t="shared" si="18"/>
        <v>3986.2039406865733</v>
      </c>
      <c r="AT19" s="33">
        <v>3389072</v>
      </c>
      <c r="AU19" s="34">
        <f t="shared" si="19"/>
        <v>688.41600650010162</v>
      </c>
      <c r="AV19" s="40">
        <f t="shared" si="25"/>
        <v>115154224</v>
      </c>
      <c r="AW19" s="40">
        <f t="shared" si="20"/>
        <v>23391.067235425555</v>
      </c>
      <c r="AX19" s="65"/>
    </row>
    <row r="20" spans="1:53" s="52" customFormat="1">
      <c r="A20" s="41">
        <v>17</v>
      </c>
      <c r="B20" s="42" t="s">
        <v>65</v>
      </c>
      <c r="C20" s="32">
        <v>42764</v>
      </c>
      <c r="D20" s="43">
        <v>182157303</v>
      </c>
      <c r="E20" s="44">
        <f t="shared" si="0"/>
        <v>4259.594588906557</v>
      </c>
      <c r="F20" s="43">
        <v>78153454</v>
      </c>
      <c r="G20" s="44">
        <f t="shared" si="1"/>
        <v>1827.5524740435881</v>
      </c>
      <c r="H20" s="43">
        <v>8015090</v>
      </c>
      <c r="I20" s="44">
        <f t="shared" si="26"/>
        <v>187.4261060705266</v>
      </c>
      <c r="J20" s="43">
        <v>9299867</v>
      </c>
      <c r="K20" s="44">
        <f t="shared" si="2"/>
        <v>217.46953044616967</v>
      </c>
      <c r="L20" s="43">
        <v>920169</v>
      </c>
      <c r="M20" s="44">
        <f t="shared" si="3"/>
        <v>21.517374427088207</v>
      </c>
      <c r="N20" s="43">
        <v>37501523</v>
      </c>
      <c r="O20" s="44">
        <f t="shared" si="4"/>
        <v>876.94142269198392</v>
      </c>
      <c r="P20" s="45">
        <f t="shared" si="21"/>
        <v>316047406</v>
      </c>
      <c r="Q20" s="46">
        <f t="shared" si="22"/>
        <v>7390.5014965859136</v>
      </c>
      <c r="R20" s="43">
        <v>29438981</v>
      </c>
      <c r="S20" s="44">
        <f t="shared" si="5"/>
        <v>688.40569170330184</v>
      </c>
      <c r="T20" s="43">
        <v>35710362</v>
      </c>
      <c r="U20" s="44">
        <f t="shared" si="6"/>
        <v>835.05663642315972</v>
      </c>
      <c r="V20" s="47">
        <f t="shared" si="23"/>
        <v>381196749</v>
      </c>
      <c r="W20" s="48">
        <f t="shared" si="7"/>
        <v>8913.9638247123748</v>
      </c>
      <c r="X20" s="43">
        <v>26038625</v>
      </c>
      <c r="Y20" s="44">
        <f t="shared" si="8"/>
        <v>608.8912402955757</v>
      </c>
      <c r="Z20" s="43">
        <v>11473053</v>
      </c>
      <c r="AA20" s="44">
        <f t="shared" si="9"/>
        <v>268.28764848938357</v>
      </c>
      <c r="AB20" s="43">
        <v>4459803</v>
      </c>
      <c r="AC20" s="44">
        <f t="shared" si="10"/>
        <v>104.28872416050883</v>
      </c>
      <c r="AD20" s="43">
        <v>49830291</v>
      </c>
      <c r="AE20" s="44">
        <f t="shared" si="11"/>
        <v>1165.2392432887475</v>
      </c>
      <c r="AF20" s="43">
        <v>34935201</v>
      </c>
      <c r="AG20" s="44">
        <f t="shared" si="12"/>
        <v>816.93015152932378</v>
      </c>
      <c r="AH20" s="43">
        <v>26531824</v>
      </c>
      <c r="AI20" s="44">
        <f t="shared" si="13"/>
        <v>620.42428210644471</v>
      </c>
      <c r="AJ20" s="43">
        <v>0</v>
      </c>
      <c r="AK20" s="44">
        <f t="shared" si="14"/>
        <v>0</v>
      </c>
      <c r="AL20" s="43">
        <v>12350</v>
      </c>
      <c r="AM20" s="44">
        <f t="shared" si="15"/>
        <v>0.28879431297352914</v>
      </c>
      <c r="AN20" s="43">
        <v>10597567</v>
      </c>
      <c r="AO20" s="44">
        <f t="shared" si="16"/>
        <v>247.81514825554206</v>
      </c>
      <c r="AP20" s="49">
        <f t="shared" si="24"/>
        <v>163878714</v>
      </c>
      <c r="AQ20" s="49">
        <f t="shared" si="17"/>
        <v>3832.1652324384995</v>
      </c>
      <c r="AR20" s="43">
        <v>66497239</v>
      </c>
      <c r="AS20" s="44">
        <f t="shared" si="18"/>
        <v>1554.9817369750258</v>
      </c>
      <c r="AT20" s="43">
        <v>1852995</v>
      </c>
      <c r="AU20" s="44">
        <f t="shared" si="19"/>
        <v>43.330722102703206</v>
      </c>
      <c r="AV20" s="50">
        <f t="shared" si="25"/>
        <v>613425697</v>
      </c>
      <c r="AW20" s="50">
        <f t="shared" si="20"/>
        <v>14344.441516228604</v>
      </c>
      <c r="AX20" s="65"/>
      <c r="AY20" s="51"/>
      <c r="AZ20" s="51"/>
      <c r="BA20" s="51"/>
    </row>
    <row r="21" spans="1:53" s="52" customFormat="1">
      <c r="A21" s="41">
        <v>18</v>
      </c>
      <c r="B21" s="42" t="s">
        <v>66</v>
      </c>
      <c r="C21" s="32">
        <v>1229</v>
      </c>
      <c r="D21" s="43">
        <v>4725032</v>
      </c>
      <c r="E21" s="44">
        <f t="shared" si="0"/>
        <v>3844.6151342554922</v>
      </c>
      <c r="F21" s="43">
        <v>1070311</v>
      </c>
      <c r="G21" s="44">
        <f t="shared" si="1"/>
        <v>870.87957689178188</v>
      </c>
      <c r="H21" s="43">
        <v>433468</v>
      </c>
      <c r="I21" s="44">
        <f t="shared" si="26"/>
        <v>352.69975589910496</v>
      </c>
      <c r="J21" s="43">
        <v>383672</v>
      </c>
      <c r="K21" s="44">
        <f t="shared" si="2"/>
        <v>312.18226200162735</v>
      </c>
      <c r="L21" s="43">
        <v>0</v>
      </c>
      <c r="M21" s="44">
        <f t="shared" si="3"/>
        <v>0</v>
      </c>
      <c r="N21" s="43">
        <v>1798449</v>
      </c>
      <c r="O21" s="44">
        <f t="shared" si="4"/>
        <v>1463.3433685923515</v>
      </c>
      <c r="P21" s="45">
        <f t="shared" si="21"/>
        <v>8410932</v>
      </c>
      <c r="Q21" s="46">
        <f t="shared" si="22"/>
        <v>6843.7200976403583</v>
      </c>
      <c r="R21" s="43">
        <v>641054</v>
      </c>
      <c r="S21" s="44">
        <f t="shared" si="5"/>
        <v>521.60618388934097</v>
      </c>
      <c r="T21" s="43">
        <v>656418</v>
      </c>
      <c r="U21" s="44">
        <f t="shared" si="6"/>
        <v>534.10740439381607</v>
      </c>
      <c r="V21" s="47">
        <f t="shared" si="23"/>
        <v>9708404</v>
      </c>
      <c r="W21" s="48">
        <f t="shared" si="7"/>
        <v>7899.4336859235154</v>
      </c>
      <c r="X21" s="43">
        <v>820717</v>
      </c>
      <c r="Y21" s="44">
        <f t="shared" si="8"/>
        <v>667.79251423921892</v>
      </c>
      <c r="Z21" s="43">
        <v>542873</v>
      </c>
      <c r="AA21" s="44">
        <f t="shared" si="9"/>
        <v>441.71928397070792</v>
      </c>
      <c r="AB21" s="43">
        <v>414695</v>
      </c>
      <c r="AC21" s="44">
        <f t="shared" si="10"/>
        <v>337.4247355573637</v>
      </c>
      <c r="AD21" s="43">
        <v>1393993</v>
      </c>
      <c r="AE21" s="44">
        <f t="shared" si="11"/>
        <v>1134.2497965825876</v>
      </c>
      <c r="AF21" s="43">
        <v>564233</v>
      </c>
      <c r="AG21" s="44">
        <f t="shared" si="12"/>
        <v>459.09926769731487</v>
      </c>
      <c r="AH21" s="43">
        <v>1062328</v>
      </c>
      <c r="AI21" s="44">
        <f t="shared" si="13"/>
        <v>864.38405207485766</v>
      </c>
      <c r="AJ21" s="43">
        <v>0</v>
      </c>
      <c r="AK21" s="44">
        <f t="shared" si="14"/>
        <v>0</v>
      </c>
      <c r="AL21" s="43">
        <v>3413</v>
      </c>
      <c r="AM21" s="44">
        <f t="shared" si="15"/>
        <v>2.777054515866558</v>
      </c>
      <c r="AN21" s="43">
        <v>0</v>
      </c>
      <c r="AO21" s="44">
        <f t="shared" si="16"/>
        <v>0</v>
      </c>
      <c r="AP21" s="49">
        <f t="shared" si="24"/>
        <v>4802252</v>
      </c>
      <c r="AQ21" s="49">
        <f t="shared" si="17"/>
        <v>3907.4467046379168</v>
      </c>
      <c r="AR21" s="43">
        <v>27777</v>
      </c>
      <c r="AS21" s="44">
        <f t="shared" si="18"/>
        <v>22.601301871440196</v>
      </c>
      <c r="AT21" s="43">
        <v>165043</v>
      </c>
      <c r="AU21" s="44">
        <f t="shared" si="19"/>
        <v>134.29048006509356</v>
      </c>
      <c r="AV21" s="50">
        <f t="shared" si="25"/>
        <v>14703476</v>
      </c>
      <c r="AW21" s="50">
        <f t="shared" si="20"/>
        <v>11963.772172497966</v>
      </c>
      <c r="AX21" s="65"/>
      <c r="AY21" s="51"/>
      <c r="AZ21" s="51"/>
      <c r="BA21" s="51"/>
    </row>
    <row r="22" spans="1:53" s="52" customFormat="1">
      <c r="A22" s="41">
        <v>19</v>
      </c>
      <c r="B22" s="42" t="s">
        <v>67</v>
      </c>
      <c r="C22" s="32">
        <v>2114</v>
      </c>
      <c r="D22" s="43">
        <v>8116552</v>
      </c>
      <c r="E22" s="44">
        <f t="shared" si="0"/>
        <v>3839.4285714285716</v>
      </c>
      <c r="F22" s="43">
        <v>1642109</v>
      </c>
      <c r="G22" s="44">
        <f t="shared" si="1"/>
        <v>776.77814569536429</v>
      </c>
      <c r="H22" s="43">
        <v>365747</v>
      </c>
      <c r="I22" s="44">
        <f t="shared" si="26"/>
        <v>173.01182592242196</v>
      </c>
      <c r="J22" s="43">
        <v>153295</v>
      </c>
      <c r="K22" s="44">
        <f t="shared" si="2"/>
        <v>72.514191106906338</v>
      </c>
      <c r="L22" s="43"/>
      <c r="M22" s="44">
        <f t="shared" si="3"/>
        <v>0</v>
      </c>
      <c r="N22" s="43">
        <v>1407684</v>
      </c>
      <c r="O22" s="44">
        <f t="shared" si="4"/>
        <v>665.88647114474929</v>
      </c>
      <c r="P22" s="45">
        <f t="shared" si="21"/>
        <v>11685387</v>
      </c>
      <c r="Q22" s="46">
        <f t="shared" si="22"/>
        <v>5527.6192052980132</v>
      </c>
      <c r="R22" s="43">
        <v>764767</v>
      </c>
      <c r="S22" s="44">
        <f t="shared" si="5"/>
        <v>361.76300851466414</v>
      </c>
      <c r="T22" s="43">
        <v>2776800</v>
      </c>
      <c r="U22" s="44">
        <f t="shared" si="6"/>
        <v>1313.5288552507095</v>
      </c>
      <c r="V22" s="47">
        <f t="shared" si="23"/>
        <v>15226954</v>
      </c>
      <c r="W22" s="48">
        <f t="shared" si="7"/>
        <v>7202.911069063387</v>
      </c>
      <c r="X22" s="43">
        <v>1258658</v>
      </c>
      <c r="Y22" s="44">
        <f t="shared" si="8"/>
        <v>595.39167455061499</v>
      </c>
      <c r="Z22" s="43">
        <v>655490</v>
      </c>
      <c r="AA22" s="44">
        <f t="shared" si="9"/>
        <v>310.07095553453172</v>
      </c>
      <c r="AB22" s="43">
        <v>428876</v>
      </c>
      <c r="AC22" s="44">
        <f t="shared" si="10"/>
        <v>202.87417218543047</v>
      </c>
      <c r="AD22" s="43">
        <v>2007090</v>
      </c>
      <c r="AE22" s="44">
        <f t="shared" si="11"/>
        <v>949.42762535477766</v>
      </c>
      <c r="AF22" s="43">
        <v>1452551</v>
      </c>
      <c r="AG22" s="44">
        <f t="shared" si="12"/>
        <v>687.11021759697257</v>
      </c>
      <c r="AH22" s="43">
        <v>1049321</v>
      </c>
      <c r="AI22" s="44">
        <f t="shared" si="13"/>
        <v>496.36754966887418</v>
      </c>
      <c r="AJ22" s="43">
        <v>0</v>
      </c>
      <c r="AK22" s="44">
        <f t="shared" si="14"/>
        <v>0</v>
      </c>
      <c r="AL22" s="43">
        <v>17500</v>
      </c>
      <c r="AM22" s="44">
        <f t="shared" si="15"/>
        <v>8.2781456953642376</v>
      </c>
      <c r="AN22" s="43">
        <v>138050</v>
      </c>
      <c r="AO22" s="44">
        <f t="shared" si="16"/>
        <v>65.302743614001898</v>
      </c>
      <c r="AP22" s="49">
        <f t="shared" si="24"/>
        <v>7007536</v>
      </c>
      <c r="AQ22" s="49">
        <f t="shared" si="17"/>
        <v>3314.8230842005678</v>
      </c>
      <c r="AR22" s="43">
        <v>3008</v>
      </c>
      <c r="AS22" s="44">
        <f t="shared" si="18"/>
        <v>1.4228949858088931</v>
      </c>
      <c r="AT22" s="43">
        <v>0</v>
      </c>
      <c r="AU22" s="44">
        <f t="shared" si="19"/>
        <v>0</v>
      </c>
      <c r="AV22" s="50">
        <f t="shared" si="25"/>
        <v>22237498</v>
      </c>
      <c r="AW22" s="50">
        <f t="shared" si="20"/>
        <v>10519.157048249763</v>
      </c>
      <c r="AX22" s="65"/>
      <c r="AY22" s="51"/>
      <c r="AZ22" s="51"/>
      <c r="BA22" s="51"/>
    </row>
    <row r="23" spans="1:53">
      <c r="A23" s="53">
        <v>20</v>
      </c>
      <c r="B23" s="54" t="s">
        <v>68</v>
      </c>
      <c r="C23" s="55">
        <v>5995</v>
      </c>
      <c r="D23" s="56">
        <v>19533250</v>
      </c>
      <c r="E23" s="57">
        <f t="shared" si="0"/>
        <v>3258.2568807339449</v>
      </c>
      <c r="F23" s="56">
        <v>8855301</v>
      </c>
      <c r="G23" s="57">
        <f t="shared" si="1"/>
        <v>1477.1144286905756</v>
      </c>
      <c r="H23" s="56">
        <v>1903281</v>
      </c>
      <c r="I23" s="57">
        <f t="shared" si="26"/>
        <v>317.47806505421187</v>
      </c>
      <c r="J23" s="56">
        <v>433555</v>
      </c>
      <c r="K23" s="57">
        <f t="shared" si="2"/>
        <v>72.319432860717271</v>
      </c>
      <c r="L23" s="56">
        <v>76761</v>
      </c>
      <c r="M23" s="57">
        <f t="shared" si="3"/>
        <v>12.804170141784821</v>
      </c>
      <c r="N23" s="56">
        <v>4861022</v>
      </c>
      <c r="O23" s="57">
        <f t="shared" si="4"/>
        <v>810.84603836530437</v>
      </c>
      <c r="P23" s="58">
        <f t="shared" si="21"/>
        <v>35663170</v>
      </c>
      <c r="Q23" s="59">
        <f t="shared" si="22"/>
        <v>5948.8190158465386</v>
      </c>
      <c r="R23" s="56">
        <v>2297281</v>
      </c>
      <c r="S23" s="57">
        <f t="shared" si="5"/>
        <v>383.19949958298582</v>
      </c>
      <c r="T23" s="56">
        <v>2538632</v>
      </c>
      <c r="U23" s="57">
        <f t="shared" si="6"/>
        <v>423.45821517931608</v>
      </c>
      <c r="V23" s="60">
        <f t="shared" si="23"/>
        <v>40499083</v>
      </c>
      <c r="W23" s="61">
        <f t="shared" si="7"/>
        <v>6755.4767306088406</v>
      </c>
      <c r="X23" s="56">
        <v>3121719</v>
      </c>
      <c r="Y23" s="57">
        <f t="shared" si="8"/>
        <v>520.72043369474557</v>
      </c>
      <c r="Z23" s="56">
        <v>1225754</v>
      </c>
      <c r="AA23" s="57">
        <f t="shared" si="9"/>
        <v>204.46271893244369</v>
      </c>
      <c r="AB23" s="56">
        <v>524230</v>
      </c>
      <c r="AC23" s="57">
        <f t="shared" si="10"/>
        <v>87.444537114261891</v>
      </c>
      <c r="AD23" s="56">
        <v>4797261</v>
      </c>
      <c r="AE23" s="57">
        <f t="shared" si="11"/>
        <v>800.21034195162633</v>
      </c>
      <c r="AF23" s="56">
        <v>4754103</v>
      </c>
      <c r="AG23" s="57">
        <f t="shared" si="12"/>
        <v>793.01134278565473</v>
      </c>
      <c r="AH23" s="56">
        <v>4051666</v>
      </c>
      <c r="AI23" s="57">
        <f t="shared" si="13"/>
        <v>675.84086738949122</v>
      </c>
      <c r="AJ23" s="56">
        <v>0</v>
      </c>
      <c r="AK23" s="57">
        <f t="shared" si="14"/>
        <v>0</v>
      </c>
      <c r="AL23" s="56">
        <v>31936</v>
      </c>
      <c r="AM23" s="57">
        <f t="shared" si="15"/>
        <v>5.3271059216013343</v>
      </c>
      <c r="AN23" s="56">
        <v>651837</v>
      </c>
      <c r="AO23" s="57">
        <f t="shared" si="16"/>
        <v>108.7301084236864</v>
      </c>
      <c r="AP23" s="62">
        <f t="shared" si="24"/>
        <v>19158506</v>
      </c>
      <c r="AQ23" s="63">
        <f t="shared" si="17"/>
        <v>3195.7474562135112</v>
      </c>
      <c r="AR23" s="56">
        <v>3012911</v>
      </c>
      <c r="AS23" s="57">
        <f t="shared" si="18"/>
        <v>502.57064220183486</v>
      </c>
      <c r="AT23" s="56">
        <v>1065905</v>
      </c>
      <c r="AU23" s="57">
        <f t="shared" si="19"/>
        <v>177.79899916597165</v>
      </c>
      <c r="AV23" s="64">
        <f t="shared" si="25"/>
        <v>63736405</v>
      </c>
      <c r="AW23" s="64">
        <f t="shared" si="20"/>
        <v>10631.593828190158</v>
      </c>
      <c r="AX23" s="65"/>
    </row>
    <row r="24" spans="1:53">
      <c r="A24" s="30">
        <v>21</v>
      </c>
      <c r="B24" s="31" t="s">
        <v>69</v>
      </c>
      <c r="C24" s="32">
        <v>3175</v>
      </c>
      <c r="D24" s="33">
        <v>11122182</v>
      </c>
      <c r="E24" s="34">
        <f t="shared" si="0"/>
        <v>3503.0494488188974</v>
      </c>
      <c r="F24" s="33">
        <v>3171914</v>
      </c>
      <c r="G24" s="34">
        <f t="shared" si="1"/>
        <v>999.02803149606302</v>
      </c>
      <c r="H24" s="33">
        <v>512104</v>
      </c>
      <c r="I24" s="34">
        <f t="shared" si="26"/>
        <v>161.29259842519684</v>
      </c>
      <c r="J24" s="33">
        <v>836114</v>
      </c>
      <c r="K24" s="34">
        <f t="shared" si="2"/>
        <v>263.34299212598427</v>
      </c>
      <c r="L24" s="33">
        <v>23677</v>
      </c>
      <c r="M24" s="34">
        <f t="shared" si="3"/>
        <v>7.4573228346456695</v>
      </c>
      <c r="N24" s="33">
        <v>2684107</v>
      </c>
      <c r="O24" s="34">
        <f t="shared" si="4"/>
        <v>845.38803149606304</v>
      </c>
      <c r="P24" s="35">
        <f t="shared" si="21"/>
        <v>18350098</v>
      </c>
      <c r="Q24" s="36">
        <f t="shared" si="22"/>
        <v>5779.5584251968503</v>
      </c>
      <c r="R24" s="33">
        <v>1119891</v>
      </c>
      <c r="S24" s="34">
        <f t="shared" si="5"/>
        <v>352.72157480314962</v>
      </c>
      <c r="T24" s="33">
        <v>3383086</v>
      </c>
      <c r="U24" s="34">
        <f t="shared" si="6"/>
        <v>1065.5388976377953</v>
      </c>
      <c r="V24" s="37">
        <f t="shared" si="23"/>
        <v>22853075</v>
      </c>
      <c r="W24" s="38">
        <f t="shared" si="7"/>
        <v>7197.8188976377951</v>
      </c>
      <c r="X24" s="33">
        <v>1811077</v>
      </c>
      <c r="Y24" s="34">
        <f t="shared" si="8"/>
        <v>570.4179527559055</v>
      </c>
      <c r="Z24" s="33">
        <v>505810</v>
      </c>
      <c r="AA24" s="34">
        <f t="shared" si="9"/>
        <v>159.31023622047243</v>
      </c>
      <c r="AB24" s="33">
        <v>610576</v>
      </c>
      <c r="AC24" s="34">
        <f t="shared" si="10"/>
        <v>192.30740157480315</v>
      </c>
      <c r="AD24" s="33">
        <v>2011111</v>
      </c>
      <c r="AE24" s="34">
        <f t="shared" si="11"/>
        <v>633.42078740157478</v>
      </c>
      <c r="AF24" s="33">
        <v>2530733</v>
      </c>
      <c r="AG24" s="34">
        <f t="shared" si="12"/>
        <v>797.08125984251967</v>
      </c>
      <c r="AH24" s="33">
        <v>1852703</v>
      </c>
      <c r="AI24" s="34">
        <f t="shared" si="13"/>
        <v>583.52850393700783</v>
      </c>
      <c r="AJ24" s="33">
        <v>0</v>
      </c>
      <c r="AK24" s="34">
        <f t="shared" si="14"/>
        <v>0</v>
      </c>
      <c r="AL24" s="33">
        <v>4644</v>
      </c>
      <c r="AM24" s="34">
        <f t="shared" si="15"/>
        <v>1.4626771653543307</v>
      </c>
      <c r="AN24" s="33">
        <v>46191</v>
      </c>
      <c r="AO24" s="34">
        <f t="shared" si="16"/>
        <v>14.548346456692913</v>
      </c>
      <c r="AP24" s="39">
        <f t="shared" si="24"/>
        <v>9372845</v>
      </c>
      <c r="AQ24" s="39">
        <f t="shared" si="17"/>
        <v>2952.0771653543306</v>
      </c>
      <c r="AR24" s="33">
        <v>2709534</v>
      </c>
      <c r="AS24" s="34">
        <f t="shared" si="18"/>
        <v>853.39653543307088</v>
      </c>
      <c r="AT24" s="33">
        <v>1528105</v>
      </c>
      <c r="AU24" s="34">
        <f t="shared" si="19"/>
        <v>481.29291338582675</v>
      </c>
      <c r="AV24" s="40">
        <f t="shared" si="25"/>
        <v>36463559</v>
      </c>
      <c r="AW24" s="40">
        <f t="shared" si="20"/>
        <v>11484.585511811023</v>
      </c>
      <c r="AX24" s="65"/>
    </row>
    <row r="25" spans="1:53" s="52" customFormat="1">
      <c r="A25" s="41">
        <v>22</v>
      </c>
      <c r="B25" s="42" t="s">
        <v>70</v>
      </c>
      <c r="C25" s="32">
        <v>3332</v>
      </c>
      <c r="D25" s="43">
        <v>10233058</v>
      </c>
      <c r="E25" s="44">
        <f t="shared" si="0"/>
        <v>3071.1458583433373</v>
      </c>
      <c r="F25" s="43">
        <v>3595760</v>
      </c>
      <c r="G25" s="44">
        <f t="shared" si="1"/>
        <v>1079.1596638655462</v>
      </c>
      <c r="H25" s="43">
        <v>839367</v>
      </c>
      <c r="I25" s="44">
        <f t="shared" si="26"/>
        <v>251.9108643457383</v>
      </c>
      <c r="J25" s="43">
        <v>674311</v>
      </c>
      <c r="K25" s="44">
        <f t="shared" si="2"/>
        <v>202.37424969987995</v>
      </c>
      <c r="L25" s="43">
        <v>28226</v>
      </c>
      <c r="M25" s="44">
        <f t="shared" si="3"/>
        <v>8.4711884753901554</v>
      </c>
      <c r="N25" s="43">
        <v>340724</v>
      </c>
      <c r="O25" s="44">
        <f t="shared" si="4"/>
        <v>102.25810324129652</v>
      </c>
      <c r="P25" s="45">
        <f t="shared" si="21"/>
        <v>15711446</v>
      </c>
      <c r="Q25" s="46">
        <f t="shared" si="22"/>
        <v>4715.3199279711889</v>
      </c>
      <c r="R25" s="43">
        <v>989442</v>
      </c>
      <c r="S25" s="44">
        <f t="shared" si="5"/>
        <v>296.95138055222088</v>
      </c>
      <c r="T25" s="43">
        <v>1748836</v>
      </c>
      <c r="U25" s="44">
        <f t="shared" si="6"/>
        <v>524.86074429771907</v>
      </c>
      <c r="V25" s="47">
        <f t="shared" si="23"/>
        <v>18449724</v>
      </c>
      <c r="W25" s="48">
        <f t="shared" si="7"/>
        <v>5537.1320528211281</v>
      </c>
      <c r="X25" s="43">
        <v>1796214</v>
      </c>
      <c r="Y25" s="44">
        <f t="shared" si="8"/>
        <v>539.07983193277312</v>
      </c>
      <c r="Z25" s="43">
        <v>630847</v>
      </c>
      <c r="AA25" s="44">
        <f t="shared" si="9"/>
        <v>189.32983193277312</v>
      </c>
      <c r="AB25" s="43">
        <v>372368</v>
      </c>
      <c r="AC25" s="44">
        <f t="shared" si="10"/>
        <v>111.75510204081633</v>
      </c>
      <c r="AD25" s="43">
        <v>2460739</v>
      </c>
      <c r="AE25" s="44">
        <f t="shared" si="11"/>
        <v>738.51710684273712</v>
      </c>
      <c r="AF25" s="43">
        <v>2778306</v>
      </c>
      <c r="AG25" s="44">
        <f t="shared" si="12"/>
        <v>833.82533013205284</v>
      </c>
      <c r="AH25" s="43">
        <v>1844170</v>
      </c>
      <c r="AI25" s="44">
        <f t="shared" si="13"/>
        <v>553.47238895558223</v>
      </c>
      <c r="AJ25" s="43">
        <v>0</v>
      </c>
      <c r="AK25" s="44">
        <f t="shared" si="14"/>
        <v>0</v>
      </c>
      <c r="AL25" s="43">
        <v>6819</v>
      </c>
      <c r="AM25" s="44">
        <f t="shared" si="15"/>
        <v>2.0465186074429771</v>
      </c>
      <c r="AN25" s="43">
        <v>102840</v>
      </c>
      <c r="AO25" s="44">
        <f t="shared" si="16"/>
        <v>30.864345738295317</v>
      </c>
      <c r="AP25" s="49">
        <f t="shared" si="24"/>
        <v>9992303</v>
      </c>
      <c r="AQ25" s="49">
        <f t="shared" si="17"/>
        <v>2998.8904561824729</v>
      </c>
      <c r="AR25" s="43">
        <v>8140700</v>
      </c>
      <c r="AS25" s="44">
        <f t="shared" si="18"/>
        <v>2443.1872749099639</v>
      </c>
      <c r="AT25" s="43">
        <v>1791655</v>
      </c>
      <c r="AU25" s="44">
        <f t="shared" si="19"/>
        <v>537.71158463385359</v>
      </c>
      <c r="AV25" s="50">
        <f t="shared" si="25"/>
        <v>38374382</v>
      </c>
      <c r="AW25" s="50">
        <f t="shared" si="20"/>
        <v>11516.921368547419</v>
      </c>
      <c r="AX25" s="65"/>
      <c r="AY25" s="51"/>
      <c r="AZ25" s="51"/>
      <c r="BA25" s="51"/>
    </row>
    <row r="26" spans="1:53" s="52" customFormat="1">
      <c r="A26" s="41">
        <v>23</v>
      </c>
      <c r="B26" s="42" t="s">
        <v>71</v>
      </c>
      <c r="C26" s="32">
        <v>13652</v>
      </c>
      <c r="D26" s="43">
        <v>45911656</v>
      </c>
      <c r="E26" s="44">
        <f t="shared" si="0"/>
        <v>3362.9985350131847</v>
      </c>
      <c r="F26" s="43">
        <v>20849372</v>
      </c>
      <c r="G26" s="44">
        <f t="shared" si="1"/>
        <v>1527.2027541752125</v>
      </c>
      <c r="H26" s="43">
        <v>3569243</v>
      </c>
      <c r="I26" s="44">
        <f t="shared" si="26"/>
        <v>261.44469674772927</v>
      </c>
      <c r="J26" s="43">
        <v>1848583</v>
      </c>
      <c r="K26" s="44">
        <f t="shared" si="2"/>
        <v>135.40748608262527</v>
      </c>
      <c r="L26" s="43">
        <v>0</v>
      </c>
      <c r="M26" s="44">
        <f t="shared" si="3"/>
        <v>0</v>
      </c>
      <c r="N26" s="43">
        <v>9731321</v>
      </c>
      <c r="O26" s="44">
        <f t="shared" si="4"/>
        <v>712.81284793436862</v>
      </c>
      <c r="P26" s="45">
        <f t="shared" si="21"/>
        <v>81910175</v>
      </c>
      <c r="Q26" s="46">
        <f t="shared" si="22"/>
        <v>5999.8663199531202</v>
      </c>
      <c r="R26" s="43">
        <v>3814774</v>
      </c>
      <c r="S26" s="44">
        <f t="shared" si="5"/>
        <v>279.42968063287429</v>
      </c>
      <c r="T26" s="43">
        <v>5447795</v>
      </c>
      <c r="U26" s="44">
        <f t="shared" si="6"/>
        <v>399.04739232346907</v>
      </c>
      <c r="V26" s="47">
        <f t="shared" si="23"/>
        <v>91172744</v>
      </c>
      <c r="W26" s="48">
        <f t="shared" si="7"/>
        <v>6678.3433929094635</v>
      </c>
      <c r="X26" s="43">
        <v>5388551</v>
      </c>
      <c r="Y26" s="44">
        <f t="shared" si="8"/>
        <v>394.70780837972461</v>
      </c>
      <c r="Z26" s="43">
        <v>2089009</v>
      </c>
      <c r="AA26" s="44">
        <f t="shared" si="9"/>
        <v>153.01853208321126</v>
      </c>
      <c r="AB26" s="43">
        <v>1529861</v>
      </c>
      <c r="AC26" s="44">
        <f t="shared" si="10"/>
        <v>112.06130969821271</v>
      </c>
      <c r="AD26" s="43">
        <v>13250324</v>
      </c>
      <c r="AE26" s="44">
        <f t="shared" si="11"/>
        <v>970.57749780251982</v>
      </c>
      <c r="AF26" s="43">
        <v>7982906</v>
      </c>
      <c r="AG26" s="44">
        <f t="shared" si="12"/>
        <v>584.7426018165836</v>
      </c>
      <c r="AH26" s="43">
        <v>8788136</v>
      </c>
      <c r="AI26" s="44">
        <f t="shared" si="13"/>
        <v>643.72516847348379</v>
      </c>
      <c r="AJ26" s="43">
        <v>0</v>
      </c>
      <c r="AK26" s="44">
        <f t="shared" si="14"/>
        <v>0</v>
      </c>
      <c r="AL26" s="43">
        <v>548953</v>
      </c>
      <c r="AM26" s="44">
        <f t="shared" si="15"/>
        <v>40.210445355991794</v>
      </c>
      <c r="AN26" s="43">
        <v>735330</v>
      </c>
      <c r="AO26" s="44">
        <f t="shared" si="16"/>
        <v>53.862437738060358</v>
      </c>
      <c r="AP26" s="49">
        <f t="shared" si="24"/>
        <v>40313070</v>
      </c>
      <c r="AQ26" s="49">
        <f t="shared" si="17"/>
        <v>2952.9058013477879</v>
      </c>
      <c r="AR26" s="43">
        <v>22781649</v>
      </c>
      <c r="AS26" s="44">
        <f t="shared" si="18"/>
        <v>1668.7407705830647</v>
      </c>
      <c r="AT26" s="43">
        <v>10015267</v>
      </c>
      <c r="AU26" s="44">
        <f t="shared" si="19"/>
        <v>733.61170524465285</v>
      </c>
      <c r="AV26" s="50">
        <f t="shared" si="25"/>
        <v>164282730</v>
      </c>
      <c r="AW26" s="50">
        <f t="shared" si="20"/>
        <v>12033.601670084969</v>
      </c>
      <c r="AX26" s="65"/>
      <c r="AY26" s="51"/>
      <c r="AZ26" s="51"/>
      <c r="BA26" s="51"/>
    </row>
    <row r="27" spans="1:53" s="52" customFormat="1">
      <c r="A27" s="41">
        <v>24</v>
      </c>
      <c r="B27" s="42" t="s">
        <v>72</v>
      </c>
      <c r="C27" s="32">
        <v>4535</v>
      </c>
      <c r="D27" s="43">
        <v>23111882</v>
      </c>
      <c r="E27" s="44">
        <f t="shared" si="0"/>
        <v>5096.3356119073869</v>
      </c>
      <c r="F27" s="43">
        <v>5058378</v>
      </c>
      <c r="G27" s="44">
        <f t="shared" si="1"/>
        <v>1115.4085997794928</v>
      </c>
      <c r="H27" s="43">
        <v>1268456</v>
      </c>
      <c r="I27" s="44">
        <f t="shared" si="26"/>
        <v>279.70363836824697</v>
      </c>
      <c r="J27" s="43">
        <v>2022206</v>
      </c>
      <c r="K27" s="44">
        <f t="shared" si="2"/>
        <v>445.91091510474092</v>
      </c>
      <c r="L27" s="43">
        <v>358703</v>
      </c>
      <c r="M27" s="44">
        <f t="shared" si="3"/>
        <v>79.096582138919516</v>
      </c>
      <c r="N27" s="43">
        <v>3359462</v>
      </c>
      <c r="O27" s="44">
        <f t="shared" si="4"/>
        <v>740.78544652701214</v>
      </c>
      <c r="P27" s="45">
        <f t="shared" si="21"/>
        <v>35179087</v>
      </c>
      <c r="Q27" s="46">
        <f t="shared" si="22"/>
        <v>7757.2407938257993</v>
      </c>
      <c r="R27" s="43">
        <v>2809663</v>
      </c>
      <c r="S27" s="44">
        <f t="shared" si="5"/>
        <v>619.5508269018743</v>
      </c>
      <c r="T27" s="43">
        <v>3078947</v>
      </c>
      <c r="U27" s="44">
        <f t="shared" si="6"/>
        <v>678.92987872105846</v>
      </c>
      <c r="V27" s="47">
        <f t="shared" si="23"/>
        <v>41067697</v>
      </c>
      <c r="W27" s="48">
        <f t="shared" si="7"/>
        <v>9055.7214994487313</v>
      </c>
      <c r="X27" s="43">
        <v>3389284</v>
      </c>
      <c r="Y27" s="44">
        <f t="shared" si="8"/>
        <v>747.3614112458655</v>
      </c>
      <c r="Z27" s="43">
        <v>2424046</v>
      </c>
      <c r="AA27" s="44">
        <f t="shared" si="9"/>
        <v>534.51951488423379</v>
      </c>
      <c r="AB27" s="43">
        <v>1065745</v>
      </c>
      <c r="AC27" s="44">
        <f t="shared" si="10"/>
        <v>235.00441014332966</v>
      </c>
      <c r="AD27" s="43">
        <v>8118608</v>
      </c>
      <c r="AE27" s="44">
        <f t="shared" si="11"/>
        <v>1790.2112458654906</v>
      </c>
      <c r="AF27" s="43">
        <v>3959339</v>
      </c>
      <c r="AG27" s="44">
        <f t="shared" si="12"/>
        <v>873.06262403528115</v>
      </c>
      <c r="AH27" s="43">
        <v>3776537</v>
      </c>
      <c r="AI27" s="44">
        <f t="shared" si="13"/>
        <v>832.7534729878721</v>
      </c>
      <c r="AJ27" s="43">
        <v>0</v>
      </c>
      <c r="AK27" s="44">
        <f t="shared" si="14"/>
        <v>0</v>
      </c>
      <c r="AL27" s="43">
        <v>7635</v>
      </c>
      <c r="AM27" s="44">
        <f t="shared" si="15"/>
        <v>1.6835722160970232</v>
      </c>
      <c r="AN27" s="43">
        <v>565530</v>
      </c>
      <c r="AO27" s="44">
        <f t="shared" si="16"/>
        <v>124.70341786108048</v>
      </c>
      <c r="AP27" s="49">
        <f t="shared" si="24"/>
        <v>23306724</v>
      </c>
      <c r="AQ27" s="49">
        <f t="shared" si="17"/>
        <v>5139.2996692392499</v>
      </c>
      <c r="AR27" s="43">
        <v>21287703</v>
      </c>
      <c r="AS27" s="44">
        <f t="shared" si="18"/>
        <v>4694.0910694597578</v>
      </c>
      <c r="AT27" s="43">
        <v>3383412</v>
      </c>
      <c r="AU27" s="44">
        <f t="shared" si="19"/>
        <v>746.06659316427783</v>
      </c>
      <c r="AV27" s="50">
        <f t="shared" si="25"/>
        <v>89045536</v>
      </c>
      <c r="AW27" s="50">
        <f t="shared" si="20"/>
        <v>19635.178831312016</v>
      </c>
      <c r="AX27" s="65"/>
      <c r="AY27" s="51"/>
      <c r="AZ27" s="51"/>
      <c r="BA27" s="51"/>
    </row>
    <row r="28" spans="1:53">
      <c r="A28" s="53">
        <v>25</v>
      </c>
      <c r="B28" s="54" t="s">
        <v>73</v>
      </c>
      <c r="C28" s="55">
        <v>2246</v>
      </c>
      <c r="D28" s="56">
        <v>10150560</v>
      </c>
      <c r="E28" s="57">
        <f t="shared" si="0"/>
        <v>4519.3944790739088</v>
      </c>
      <c r="F28" s="56">
        <v>2719594</v>
      </c>
      <c r="G28" s="57">
        <f t="shared" si="1"/>
        <v>1210.8610863757792</v>
      </c>
      <c r="H28" s="56">
        <v>705191</v>
      </c>
      <c r="I28" s="57">
        <f t="shared" si="26"/>
        <v>313.97640249332147</v>
      </c>
      <c r="J28" s="56">
        <v>189072</v>
      </c>
      <c r="K28" s="57">
        <f t="shared" si="2"/>
        <v>84.181656277827244</v>
      </c>
      <c r="L28" s="56">
        <v>0</v>
      </c>
      <c r="M28" s="57">
        <f t="shared" si="3"/>
        <v>0</v>
      </c>
      <c r="N28" s="56">
        <v>808463</v>
      </c>
      <c r="O28" s="57">
        <f t="shared" si="4"/>
        <v>359.95681211041853</v>
      </c>
      <c r="P28" s="58">
        <f t="shared" si="21"/>
        <v>14572880</v>
      </c>
      <c r="Q28" s="59">
        <f t="shared" si="22"/>
        <v>6488.3704363312554</v>
      </c>
      <c r="R28" s="56">
        <v>923109</v>
      </c>
      <c r="S28" s="57">
        <f t="shared" si="5"/>
        <v>411.00133570792519</v>
      </c>
      <c r="T28" s="56">
        <v>1563535</v>
      </c>
      <c r="U28" s="57">
        <f t="shared" si="6"/>
        <v>696.14203027604628</v>
      </c>
      <c r="V28" s="60">
        <f t="shared" si="23"/>
        <v>17059524</v>
      </c>
      <c r="W28" s="61">
        <f t="shared" si="7"/>
        <v>7595.5138023152267</v>
      </c>
      <c r="X28" s="56">
        <v>1150607</v>
      </c>
      <c r="Y28" s="57">
        <f t="shared" si="8"/>
        <v>512.29162956366872</v>
      </c>
      <c r="Z28" s="56">
        <v>915040</v>
      </c>
      <c r="AA28" s="57">
        <f t="shared" si="9"/>
        <v>407.40872662511129</v>
      </c>
      <c r="AB28" s="56">
        <v>479696</v>
      </c>
      <c r="AC28" s="57">
        <f t="shared" si="10"/>
        <v>213.5779162956367</v>
      </c>
      <c r="AD28" s="56">
        <v>2373327</v>
      </c>
      <c r="AE28" s="57">
        <f t="shared" si="11"/>
        <v>1056.6905609973285</v>
      </c>
      <c r="AF28" s="56">
        <v>1829174</v>
      </c>
      <c r="AG28" s="57">
        <f t="shared" si="12"/>
        <v>814.41406945681206</v>
      </c>
      <c r="AH28" s="56">
        <v>1732411</v>
      </c>
      <c r="AI28" s="57">
        <f t="shared" si="13"/>
        <v>771.33170080142474</v>
      </c>
      <c r="AJ28" s="56">
        <v>0</v>
      </c>
      <c r="AK28" s="57">
        <f t="shared" si="14"/>
        <v>0</v>
      </c>
      <c r="AL28" s="56">
        <v>0</v>
      </c>
      <c r="AM28" s="57">
        <f t="shared" si="15"/>
        <v>0</v>
      </c>
      <c r="AN28" s="56">
        <v>0</v>
      </c>
      <c r="AO28" s="57">
        <f t="shared" si="16"/>
        <v>0</v>
      </c>
      <c r="AP28" s="62">
        <f t="shared" si="24"/>
        <v>8480255</v>
      </c>
      <c r="AQ28" s="63">
        <f t="shared" si="17"/>
        <v>3775.7146037399821</v>
      </c>
      <c r="AR28" s="56">
        <v>3174406</v>
      </c>
      <c r="AS28" s="57">
        <f t="shared" si="18"/>
        <v>1413.3597506678539</v>
      </c>
      <c r="AT28" s="56">
        <v>1259926</v>
      </c>
      <c r="AU28" s="57">
        <f t="shared" si="19"/>
        <v>560.96438112199462</v>
      </c>
      <c r="AV28" s="64">
        <f t="shared" si="25"/>
        <v>29974111</v>
      </c>
      <c r="AW28" s="64">
        <f t="shared" si="20"/>
        <v>13345.552537845058</v>
      </c>
      <c r="AX28" s="65"/>
    </row>
    <row r="29" spans="1:53">
      <c r="A29" s="30">
        <v>26</v>
      </c>
      <c r="B29" s="31" t="s">
        <v>74</v>
      </c>
      <c r="C29" s="32">
        <v>45253</v>
      </c>
      <c r="D29" s="33">
        <v>172236488</v>
      </c>
      <c r="E29" s="34">
        <f t="shared" si="0"/>
        <v>3806.0788897973616</v>
      </c>
      <c r="F29" s="33">
        <v>83773061</v>
      </c>
      <c r="G29" s="34">
        <f t="shared" si="1"/>
        <v>1851.2156321127882</v>
      </c>
      <c r="H29" s="33">
        <v>8199329</v>
      </c>
      <c r="I29" s="34">
        <f t="shared" si="26"/>
        <v>181.18862837822905</v>
      </c>
      <c r="J29" s="33">
        <v>6814977</v>
      </c>
      <c r="K29" s="34">
        <f t="shared" si="2"/>
        <v>150.5972421717897</v>
      </c>
      <c r="L29" s="33">
        <v>867488</v>
      </c>
      <c r="M29" s="34">
        <f t="shared" si="3"/>
        <v>19.169734603230726</v>
      </c>
      <c r="N29" s="33">
        <v>22842538</v>
      </c>
      <c r="O29" s="34">
        <f t="shared" si="4"/>
        <v>504.77400393344089</v>
      </c>
      <c r="P29" s="35">
        <f t="shared" si="21"/>
        <v>294733881</v>
      </c>
      <c r="Q29" s="36">
        <f t="shared" si="22"/>
        <v>6513.0241309968396</v>
      </c>
      <c r="R29" s="33">
        <v>21562394</v>
      </c>
      <c r="S29" s="34">
        <f t="shared" si="5"/>
        <v>476.485404282589</v>
      </c>
      <c r="T29" s="33">
        <v>24226649</v>
      </c>
      <c r="U29" s="34">
        <f t="shared" si="6"/>
        <v>535.36006452610877</v>
      </c>
      <c r="V29" s="37">
        <f t="shared" si="23"/>
        <v>340522924</v>
      </c>
      <c r="W29" s="38">
        <f t="shared" si="7"/>
        <v>7524.8695998055382</v>
      </c>
      <c r="X29" s="33">
        <v>34754760</v>
      </c>
      <c r="Y29" s="34">
        <f t="shared" si="8"/>
        <v>768.01007667999909</v>
      </c>
      <c r="Z29" s="33">
        <v>27213950</v>
      </c>
      <c r="AA29" s="34">
        <f t="shared" si="9"/>
        <v>601.37338960952866</v>
      </c>
      <c r="AB29" s="33">
        <v>8057691</v>
      </c>
      <c r="AC29" s="34">
        <f t="shared" si="10"/>
        <v>178.05871433938083</v>
      </c>
      <c r="AD29" s="33">
        <v>40025584</v>
      </c>
      <c r="AE29" s="34">
        <f t="shared" si="11"/>
        <v>884.48465295118558</v>
      </c>
      <c r="AF29" s="33">
        <v>24074062</v>
      </c>
      <c r="AG29" s="34">
        <f t="shared" si="12"/>
        <v>531.98819967736949</v>
      </c>
      <c r="AH29" s="33">
        <v>20917929</v>
      </c>
      <c r="AI29" s="34">
        <f t="shared" si="13"/>
        <v>462.24402802024173</v>
      </c>
      <c r="AJ29" s="33">
        <v>0</v>
      </c>
      <c r="AK29" s="34">
        <f t="shared" si="14"/>
        <v>0</v>
      </c>
      <c r="AL29" s="33">
        <v>2840860</v>
      </c>
      <c r="AM29" s="34">
        <f t="shared" si="15"/>
        <v>62.777274434844095</v>
      </c>
      <c r="AN29" s="33">
        <v>18005197</v>
      </c>
      <c r="AO29" s="34">
        <f t="shared" si="16"/>
        <v>397.87852739044928</v>
      </c>
      <c r="AP29" s="39">
        <f t="shared" si="24"/>
        <v>175890033</v>
      </c>
      <c r="AQ29" s="39">
        <f t="shared" si="17"/>
        <v>3886.8148631029985</v>
      </c>
      <c r="AR29" s="33">
        <v>59380994</v>
      </c>
      <c r="AS29" s="34">
        <f t="shared" si="18"/>
        <v>1312.2001635250701</v>
      </c>
      <c r="AT29" s="33">
        <v>22015220</v>
      </c>
      <c r="AU29" s="34">
        <f t="shared" si="19"/>
        <v>486.49194528539545</v>
      </c>
      <c r="AV29" s="40">
        <f t="shared" si="25"/>
        <v>597809171</v>
      </c>
      <c r="AW29" s="40">
        <f t="shared" si="20"/>
        <v>13210.376571719002</v>
      </c>
      <c r="AX29" s="65"/>
    </row>
    <row r="30" spans="1:53" s="52" customFormat="1">
      <c r="A30" s="41">
        <v>27</v>
      </c>
      <c r="B30" s="42" t="s">
        <v>75</v>
      </c>
      <c r="C30" s="32">
        <v>5846</v>
      </c>
      <c r="D30" s="43">
        <v>21961259</v>
      </c>
      <c r="E30" s="44">
        <f t="shared" si="0"/>
        <v>3756.6300034211426</v>
      </c>
      <c r="F30" s="43">
        <v>6771739</v>
      </c>
      <c r="G30" s="44">
        <f t="shared" si="1"/>
        <v>1158.3542593226136</v>
      </c>
      <c r="H30" s="43">
        <v>1600343</v>
      </c>
      <c r="I30" s="44">
        <f t="shared" si="26"/>
        <v>273.75008552856656</v>
      </c>
      <c r="J30" s="43">
        <v>514846</v>
      </c>
      <c r="K30" s="44">
        <f t="shared" si="2"/>
        <v>88.068080738966813</v>
      </c>
      <c r="L30" s="43">
        <v>41542</v>
      </c>
      <c r="M30" s="44">
        <f t="shared" si="3"/>
        <v>7.106055422511119</v>
      </c>
      <c r="N30" s="43">
        <v>3213322</v>
      </c>
      <c r="O30" s="44">
        <f t="shared" si="4"/>
        <v>549.66164899076296</v>
      </c>
      <c r="P30" s="45">
        <f t="shared" si="21"/>
        <v>34103051</v>
      </c>
      <c r="Q30" s="46">
        <f t="shared" si="22"/>
        <v>5833.5701334245641</v>
      </c>
      <c r="R30" s="43">
        <v>3156358</v>
      </c>
      <c r="S30" s="44">
        <f t="shared" si="5"/>
        <v>539.91755046185426</v>
      </c>
      <c r="T30" s="43">
        <v>3150395</v>
      </c>
      <c r="U30" s="44">
        <f t="shared" si="6"/>
        <v>538.89753677728356</v>
      </c>
      <c r="V30" s="47">
        <f t="shared" si="23"/>
        <v>40409804</v>
      </c>
      <c r="W30" s="48">
        <f t="shared" si="7"/>
        <v>6912.3852206637021</v>
      </c>
      <c r="X30" s="43">
        <v>3833928</v>
      </c>
      <c r="Y30" s="44">
        <f t="shared" si="8"/>
        <v>655.82073212452963</v>
      </c>
      <c r="Z30" s="43">
        <v>1474968</v>
      </c>
      <c r="AA30" s="44">
        <f t="shared" si="9"/>
        <v>252.30379746835442</v>
      </c>
      <c r="AB30" s="43">
        <v>726329</v>
      </c>
      <c r="AC30" s="44">
        <f t="shared" si="10"/>
        <v>124.24375641464249</v>
      </c>
      <c r="AD30" s="43">
        <v>5892792</v>
      </c>
      <c r="AE30" s="44">
        <f t="shared" si="11"/>
        <v>1008.004105371194</v>
      </c>
      <c r="AF30" s="43">
        <v>2842745</v>
      </c>
      <c r="AG30" s="44">
        <f t="shared" si="12"/>
        <v>486.27180978446802</v>
      </c>
      <c r="AH30" s="43">
        <v>4301209</v>
      </c>
      <c r="AI30" s="44">
        <f t="shared" si="13"/>
        <v>735.75248032842967</v>
      </c>
      <c r="AJ30" s="43">
        <v>0</v>
      </c>
      <c r="AK30" s="44">
        <f t="shared" si="14"/>
        <v>0</v>
      </c>
      <c r="AL30" s="43">
        <v>12665</v>
      </c>
      <c r="AM30" s="44">
        <f t="shared" si="15"/>
        <v>2.1664385904892236</v>
      </c>
      <c r="AN30" s="43">
        <v>448124</v>
      </c>
      <c r="AO30" s="44">
        <f t="shared" si="16"/>
        <v>76.654806705439611</v>
      </c>
      <c r="AP30" s="49">
        <f t="shared" si="24"/>
        <v>19532760</v>
      </c>
      <c r="AQ30" s="49">
        <f t="shared" si="17"/>
        <v>3341.2179267875472</v>
      </c>
      <c r="AR30" s="43">
        <v>28975</v>
      </c>
      <c r="AS30" s="44">
        <f t="shared" si="18"/>
        <v>4.956380431063975</v>
      </c>
      <c r="AT30" s="43">
        <v>2944630</v>
      </c>
      <c r="AU30" s="44">
        <f t="shared" si="19"/>
        <v>503.69996578857337</v>
      </c>
      <c r="AV30" s="50">
        <f t="shared" si="25"/>
        <v>62916169</v>
      </c>
      <c r="AW30" s="50">
        <f t="shared" si="20"/>
        <v>10762.259493670887</v>
      </c>
      <c r="AX30" s="65"/>
      <c r="AY30" s="51"/>
      <c r="AZ30" s="51"/>
      <c r="BA30" s="51"/>
    </row>
    <row r="31" spans="1:53" s="52" customFormat="1">
      <c r="A31" s="41">
        <v>28</v>
      </c>
      <c r="B31" s="42" t="s">
        <v>76</v>
      </c>
      <c r="C31" s="32">
        <v>30218</v>
      </c>
      <c r="D31" s="43">
        <v>113493995</v>
      </c>
      <c r="E31" s="44">
        <f t="shared" si="0"/>
        <v>3755.8407240717452</v>
      </c>
      <c r="F31" s="43">
        <v>43868434</v>
      </c>
      <c r="G31" s="44">
        <f t="shared" si="1"/>
        <v>1451.7318816599377</v>
      </c>
      <c r="H31" s="43">
        <v>7896627</v>
      </c>
      <c r="I31" s="44">
        <f t="shared" si="26"/>
        <v>261.32196042094114</v>
      </c>
      <c r="J31" s="43">
        <v>8800978</v>
      </c>
      <c r="K31" s="44">
        <f t="shared" si="2"/>
        <v>291.24952015355086</v>
      </c>
      <c r="L31" s="43">
        <v>646552</v>
      </c>
      <c r="M31" s="44">
        <f t="shared" si="3"/>
        <v>21.396253888410882</v>
      </c>
      <c r="N31" s="43">
        <v>16514012</v>
      </c>
      <c r="O31" s="44">
        <f t="shared" si="4"/>
        <v>546.49586339267989</v>
      </c>
      <c r="P31" s="45">
        <f t="shared" si="21"/>
        <v>191220598</v>
      </c>
      <c r="Q31" s="46">
        <f t="shared" si="22"/>
        <v>6328.0362035872658</v>
      </c>
      <c r="R31" s="43">
        <v>20077053</v>
      </c>
      <c r="S31" s="44">
        <f t="shared" si="5"/>
        <v>664.40707525316031</v>
      </c>
      <c r="T31" s="43">
        <v>12352152</v>
      </c>
      <c r="U31" s="44">
        <f t="shared" si="6"/>
        <v>408.76801906148654</v>
      </c>
      <c r="V31" s="47">
        <f t="shared" si="23"/>
        <v>223649803</v>
      </c>
      <c r="W31" s="48">
        <f t="shared" si="7"/>
        <v>7401.211297901913</v>
      </c>
      <c r="X31" s="43">
        <v>14210489</v>
      </c>
      <c r="Y31" s="44">
        <f t="shared" si="8"/>
        <v>470.26570256138723</v>
      </c>
      <c r="Z31" s="43">
        <v>4644002</v>
      </c>
      <c r="AA31" s="44">
        <f t="shared" si="9"/>
        <v>153.68330134357007</v>
      </c>
      <c r="AB31" s="43">
        <v>2760794</v>
      </c>
      <c r="AC31" s="44">
        <f t="shared" si="10"/>
        <v>91.362565358395656</v>
      </c>
      <c r="AD31" s="43">
        <v>21565072</v>
      </c>
      <c r="AE31" s="44">
        <f t="shared" si="11"/>
        <v>713.64987755642335</v>
      </c>
      <c r="AF31" s="43">
        <v>20350002</v>
      </c>
      <c r="AG31" s="44">
        <f t="shared" si="12"/>
        <v>673.43973790456016</v>
      </c>
      <c r="AH31" s="43">
        <v>14516907</v>
      </c>
      <c r="AI31" s="44">
        <f t="shared" si="13"/>
        <v>480.40595009596927</v>
      </c>
      <c r="AJ31" s="43">
        <v>0</v>
      </c>
      <c r="AK31" s="44">
        <f t="shared" si="14"/>
        <v>0</v>
      </c>
      <c r="AL31" s="43">
        <v>50978</v>
      </c>
      <c r="AM31" s="44">
        <f t="shared" si="15"/>
        <v>1.6870077437289033</v>
      </c>
      <c r="AN31" s="43">
        <v>2717419</v>
      </c>
      <c r="AO31" s="44">
        <f t="shared" si="16"/>
        <v>89.927162618306966</v>
      </c>
      <c r="AP31" s="49">
        <f t="shared" si="24"/>
        <v>80815663</v>
      </c>
      <c r="AQ31" s="49">
        <f t="shared" si="17"/>
        <v>2674.4213051823417</v>
      </c>
      <c r="AR31" s="43">
        <v>9596921</v>
      </c>
      <c r="AS31" s="44">
        <f t="shared" si="18"/>
        <v>317.58954927526639</v>
      </c>
      <c r="AT31" s="43">
        <v>13032937</v>
      </c>
      <c r="AU31" s="44">
        <f t="shared" si="19"/>
        <v>431.29714077702033</v>
      </c>
      <c r="AV31" s="50">
        <f t="shared" si="25"/>
        <v>327095324</v>
      </c>
      <c r="AW31" s="50">
        <f t="shared" si="20"/>
        <v>10824.519293136542</v>
      </c>
      <c r="AX31" s="65"/>
      <c r="AY31" s="51"/>
      <c r="AZ31" s="51"/>
      <c r="BA31" s="51"/>
    </row>
    <row r="32" spans="1:53" s="52" customFormat="1">
      <c r="A32" s="41">
        <v>29</v>
      </c>
      <c r="B32" s="42" t="s">
        <v>77</v>
      </c>
      <c r="C32" s="32">
        <v>14426</v>
      </c>
      <c r="D32" s="43">
        <v>48825415</v>
      </c>
      <c r="E32" s="44">
        <f t="shared" si="0"/>
        <v>3384.5428393178981</v>
      </c>
      <c r="F32" s="43">
        <v>17845714</v>
      </c>
      <c r="G32" s="44">
        <f t="shared" si="1"/>
        <v>1237.0521281020381</v>
      </c>
      <c r="H32" s="43">
        <v>2634822</v>
      </c>
      <c r="I32" s="44">
        <f t="shared" si="26"/>
        <v>182.6439761541661</v>
      </c>
      <c r="J32" s="43">
        <v>2952386</v>
      </c>
      <c r="K32" s="44">
        <f t="shared" si="2"/>
        <v>204.65728545681409</v>
      </c>
      <c r="L32" s="43">
        <v>441094</v>
      </c>
      <c r="M32" s="44">
        <f t="shared" si="3"/>
        <v>30.576320532372105</v>
      </c>
      <c r="N32" s="43">
        <v>7436757</v>
      </c>
      <c r="O32" s="44">
        <f t="shared" si="4"/>
        <v>515.51067516983221</v>
      </c>
      <c r="P32" s="45">
        <f t="shared" si="21"/>
        <v>80136188</v>
      </c>
      <c r="Q32" s="46">
        <f t="shared" si="22"/>
        <v>5554.9832247331206</v>
      </c>
      <c r="R32" s="43">
        <v>9747370</v>
      </c>
      <c r="S32" s="44">
        <f t="shared" si="5"/>
        <v>675.68071537501737</v>
      </c>
      <c r="T32" s="43">
        <v>7908195</v>
      </c>
      <c r="U32" s="44">
        <f t="shared" si="6"/>
        <v>548.19042007486485</v>
      </c>
      <c r="V32" s="47">
        <f t="shared" si="23"/>
        <v>97791753</v>
      </c>
      <c r="W32" s="48">
        <f t="shared" si="7"/>
        <v>6778.8543601830033</v>
      </c>
      <c r="X32" s="43">
        <v>7610566</v>
      </c>
      <c r="Y32" s="44">
        <f t="shared" si="8"/>
        <v>527.55899071121587</v>
      </c>
      <c r="Z32" s="43">
        <v>2291535</v>
      </c>
      <c r="AA32" s="44">
        <f t="shared" si="9"/>
        <v>158.84756689310967</v>
      </c>
      <c r="AB32" s="43">
        <v>1430192</v>
      </c>
      <c r="AC32" s="44">
        <f t="shared" si="10"/>
        <v>99.139886316373222</v>
      </c>
      <c r="AD32" s="43">
        <v>13267050</v>
      </c>
      <c r="AE32" s="44">
        <f t="shared" si="11"/>
        <v>919.66241508387634</v>
      </c>
      <c r="AF32" s="43">
        <v>7381050</v>
      </c>
      <c r="AG32" s="44">
        <f t="shared" si="12"/>
        <v>511.64910578122834</v>
      </c>
      <c r="AH32" s="43">
        <v>8336005</v>
      </c>
      <c r="AI32" s="44">
        <f t="shared" si="13"/>
        <v>577.84590323027862</v>
      </c>
      <c r="AJ32" s="43">
        <v>0</v>
      </c>
      <c r="AK32" s="44">
        <f t="shared" si="14"/>
        <v>0</v>
      </c>
      <c r="AL32" s="43">
        <v>12560</v>
      </c>
      <c r="AM32" s="44">
        <f t="shared" si="15"/>
        <v>0.87065021488978234</v>
      </c>
      <c r="AN32" s="43">
        <v>3956477</v>
      </c>
      <c r="AO32" s="44">
        <f t="shared" si="16"/>
        <v>274.26015527519758</v>
      </c>
      <c r="AP32" s="49">
        <f t="shared" si="24"/>
        <v>44285435</v>
      </c>
      <c r="AQ32" s="49">
        <f t="shared" si="17"/>
        <v>3069.8346735061696</v>
      </c>
      <c r="AR32" s="43">
        <v>12283000</v>
      </c>
      <c r="AS32" s="44">
        <f t="shared" si="18"/>
        <v>851.44877304866213</v>
      </c>
      <c r="AT32" s="43">
        <v>10545970</v>
      </c>
      <c r="AU32" s="44">
        <f t="shared" si="19"/>
        <v>731.03909607652849</v>
      </c>
      <c r="AV32" s="50">
        <f t="shared" si="25"/>
        <v>164906158</v>
      </c>
      <c r="AW32" s="50">
        <f t="shared" si="20"/>
        <v>11431.176902814363</v>
      </c>
      <c r="AX32" s="65"/>
      <c r="AY32" s="51"/>
      <c r="AZ32" s="51"/>
      <c r="BA32" s="51"/>
    </row>
    <row r="33" spans="1:53">
      <c r="A33" s="53">
        <v>30</v>
      </c>
      <c r="B33" s="54" t="s">
        <v>78</v>
      </c>
      <c r="C33" s="55">
        <v>2649</v>
      </c>
      <c r="D33" s="56">
        <v>9789512</v>
      </c>
      <c r="E33" s="57">
        <f t="shared" si="0"/>
        <v>3695.550018875047</v>
      </c>
      <c r="F33" s="56">
        <v>2303922</v>
      </c>
      <c r="G33" s="57">
        <f t="shared" si="1"/>
        <v>869.73272933182329</v>
      </c>
      <c r="H33" s="56">
        <v>630312</v>
      </c>
      <c r="I33" s="57">
        <f t="shared" si="26"/>
        <v>237.94337485843715</v>
      </c>
      <c r="J33" s="56">
        <v>538733</v>
      </c>
      <c r="K33" s="57">
        <f t="shared" si="2"/>
        <v>203.37221593053982</v>
      </c>
      <c r="L33" s="56">
        <v>23146</v>
      </c>
      <c r="M33" s="57">
        <f t="shared" si="3"/>
        <v>8.7376368440921102</v>
      </c>
      <c r="N33" s="56">
        <v>1607533</v>
      </c>
      <c r="O33" s="57">
        <f t="shared" si="4"/>
        <v>606.84522461306153</v>
      </c>
      <c r="P33" s="58">
        <f t="shared" si="21"/>
        <v>14893158</v>
      </c>
      <c r="Q33" s="59">
        <f t="shared" si="22"/>
        <v>5622.1812004530011</v>
      </c>
      <c r="R33" s="56">
        <v>841336</v>
      </c>
      <c r="S33" s="57">
        <f t="shared" si="5"/>
        <v>317.60513401283504</v>
      </c>
      <c r="T33" s="56">
        <v>1375597</v>
      </c>
      <c r="U33" s="57">
        <f t="shared" si="6"/>
        <v>519.28916572291428</v>
      </c>
      <c r="V33" s="60">
        <f t="shared" si="23"/>
        <v>17110091</v>
      </c>
      <c r="W33" s="61">
        <f t="shared" si="7"/>
        <v>6459.0755001887501</v>
      </c>
      <c r="X33" s="56">
        <v>1481108</v>
      </c>
      <c r="Y33" s="57">
        <f t="shared" si="8"/>
        <v>559.11966779916952</v>
      </c>
      <c r="Z33" s="56">
        <v>536437</v>
      </c>
      <c r="AA33" s="57">
        <f t="shared" si="9"/>
        <v>202.50547376368442</v>
      </c>
      <c r="AB33" s="56">
        <v>437155</v>
      </c>
      <c r="AC33" s="57">
        <f t="shared" si="10"/>
        <v>165.02642506606267</v>
      </c>
      <c r="AD33" s="56">
        <v>2309313</v>
      </c>
      <c r="AE33" s="57">
        <f t="shared" si="11"/>
        <v>871.76783691959236</v>
      </c>
      <c r="AF33" s="56">
        <v>1731130</v>
      </c>
      <c r="AG33" s="57">
        <f t="shared" si="12"/>
        <v>653.50320875802186</v>
      </c>
      <c r="AH33" s="56">
        <v>1698634</v>
      </c>
      <c r="AI33" s="57">
        <f t="shared" si="13"/>
        <v>641.23593808984526</v>
      </c>
      <c r="AJ33" s="56">
        <v>0</v>
      </c>
      <c r="AK33" s="57">
        <f t="shared" si="14"/>
        <v>0</v>
      </c>
      <c r="AL33" s="56">
        <v>0</v>
      </c>
      <c r="AM33" s="57">
        <f t="shared" si="15"/>
        <v>0</v>
      </c>
      <c r="AN33" s="56">
        <v>75232</v>
      </c>
      <c r="AO33" s="57">
        <f t="shared" si="16"/>
        <v>28.400151000377502</v>
      </c>
      <c r="AP33" s="62">
        <f t="shared" si="24"/>
        <v>8269009</v>
      </c>
      <c r="AQ33" s="63">
        <f t="shared" si="17"/>
        <v>3121.5587013967533</v>
      </c>
      <c r="AR33" s="56">
        <v>822901</v>
      </c>
      <c r="AS33" s="57">
        <f t="shared" si="18"/>
        <v>310.6459041147603</v>
      </c>
      <c r="AT33" s="56">
        <v>911039</v>
      </c>
      <c r="AU33" s="57">
        <f t="shared" si="19"/>
        <v>343.91808229520575</v>
      </c>
      <c r="AV33" s="64">
        <f t="shared" si="25"/>
        <v>27113040</v>
      </c>
      <c r="AW33" s="64">
        <f t="shared" si="20"/>
        <v>10235.198187995469</v>
      </c>
      <c r="AX33" s="65"/>
    </row>
    <row r="34" spans="1:53">
      <c r="A34" s="30">
        <v>31</v>
      </c>
      <c r="B34" s="31" t="s">
        <v>79</v>
      </c>
      <c r="C34" s="32">
        <v>6663</v>
      </c>
      <c r="D34" s="33">
        <v>26058827</v>
      </c>
      <c r="E34" s="34">
        <f t="shared" si="0"/>
        <v>3910.9750862974638</v>
      </c>
      <c r="F34" s="33">
        <v>8277021</v>
      </c>
      <c r="G34" s="34">
        <f t="shared" si="1"/>
        <v>1242.236380009005</v>
      </c>
      <c r="H34" s="33">
        <v>1593319</v>
      </c>
      <c r="I34" s="34">
        <f t="shared" si="26"/>
        <v>239.12937115413479</v>
      </c>
      <c r="J34" s="33">
        <v>3074581</v>
      </c>
      <c r="K34" s="34">
        <f t="shared" si="2"/>
        <v>461.4409425183851</v>
      </c>
      <c r="L34" s="33">
        <v>73</v>
      </c>
      <c r="M34" s="34">
        <f t="shared" si="3"/>
        <v>1.0956025814197809E-2</v>
      </c>
      <c r="N34" s="33">
        <v>1849481</v>
      </c>
      <c r="O34" s="34">
        <f t="shared" si="4"/>
        <v>277.57481614888189</v>
      </c>
      <c r="P34" s="35">
        <f t="shared" si="21"/>
        <v>40853302</v>
      </c>
      <c r="Q34" s="36">
        <f t="shared" si="22"/>
        <v>6131.3675521536843</v>
      </c>
      <c r="R34" s="33">
        <v>3457618</v>
      </c>
      <c r="S34" s="34">
        <f t="shared" si="5"/>
        <v>518.92811046075337</v>
      </c>
      <c r="T34" s="33">
        <v>4712900</v>
      </c>
      <c r="U34" s="34">
        <f t="shared" si="6"/>
        <v>707.32402821551852</v>
      </c>
      <c r="V34" s="37">
        <f t="shared" si="23"/>
        <v>49023820</v>
      </c>
      <c r="W34" s="38">
        <f t="shared" si="7"/>
        <v>7357.6196908299562</v>
      </c>
      <c r="X34" s="33">
        <v>4344330</v>
      </c>
      <c r="Y34" s="34">
        <f t="shared" si="8"/>
        <v>652.00810445745162</v>
      </c>
      <c r="Z34" s="33">
        <v>1451129</v>
      </c>
      <c r="AA34" s="34">
        <f t="shared" si="9"/>
        <v>217.78913402371305</v>
      </c>
      <c r="AB34" s="33">
        <v>983827</v>
      </c>
      <c r="AC34" s="34">
        <f t="shared" si="10"/>
        <v>147.65526039321628</v>
      </c>
      <c r="AD34" s="33">
        <v>5218456</v>
      </c>
      <c r="AE34" s="34">
        <f t="shared" si="11"/>
        <v>783.1991595377458</v>
      </c>
      <c r="AF34" s="33">
        <v>3476161</v>
      </c>
      <c r="AG34" s="34">
        <f t="shared" si="12"/>
        <v>521.71109110010502</v>
      </c>
      <c r="AH34" s="33">
        <v>4405325</v>
      </c>
      <c r="AI34" s="34">
        <f t="shared" si="13"/>
        <v>661.16238931412272</v>
      </c>
      <c r="AJ34" s="33">
        <v>0</v>
      </c>
      <c r="AK34" s="34">
        <f t="shared" si="14"/>
        <v>0</v>
      </c>
      <c r="AL34" s="33">
        <v>114900</v>
      </c>
      <c r="AM34" s="34">
        <f t="shared" si="15"/>
        <v>17.244484466456552</v>
      </c>
      <c r="AN34" s="33">
        <v>591057</v>
      </c>
      <c r="AO34" s="34">
        <f t="shared" si="16"/>
        <v>88.70733903647006</v>
      </c>
      <c r="AP34" s="39">
        <f t="shared" si="24"/>
        <v>20585185</v>
      </c>
      <c r="AQ34" s="39">
        <f t="shared" si="17"/>
        <v>3089.4769623292809</v>
      </c>
      <c r="AR34" s="33">
        <v>8017819</v>
      </c>
      <c r="AS34" s="34">
        <f t="shared" si="18"/>
        <v>1203.334684076242</v>
      </c>
      <c r="AT34" s="33">
        <v>3609546</v>
      </c>
      <c r="AU34" s="34">
        <f t="shared" si="19"/>
        <v>541.72985141828008</v>
      </c>
      <c r="AV34" s="40">
        <f t="shared" si="25"/>
        <v>81236370</v>
      </c>
      <c r="AW34" s="40">
        <f t="shared" si="20"/>
        <v>12192.161188653759</v>
      </c>
      <c r="AX34" s="65"/>
    </row>
    <row r="35" spans="1:53" s="52" customFormat="1">
      <c r="A35" s="41">
        <v>32</v>
      </c>
      <c r="B35" s="42" t="s">
        <v>80</v>
      </c>
      <c r="C35" s="32">
        <v>24468</v>
      </c>
      <c r="D35" s="43">
        <v>92692382</v>
      </c>
      <c r="E35" s="44">
        <f t="shared" si="0"/>
        <v>3788.3105280366194</v>
      </c>
      <c r="F35" s="43">
        <v>31824731</v>
      </c>
      <c r="G35" s="44">
        <f t="shared" si="1"/>
        <v>1300.6674431911067</v>
      </c>
      <c r="H35" s="43">
        <v>3010683</v>
      </c>
      <c r="I35" s="44">
        <f t="shared" si="26"/>
        <v>123.04573320255027</v>
      </c>
      <c r="J35" s="43">
        <v>3346482</v>
      </c>
      <c r="K35" s="44">
        <f t="shared" si="2"/>
        <v>136.76974006866112</v>
      </c>
      <c r="L35" s="43">
        <v>181142</v>
      </c>
      <c r="M35" s="44">
        <f t="shared" si="3"/>
        <v>7.4032205329409839</v>
      </c>
      <c r="N35" s="43">
        <v>5472481</v>
      </c>
      <c r="O35" s="44">
        <f t="shared" si="4"/>
        <v>223.65869707372894</v>
      </c>
      <c r="P35" s="45">
        <f t="shared" si="21"/>
        <v>136527901</v>
      </c>
      <c r="Q35" s="46">
        <f t="shared" si="22"/>
        <v>5579.8553621056071</v>
      </c>
      <c r="R35" s="43">
        <v>9690950</v>
      </c>
      <c r="S35" s="44">
        <f t="shared" si="5"/>
        <v>396.06629066535885</v>
      </c>
      <c r="T35" s="43">
        <v>7638922</v>
      </c>
      <c r="U35" s="44">
        <f t="shared" si="6"/>
        <v>312.20050678437144</v>
      </c>
      <c r="V35" s="47">
        <f t="shared" si="23"/>
        <v>153857773</v>
      </c>
      <c r="W35" s="48">
        <f t="shared" si="7"/>
        <v>6288.1221595553379</v>
      </c>
      <c r="X35" s="43">
        <v>10178954</v>
      </c>
      <c r="Y35" s="44">
        <f t="shared" si="8"/>
        <v>416.01087134216118</v>
      </c>
      <c r="Z35" s="43">
        <v>2769229</v>
      </c>
      <c r="AA35" s="44">
        <f t="shared" si="9"/>
        <v>113.17757887853523</v>
      </c>
      <c r="AB35" s="43">
        <v>2017738</v>
      </c>
      <c r="AC35" s="44">
        <f t="shared" si="10"/>
        <v>82.46436161517083</v>
      </c>
      <c r="AD35" s="43">
        <v>17371779</v>
      </c>
      <c r="AE35" s="44">
        <f t="shared" si="11"/>
        <v>709.97952427660618</v>
      </c>
      <c r="AF35" s="43">
        <v>11395666</v>
      </c>
      <c r="AG35" s="44">
        <f t="shared" si="12"/>
        <v>465.73753473925126</v>
      </c>
      <c r="AH35" s="43">
        <v>13442354</v>
      </c>
      <c r="AI35" s="44">
        <f t="shared" si="13"/>
        <v>549.3850743828674</v>
      </c>
      <c r="AJ35" s="43">
        <v>0</v>
      </c>
      <c r="AK35" s="44">
        <f t="shared" si="14"/>
        <v>0</v>
      </c>
      <c r="AL35" s="43">
        <v>76478</v>
      </c>
      <c r="AM35" s="44">
        <f t="shared" si="15"/>
        <v>3.12563348046428</v>
      </c>
      <c r="AN35" s="43">
        <v>2019534</v>
      </c>
      <c r="AO35" s="44">
        <f t="shared" si="16"/>
        <v>82.537763609612554</v>
      </c>
      <c r="AP35" s="49">
        <f t="shared" si="24"/>
        <v>59271732</v>
      </c>
      <c r="AQ35" s="49">
        <f t="shared" si="17"/>
        <v>2422.4183423246691</v>
      </c>
      <c r="AR35" s="43">
        <v>15873271</v>
      </c>
      <c r="AS35" s="44">
        <f t="shared" si="18"/>
        <v>648.7359408206637</v>
      </c>
      <c r="AT35" s="43">
        <v>7536172</v>
      </c>
      <c r="AU35" s="44">
        <f t="shared" si="19"/>
        <v>308.00114435180643</v>
      </c>
      <c r="AV35" s="50">
        <f t="shared" si="25"/>
        <v>236538948</v>
      </c>
      <c r="AW35" s="50">
        <f t="shared" si="20"/>
        <v>9667.2775870524765</v>
      </c>
      <c r="AX35" s="65"/>
      <c r="AY35" s="51"/>
      <c r="AZ35" s="51"/>
      <c r="BA35" s="51"/>
    </row>
    <row r="36" spans="1:53" s="52" customFormat="1">
      <c r="A36" s="41">
        <v>33</v>
      </c>
      <c r="B36" s="42" t="s">
        <v>81</v>
      </c>
      <c r="C36" s="32">
        <v>1957</v>
      </c>
      <c r="D36" s="43">
        <v>6970277</v>
      </c>
      <c r="E36" s="44">
        <f t="shared" si="0"/>
        <v>3561.7153806847214</v>
      </c>
      <c r="F36" s="43">
        <v>2186934</v>
      </c>
      <c r="G36" s="44">
        <f t="shared" si="1"/>
        <v>1117.4931016862545</v>
      </c>
      <c r="H36" s="43">
        <v>249657</v>
      </c>
      <c r="I36" s="44">
        <f t="shared" si="26"/>
        <v>127.57128257537046</v>
      </c>
      <c r="J36" s="43">
        <v>767192</v>
      </c>
      <c r="K36" s="44">
        <f t="shared" si="2"/>
        <v>392.02452733776187</v>
      </c>
      <c r="L36" s="43">
        <v>9403</v>
      </c>
      <c r="M36" s="44">
        <f t="shared" si="3"/>
        <v>4.8048032703117016</v>
      </c>
      <c r="N36" s="43">
        <v>1377108</v>
      </c>
      <c r="O36" s="44">
        <f t="shared" si="4"/>
        <v>703.68318855390908</v>
      </c>
      <c r="P36" s="45">
        <f t="shared" si="21"/>
        <v>11560571</v>
      </c>
      <c r="Q36" s="46">
        <f t="shared" si="22"/>
        <v>5907.2922841083291</v>
      </c>
      <c r="R36" s="43">
        <v>1217503</v>
      </c>
      <c r="S36" s="44">
        <f t="shared" si="5"/>
        <v>622.1272355646397</v>
      </c>
      <c r="T36" s="43">
        <v>2006674</v>
      </c>
      <c r="U36" s="44">
        <f t="shared" si="6"/>
        <v>1025.3827286663261</v>
      </c>
      <c r="V36" s="47">
        <f t="shared" si="23"/>
        <v>14784748</v>
      </c>
      <c r="W36" s="48">
        <f t="shared" si="7"/>
        <v>7554.8022483392951</v>
      </c>
      <c r="X36" s="43">
        <v>894393</v>
      </c>
      <c r="Y36" s="44">
        <f t="shared" si="8"/>
        <v>457.0224833929484</v>
      </c>
      <c r="Z36" s="43">
        <v>787043</v>
      </c>
      <c r="AA36" s="44">
        <f t="shared" si="9"/>
        <v>402.16811446090958</v>
      </c>
      <c r="AB36" s="43">
        <v>455995</v>
      </c>
      <c r="AC36" s="44">
        <f t="shared" si="10"/>
        <v>233.00715380684721</v>
      </c>
      <c r="AD36" s="43">
        <v>2118264</v>
      </c>
      <c r="AE36" s="44">
        <f t="shared" si="11"/>
        <v>1082.4036791006642</v>
      </c>
      <c r="AF36" s="43">
        <v>1388621</v>
      </c>
      <c r="AG36" s="44">
        <f t="shared" si="12"/>
        <v>709.56617271333675</v>
      </c>
      <c r="AH36" s="43">
        <v>1424151</v>
      </c>
      <c r="AI36" s="44">
        <f t="shared" si="13"/>
        <v>727.72151251916193</v>
      </c>
      <c r="AJ36" s="43">
        <v>0</v>
      </c>
      <c r="AK36" s="44">
        <f t="shared" si="14"/>
        <v>0</v>
      </c>
      <c r="AL36" s="43">
        <v>8547</v>
      </c>
      <c r="AM36" s="44">
        <f t="shared" si="15"/>
        <v>4.3673990802248337</v>
      </c>
      <c r="AN36" s="43">
        <v>0</v>
      </c>
      <c r="AO36" s="44">
        <f t="shared" si="16"/>
        <v>0</v>
      </c>
      <c r="AP36" s="49">
        <f t="shared" si="24"/>
        <v>7077014</v>
      </c>
      <c r="AQ36" s="49">
        <f t="shared" si="17"/>
        <v>3616.2565150740929</v>
      </c>
      <c r="AR36" s="43">
        <v>570908</v>
      </c>
      <c r="AS36" s="44">
        <f t="shared" si="18"/>
        <v>291.72611139499236</v>
      </c>
      <c r="AT36" s="43">
        <v>2093034</v>
      </c>
      <c r="AU36" s="44">
        <f t="shared" si="19"/>
        <v>1069.5114971895759</v>
      </c>
      <c r="AV36" s="50">
        <f t="shared" si="25"/>
        <v>24525704</v>
      </c>
      <c r="AW36" s="50">
        <f t="shared" si="20"/>
        <v>12532.296371997956</v>
      </c>
      <c r="AX36" s="65"/>
      <c r="AY36" s="51"/>
      <c r="AZ36" s="51"/>
      <c r="BA36" s="51"/>
    </row>
    <row r="37" spans="1:53" s="52" customFormat="1">
      <c r="A37" s="41">
        <v>34</v>
      </c>
      <c r="B37" s="42" t="s">
        <v>82</v>
      </c>
      <c r="C37" s="32">
        <v>4512</v>
      </c>
      <c r="D37" s="43">
        <v>19122839</v>
      </c>
      <c r="E37" s="44">
        <f t="shared" si="0"/>
        <v>4238.2178634751772</v>
      </c>
      <c r="F37" s="43">
        <v>5654826</v>
      </c>
      <c r="G37" s="44">
        <f t="shared" si="1"/>
        <v>1253.2859042553191</v>
      </c>
      <c r="H37" s="43">
        <v>936561</v>
      </c>
      <c r="I37" s="44">
        <f t="shared" si="26"/>
        <v>207.57114361702128</v>
      </c>
      <c r="J37" s="43">
        <v>1401727</v>
      </c>
      <c r="K37" s="44">
        <f t="shared" si="2"/>
        <v>310.66644503546098</v>
      </c>
      <c r="L37" s="43">
        <v>154826</v>
      </c>
      <c r="M37" s="44">
        <f t="shared" si="3"/>
        <v>34.314273049645394</v>
      </c>
      <c r="N37" s="43">
        <v>3824058</v>
      </c>
      <c r="O37" s="44">
        <f t="shared" si="4"/>
        <v>847.530585106383</v>
      </c>
      <c r="P37" s="45">
        <f t="shared" si="21"/>
        <v>31094837</v>
      </c>
      <c r="Q37" s="46">
        <f t="shared" si="22"/>
        <v>6891.5862145390074</v>
      </c>
      <c r="R37" s="43">
        <v>2065911</v>
      </c>
      <c r="S37" s="44">
        <f t="shared" si="5"/>
        <v>457.87034574468083</v>
      </c>
      <c r="T37" s="43">
        <v>4162259</v>
      </c>
      <c r="U37" s="44">
        <f t="shared" si="6"/>
        <v>922.48648049645385</v>
      </c>
      <c r="V37" s="47">
        <f t="shared" si="23"/>
        <v>37323007</v>
      </c>
      <c r="W37" s="48">
        <f t="shared" si="7"/>
        <v>8271.943040780141</v>
      </c>
      <c r="X37" s="43">
        <v>2508650</v>
      </c>
      <c r="Y37" s="44">
        <f t="shared" si="8"/>
        <v>555.99512411347519</v>
      </c>
      <c r="Z37" s="43">
        <v>954866</v>
      </c>
      <c r="AA37" s="44">
        <f t="shared" si="9"/>
        <v>211.62810283687944</v>
      </c>
      <c r="AB37" s="43">
        <v>762675</v>
      </c>
      <c r="AC37" s="44">
        <f t="shared" si="10"/>
        <v>169.03257978723406</v>
      </c>
      <c r="AD37" s="43">
        <v>3387617</v>
      </c>
      <c r="AE37" s="44">
        <f t="shared" si="11"/>
        <v>750.80164007092196</v>
      </c>
      <c r="AF37" s="43">
        <v>3657615</v>
      </c>
      <c r="AG37" s="44">
        <f t="shared" si="12"/>
        <v>810.64162234042556</v>
      </c>
      <c r="AH37" s="43">
        <v>3061769</v>
      </c>
      <c r="AI37" s="44">
        <f t="shared" si="13"/>
        <v>678.58355496453896</v>
      </c>
      <c r="AJ37" s="43">
        <v>0</v>
      </c>
      <c r="AK37" s="44">
        <f t="shared" si="14"/>
        <v>0</v>
      </c>
      <c r="AL37" s="43">
        <v>400</v>
      </c>
      <c r="AM37" s="44">
        <f t="shared" si="15"/>
        <v>8.8652482269503549E-2</v>
      </c>
      <c r="AN37" s="43">
        <v>982930</v>
      </c>
      <c r="AO37" s="44">
        <f t="shared" si="16"/>
        <v>217.84796099290782</v>
      </c>
      <c r="AP37" s="49">
        <f t="shared" si="24"/>
        <v>15316522</v>
      </c>
      <c r="AQ37" s="49">
        <f t="shared" si="17"/>
        <v>3394.6192375886526</v>
      </c>
      <c r="AR37" s="43">
        <v>991714</v>
      </c>
      <c r="AS37" s="44">
        <f t="shared" si="18"/>
        <v>219.79476950354609</v>
      </c>
      <c r="AT37" s="43">
        <v>1597033</v>
      </c>
      <c r="AU37" s="44">
        <f t="shared" si="19"/>
        <v>353.95234929078015</v>
      </c>
      <c r="AV37" s="50">
        <f t="shared" si="25"/>
        <v>55228276</v>
      </c>
      <c r="AW37" s="50">
        <f t="shared" si="20"/>
        <v>12240.309397163121</v>
      </c>
      <c r="AX37" s="65"/>
      <c r="AY37" s="51"/>
      <c r="AZ37" s="51"/>
      <c r="BA37" s="51"/>
    </row>
    <row r="38" spans="1:53">
      <c r="A38" s="53">
        <v>35</v>
      </c>
      <c r="B38" s="54" t="s">
        <v>83</v>
      </c>
      <c r="C38" s="55">
        <v>6805</v>
      </c>
      <c r="D38" s="56">
        <v>25404039</v>
      </c>
      <c r="E38" s="57">
        <f t="shared" si="0"/>
        <v>3733.1431300514328</v>
      </c>
      <c r="F38" s="56">
        <v>9259543</v>
      </c>
      <c r="G38" s="57">
        <f t="shared" si="1"/>
        <v>1360.6969875091845</v>
      </c>
      <c r="H38" s="56">
        <v>1079533</v>
      </c>
      <c r="I38" s="57">
        <f t="shared" si="26"/>
        <v>158.6382072005878</v>
      </c>
      <c r="J38" s="56">
        <v>3780837</v>
      </c>
      <c r="K38" s="57">
        <f t="shared" si="2"/>
        <v>555.59691403379873</v>
      </c>
      <c r="L38" s="56">
        <v>99248</v>
      </c>
      <c r="M38" s="57">
        <f t="shared" si="3"/>
        <v>14.584570168993388</v>
      </c>
      <c r="N38" s="56">
        <v>4847579</v>
      </c>
      <c r="O38" s="57">
        <f t="shared" si="4"/>
        <v>712.35547391623811</v>
      </c>
      <c r="P38" s="58">
        <f t="shared" si="21"/>
        <v>44470779</v>
      </c>
      <c r="Q38" s="59">
        <f t="shared" si="22"/>
        <v>6535.0152828802347</v>
      </c>
      <c r="R38" s="56">
        <v>2807861</v>
      </c>
      <c r="S38" s="57">
        <f t="shared" si="5"/>
        <v>412.61734019103602</v>
      </c>
      <c r="T38" s="56">
        <v>2588539</v>
      </c>
      <c r="U38" s="57">
        <f t="shared" si="6"/>
        <v>380.3878030859662</v>
      </c>
      <c r="V38" s="60">
        <f t="shared" si="23"/>
        <v>49867179</v>
      </c>
      <c r="W38" s="61">
        <f t="shared" si="7"/>
        <v>7328.0204261572371</v>
      </c>
      <c r="X38" s="56">
        <v>3563290</v>
      </c>
      <c r="Y38" s="57">
        <f t="shared" si="8"/>
        <v>523.62821454812638</v>
      </c>
      <c r="Z38" s="56">
        <v>1132603</v>
      </c>
      <c r="AA38" s="57">
        <f t="shared" si="9"/>
        <v>166.43688464364439</v>
      </c>
      <c r="AB38" s="56">
        <v>669095</v>
      </c>
      <c r="AC38" s="57">
        <f t="shared" si="10"/>
        <v>98.324026451138863</v>
      </c>
      <c r="AD38" s="56">
        <v>5428027</v>
      </c>
      <c r="AE38" s="57">
        <f t="shared" si="11"/>
        <v>797.65275532696546</v>
      </c>
      <c r="AF38" s="56">
        <v>4349576</v>
      </c>
      <c r="AG38" s="57">
        <f t="shared" si="12"/>
        <v>639.17354886113151</v>
      </c>
      <c r="AH38" s="56">
        <v>3892558</v>
      </c>
      <c r="AI38" s="57">
        <f t="shared" si="13"/>
        <v>572.01440117560617</v>
      </c>
      <c r="AJ38" s="56">
        <v>0</v>
      </c>
      <c r="AK38" s="57">
        <f t="shared" si="14"/>
        <v>0</v>
      </c>
      <c r="AL38" s="56">
        <v>8386</v>
      </c>
      <c r="AM38" s="57">
        <f t="shared" si="15"/>
        <v>1.2323291697281411</v>
      </c>
      <c r="AN38" s="56">
        <v>174345</v>
      </c>
      <c r="AO38" s="57">
        <f t="shared" si="16"/>
        <v>25.620132255694344</v>
      </c>
      <c r="AP38" s="62">
        <f t="shared" si="24"/>
        <v>19217880</v>
      </c>
      <c r="AQ38" s="63">
        <f t="shared" si="17"/>
        <v>2824.082292432035</v>
      </c>
      <c r="AR38" s="56">
        <v>0</v>
      </c>
      <c r="AS38" s="57">
        <f t="shared" si="18"/>
        <v>0</v>
      </c>
      <c r="AT38" s="56">
        <v>3317365</v>
      </c>
      <c r="AU38" s="57">
        <f t="shared" si="19"/>
        <v>487.48934606906687</v>
      </c>
      <c r="AV38" s="64">
        <f t="shared" si="25"/>
        <v>72402424</v>
      </c>
      <c r="AW38" s="64">
        <f t="shared" si="20"/>
        <v>10639.59206465834</v>
      </c>
      <c r="AX38" s="65"/>
    </row>
    <row r="39" spans="1:53">
      <c r="A39" s="30">
        <v>36</v>
      </c>
      <c r="B39" s="31" t="s">
        <v>84</v>
      </c>
      <c r="C39" s="32">
        <v>10493</v>
      </c>
      <c r="D39" s="33">
        <v>39776479</v>
      </c>
      <c r="E39" s="34">
        <f t="shared" si="0"/>
        <v>3790.7632707519297</v>
      </c>
      <c r="F39" s="33">
        <v>11783013</v>
      </c>
      <c r="G39" s="34">
        <f t="shared" si="1"/>
        <v>1122.9403411798341</v>
      </c>
      <c r="H39" s="33">
        <v>893826</v>
      </c>
      <c r="I39" s="34">
        <f t="shared" si="26"/>
        <v>85.183074430572759</v>
      </c>
      <c r="J39" s="33">
        <v>3555434</v>
      </c>
      <c r="K39" s="34">
        <f t="shared" si="2"/>
        <v>338.83865434098925</v>
      </c>
      <c r="L39" s="33">
        <v>0</v>
      </c>
      <c r="M39" s="34">
        <f t="shared" si="3"/>
        <v>0</v>
      </c>
      <c r="N39" s="33">
        <v>18314588</v>
      </c>
      <c r="O39" s="34">
        <f t="shared" si="4"/>
        <v>1745.4100829124177</v>
      </c>
      <c r="P39" s="35">
        <f t="shared" si="21"/>
        <v>74323340</v>
      </c>
      <c r="Q39" s="36">
        <f t="shared" si="22"/>
        <v>7083.135423615744</v>
      </c>
      <c r="R39" s="33">
        <v>7955834</v>
      </c>
      <c r="S39" s="34">
        <f t="shared" si="5"/>
        <v>758.20394548746788</v>
      </c>
      <c r="T39" s="33">
        <v>10700550</v>
      </c>
      <c r="U39" s="34">
        <f t="shared" si="6"/>
        <v>1019.7798532354904</v>
      </c>
      <c r="V39" s="37">
        <f t="shared" si="23"/>
        <v>92979724</v>
      </c>
      <c r="W39" s="38">
        <f t="shared" si="7"/>
        <v>8861.1192223387025</v>
      </c>
      <c r="X39" s="33">
        <v>9173989</v>
      </c>
      <c r="Y39" s="34">
        <f t="shared" si="8"/>
        <v>874.29610216334697</v>
      </c>
      <c r="Z39" s="33">
        <v>13809665</v>
      </c>
      <c r="AA39" s="34">
        <f t="shared" si="9"/>
        <v>1316.0835795292101</v>
      </c>
      <c r="AB39" s="33">
        <v>4790133</v>
      </c>
      <c r="AC39" s="34">
        <f t="shared" si="10"/>
        <v>456.50748117792813</v>
      </c>
      <c r="AD39" s="33">
        <v>18435880</v>
      </c>
      <c r="AE39" s="34">
        <f t="shared" si="11"/>
        <v>1756.9694081768798</v>
      </c>
      <c r="AF39" s="33">
        <v>5187422</v>
      </c>
      <c r="AG39" s="34">
        <f t="shared" si="12"/>
        <v>494.36977032307254</v>
      </c>
      <c r="AH39" s="33">
        <v>4108608</v>
      </c>
      <c r="AI39" s="34">
        <f t="shared" si="13"/>
        <v>391.55703802535021</v>
      </c>
      <c r="AJ39" s="33">
        <v>0</v>
      </c>
      <c r="AK39" s="34">
        <f t="shared" si="14"/>
        <v>0</v>
      </c>
      <c r="AL39" s="33">
        <v>4</v>
      </c>
      <c r="AM39" s="34">
        <f t="shared" si="15"/>
        <v>3.8120651863146859E-4</v>
      </c>
      <c r="AN39" s="33">
        <v>3247309</v>
      </c>
      <c r="AO39" s="34">
        <f t="shared" si="16"/>
        <v>309.47383970265889</v>
      </c>
      <c r="AP39" s="39">
        <f t="shared" si="24"/>
        <v>58753010</v>
      </c>
      <c r="AQ39" s="39">
        <f t="shared" si="17"/>
        <v>5599.2576003049653</v>
      </c>
      <c r="AR39" s="33">
        <v>29439061</v>
      </c>
      <c r="AS39" s="34">
        <f t="shared" si="18"/>
        <v>2805.59048889736</v>
      </c>
      <c r="AT39" s="33">
        <v>150811450</v>
      </c>
      <c r="AU39" s="34">
        <f t="shared" si="19"/>
        <v>14372.576956065948</v>
      </c>
      <c r="AV39" s="40">
        <f t="shared" si="25"/>
        <v>331983245</v>
      </c>
      <c r="AW39" s="40">
        <f t="shared" si="20"/>
        <v>31638.544267606976</v>
      </c>
      <c r="AX39" s="65"/>
    </row>
    <row r="40" spans="1:53" s="52" customFormat="1">
      <c r="A40" s="41">
        <v>37</v>
      </c>
      <c r="B40" s="42" t="s">
        <v>85</v>
      </c>
      <c r="C40" s="32">
        <v>19680</v>
      </c>
      <c r="D40" s="43">
        <v>71302198</v>
      </c>
      <c r="E40" s="44">
        <f t="shared" si="0"/>
        <v>3623.0791666666669</v>
      </c>
      <c r="F40" s="43">
        <v>22497354</v>
      </c>
      <c r="G40" s="44">
        <f t="shared" si="1"/>
        <v>1143.1582317073171</v>
      </c>
      <c r="H40" s="43">
        <v>2719410</v>
      </c>
      <c r="I40" s="44">
        <f t="shared" si="26"/>
        <v>138.1814024390244</v>
      </c>
      <c r="J40" s="43">
        <v>8870398</v>
      </c>
      <c r="K40" s="44">
        <f t="shared" si="2"/>
        <v>450.73160569105693</v>
      </c>
      <c r="L40" s="43">
        <v>1282274</v>
      </c>
      <c r="M40" s="44">
        <f t="shared" si="3"/>
        <v>65.15619918699187</v>
      </c>
      <c r="N40" s="43">
        <v>5517415</v>
      </c>
      <c r="O40" s="44">
        <f t="shared" si="4"/>
        <v>280.35645325203251</v>
      </c>
      <c r="P40" s="45">
        <f t="shared" si="21"/>
        <v>112189049</v>
      </c>
      <c r="Q40" s="46">
        <f t="shared" si="22"/>
        <v>5700.6630589430897</v>
      </c>
      <c r="R40" s="43">
        <v>9766759</v>
      </c>
      <c r="S40" s="44">
        <f t="shared" si="5"/>
        <v>496.27840447154472</v>
      </c>
      <c r="T40" s="43">
        <v>12827383</v>
      </c>
      <c r="U40" s="44">
        <f t="shared" si="6"/>
        <v>651.79791666666665</v>
      </c>
      <c r="V40" s="47">
        <f t="shared" si="23"/>
        <v>134783191</v>
      </c>
      <c r="W40" s="48">
        <f t="shared" si="7"/>
        <v>6848.7393800813006</v>
      </c>
      <c r="X40" s="43">
        <v>11862859</v>
      </c>
      <c r="Y40" s="44">
        <f t="shared" si="8"/>
        <v>602.78755081300812</v>
      </c>
      <c r="Z40" s="43">
        <v>1781268</v>
      </c>
      <c r="AA40" s="44">
        <f t="shared" si="9"/>
        <v>90.511585365853662</v>
      </c>
      <c r="AB40" s="43">
        <v>3081759</v>
      </c>
      <c r="AC40" s="44">
        <f t="shared" si="10"/>
        <v>156.59344512195122</v>
      </c>
      <c r="AD40" s="43">
        <v>22410674</v>
      </c>
      <c r="AE40" s="44">
        <f t="shared" si="11"/>
        <v>1138.7537601626016</v>
      </c>
      <c r="AF40" s="43">
        <v>10257939</v>
      </c>
      <c r="AG40" s="44">
        <f t="shared" si="12"/>
        <v>521.23673780487809</v>
      </c>
      <c r="AH40" s="43">
        <v>11110856</v>
      </c>
      <c r="AI40" s="44">
        <f t="shared" si="13"/>
        <v>564.57601626016265</v>
      </c>
      <c r="AJ40" s="43">
        <v>0</v>
      </c>
      <c r="AK40" s="44">
        <f t="shared" si="14"/>
        <v>0</v>
      </c>
      <c r="AL40" s="43">
        <v>75035</v>
      </c>
      <c r="AM40" s="44">
        <f t="shared" si="15"/>
        <v>3.8127540650406506</v>
      </c>
      <c r="AN40" s="43">
        <v>2977270</v>
      </c>
      <c r="AO40" s="44">
        <f t="shared" si="16"/>
        <v>151.28404471544715</v>
      </c>
      <c r="AP40" s="49">
        <f t="shared" si="24"/>
        <v>63557660</v>
      </c>
      <c r="AQ40" s="49">
        <f t="shared" si="17"/>
        <v>3229.5558943089432</v>
      </c>
      <c r="AR40" s="43">
        <v>17419395</v>
      </c>
      <c r="AS40" s="44">
        <f t="shared" si="18"/>
        <v>885.13185975609758</v>
      </c>
      <c r="AT40" s="43">
        <v>22446011</v>
      </c>
      <c r="AU40" s="44">
        <f t="shared" si="19"/>
        <v>1140.5493394308944</v>
      </c>
      <c r="AV40" s="50">
        <f t="shared" si="25"/>
        <v>238206257</v>
      </c>
      <c r="AW40" s="50">
        <f t="shared" si="20"/>
        <v>12103.976473577235</v>
      </c>
      <c r="AX40" s="65"/>
      <c r="AY40" s="51"/>
      <c r="AZ40" s="51"/>
      <c r="BA40" s="51"/>
    </row>
    <row r="41" spans="1:53" s="52" customFormat="1">
      <c r="A41" s="41">
        <v>38</v>
      </c>
      <c r="B41" s="42" t="s">
        <v>86</v>
      </c>
      <c r="C41" s="32">
        <v>3822</v>
      </c>
      <c r="D41" s="43">
        <v>21259439</v>
      </c>
      <c r="E41" s="44">
        <f t="shared" si="0"/>
        <v>5562.385923600209</v>
      </c>
      <c r="F41" s="43">
        <v>5725526</v>
      </c>
      <c r="G41" s="44">
        <f t="shared" si="1"/>
        <v>1498.0444793301936</v>
      </c>
      <c r="H41" s="43">
        <v>75891</v>
      </c>
      <c r="I41" s="44">
        <f t="shared" si="26"/>
        <v>19.856357927786497</v>
      </c>
      <c r="J41" s="43">
        <v>324024</v>
      </c>
      <c r="K41" s="44">
        <f t="shared" si="2"/>
        <v>84.778649921507068</v>
      </c>
      <c r="L41" s="43">
        <v>0</v>
      </c>
      <c r="M41" s="44">
        <f t="shared" si="3"/>
        <v>0</v>
      </c>
      <c r="N41" s="43">
        <v>2281770</v>
      </c>
      <c r="O41" s="44">
        <f t="shared" si="4"/>
        <v>597.00941915227634</v>
      </c>
      <c r="P41" s="45">
        <f t="shared" si="21"/>
        <v>29666650</v>
      </c>
      <c r="Q41" s="46">
        <f t="shared" si="22"/>
        <v>7762.074829931973</v>
      </c>
      <c r="R41" s="43">
        <v>2132845</v>
      </c>
      <c r="S41" s="44">
        <f t="shared" si="5"/>
        <v>558.04421768707482</v>
      </c>
      <c r="T41" s="43">
        <v>3710260</v>
      </c>
      <c r="U41" s="44">
        <f t="shared" si="6"/>
        <v>970.76399790685502</v>
      </c>
      <c r="V41" s="47">
        <f t="shared" si="23"/>
        <v>35509755</v>
      </c>
      <c r="W41" s="48">
        <f t="shared" si="7"/>
        <v>9290.8830455259031</v>
      </c>
      <c r="X41" s="43">
        <v>2350997</v>
      </c>
      <c r="Y41" s="44">
        <f t="shared" si="8"/>
        <v>615.12218733647308</v>
      </c>
      <c r="Z41" s="43">
        <v>1778881</v>
      </c>
      <c r="AA41" s="44">
        <f t="shared" si="9"/>
        <v>465.43197278911566</v>
      </c>
      <c r="AB41" s="43">
        <v>1278000</v>
      </c>
      <c r="AC41" s="44">
        <f t="shared" si="10"/>
        <v>334.37990580847725</v>
      </c>
      <c r="AD41" s="43">
        <v>6943259</v>
      </c>
      <c r="AE41" s="44">
        <f t="shared" si="11"/>
        <v>1816.6559392987965</v>
      </c>
      <c r="AF41" s="43">
        <v>3795477</v>
      </c>
      <c r="AG41" s="44">
        <f t="shared" si="12"/>
        <v>993.06043956043959</v>
      </c>
      <c r="AH41" s="43">
        <v>2613169</v>
      </c>
      <c r="AI41" s="44">
        <f t="shared" si="13"/>
        <v>683.71768707482988</v>
      </c>
      <c r="AJ41" s="43">
        <v>0</v>
      </c>
      <c r="AK41" s="44">
        <f t="shared" si="14"/>
        <v>0</v>
      </c>
      <c r="AL41" s="43">
        <v>91218</v>
      </c>
      <c r="AM41" s="44">
        <f t="shared" si="15"/>
        <v>23.866562009419152</v>
      </c>
      <c r="AN41" s="43">
        <v>1606713</v>
      </c>
      <c r="AO41" s="44">
        <f t="shared" si="16"/>
        <v>420.38540031397173</v>
      </c>
      <c r="AP41" s="49">
        <f t="shared" si="24"/>
        <v>20457714</v>
      </c>
      <c r="AQ41" s="49">
        <f t="shared" si="17"/>
        <v>5352.6200941915231</v>
      </c>
      <c r="AR41" s="43">
        <v>90204</v>
      </c>
      <c r="AS41" s="44">
        <f t="shared" si="18"/>
        <v>23.601255886970172</v>
      </c>
      <c r="AT41" s="43">
        <v>8042451</v>
      </c>
      <c r="AU41" s="44">
        <f t="shared" si="19"/>
        <v>2104.2519623233907</v>
      </c>
      <c r="AV41" s="50">
        <f t="shared" si="25"/>
        <v>64100124</v>
      </c>
      <c r="AW41" s="50">
        <f t="shared" si="20"/>
        <v>16771.356357927787</v>
      </c>
      <c r="AX41" s="65"/>
      <c r="AY41" s="51"/>
      <c r="AZ41" s="51"/>
      <c r="BA41" s="51"/>
    </row>
    <row r="42" spans="1:53" s="52" customFormat="1">
      <c r="A42" s="41">
        <v>39</v>
      </c>
      <c r="B42" s="42" t="s">
        <v>87</v>
      </c>
      <c r="C42" s="32">
        <v>2817</v>
      </c>
      <c r="D42" s="43">
        <v>9930089</v>
      </c>
      <c r="E42" s="44">
        <f t="shared" si="0"/>
        <v>3525.0582179623711</v>
      </c>
      <c r="F42" s="43">
        <v>3032730</v>
      </c>
      <c r="G42" s="44">
        <f t="shared" si="1"/>
        <v>1076.5814696485622</v>
      </c>
      <c r="H42" s="43">
        <v>553131</v>
      </c>
      <c r="I42" s="44">
        <f t="shared" si="26"/>
        <v>196.35463258785941</v>
      </c>
      <c r="J42" s="43">
        <v>268662</v>
      </c>
      <c r="K42" s="44">
        <f t="shared" si="2"/>
        <v>95.371671991480298</v>
      </c>
      <c r="L42" s="43">
        <v>72839</v>
      </c>
      <c r="M42" s="44">
        <f t="shared" si="3"/>
        <v>25.856940007099752</v>
      </c>
      <c r="N42" s="43">
        <v>3009522</v>
      </c>
      <c r="O42" s="44">
        <f t="shared" si="4"/>
        <v>1068.34291799787</v>
      </c>
      <c r="P42" s="45">
        <f t="shared" si="21"/>
        <v>16866973</v>
      </c>
      <c r="Q42" s="46">
        <f t="shared" si="22"/>
        <v>5987.565850195243</v>
      </c>
      <c r="R42" s="43">
        <v>1148382</v>
      </c>
      <c r="S42" s="44">
        <f t="shared" si="5"/>
        <v>407.66134185303514</v>
      </c>
      <c r="T42" s="43">
        <v>2283563</v>
      </c>
      <c r="U42" s="44">
        <f t="shared" si="6"/>
        <v>810.63649272275472</v>
      </c>
      <c r="V42" s="47">
        <f t="shared" si="23"/>
        <v>20298918</v>
      </c>
      <c r="W42" s="48">
        <f t="shared" si="7"/>
        <v>7205.8636847710331</v>
      </c>
      <c r="X42" s="43">
        <v>1405636</v>
      </c>
      <c r="Y42" s="44">
        <f t="shared" si="8"/>
        <v>498.98331558395455</v>
      </c>
      <c r="Z42" s="43">
        <v>1002438</v>
      </c>
      <c r="AA42" s="44">
        <f t="shared" si="9"/>
        <v>355.85303514376994</v>
      </c>
      <c r="AB42" s="43">
        <v>483591</v>
      </c>
      <c r="AC42" s="44">
        <f t="shared" si="10"/>
        <v>171.66879659211926</v>
      </c>
      <c r="AD42" s="43">
        <v>2258121</v>
      </c>
      <c r="AE42" s="44">
        <f t="shared" si="11"/>
        <v>801.60489882854097</v>
      </c>
      <c r="AF42" s="43">
        <v>3467960</v>
      </c>
      <c r="AG42" s="44">
        <f t="shared" si="12"/>
        <v>1231.0827121050763</v>
      </c>
      <c r="AH42" s="43">
        <v>1756151</v>
      </c>
      <c r="AI42" s="44">
        <f t="shared" si="13"/>
        <v>623.41178558750448</v>
      </c>
      <c r="AJ42" s="43">
        <v>0</v>
      </c>
      <c r="AK42" s="44">
        <f t="shared" si="14"/>
        <v>0</v>
      </c>
      <c r="AL42" s="43">
        <v>0</v>
      </c>
      <c r="AM42" s="44">
        <f t="shared" si="15"/>
        <v>0</v>
      </c>
      <c r="AN42" s="43">
        <v>250955</v>
      </c>
      <c r="AO42" s="44">
        <f t="shared" si="16"/>
        <v>89.085906993255236</v>
      </c>
      <c r="AP42" s="49">
        <f t="shared" si="24"/>
        <v>10624852</v>
      </c>
      <c r="AQ42" s="49">
        <f t="shared" si="17"/>
        <v>3771.6904508342209</v>
      </c>
      <c r="AR42" s="43">
        <v>1756861</v>
      </c>
      <c r="AS42" s="44">
        <f t="shared" si="18"/>
        <v>623.66382676606315</v>
      </c>
      <c r="AT42" s="43">
        <v>475130</v>
      </c>
      <c r="AU42" s="44">
        <f t="shared" si="19"/>
        <v>168.66524671636492</v>
      </c>
      <c r="AV42" s="50">
        <f t="shared" si="25"/>
        <v>33155761</v>
      </c>
      <c r="AW42" s="50">
        <f t="shared" si="20"/>
        <v>11769.883209087682</v>
      </c>
      <c r="AX42" s="65"/>
      <c r="AY42" s="51"/>
      <c r="AZ42" s="51"/>
      <c r="BA42" s="51"/>
    </row>
    <row r="43" spans="1:53">
      <c r="A43" s="53">
        <v>40</v>
      </c>
      <c r="B43" s="54" t="s">
        <v>88</v>
      </c>
      <c r="C43" s="55">
        <v>24046</v>
      </c>
      <c r="D43" s="56">
        <v>81593113</v>
      </c>
      <c r="E43" s="57">
        <f t="shared" si="0"/>
        <v>3393.2093903351911</v>
      </c>
      <c r="F43" s="56">
        <v>32993005</v>
      </c>
      <c r="G43" s="57">
        <f t="shared" si="1"/>
        <v>1372.0787241121184</v>
      </c>
      <c r="H43" s="56">
        <v>3493584</v>
      </c>
      <c r="I43" s="57">
        <f t="shared" si="26"/>
        <v>145.28753222989272</v>
      </c>
      <c r="J43" s="56">
        <v>1718337</v>
      </c>
      <c r="K43" s="57">
        <f t="shared" si="2"/>
        <v>71.460409215669969</v>
      </c>
      <c r="L43" s="56">
        <v>344675</v>
      </c>
      <c r="M43" s="57">
        <f t="shared" si="3"/>
        <v>14.333984862347167</v>
      </c>
      <c r="N43" s="56">
        <v>14222692</v>
      </c>
      <c r="O43" s="57">
        <f t="shared" si="4"/>
        <v>591.47849954254343</v>
      </c>
      <c r="P43" s="58">
        <f t="shared" si="21"/>
        <v>134365406</v>
      </c>
      <c r="Q43" s="59">
        <f t="shared" si="22"/>
        <v>5587.8485402977631</v>
      </c>
      <c r="R43" s="56">
        <v>9945403</v>
      </c>
      <c r="S43" s="57">
        <f t="shared" si="5"/>
        <v>413.59906013474176</v>
      </c>
      <c r="T43" s="56">
        <v>10881922</v>
      </c>
      <c r="U43" s="57">
        <f t="shared" si="6"/>
        <v>452.54603676287115</v>
      </c>
      <c r="V43" s="60">
        <f t="shared" si="23"/>
        <v>155192731</v>
      </c>
      <c r="W43" s="61">
        <f t="shared" si="7"/>
        <v>6453.9936371953754</v>
      </c>
      <c r="X43" s="56">
        <v>11403427</v>
      </c>
      <c r="Y43" s="57">
        <f t="shared" si="8"/>
        <v>474.23384346668882</v>
      </c>
      <c r="Z43" s="56">
        <v>3705359</v>
      </c>
      <c r="AA43" s="57">
        <f t="shared" si="9"/>
        <v>154.09461033020045</v>
      </c>
      <c r="AB43" s="56">
        <v>1291940</v>
      </c>
      <c r="AC43" s="57">
        <f t="shared" si="10"/>
        <v>53.727854944689348</v>
      </c>
      <c r="AD43" s="56">
        <v>18639341</v>
      </c>
      <c r="AE43" s="57">
        <f t="shared" si="11"/>
        <v>775.15349746319555</v>
      </c>
      <c r="AF43" s="56">
        <v>10691953</v>
      </c>
      <c r="AG43" s="57">
        <f t="shared" si="12"/>
        <v>444.64580387590451</v>
      </c>
      <c r="AH43" s="56">
        <v>13801088</v>
      </c>
      <c r="AI43" s="57">
        <f t="shared" si="13"/>
        <v>573.94527156283789</v>
      </c>
      <c r="AJ43" s="56">
        <v>0</v>
      </c>
      <c r="AK43" s="57">
        <f t="shared" si="14"/>
        <v>0</v>
      </c>
      <c r="AL43" s="56">
        <v>123251</v>
      </c>
      <c r="AM43" s="57">
        <f t="shared" si="15"/>
        <v>5.1256342011145302</v>
      </c>
      <c r="AN43" s="56">
        <v>1794778</v>
      </c>
      <c r="AO43" s="57">
        <f t="shared" si="16"/>
        <v>74.639357897363382</v>
      </c>
      <c r="AP43" s="62">
        <f t="shared" si="24"/>
        <v>61451137</v>
      </c>
      <c r="AQ43" s="63">
        <f t="shared" si="17"/>
        <v>2555.5658737419944</v>
      </c>
      <c r="AR43" s="56">
        <v>2695124</v>
      </c>
      <c r="AS43" s="57">
        <f t="shared" si="18"/>
        <v>112.0820094818265</v>
      </c>
      <c r="AT43" s="56">
        <v>10274951</v>
      </c>
      <c r="AU43" s="57">
        <f t="shared" si="19"/>
        <v>427.30395907843302</v>
      </c>
      <c r="AV43" s="64">
        <f t="shared" si="25"/>
        <v>229613943</v>
      </c>
      <c r="AW43" s="64">
        <f t="shared" si="20"/>
        <v>9548.94547949763</v>
      </c>
      <c r="AX43" s="65"/>
    </row>
    <row r="44" spans="1:53">
      <c r="A44" s="30">
        <v>41</v>
      </c>
      <c r="B44" s="31" t="s">
        <v>89</v>
      </c>
      <c r="C44" s="32">
        <v>1523</v>
      </c>
      <c r="D44" s="33">
        <v>11972986</v>
      </c>
      <c r="E44" s="34">
        <f t="shared" si="0"/>
        <v>7861.4484569927772</v>
      </c>
      <c r="F44" s="33">
        <v>2440138</v>
      </c>
      <c r="G44" s="34">
        <f t="shared" si="1"/>
        <v>1602.1917268548916</v>
      </c>
      <c r="H44" s="33">
        <v>795354</v>
      </c>
      <c r="I44" s="34">
        <f t="shared" si="26"/>
        <v>522.2284963887065</v>
      </c>
      <c r="J44" s="33">
        <v>900287</v>
      </c>
      <c r="K44" s="34">
        <f t="shared" si="2"/>
        <v>591.1273801707157</v>
      </c>
      <c r="L44" s="33">
        <v>66762</v>
      </c>
      <c r="M44" s="34">
        <f t="shared" si="3"/>
        <v>43.83585029546947</v>
      </c>
      <c r="N44" s="33">
        <v>1667195</v>
      </c>
      <c r="O44" s="34">
        <f t="shared" si="4"/>
        <v>1094.6782665791202</v>
      </c>
      <c r="P44" s="35">
        <f t="shared" si="21"/>
        <v>17842722</v>
      </c>
      <c r="Q44" s="36">
        <f t="shared" si="22"/>
        <v>11715.510177281682</v>
      </c>
      <c r="R44" s="33">
        <v>1440904</v>
      </c>
      <c r="S44" s="34">
        <f t="shared" si="5"/>
        <v>946.09586342744581</v>
      </c>
      <c r="T44" s="33">
        <v>1436607</v>
      </c>
      <c r="U44" s="34">
        <f t="shared" si="6"/>
        <v>943.27445830597503</v>
      </c>
      <c r="V44" s="37">
        <f t="shared" si="23"/>
        <v>20720233</v>
      </c>
      <c r="W44" s="38">
        <f t="shared" si="7"/>
        <v>13604.880499015102</v>
      </c>
      <c r="X44" s="33">
        <v>1998517</v>
      </c>
      <c r="Y44" s="34">
        <f t="shared" si="8"/>
        <v>1312.2239001969797</v>
      </c>
      <c r="Z44" s="33">
        <v>844107</v>
      </c>
      <c r="AA44" s="34">
        <f t="shared" si="9"/>
        <v>554.23965856861457</v>
      </c>
      <c r="AB44" s="33">
        <v>447834</v>
      </c>
      <c r="AC44" s="34">
        <f t="shared" si="10"/>
        <v>294.04727511490478</v>
      </c>
      <c r="AD44" s="33">
        <v>1758616</v>
      </c>
      <c r="AE44" s="34">
        <f t="shared" si="11"/>
        <v>1154.7051871306633</v>
      </c>
      <c r="AF44" s="33">
        <v>2236015</v>
      </c>
      <c r="AG44" s="34">
        <f t="shared" si="12"/>
        <v>1468.1648063033485</v>
      </c>
      <c r="AH44" s="33">
        <v>1805392</v>
      </c>
      <c r="AI44" s="34">
        <f t="shared" si="13"/>
        <v>1185.4182534471438</v>
      </c>
      <c r="AJ44" s="33">
        <v>0</v>
      </c>
      <c r="AK44" s="34">
        <f t="shared" si="14"/>
        <v>0</v>
      </c>
      <c r="AL44" s="33">
        <v>0</v>
      </c>
      <c r="AM44" s="34">
        <f t="shared" si="15"/>
        <v>0</v>
      </c>
      <c r="AN44" s="33">
        <v>7366</v>
      </c>
      <c r="AO44" s="34">
        <f t="shared" si="16"/>
        <v>4.8365068942875906</v>
      </c>
      <c r="AP44" s="39">
        <f t="shared" si="24"/>
        <v>9097847</v>
      </c>
      <c r="AQ44" s="39">
        <f t="shared" si="17"/>
        <v>5973.6355876559419</v>
      </c>
      <c r="AR44" s="33">
        <v>52482</v>
      </c>
      <c r="AS44" s="34">
        <f t="shared" si="18"/>
        <v>34.459619172685493</v>
      </c>
      <c r="AT44" s="33">
        <v>896113</v>
      </c>
      <c r="AU44" s="34">
        <f t="shared" si="19"/>
        <v>588.38673670387391</v>
      </c>
      <c r="AV44" s="40">
        <f t="shared" si="25"/>
        <v>30766675</v>
      </c>
      <c r="AW44" s="40">
        <f t="shared" si="20"/>
        <v>20201.362442547605</v>
      </c>
      <c r="AX44" s="65"/>
    </row>
    <row r="45" spans="1:53" s="52" customFormat="1">
      <c r="A45" s="41">
        <v>42</v>
      </c>
      <c r="B45" s="42" t="s">
        <v>90</v>
      </c>
      <c r="C45" s="32">
        <v>3349</v>
      </c>
      <c r="D45" s="43">
        <v>14993943</v>
      </c>
      <c r="E45" s="44">
        <f t="shared" si="0"/>
        <v>4477.1403404001194</v>
      </c>
      <c r="F45" s="43">
        <v>3297014</v>
      </c>
      <c r="G45" s="44">
        <f t="shared" si="1"/>
        <v>984.47715736040607</v>
      </c>
      <c r="H45" s="43">
        <v>698709</v>
      </c>
      <c r="I45" s="44">
        <f t="shared" si="26"/>
        <v>208.63212899372948</v>
      </c>
      <c r="J45" s="43">
        <v>1239330</v>
      </c>
      <c r="K45" s="44">
        <f t="shared" si="2"/>
        <v>370.05971931919976</v>
      </c>
      <c r="L45" s="43">
        <v>7991</v>
      </c>
      <c r="M45" s="44">
        <f t="shared" si="3"/>
        <v>2.3860853986264559</v>
      </c>
      <c r="N45" s="43">
        <v>1289856</v>
      </c>
      <c r="O45" s="44">
        <f t="shared" si="4"/>
        <v>385.14661092863543</v>
      </c>
      <c r="P45" s="45">
        <f t="shared" si="21"/>
        <v>21526843</v>
      </c>
      <c r="Q45" s="46">
        <f t="shared" si="22"/>
        <v>6427.8420424007163</v>
      </c>
      <c r="R45" s="43">
        <v>1422209</v>
      </c>
      <c r="S45" s="44">
        <f t="shared" si="5"/>
        <v>424.66676619886533</v>
      </c>
      <c r="T45" s="43">
        <v>2509885</v>
      </c>
      <c r="U45" s="44">
        <f t="shared" si="6"/>
        <v>749.44311734846224</v>
      </c>
      <c r="V45" s="47">
        <f t="shared" si="23"/>
        <v>25458937</v>
      </c>
      <c r="W45" s="48">
        <f t="shared" si="7"/>
        <v>7601.9519259480439</v>
      </c>
      <c r="X45" s="43">
        <v>2873355</v>
      </c>
      <c r="Y45" s="44">
        <f t="shared" si="8"/>
        <v>857.97402209614813</v>
      </c>
      <c r="Z45" s="43">
        <v>933401</v>
      </c>
      <c r="AA45" s="44">
        <f t="shared" si="9"/>
        <v>278.71036130188116</v>
      </c>
      <c r="AB45" s="43">
        <v>745411</v>
      </c>
      <c r="AC45" s="44">
        <f t="shared" si="10"/>
        <v>222.5771872200657</v>
      </c>
      <c r="AD45" s="43">
        <v>2924599</v>
      </c>
      <c r="AE45" s="44">
        <f t="shared" si="11"/>
        <v>873.27530606151095</v>
      </c>
      <c r="AF45" s="43">
        <v>2068850</v>
      </c>
      <c r="AG45" s="44">
        <f t="shared" si="12"/>
        <v>617.75156763212897</v>
      </c>
      <c r="AH45" s="43">
        <v>2415936</v>
      </c>
      <c r="AI45" s="44">
        <f t="shared" si="13"/>
        <v>721.39026575097046</v>
      </c>
      <c r="AJ45" s="43">
        <v>0</v>
      </c>
      <c r="AK45" s="44">
        <f t="shared" si="14"/>
        <v>0</v>
      </c>
      <c r="AL45" s="43">
        <v>6555</v>
      </c>
      <c r="AM45" s="44">
        <f t="shared" si="15"/>
        <v>1.9573006867721707</v>
      </c>
      <c r="AN45" s="43">
        <v>39863</v>
      </c>
      <c r="AO45" s="44">
        <f t="shared" si="16"/>
        <v>11.902956106300389</v>
      </c>
      <c r="AP45" s="49">
        <f t="shared" si="24"/>
        <v>12007970</v>
      </c>
      <c r="AQ45" s="49">
        <f t="shared" si="17"/>
        <v>3585.5389668557777</v>
      </c>
      <c r="AR45" s="43">
        <v>44514</v>
      </c>
      <c r="AS45" s="44">
        <f t="shared" si="18"/>
        <v>13.291728874290833</v>
      </c>
      <c r="AT45" s="43">
        <v>1724168</v>
      </c>
      <c r="AU45" s="44">
        <f t="shared" si="19"/>
        <v>514.83069573006867</v>
      </c>
      <c r="AV45" s="50">
        <f t="shared" si="25"/>
        <v>39235589</v>
      </c>
      <c r="AW45" s="50">
        <f t="shared" si="20"/>
        <v>11715.613317408182</v>
      </c>
      <c r="AX45" s="65"/>
      <c r="AY45" s="51"/>
      <c r="AZ45" s="51"/>
      <c r="BA45" s="51"/>
    </row>
    <row r="46" spans="1:53" s="52" customFormat="1">
      <c r="A46" s="41">
        <v>43</v>
      </c>
      <c r="B46" s="42" t="s">
        <v>91</v>
      </c>
      <c r="C46" s="32">
        <v>4296</v>
      </c>
      <c r="D46" s="43">
        <v>17552216</v>
      </c>
      <c r="E46" s="44">
        <f t="shared" si="0"/>
        <v>4085.711359404097</v>
      </c>
      <c r="F46" s="43">
        <v>5378591</v>
      </c>
      <c r="G46" s="44">
        <f t="shared" si="1"/>
        <v>1251.999767225326</v>
      </c>
      <c r="H46" s="43">
        <v>1620644</v>
      </c>
      <c r="I46" s="44">
        <f t="shared" si="26"/>
        <v>377.24487895716948</v>
      </c>
      <c r="J46" s="43">
        <v>801384</v>
      </c>
      <c r="K46" s="44">
        <f t="shared" si="2"/>
        <v>186.54189944134077</v>
      </c>
      <c r="L46" s="43">
        <v>112062</v>
      </c>
      <c r="M46" s="44">
        <f t="shared" si="3"/>
        <v>26.085195530726256</v>
      </c>
      <c r="N46" s="43">
        <v>3755557</v>
      </c>
      <c r="O46" s="44">
        <f t="shared" si="4"/>
        <v>874.1985567970205</v>
      </c>
      <c r="P46" s="45">
        <f t="shared" si="21"/>
        <v>29220454</v>
      </c>
      <c r="Q46" s="46">
        <f t="shared" si="22"/>
        <v>6801.7816573556793</v>
      </c>
      <c r="R46" s="43">
        <v>1918846</v>
      </c>
      <c r="S46" s="44">
        <f t="shared" si="5"/>
        <v>446.65875232774675</v>
      </c>
      <c r="T46" s="43">
        <v>3645480</v>
      </c>
      <c r="U46" s="44">
        <f t="shared" si="6"/>
        <v>848.57541899441344</v>
      </c>
      <c r="V46" s="47">
        <f t="shared" si="23"/>
        <v>34784780</v>
      </c>
      <c r="W46" s="48">
        <f t="shared" si="7"/>
        <v>8097.0158286778396</v>
      </c>
      <c r="X46" s="43">
        <v>2103346</v>
      </c>
      <c r="Y46" s="44">
        <f t="shared" si="8"/>
        <v>489.60567970204841</v>
      </c>
      <c r="Z46" s="43">
        <v>755739</v>
      </c>
      <c r="AA46" s="44">
        <f t="shared" si="9"/>
        <v>175.91689944134077</v>
      </c>
      <c r="AB46" s="43">
        <v>405158</v>
      </c>
      <c r="AC46" s="44">
        <f t="shared" si="10"/>
        <v>94.310521415270017</v>
      </c>
      <c r="AD46" s="43">
        <v>3562599</v>
      </c>
      <c r="AE46" s="44">
        <f t="shared" si="11"/>
        <v>829.28282122905023</v>
      </c>
      <c r="AF46" s="43">
        <v>3621619</v>
      </c>
      <c r="AG46" s="44">
        <f t="shared" si="12"/>
        <v>843.02118249534453</v>
      </c>
      <c r="AH46" s="43">
        <v>2850824</v>
      </c>
      <c r="AI46" s="44">
        <f t="shared" si="13"/>
        <v>663.59962756052141</v>
      </c>
      <c r="AJ46" s="43">
        <v>0</v>
      </c>
      <c r="AK46" s="44">
        <f t="shared" si="14"/>
        <v>0</v>
      </c>
      <c r="AL46" s="43">
        <v>75800</v>
      </c>
      <c r="AM46" s="44">
        <f t="shared" si="15"/>
        <v>17.644320297951584</v>
      </c>
      <c r="AN46" s="43">
        <v>554696</v>
      </c>
      <c r="AO46" s="44">
        <f t="shared" si="16"/>
        <v>129.11918063314712</v>
      </c>
      <c r="AP46" s="49">
        <f t="shared" si="24"/>
        <v>13929781</v>
      </c>
      <c r="AQ46" s="49">
        <f t="shared" si="17"/>
        <v>3242.5002327746743</v>
      </c>
      <c r="AR46" s="43">
        <v>1381188</v>
      </c>
      <c r="AS46" s="44">
        <f t="shared" si="18"/>
        <v>321.50558659217876</v>
      </c>
      <c r="AT46" s="43">
        <v>2505721</v>
      </c>
      <c r="AU46" s="44">
        <f t="shared" si="19"/>
        <v>583.26838919925513</v>
      </c>
      <c r="AV46" s="50">
        <f t="shared" si="25"/>
        <v>52601470</v>
      </c>
      <c r="AW46" s="50">
        <f t="shared" si="20"/>
        <v>12244.290037243947</v>
      </c>
      <c r="AX46" s="65"/>
      <c r="AY46" s="51"/>
      <c r="AZ46" s="51"/>
      <c r="BA46" s="51"/>
    </row>
    <row r="47" spans="1:53" s="52" customFormat="1">
      <c r="A47" s="41">
        <v>44</v>
      </c>
      <c r="B47" s="42" t="s">
        <v>92</v>
      </c>
      <c r="C47" s="32">
        <v>5916</v>
      </c>
      <c r="D47" s="43">
        <v>23470840</v>
      </c>
      <c r="E47" s="44">
        <f t="shared" si="0"/>
        <v>3967.3495605138605</v>
      </c>
      <c r="F47" s="43">
        <v>5217226</v>
      </c>
      <c r="G47" s="44">
        <f t="shared" si="1"/>
        <v>881.88404327248145</v>
      </c>
      <c r="H47" s="43">
        <v>894049</v>
      </c>
      <c r="I47" s="44">
        <f t="shared" si="26"/>
        <v>151.12390128465179</v>
      </c>
      <c r="J47" s="43">
        <v>694270</v>
      </c>
      <c r="K47" s="44">
        <f t="shared" si="2"/>
        <v>117.35463150777552</v>
      </c>
      <c r="L47" s="43">
        <v>236647</v>
      </c>
      <c r="M47" s="44">
        <f t="shared" si="3"/>
        <v>40.001183231913458</v>
      </c>
      <c r="N47" s="43">
        <v>5002836</v>
      </c>
      <c r="O47" s="44">
        <f t="shared" si="4"/>
        <v>845.64503042596345</v>
      </c>
      <c r="P47" s="45">
        <f t="shared" si="21"/>
        <v>35515868</v>
      </c>
      <c r="Q47" s="46">
        <f t="shared" si="22"/>
        <v>6003.3583502366464</v>
      </c>
      <c r="R47" s="43">
        <v>3285631</v>
      </c>
      <c r="S47" s="44">
        <f t="shared" si="5"/>
        <v>555.38049357674106</v>
      </c>
      <c r="T47" s="43">
        <v>3204495</v>
      </c>
      <c r="U47" s="44">
        <f t="shared" si="6"/>
        <v>541.66582150101419</v>
      </c>
      <c r="V47" s="47">
        <f t="shared" si="23"/>
        <v>42005994</v>
      </c>
      <c r="W47" s="48">
        <f t="shared" si="7"/>
        <v>7100.4046653144014</v>
      </c>
      <c r="X47" s="43">
        <v>2774914</v>
      </c>
      <c r="Y47" s="44">
        <f t="shared" si="8"/>
        <v>469.05240027045301</v>
      </c>
      <c r="Z47" s="43">
        <v>2416047</v>
      </c>
      <c r="AA47" s="44">
        <f t="shared" si="9"/>
        <v>408.39198782961461</v>
      </c>
      <c r="AB47" s="43">
        <v>584646</v>
      </c>
      <c r="AC47" s="44">
        <f t="shared" si="10"/>
        <v>98.824543610547664</v>
      </c>
      <c r="AD47" s="43">
        <v>8143703</v>
      </c>
      <c r="AE47" s="44">
        <f t="shared" si="11"/>
        <v>1376.5556118999323</v>
      </c>
      <c r="AF47" s="43">
        <v>2938421</v>
      </c>
      <c r="AG47" s="44">
        <f t="shared" si="12"/>
        <v>496.69050033806627</v>
      </c>
      <c r="AH47" s="43">
        <v>3669024</v>
      </c>
      <c r="AI47" s="44">
        <f t="shared" si="13"/>
        <v>620.18661257606493</v>
      </c>
      <c r="AJ47" s="43">
        <v>0</v>
      </c>
      <c r="AK47" s="44">
        <f t="shared" si="14"/>
        <v>0</v>
      </c>
      <c r="AL47" s="43">
        <v>8000</v>
      </c>
      <c r="AM47" s="44">
        <f t="shared" si="15"/>
        <v>1.3522650439486139</v>
      </c>
      <c r="AN47" s="43">
        <v>460300</v>
      </c>
      <c r="AO47" s="44">
        <f t="shared" si="16"/>
        <v>77.805949966193367</v>
      </c>
      <c r="AP47" s="49">
        <f t="shared" si="24"/>
        <v>20995055</v>
      </c>
      <c r="AQ47" s="49">
        <f t="shared" si="17"/>
        <v>3548.8598715348207</v>
      </c>
      <c r="AR47" s="43">
        <v>1531219</v>
      </c>
      <c r="AS47" s="44">
        <f t="shared" si="18"/>
        <v>258.82674104124408</v>
      </c>
      <c r="AT47" s="43">
        <v>2432554</v>
      </c>
      <c r="AU47" s="44">
        <f t="shared" si="19"/>
        <v>411.18221771467205</v>
      </c>
      <c r="AV47" s="50">
        <f t="shared" si="25"/>
        <v>66964822</v>
      </c>
      <c r="AW47" s="50">
        <f t="shared" si="20"/>
        <v>11319.273495605139</v>
      </c>
      <c r="AX47" s="65"/>
      <c r="AY47" s="51"/>
      <c r="AZ47" s="51"/>
      <c r="BA47" s="51"/>
    </row>
    <row r="48" spans="1:53">
      <c r="A48" s="53">
        <v>45</v>
      </c>
      <c r="B48" s="54" t="s">
        <v>93</v>
      </c>
      <c r="C48" s="55">
        <v>9780</v>
      </c>
      <c r="D48" s="56">
        <v>50272023</v>
      </c>
      <c r="E48" s="57">
        <f t="shared" si="0"/>
        <v>5140.2886503067484</v>
      </c>
      <c r="F48" s="56">
        <v>18551243</v>
      </c>
      <c r="G48" s="57">
        <f t="shared" si="1"/>
        <v>1896.8551124744376</v>
      </c>
      <c r="H48" s="56">
        <v>1987477</v>
      </c>
      <c r="I48" s="57">
        <f t="shared" si="26"/>
        <v>203.21850715746422</v>
      </c>
      <c r="J48" s="56">
        <v>8521431</v>
      </c>
      <c r="K48" s="57">
        <f t="shared" si="2"/>
        <v>871.31196319018409</v>
      </c>
      <c r="L48" s="56">
        <v>676108</v>
      </c>
      <c r="M48" s="57">
        <f t="shared" si="3"/>
        <v>69.131697341513288</v>
      </c>
      <c r="N48" s="56">
        <v>3674797</v>
      </c>
      <c r="O48" s="57">
        <f t="shared" si="4"/>
        <v>375.74611451942741</v>
      </c>
      <c r="P48" s="58">
        <f t="shared" si="21"/>
        <v>83683079</v>
      </c>
      <c r="Q48" s="59">
        <f t="shared" si="22"/>
        <v>8556.5520449897758</v>
      </c>
      <c r="R48" s="56">
        <v>6105603</v>
      </c>
      <c r="S48" s="57">
        <f t="shared" si="5"/>
        <v>624.29478527607364</v>
      </c>
      <c r="T48" s="56">
        <v>6619499</v>
      </c>
      <c r="U48" s="57">
        <f t="shared" si="6"/>
        <v>676.84038854805726</v>
      </c>
      <c r="V48" s="60">
        <f t="shared" si="23"/>
        <v>96408181</v>
      </c>
      <c r="W48" s="61">
        <f t="shared" si="7"/>
        <v>9857.6872188139059</v>
      </c>
      <c r="X48" s="56">
        <v>8473741</v>
      </c>
      <c r="Y48" s="57">
        <f t="shared" si="8"/>
        <v>866.43568507157465</v>
      </c>
      <c r="Z48" s="56">
        <v>3576044</v>
      </c>
      <c r="AA48" s="57">
        <f t="shared" si="9"/>
        <v>365.6486707566462</v>
      </c>
      <c r="AB48" s="56">
        <v>1742996</v>
      </c>
      <c r="AC48" s="57">
        <f t="shared" si="10"/>
        <v>178.22044989775051</v>
      </c>
      <c r="AD48" s="56">
        <v>10056718</v>
      </c>
      <c r="AE48" s="57">
        <f t="shared" si="11"/>
        <v>1028.2942740286298</v>
      </c>
      <c r="AF48" s="56">
        <v>9857881</v>
      </c>
      <c r="AG48" s="57">
        <f t="shared" si="12"/>
        <v>1007.9632924335378</v>
      </c>
      <c r="AH48" s="56">
        <v>6392079</v>
      </c>
      <c r="AI48" s="57">
        <f t="shared" si="13"/>
        <v>653.58680981595091</v>
      </c>
      <c r="AJ48" s="56">
        <v>0</v>
      </c>
      <c r="AK48" s="57">
        <f t="shared" si="14"/>
        <v>0</v>
      </c>
      <c r="AL48" s="56">
        <v>184984</v>
      </c>
      <c r="AM48" s="57">
        <f t="shared" si="15"/>
        <v>18.914519427402862</v>
      </c>
      <c r="AN48" s="56">
        <v>2905857</v>
      </c>
      <c r="AO48" s="57">
        <f t="shared" si="16"/>
        <v>297.12239263803679</v>
      </c>
      <c r="AP48" s="62">
        <f t="shared" si="24"/>
        <v>43190300</v>
      </c>
      <c r="AQ48" s="63">
        <f t="shared" si="17"/>
        <v>4416.1860940695296</v>
      </c>
      <c r="AR48" s="56">
        <v>15140185</v>
      </c>
      <c r="AS48" s="57">
        <f t="shared" si="18"/>
        <v>1548.0761758691206</v>
      </c>
      <c r="AT48" s="56">
        <v>6179285</v>
      </c>
      <c r="AU48" s="57">
        <f t="shared" si="19"/>
        <v>631.82873210633943</v>
      </c>
      <c r="AV48" s="64">
        <f t="shared" si="25"/>
        <v>160917951</v>
      </c>
      <c r="AW48" s="64">
        <f t="shared" si="20"/>
        <v>16453.778220858894</v>
      </c>
      <c r="AX48" s="65"/>
    </row>
    <row r="49" spans="1:53">
      <c r="A49" s="30">
        <v>46</v>
      </c>
      <c r="B49" s="31" t="s">
        <v>94</v>
      </c>
      <c r="C49" s="32">
        <v>809</v>
      </c>
      <c r="D49" s="33">
        <v>2466036</v>
      </c>
      <c r="E49" s="34">
        <f t="shared" si="0"/>
        <v>3048.2521631644004</v>
      </c>
      <c r="F49" s="33">
        <v>810888</v>
      </c>
      <c r="G49" s="34">
        <f t="shared" si="1"/>
        <v>1002.3337453646477</v>
      </c>
      <c r="H49" s="33">
        <v>213961</v>
      </c>
      <c r="I49" s="34">
        <f t="shared" si="26"/>
        <v>264.47589616810876</v>
      </c>
      <c r="J49" s="33">
        <v>226465</v>
      </c>
      <c r="K49" s="34">
        <f t="shared" si="2"/>
        <v>279.93201483312731</v>
      </c>
      <c r="L49" s="33">
        <v>0</v>
      </c>
      <c r="M49" s="34">
        <f t="shared" si="3"/>
        <v>0</v>
      </c>
      <c r="N49" s="33">
        <v>645622</v>
      </c>
      <c r="O49" s="34">
        <f t="shared" si="4"/>
        <v>798.04944375772561</v>
      </c>
      <c r="P49" s="35">
        <f t="shared" si="21"/>
        <v>4362972</v>
      </c>
      <c r="Q49" s="36">
        <f t="shared" si="22"/>
        <v>5393.0432632880102</v>
      </c>
      <c r="R49" s="33">
        <v>426781</v>
      </c>
      <c r="S49" s="34">
        <f t="shared" si="5"/>
        <v>527.54140914709512</v>
      </c>
      <c r="T49" s="33">
        <v>1246459</v>
      </c>
      <c r="U49" s="34">
        <f t="shared" si="6"/>
        <v>1540.7404202719406</v>
      </c>
      <c r="V49" s="37">
        <f t="shared" si="23"/>
        <v>6036212</v>
      </c>
      <c r="W49" s="38">
        <f t="shared" si="7"/>
        <v>7461.3250927070458</v>
      </c>
      <c r="X49" s="33">
        <v>451840</v>
      </c>
      <c r="Y49" s="34">
        <f t="shared" si="8"/>
        <v>558.51668726823243</v>
      </c>
      <c r="Z49" s="33">
        <v>531403</v>
      </c>
      <c r="AA49" s="34">
        <f t="shared" si="9"/>
        <v>656.86402966625462</v>
      </c>
      <c r="AB49" s="33">
        <v>338995</v>
      </c>
      <c r="AC49" s="34">
        <f t="shared" si="10"/>
        <v>419.02966625463534</v>
      </c>
      <c r="AD49" s="33">
        <v>876370</v>
      </c>
      <c r="AE49" s="34">
        <f t="shared" si="11"/>
        <v>1083.2756489493202</v>
      </c>
      <c r="AF49" s="33">
        <v>792778</v>
      </c>
      <c r="AG49" s="34">
        <f t="shared" si="12"/>
        <v>979.94808405438812</v>
      </c>
      <c r="AH49" s="33">
        <v>646909</v>
      </c>
      <c r="AI49" s="34">
        <f t="shared" si="13"/>
        <v>799.64029666254635</v>
      </c>
      <c r="AJ49" s="33">
        <v>0</v>
      </c>
      <c r="AK49" s="34">
        <f t="shared" si="14"/>
        <v>0</v>
      </c>
      <c r="AL49" s="33">
        <v>8800</v>
      </c>
      <c r="AM49" s="34">
        <f t="shared" si="15"/>
        <v>10.877626699629172</v>
      </c>
      <c r="AN49" s="33">
        <v>146176</v>
      </c>
      <c r="AO49" s="34">
        <f t="shared" si="16"/>
        <v>180.68726823238566</v>
      </c>
      <c r="AP49" s="39">
        <f t="shared" si="24"/>
        <v>3793271</v>
      </c>
      <c r="AQ49" s="39">
        <f t="shared" si="17"/>
        <v>4688.8393077873916</v>
      </c>
      <c r="AR49" s="33">
        <v>250708</v>
      </c>
      <c r="AS49" s="34">
        <f t="shared" si="18"/>
        <v>309.89864029666256</v>
      </c>
      <c r="AT49" s="33">
        <v>60189</v>
      </c>
      <c r="AU49" s="34">
        <f t="shared" si="19"/>
        <v>74.399258343634116</v>
      </c>
      <c r="AV49" s="40">
        <f t="shared" si="25"/>
        <v>10140380</v>
      </c>
      <c r="AW49" s="40">
        <f t="shared" si="20"/>
        <v>12534.462299134735</v>
      </c>
      <c r="AX49" s="65"/>
    </row>
    <row r="50" spans="1:53" s="52" customFormat="1">
      <c r="A50" s="41">
        <v>47</v>
      </c>
      <c r="B50" s="42" t="s">
        <v>95</v>
      </c>
      <c r="C50" s="32">
        <v>3825</v>
      </c>
      <c r="D50" s="43">
        <v>17719129</v>
      </c>
      <c r="E50" s="44">
        <f t="shared" si="0"/>
        <v>4632.452026143791</v>
      </c>
      <c r="F50" s="43">
        <v>5708639</v>
      </c>
      <c r="G50" s="44">
        <f t="shared" si="1"/>
        <v>1492.4546405228757</v>
      </c>
      <c r="H50" s="43">
        <v>1217770</v>
      </c>
      <c r="I50" s="44">
        <f t="shared" si="26"/>
        <v>318.37124183006534</v>
      </c>
      <c r="J50" s="43">
        <v>894456</v>
      </c>
      <c r="K50" s="44">
        <f t="shared" si="2"/>
        <v>233.84470588235294</v>
      </c>
      <c r="L50" s="43">
        <v>38713</v>
      </c>
      <c r="M50" s="44">
        <f t="shared" si="3"/>
        <v>10.121045751633988</v>
      </c>
      <c r="N50" s="43">
        <v>3013986</v>
      </c>
      <c r="O50" s="44">
        <f t="shared" si="4"/>
        <v>787.9701960784314</v>
      </c>
      <c r="P50" s="45">
        <f t="shared" si="21"/>
        <v>28592693</v>
      </c>
      <c r="Q50" s="46">
        <f t="shared" si="22"/>
        <v>7475.2138562091504</v>
      </c>
      <c r="R50" s="43">
        <v>2430915</v>
      </c>
      <c r="S50" s="44">
        <f t="shared" si="5"/>
        <v>635.5333333333333</v>
      </c>
      <c r="T50" s="43">
        <v>2976281</v>
      </c>
      <c r="U50" s="44">
        <f t="shared" si="6"/>
        <v>778.11267973856206</v>
      </c>
      <c r="V50" s="47">
        <f t="shared" si="23"/>
        <v>33999889</v>
      </c>
      <c r="W50" s="48">
        <f t="shared" si="7"/>
        <v>8888.8598692810465</v>
      </c>
      <c r="X50" s="43">
        <v>2996736</v>
      </c>
      <c r="Y50" s="44">
        <f t="shared" si="8"/>
        <v>783.46039215686278</v>
      </c>
      <c r="Z50" s="43">
        <v>1814043</v>
      </c>
      <c r="AA50" s="44">
        <f t="shared" si="9"/>
        <v>474.25960784313725</v>
      </c>
      <c r="AB50" s="43">
        <v>608377</v>
      </c>
      <c r="AC50" s="44">
        <f t="shared" si="10"/>
        <v>159.05281045751633</v>
      </c>
      <c r="AD50" s="43">
        <v>4726876</v>
      </c>
      <c r="AE50" s="44">
        <f t="shared" si="11"/>
        <v>1235.7845751633986</v>
      </c>
      <c r="AF50" s="43">
        <v>2947209</v>
      </c>
      <c r="AG50" s="44">
        <f t="shared" si="12"/>
        <v>770.51215686274509</v>
      </c>
      <c r="AH50" s="43">
        <v>2816591</v>
      </c>
      <c r="AI50" s="44">
        <f t="shared" si="13"/>
        <v>736.36366013071893</v>
      </c>
      <c r="AJ50" s="43">
        <v>0</v>
      </c>
      <c r="AK50" s="44">
        <f t="shared" si="14"/>
        <v>0</v>
      </c>
      <c r="AL50" s="43">
        <v>60146</v>
      </c>
      <c r="AM50" s="44">
        <f t="shared" si="15"/>
        <v>15.724444444444444</v>
      </c>
      <c r="AN50" s="43">
        <v>980695</v>
      </c>
      <c r="AO50" s="44">
        <f t="shared" si="16"/>
        <v>256.39084967320264</v>
      </c>
      <c r="AP50" s="49">
        <f t="shared" si="24"/>
        <v>16950673</v>
      </c>
      <c r="AQ50" s="49">
        <f t="shared" si="17"/>
        <v>4431.5484967320263</v>
      </c>
      <c r="AR50" s="43">
        <v>6169484</v>
      </c>
      <c r="AS50" s="44">
        <f t="shared" si="18"/>
        <v>1612.9369934640522</v>
      </c>
      <c r="AT50" s="43">
        <v>3931621</v>
      </c>
      <c r="AU50" s="44">
        <f t="shared" si="19"/>
        <v>1027.8747712418301</v>
      </c>
      <c r="AV50" s="50">
        <f t="shared" si="25"/>
        <v>61051667</v>
      </c>
      <c r="AW50" s="50">
        <f t="shared" si="20"/>
        <v>15961.220130718953</v>
      </c>
      <c r="AX50" s="65"/>
      <c r="AY50" s="51"/>
      <c r="AZ50" s="51"/>
      <c r="BA50" s="51"/>
    </row>
    <row r="51" spans="1:53" s="52" customFormat="1">
      <c r="A51" s="41">
        <v>48</v>
      </c>
      <c r="B51" s="42" t="s">
        <v>96</v>
      </c>
      <c r="C51" s="32">
        <v>6222</v>
      </c>
      <c r="D51" s="43">
        <v>26516479</v>
      </c>
      <c r="E51" s="44">
        <f t="shared" si="0"/>
        <v>4261.7291867566701</v>
      </c>
      <c r="F51" s="43">
        <v>12013091</v>
      </c>
      <c r="G51" s="44">
        <f t="shared" si="1"/>
        <v>1930.7442944390871</v>
      </c>
      <c r="H51" s="43">
        <v>1394797</v>
      </c>
      <c r="I51" s="44">
        <f t="shared" si="26"/>
        <v>224.17180970748956</v>
      </c>
      <c r="J51" s="43">
        <v>1974568</v>
      </c>
      <c r="K51" s="44">
        <f t="shared" si="2"/>
        <v>317.35261973641917</v>
      </c>
      <c r="L51" s="43">
        <v>162944</v>
      </c>
      <c r="M51" s="44">
        <f t="shared" si="3"/>
        <v>26.188363870138218</v>
      </c>
      <c r="N51" s="43">
        <v>4410321</v>
      </c>
      <c r="O51" s="44">
        <f t="shared" si="4"/>
        <v>708.82690453230475</v>
      </c>
      <c r="P51" s="45">
        <f t="shared" si="21"/>
        <v>46472200</v>
      </c>
      <c r="Q51" s="46">
        <f t="shared" si="22"/>
        <v>7469.0131790421083</v>
      </c>
      <c r="R51" s="43">
        <v>4105488</v>
      </c>
      <c r="S51" s="44">
        <f t="shared" si="5"/>
        <v>659.83413693346188</v>
      </c>
      <c r="T51" s="43">
        <v>1420229</v>
      </c>
      <c r="U51" s="44">
        <f t="shared" si="6"/>
        <v>228.25924140147862</v>
      </c>
      <c r="V51" s="47">
        <f t="shared" si="23"/>
        <v>51997917</v>
      </c>
      <c r="W51" s="48">
        <f t="shared" si="7"/>
        <v>8357.1065573770484</v>
      </c>
      <c r="X51" s="43">
        <v>4860316</v>
      </c>
      <c r="Y51" s="44">
        <f t="shared" si="8"/>
        <v>781.15011250401801</v>
      </c>
      <c r="Z51" s="43">
        <v>1472783</v>
      </c>
      <c r="AA51" s="44">
        <f t="shared" si="9"/>
        <v>236.70572163291547</v>
      </c>
      <c r="AB51" s="43">
        <v>714337</v>
      </c>
      <c r="AC51" s="44">
        <f t="shared" si="10"/>
        <v>114.80826100932177</v>
      </c>
      <c r="AD51" s="43">
        <v>6718196</v>
      </c>
      <c r="AE51" s="44">
        <f t="shared" si="11"/>
        <v>1079.7486338797814</v>
      </c>
      <c r="AF51" s="43">
        <v>3891695</v>
      </c>
      <c r="AG51" s="44">
        <f t="shared" si="12"/>
        <v>625.47332047573127</v>
      </c>
      <c r="AH51" s="43">
        <v>3483063</v>
      </c>
      <c r="AI51" s="44">
        <f t="shared" si="13"/>
        <v>559.79797492767602</v>
      </c>
      <c r="AJ51" s="43">
        <v>0</v>
      </c>
      <c r="AK51" s="44">
        <f t="shared" si="14"/>
        <v>0</v>
      </c>
      <c r="AL51" s="43">
        <v>0</v>
      </c>
      <c r="AM51" s="44">
        <f t="shared" si="15"/>
        <v>0</v>
      </c>
      <c r="AN51" s="43">
        <v>1021450</v>
      </c>
      <c r="AO51" s="44">
        <f t="shared" si="16"/>
        <v>164.16747026679525</v>
      </c>
      <c r="AP51" s="49">
        <f t="shared" si="24"/>
        <v>22161840</v>
      </c>
      <c r="AQ51" s="49">
        <f t="shared" si="17"/>
        <v>3561.8514946962391</v>
      </c>
      <c r="AR51" s="43">
        <v>21370091</v>
      </c>
      <c r="AS51" s="44">
        <f t="shared" si="18"/>
        <v>3434.6015750562519</v>
      </c>
      <c r="AT51" s="43">
        <v>4471266</v>
      </c>
      <c r="AU51" s="44">
        <f t="shared" si="19"/>
        <v>718.62198649951779</v>
      </c>
      <c r="AV51" s="50">
        <f t="shared" si="25"/>
        <v>100001114</v>
      </c>
      <c r="AW51" s="50">
        <f t="shared" si="20"/>
        <v>16072.181613629058</v>
      </c>
      <c r="AX51" s="65"/>
      <c r="AY51" s="51"/>
      <c r="AZ51" s="51"/>
      <c r="BA51" s="51"/>
    </row>
    <row r="52" spans="1:53" s="52" customFormat="1">
      <c r="A52" s="41">
        <v>49</v>
      </c>
      <c r="B52" s="42" t="s">
        <v>97</v>
      </c>
      <c r="C52" s="32">
        <v>14926</v>
      </c>
      <c r="D52" s="43">
        <v>52069513</v>
      </c>
      <c r="E52" s="44">
        <f t="shared" si="0"/>
        <v>3488.5108535441514</v>
      </c>
      <c r="F52" s="43">
        <v>18798792</v>
      </c>
      <c r="G52" s="44">
        <f t="shared" si="1"/>
        <v>1259.4661664210103</v>
      </c>
      <c r="H52" s="43">
        <v>2691211</v>
      </c>
      <c r="I52" s="44">
        <f t="shared" si="26"/>
        <v>180.30356425030149</v>
      </c>
      <c r="J52" s="43">
        <v>1290766</v>
      </c>
      <c r="K52" s="44">
        <f t="shared" si="2"/>
        <v>86.477689937022646</v>
      </c>
      <c r="L52" s="43">
        <v>408411</v>
      </c>
      <c r="M52" s="44">
        <f t="shared" si="3"/>
        <v>27.362387779713252</v>
      </c>
      <c r="N52" s="43">
        <v>13755055</v>
      </c>
      <c r="O52" s="44">
        <f t="shared" si="4"/>
        <v>921.54997990084416</v>
      </c>
      <c r="P52" s="45">
        <f t="shared" si="21"/>
        <v>89013748</v>
      </c>
      <c r="Q52" s="46">
        <f t="shared" si="22"/>
        <v>5963.6706418330432</v>
      </c>
      <c r="R52" s="43">
        <v>7466333</v>
      </c>
      <c r="S52" s="44">
        <f t="shared" si="5"/>
        <v>500.22330162133193</v>
      </c>
      <c r="T52" s="43">
        <v>5714054</v>
      </c>
      <c r="U52" s="44">
        <f t="shared" si="6"/>
        <v>382.82553932734822</v>
      </c>
      <c r="V52" s="47">
        <f t="shared" si="23"/>
        <v>102194135</v>
      </c>
      <c r="W52" s="48">
        <f t="shared" si="7"/>
        <v>6846.7194827817229</v>
      </c>
      <c r="X52" s="43">
        <v>8472923</v>
      </c>
      <c r="Y52" s="44">
        <f t="shared" si="8"/>
        <v>567.66199919603378</v>
      </c>
      <c r="Z52" s="43">
        <v>3154543</v>
      </c>
      <c r="AA52" s="44">
        <f t="shared" si="9"/>
        <v>211.34550448881146</v>
      </c>
      <c r="AB52" s="43">
        <v>1153392</v>
      </c>
      <c r="AC52" s="44">
        <f t="shared" si="10"/>
        <v>77.274018491223373</v>
      </c>
      <c r="AD52" s="43">
        <v>12095405</v>
      </c>
      <c r="AE52" s="44">
        <f t="shared" si="11"/>
        <v>810.35809995980173</v>
      </c>
      <c r="AF52" s="43">
        <v>9226889</v>
      </c>
      <c r="AG52" s="44">
        <f t="shared" si="12"/>
        <v>618.17559962481573</v>
      </c>
      <c r="AH52" s="43">
        <v>10264637</v>
      </c>
      <c r="AI52" s="44">
        <f t="shared" si="13"/>
        <v>687.70179552458796</v>
      </c>
      <c r="AJ52" s="43">
        <v>0</v>
      </c>
      <c r="AK52" s="44">
        <f t="shared" si="14"/>
        <v>0</v>
      </c>
      <c r="AL52" s="43">
        <v>3042</v>
      </c>
      <c r="AM52" s="44">
        <f t="shared" si="15"/>
        <v>0.20380544017151281</v>
      </c>
      <c r="AN52" s="43">
        <v>1809032</v>
      </c>
      <c r="AO52" s="44">
        <f t="shared" si="16"/>
        <v>121.20005359774889</v>
      </c>
      <c r="AP52" s="49">
        <f t="shared" si="24"/>
        <v>46179863</v>
      </c>
      <c r="AQ52" s="49">
        <f t="shared" si="17"/>
        <v>3093.9208763231945</v>
      </c>
      <c r="AR52" s="43">
        <v>5940751</v>
      </c>
      <c r="AS52" s="44">
        <f t="shared" si="18"/>
        <v>398.01360042878201</v>
      </c>
      <c r="AT52" s="43">
        <v>1794617</v>
      </c>
      <c r="AU52" s="44">
        <f t="shared" si="19"/>
        <v>120.23428915985528</v>
      </c>
      <c r="AV52" s="50">
        <f t="shared" si="25"/>
        <v>156109366</v>
      </c>
      <c r="AW52" s="50">
        <f t="shared" si="20"/>
        <v>10458.888248693554</v>
      </c>
      <c r="AX52" s="65"/>
      <c r="AY52" s="51"/>
      <c r="AZ52" s="51"/>
      <c r="BA52" s="51"/>
    </row>
    <row r="53" spans="1:53">
      <c r="A53" s="53">
        <v>50</v>
      </c>
      <c r="B53" s="54" t="s">
        <v>98</v>
      </c>
      <c r="C53" s="55">
        <v>8503</v>
      </c>
      <c r="D53" s="56">
        <v>28924984</v>
      </c>
      <c r="E53" s="57">
        <f t="shared" si="0"/>
        <v>3401.7386804657181</v>
      </c>
      <c r="F53" s="56">
        <v>9393379</v>
      </c>
      <c r="G53" s="57">
        <f t="shared" si="1"/>
        <v>1104.7135128778079</v>
      </c>
      <c r="H53" s="56">
        <v>1694193</v>
      </c>
      <c r="I53" s="57">
        <f t="shared" si="26"/>
        <v>199.24650123485827</v>
      </c>
      <c r="J53" s="56">
        <v>1233003</v>
      </c>
      <c r="K53" s="57">
        <f t="shared" si="2"/>
        <v>145.00799717746676</v>
      </c>
      <c r="L53" s="56">
        <v>66886</v>
      </c>
      <c r="M53" s="57">
        <f t="shared" si="3"/>
        <v>7.8661648829824768</v>
      </c>
      <c r="N53" s="56">
        <v>5279843</v>
      </c>
      <c r="O53" s="57">
        <f t="shared" si="4"/>
        <v>620.93884511348938</v>
      </c>
      <c r="P53" s="58">
        <f t="shared" si="21"/>
        <v>46592288</v>
      </c>
      <c r="Q53" s="59">
        <f t="shared" si="22"/>
        <v>5479.5117017523226</v>
      </c>
      <c r="R53" s="56">
        <v>4752817</v>
      </c>
      <c r="S53" s="57">
        <f t="shared" si="5"/>
        <v>558.95766200164644</v>
      </c>
      <c r="T53" s="56">
        <v>4432320</v>
      </c>
      <c r="U53" s="57">
        <f t="shared" si="6"/>
        <v>521.26543572856644</v>
      </c>
      <c r="V53" s="60">
        <f t="shared" si="23"/>
        <v>55777425</v>
      </c>
      <c r="W53" s="61">
        <f t="shared" si="7"/>
        <v>6559.7347994825359</v>
      </c>
      <c r="X53" s="56">
        <v>4069578</v>
      </c>
      <c r="Y53" s="57">
        <f t="shared" si="8"/>
        <v>478.60496295425145</v>
      </c>
      <c r="Z53" s="56">
        <v>1354596</v>
      </c>
      <c r="AA53" s="57">
        <f t="shared" si="9"/>
        <v>159.30800893802189</v>
      </c>
      <c r="AB53" s="56">
        <v>1055630</v>
      </c>
      <c r="AC53" s="57">
        <f t="shared" si="10"/>
        <v>124.14794778313536</v>
      </c>
      <c r="AD53" s="56">
        <v>7185814</v>
      </c>
      <c r="AE53" s="57">
        <f t="shared" si="11"/>
        <v>845.09161472421499</v>
      </c>
      <c r="AF53" s="56">
        <v>4947217</v>
      </c>
      <c r="AG53" s="57">
        <f t="shared" si="12"/>
        <v>581.82018111254854</v>
      </c>
      <c r="AH53" s="56">
        <v>5417934</v>
      </c>
      <c r="AI53" s="57">
        <f t="shared" si="13"/>
        <v>637.17911325414559</v>
      </c>
      <c r="AJ53" s="56">
        <v>0</v>
      </c>
      <c r="AK53" s="57">
        <f t="shared" si="14"/>
        <v>0</v>
      </c>
      <c r="AL53" s="56">
        <v>296833</v>
      </c>
      <c r="AM53" s="57">
        <f t="shared" si="15"/>
        <v>34.90920851464189</v>
      </c>
      <c r="AN53" s="56">
        <v>884695</v>
      </c>
      <c r="AO53" s="57">
        <f t="shared" si="16"/>
        <v>104.04504292602611</v>
      </c>
      <c r="AP53" s="62">
        <f t="shared" si="24"/>
        <v>25212297</v>
      </c>
      <c r="AQ53" s="63">
        <f t="shared" si="17"/>
        <v>2965.1060802069856</v>
      </c>
      <c r="AR53" s="56">
        <v>3519360</v>
      </c>
      <c r="AS53" s="57">
        <f t="shared" si="18"/>
        <v>413.89627190403388</v>
      </c>
      <c r="AT53" s="56">
        <v>4478792</v>
      </c>
      <c r="AU53" s="57">
        <f t="shared" si="19"/>
        <v>526.73080089380221</v>
      </c>
      <c r="AV53" s="64">
        <f t="shared" si="25"/>
        <v>88987874</v>
      </c>
      <c r="AW53" s="64">
        <f t="shared" si="20"/>
        <v>10465.467952487357</v>
      </c>
      <c r="AX53" s="65"/>
    </row>
    <row r="54" spans="1:53">
      <c r="A54" s="30">
        <v>51</v>
      </c>
      <c r="B54" s="31" t="s">
        <v>99</v>
      </c>
      <c r="C54" s="32">
        <v>9465</v>
      </c>
      <c r="D54" s="33">
        <v>34682310</v>
      </c>
      <c r="E54" s="34">
        <f t="shared" si="0"/>
        <v>3664.2694136291602</v>
      </c>
      <c r="F54" s="33">
        <v>13035407</v>
      </c>
      <c r="G54" s="34">
        <f t="shared" si="1"/>
        <v>1377.2220813523509</v>
      </c>
      <c r="H54" s="33">
        <v>2562154</v>
      </c>
      <c r="I54" s="34">
        <f t="shared" si="26"/>
        <v>270.69772847332274</v>
      </c>
      <c r="J54" s="33">
        <v>1678875</v>
      </c>
      <c r="K54" s="34">
        <f t="shared" si="2"/>
        <v>177.37717908082408</v>
      </c>
      <c r="L54" s="33">
        <v>366920</v>
      </c>
      <c r="M54" s="34">
        <f t="shared" si="3"/>
        <v>38.765979926043315</v>
      </c>
      <c r="N54" s="33">
        <v>6129931</v>
      </c>
      <c r="O54" s="34">
        <f t="shared" si="4"/>
        <v>647.64194400422605</v>
      </c>
      <c r="P54" s="35">
        <f t="shared" si="21"/>
        <v>58455597</v>
      </c>
      <c r="Q54" s="36">
        <f t="shared" si="22"/>
        <v>6175.9743264659273</v>
      </c>
      <c r="R54" s="33">
        <v>4516028</v>
      </c>
      <c r="S54" s="34">
        <f t="shared" si="5"/>
        <v>477.12921288959325</v>
      </c>
      <c r="T54" s="33">
        <v>5543635</v>
      </c>
      <c r="U54" s="34">
        <f t="shared" si="6"/>
        <v>585.69836238774428</v>
      </c>
      <c r="V54" s="37">
        <f t="shared" si="23"/>
        <v>68515260</v>
      </c>
      <c r="W54" s="38">
        <f t="shared" si="7"/>
        <v>7238.8019017432644</v>
      </c>
      <c r="X54" s="33">
        <v>5589559</v>
      </c>
      <c r="Y54" s="34">
        <f t="shared" si="8"/>
        <v>590.55034337031168</v>
      </c>
      <c r="Z54" s="33">
        <v>1842865</v>
      </c>
      <c r="AA54" s="34">
        <f t="shared" si="9"/>
        <v>194.70311674590596</v>
      </c>
      <c r="AB54" s="33">
        <v>854126</v>
      </c>
      <c r="AC54" s="34">
        <f t="shared" si="10"/>
        <v>90.240464870575806</v>
      </c>
      <c r="AD54" s="33">
        <v>11912559</v>
      </c>
      <c r="AE54" s="34">
        <f t="shared" si="11"/>
        <v>1258.5904912836768</v>
      </c>
      <c r="AF54" s="33">
        <v>3614330</v>
      </c>
      <c r="AG54" s="34">
        <f t="shared" si="12"/>
        <v>381.86265187533019</v>
      </c>
      <c r="AH54" s="33">
        <v>5973911</v>
      </c>
      <c r="AI54" s="34">
        <f t="shared" si="13"/>
        <v>631.15805599577391</v>
      </c>
      <c r="AJ54" s="33">
        <v>0</v>
      </c>
      <c r="AK54" s="34">
        <f t="shared" si="14"/>
        <v>0</v>
      </c>
      <c r="AL54" s="33">
        <v>18000</v>
      </c>
      <c r="AM54" s="34">
        <f t="shared" si="15"/>
        <v>1.9017432646592709</v>
      </c>
      <c r="AN54" s="33">
        <v>938597</v>
      </c>
      <c r="AO54" s="34">
        <f t="shared" si="16"/>
        <v>99.165029054410994</v>
      </c>
      <c r="AP54" s="39">
        <f t="shared" si="24"/>
        <v>30743947</v>
      </c>
      <c r="AQ54" s="39">
        <f t="shared" si="17"/>
        <v>3248.1718964606443</v>
      </c>
      <c r="AR54" s="33">
        <v>4102096</v>
      </c>
      <c r="AS54" s="34">
        <f t="shared" si="18"/>
        <v>433.39630216587426</v>
      </c>
      <c r="AT54" s="33">
        <v>2095725</v>
      </c>
      <c r="AU54" s="34">
        <f t="shared" si="19"/>
        <v>221.41838351822503</v>
      </c>
      <c r="AV54" s="40">
        <f t="shared" si="25"/>
        <v>105457028</v>
      </c>
      <c r="AW54" s="40">
        <f t="shared" si="20"/>
        <v>11141.788483888009</v>
      </c>
      <c r="AX54" s="65"/>
    </row>
    <row r="55" spans="1:53" s="52" customFormat="1">
      <c r="A55" s="41">
        <v>52</v>
      </c>
      <c r="B55" s="42" t="s">
        <v>100</v>
      </c>
      <c r="C55" s="32">
        <v>36651</v>
      </c>
      <c r="D55" s="43">
        <v>142077127</v>
      </c>
      <c r="E55" s="44">
        <f t="shared" si="0"/>
        <v>3876.4870535592481</v>
      </c>
      <c r="F55" s="43">
        <v>78670794</v>
      </c>
      <c r="G55" s="44">
        <f t="shared" si="1"/>
        <v>2146.4842432675778</v>
      </c>
      <c r="H55" s="43">
        <v>5778548</v>
      </c>
      <c r="I55" s="44">
        <f t="shared" si="26"/>
        <v>157.66412921884805</v>
      </c>
      <c r="J55" s="43">
        <v>11645698</v>
      </c>
      <c r="K55" s="44">
        <f t="shared" si="2"/>
        <v>317.7457095304357</v>
      </c>
      <c r="L55" s="43">
        <v>0</v>
      </c>
      <c r="M55" s="44">
        <f t="shared" si="3"/>
        <v>0</v>
      </c>
      <c r="N55" s="43">
        <v>13340499</v>
      </c>
      <c r="O55" s="44">
        <f t="shared" si="4"/>
        <v>363.98731276090695</v>
      </c>
      <c r="P55" s="45">
        <f t="shared" si="21"/>
        <v>251512666</v>
      </c>
      <c r="Q55" s="46">
        <f t="shared" si="22"/>
        <v>6862.3684483370171</v>
      </c>
      <c r="R55" s="43">
        <v>18567871</v>
      </c>
      <c r="S55" s="44">
        <f t="shared" si="5"/>
        <v>506.61294371231344</v>
      </c>
      <c r="T55" s="43">
        <v>16681119</v>
      </c>
      <c r="U55" s="44">
        <f t="shared" si="6"/>
        <v>455.1340754686093</v>
      </c>
      <c r="V55" s="47">
        <f t="shared" si="23"/>
        <v>286761656</v>
      </c>
      <c r="W55" s="48">
        <f t="shared" si="7"/>
        <v>7824.1154675179396</v>
      </c>
      <c r="X55" s="43">
        <v>22917310</v>
      </c>
      <c r="Y55" s="44">
        <f t="shared" si="8"/>
        <v>625.28471255900251</v>
      </c>
      <c r="Z55" s="43">
        <v>7444561</v>
      </c>
      <c r="AA55" s="44">
        <f t="shared" si="9"/>
        <v>203.12026956972525</v>
      </c>
      <c r="AB55" s="43">
        <v>2742931</v>
      </c>
      <c r="AC55" s="44">
        <f t="shared" si="10"/>
        <v>74.839185833947226</v>
      </c>
      <c r="AD55" s="43">
        <v>35624336</v>
      </c>
      <c r="AE55" s="44">
        <f t="shared" si="11"/>
        <v>971.98810400807622</v>
      </c>
      <c r="AF55" s="43">
        <v>33046699</v>
      </c>
      <c r="AG55" s="44">
        <f t="shared" si="12"/>
        <v>901.65886333251478</v>
      </c>
      <c r="AH55" s="43">
        <v>20577669</v>
      </c>
      <c r="AI55" s="44">
        <f t="shared" si="13"/>
        <v>561.44904641073913</v>
      </c>
      <c r="AJ55" s="43">
        <v>0</v>
      </c>
      <c r="AK55" s="44">
        <f t="shared" si="14"/>
        <v>0</v>
      </c>
      <c r="AL55" s="43">
        <v>1253850</v>
      </c>
      <c r="AM55" s="44">
        <f t="shared" si="15"/>
        <v>34.210526315789473</v>
      </c>
      <c r="AN55" s="43">
        <v>6873146</v>
      </c>
      <c r="AO55" s="44">
        <f t="shared" si="16"/>
        <v>187.52956263130611</v>
      </c>
      <c r="AP55" s="49">
        <f t="shared" si="24"/>
        <v>130480502</v>
      </c>
      <c r="AQ55" s="49">
        <f t="shared" si="17"/>
        <v>3560.0802706611007</v>
      </c>
      <c r="AR55" s="43">
        <v>58764602</v>
      </c>
      <c r="AS55" s="44">
        <f t="shared" si="18"/>
        <v>1603.3560339417752</v>
      </c>
      <c r="AT55" s="43">
        <v>30209908</v>
      </c>
      <c r="AU55" s="44">
        <f t="shared" si="19"/>
        <v>824.25876510872831</v>
      </c>
      <c r="AV55" s="50">
        <f t="shared" si="25"/>
        <v>506216668</v>
      </c>
      <c r="AW55" s="50">
        <f t="shared" si="20"/>
        <v>13811.810537229543</v>
      </c>
      <c r="AX55" s="65"/>
      <c r="AY55" s="51"/>
      <c r="AZ55" s="51"/>
      <c r="BA55" s="51"/>
    </row>
    <row r="56" spans="1:53" s="52" customFormat="1">
      <c r="A56" s="41">
        <v>53</v>
      </c>
      <c r="B56" s="42" t="s">
        <v>101</v>
      </c>
      <c r="C56" s="32">
        <v>19400</v>
      </c>
      <c r="D56" s="43">
        <v>63584536</v>
      </c>
      <c r="E56" s="44">
        <f t="shared" si="0"/>
        <v>3277.5534020618556</v>
      </c>
      <c r="F56" s="43">
        <v>20679095</v>
      </c>
      <c r="G56" s="44">
        <f t="shared" si="1"/>
        <v>1065.9327319587628</v>
      </c>
      <c r="H56" s="43">
        <v>3112720</v>
      </c>
      <c r="I56" s="44">
        <f t="shared" si="26"/>
        <v>160.44948453608248</v>
      </c>
      <c r="J56" s="43">
        <v>2331963</v>
      </c>
      <c r="K56" s="44">
        <f t="shared" si="2"/>
        <v>120.20427835051547</v>
      </c>
      <c r="L56" s="43">
        <v>127835</v>
      </c>
      <c r="M56" s="44">
        <f t="shared" si="3"/>
        <v>6.5894329896907218</v>
      </c>
      <c r="N56" s="43">
        <v>10263864</v>
      </c>
      <c r="O56" s="44">
        <f t="shared" si="4"/>
        <v>529.06515463917526</v>
      </c>
      <c r="P56" s="45">
        <f t="shared" si="21"/>
        <v>100100013</v>
      </c>
      <c r="Q56" s="46">
        <f t="shared" si="22"/>
        <v>5159.7944845360826</v>
      </c>
      <c r="R56" s="43">
        <v>9187837</v>
      </c>
      <c r="S56" s="44">
        <f t="shared" si="5"/>
        <v>473.59984536082476</v>
      </c>
      <c r="T56" s="43">
        <v>10279871</v>
      </c>
      <c r="U56" s="44">
        <f t="shared" si="6"/>
        <v>529.89025773195874</v>
      </c>
      <c r="V56" s="47">
        <f t="shared" si="23"/>
        <v>119567721</v>
      </c>
      <c r="W56" s="48">
        <f t="shared" si="7"/>
        <v>6163.2845876288657</v>
      </c>
      <c r="X56" s="43">
        <v>9919034</v>
      </c>
      <c r="Y56" s="44">
        <f t="shared" si="8"/>
        <v>511.29041237113404</v>
      </c>
      <c r="Z56" s="43">
        <v>1797277</v>
      </c>
      <c r="AA56" s="44">
        <f t="shared" si="9"/>
        <v>92.643144329896913</v>
      </c>
      <c r="AB56" s="43">
        <v>1381992</v>
      </c>
      <c r="AC56" s="44">
        <f t="shared" si="10"/>
        <v>71.236701030927833</v>
      </c>
      <c r="AD56" s="43">
        <v>14900942</v>
      </c>
      <c r="AE56" s="44">
        <f t="shared" si="11"/>
        <v>768.08979381443294</v>
      </c>
      <c r="AF56" s="43">
        <v>13026980</v>
      </c>
      <c r="AG56" s="44">
        <f t="shared" si="12"/>
        <v>671.49381443298967</v>
      </c>
      <c r="AH56" s="43">
        <v>10720467</v>
      </c>
      <c r="AI56" s="44">
        <f t="shared" si="13"/>
        <v>552.60139175257734</v>
      </c>
      <c r="AJ56" s="43">
        <v>0</v>
      </c>
      <c r="AK56" s="44">
        <f t="shared" si="14"/>
        <v>0</v>
      </c>
      <c r="AL56" s="43">
        <v>49059</v>
      </c>
      <c r="AM56" s="44">
        <f t="shared" si="15"/>
        <v>2.5288144329896909</v>
      </c>
      <c r="AN56" s="43">
        <v>2546201</v>
      </c>
      <c r="AO56" s="44">
        <f t="shared" si="16"/>
        <v>131.24747422680412</v>
      </c>
      <c r="AP56" s="49">
        <f t="shared" si="24"/>
        <v>54341952</v>
      </c>
      <c r="AQ56" s="49">
        <f t="shared" si="17"/>
        <v>2801.1315463917526</v>
      </c>
      <c r="AR56" s="43">
        <v>3310797</v>
      </c>
      <c r="AS56" s="44">
        <f t="shared" si="18"/>
        <v>170.65963917525772</v>
      </c>
      <c r="AT56" s="43">
        <v>5632682</v>
      </c>
      <c r="AU56" s="44">
        <f t="shared" si="19"/>
        <v>290.34443298969074</v>
      </c>
      <c r="AV56" s="50">
        <f t="shared" si="25"/>
        <v>182853152</v>
      </c>
      <c r="AW56" s="50">
        <f t="shared" si="20"/>
        <v>9425.4202061855667</v>
      </c>
      <c r="AX56" s="65"/>
      <c r="AY56" s="51"/>
      <c r="AZ56" s="51"/>
      <c r="BA56" s="51"/>
    </row>
    <row r="57" spans="1:53" s="52" customFormat="1">
      <c r="A57" s="41">
        <v>54</v>
      </c>
      <c r="B57" s="42" t="s">
        <v>102</v>
      </c>
      <c r="C57" s="32">
        <v>676</v>
      </c>
      <c r="D57" s="43">
        <v>2551523</v>
      </c>
      <c r="E57" s="44">
        <f t="shared" si="0"/>
        <v>3774.4423076923076</v>
      </c>
      <c r="F57" s="43">
        <v>1620930</v>
      </c>
      <c r="G57" s="44">
        <f t="shared" si="1"/>
        <v>2397.8254437869823</v>
      </c>
      <c r="H57" s="43">
        <v>170927</v>
      </c>
      <c r="I57" s="44">
        <f t="shared" si="26"/>
        <v>252.85059171597632</v>
      </c>
      <c r="J57" s="43">
        <v>249593</v>
      </c>
      <c r="K57" s="44">
        <f t="shared" si="2"/>
        <v>369.22041420118342</v>
      </c>
      <c r="L57" s="43">
        <v>32</v>
      </c>
      <c r="M57" s="44">
        <f t="shared" si="3"/>
        <v>4.7337278106508875E-2</v>
      </c>
      <c r="N57" s="43">
        <v>561793</v>
      </c>
      <c r="O57" s="44">
        <f t="shared" si="4"/>
        <v>831.05473372781069</v>
      </c>
      <c r="P57" s="45">
        <f t="shared" si="21"/>
        <v>5154798</v>
      </c>
      <c r="Q57" s="46">
        <f t="shared" si="22"/>
        <v>7625.4408284023666</v>
      </c>
      <c r="R57" s="43">
        <v>572134</v>
      </c>
      <c r="S57" s="44">
        <f t="shared" si="5"/>
        <v>846.3520710059172</v>
      </c>
      <c r="T57" s="43">
        <v>666434</v>
      </c>
      <c r="U57" s="44">
        <f t="shared" si="6"/>
        <v>985.8491124260355</v>
      </c>
      <c r="V57" s="47">
        <f t="shared" si="23"/>
        <v>6393366</v>
      </c>
      <c r="W57" s="48">
        <f t="shared" si="7"/>
        <v>9457.6420118343194</v>
      </c>
      <c r="X57" s="43">
        <v>478046</v>
      </c>
      <c r="Y57" s="44">
        <f t="shared" si="8"/>
        <v>707.16863905325442</v>
      </c>
      <c r="Z57" s="43">
        <v>369575</v>
      </c>
      <c r="AA57" s="44">
        <f t="shared" si="9"/>
        <v>546.70857988165676</v>
      </c>
      <c r="AB57" s="43">
        <v>339636</v>
      </c>
      <c r="AC57" s="44">
        <f t="shared" si="10"/>
        <v>502.42011834319527</v>
      </c>
      <c r="AD57" s="43">
        <v>829176</v>
      </c>
      <c r="AE57" s="44">
        <f t="shared" si="11"/>
        <v>1226.5917159763314</v>
      </c>
      <c r="AF57" s="43">
        <v>572711</v>
      </c>
      <c r="AG57" s="44">
        <f t="shared" si="12"/>
        <v>847.20562130177518</v>
      </c>
      <c r="AH57" s="43">
        <v>620493</v>
      </c>
      <c r="AI57" s="44">
        <f t="shared" si="13"/>
        <v>917.88905325443784</v>
      </c>
      <c r="AJ57" s="43">
        <v>0</v>
      </c>
      <c r="AK57" s="44">
        <f t="shared" si="14"/>
        <v>0</v>
      </c>
      <c r="AL57" s="43">
        <v>0</v>
      </c>
      <c r="AM57" s="44">
        <f t="shared" si="15"/>
        <v>0</v>
      </c>
      <c r="AN57" s="43">
        <v>0</v>
      </c>
      <c r="AO57" s="44">
        <f t="shared" si="16"/>
        <v>0</v>
      </c>
      <c r="AP57" s="49">
        <f t="shared" si="24"/>
        <v>3209637</v>
      </c>
      <c r="AQ57" s="49">
        <f t="shared" si="17"/>
        <v>4747.9837278106506</v>
      </c>
      <c r="AR57" s="43">
        <v>13262</v>
      </c>
      <c r="AS57" s="44">
        <f t="shared" si="18"/>
        <v>19.618343195266274</v>
      </c>
      <c r="AT57" s="43">
        <v>78959</v>
      </c>
      <c r="AU57" s="44">
        <f t="shared" si="19"/>
        <v>116.80325443786982</v>
      </c>
      <c r="AV57" s="50">
        <f t="shared" si="25"/>
        <v>9695224</v>
      </c>
      <c r="AW57" s="50">
        <f t="shared" si="20"/>
        <v>14342.047337278107</v>
      </c>
      <c r="AX57" s="65"/>
      <c r="AY57" s="51"/>
      <c r="AZ57" s="51"/>
      <c r="BA57" s="51"/>
    </row>
    <row r="58" spans="1:53">
      <c r="A58" s="53">
        <v>55</v>
      </c>
      <c r="B58" s="54" t="s">
        <v>103</v>
      </c>
      <c r="C58" s="55">
        <v>18722</v>
      </c>
      <c r="D58" s="56">
        <v>60594789</v>
      </c>
      <c r="E58" s="57">
        <f t="shared" si="0"/>
        <v>3236.5553359683795</v>
      </c>
      <c r="F58" s="56">
        <v>20504007</v>
      </c>
      <c r="G58" s="57">
        <f t="shared" si="1"/>
        <v>1095.1825125520777</v>
      </c>
      <c r="H58" s="56">
        <v>3905307</v>
      </c>
      <c r="I58" s="57">
        <f t="shared" si="26"/>
        <v>208.5945411814977</v>
      </c>
      <c r="J58" s="56">
        <v>6022305</v>
      </c>
      <c r="K58" s="57">
        <f t="shared" si="2"/>
        <v>321.66996047430831</v>
      </c>
      <c r="L58" s="56">
        <v>511550</v>
      </c>
      <c r="M58" s="57">
        <f t="shared" si="3"/>
        <v>27.323469714774063</v>
      </c>
      <c r="N58" s="56">
        <v>13325857</v>
      </c>
      <c r="O58" s="57">
        <f t="shared" si="4"/>
        <v>711.775291101378</v>
      </c>
      <c r="P58" s="58">
        <f>D58+F58+H58+J58+L58+N58</f>
        <v>104863815</v>
      </c>
      <c r="Q58" s="59">
        <f t="shared" si="22"/>
        <v>5601.1011109924157</v>
      </c>
      <c r="R58" s="56">
        <v>7870027</v>
      </c>
      <c r="S58" s="57">
        <f t="shared" si="5"/>
        <v>420.36251468860166</v>
      </c>
      <c r="T58" s="56">
        <v>10094549</v>
      </c>
      <c r="U58" s="57">
        <f t="shared" si="6"/>
        <v>539.18112381155856</v>
      </c>
      <c r="V58" s="60">
        <f t="shared" si="23"/>
        <v>122828391</v>
      </c>
      <c r="W58" s="61">
        <f t="shared" si="7"/>
        <v>6560.644749492576</v>
      </c>
      <c r="X58" s="56">
        <v>8156126</v>
      </c>
      <c r="Y58" s="57">
        <f t="shared" si="8"/>
        <v>435.64394829612223</v>
      </c>
      <c r="Z58" s="56">
        <v>1832675</v>
      </c>
      <c r="AA58" s="57">
        <f t="shared" si="9"/>
        <v>97.888847345369086</v>
      </c>
      <c r="AB58" s="56">
        <v>1730498</v>
      </c>
      <c r="AC58" s="57">
        <f t="shared" si="10"/>
        <v>92.431257344300818</v>
      </c>
      <c r="AD58" s="56">
        <v>11711139</v>
      </c>
      <c r="AE58" s="57">
        <f t="shared" si="11"/>
        <v>625.52820211515859</v>
      </c>
      <c r="AF58" s="56">
        <v>9038757</v>
      </c>
      <c r="AG58" s="57">
        <f t="shared" si="12"/>
        <v>482.78800341843822</v>
      </c>
      <c r="AH58" s="56">
        <v>10494881</v>
      </c>
      <c r="AI58" s="57">
        <f t="shared" si="13"/>
        <v>560.56409571626966</v>
      </c>
      <c r="AJ58" s="56">
        <v>0</v>
      </c>
      <c r="AK58" s="57">
        <f t="shared" si="14"/>
        <v>0</v>
      </c>
      <c r="AL58" s="56">
        <v>1600</v>
      </c>
      <c r="AM58" s="57">
        <f t="shared" si="15"/>
        <v>8.5460955026172417E-2</v>
      </c>
      <c r="AN58" s="56">
        <v>1291423</v>
      </c>
      <c r="AO58" s="57">
        <f t="shared" si="16"/>
        <v>68.97890182672792</v>
      </c>
      <c r="AP58" s="62">
        <f t="shared" si="24"/>
        <v>44257099</v>
      </c>
      <c r="AQ58" s="63">
        <f t="shared" si="17"/>
        <v>2363.9087170174125</v>
      </c>
      <c r="AR58" s="56">
        <v>2289913</v>
      </c>
      <c r="AS58" s="57">
        <f t="shared" si="18"/>
        <v>122.31134494177972</v>
      </c>
      <c r="AT58" s="56">
        <v>185047</v>
      </c>
      <c r="AU58" s="57">
        <f t="shared" si="19"/>
        <v>9.88393334045508</v>
      </c>
      <c r="AV58" s="64">
        <f t="shared" si="25"/>
        <v>169560450</v>
      </c>
      <c r="AW58" s="64">
        <f t="shared" si="20"/>
        <v>9056.7487447922231</v>
      </c>
      <c r="AX58" s="65"/>
    </row>
    <row r="59" spans="1:53">
      <c r="A59" s="30">
        <v>56</v>
      </c>
      <c r="B59" s="31" t="s">
        <v>104</v>
      </c>
      <c r="C59" s="32">
        <v>2590</v>
      </c>
      <c r="D59" s="33">
        <v>10264230</v>
      </c>
      <c r="E59" s="34">
        <f t="shared" si="0"/>
        <v>3963.0231660231661</v>
      </c>
      <c r="F59" s="33">
        <v>3144169</v>
      </c>
      <c r="G59" s="34">
        <f t="shared" si="1"/>
        <v>1213.9648648648649</v>
      </c>
      <c r="H59" s="33">
        <v>702651</v>
      </c>
      <c r="I59" s="34">
        <f t="shared" si="26"/>
        <v>271.29382239382238</v>
      </c>
      <c r="J59" s="33">
        <v>303985</v>
      </c>
      <c r="K59" s="34">
        <f t="shared" si="2"/>
        <v>117.36872586872587</v>
      </c>
      <c r="L59" s="33">
        <v>0</v>
      </c>
      <c r="M59" s="34">
        <f t="shared" si="3"/>
        <v>0</v>
      </c>
      <c r="N59" s="33">
        <v>1609500</v>
      </c>
      <c r="O59" s="34">
        <f t="shared" si="4"/>
        <v>621.42857142857144</v>
      </c>
      <c r="P59" s="35">
        <f t="shared" si="21"/>
        <v>16024535</v>
      </c>
      <c r="Q59" s="36">
        <f t="shared" si="22"/>
        <v>6187.0791505791503</v>
      </c>
      <c r="R59" s="33">
        <v>700478</v>
      </c>
      <c r="S59" s="34">
        <f t="shared" si="5"/>
        <v>270.45482625482623</v>
      </c>
      <c r="T59" s="33">
        <v>1971646</v>
      </c>
      <c r="U59" s="34">
        <f t="shared" si="6"/>
        <v>761.25328185328181</v>
      </c>
      <c r="V59" s="37">
        <f t="shared" si="23"/>
        <v>18696659</v>
      </c>
      <c r="W59" s="38">
        <f t="shared" si="7"/>
        <v>7218.7872586872591</v>
      </c>
      <c r="X59" s="33">
        <v>1120510</v>
      </c>
      <c r="Y59" s="34">
        <f t="shared" si="8"/>
        <v>432.62934362934362</v>
      </c>
      <c r="Z59" s="33">
        <v>768577</v>
      </c>
      <c r="AA59" s="34">
        <f t="shared" si="9"/>
        <v>296.74787644787642</v>
      </c>
      <c r="AB59" s="33">
        <v>371502</v>
      </c>
      <c r="AC59" s="34">
        <f t="shared" si="10"/>
        <v>143.43706563706564</v>
      </c>
      <c r="AD59" s="33">
        <v>1782910</v>
      </c>
      <c r="AE59" s="34">
        <f t="shared" si="11"/>
        <v>688.38223938223939</v>
      </c>
      <c r="AF59" s="33">
        <v>2663745</v>
      </c>
      <c r="AG59" s="34">
        <f t="shared" si="12"/>
        <v>1028.4729729729729</v>
      </c>
      <c r="AH59" s="33">
        <v>1802683</v>
      </c>
      <c r="AI59" s="34">
        <f t="shared" si="13"/>
        <v>696.0166023166023</v>
      </c>
      <c r="AJ59" s="33">
        <v>0</v>
      </c>
      <c r="AK59" s="34">
        <f t="shared" si="14"/>
        <v>0</v>
      </c>
      <c r="AL59" s="33">
        <v>15488</v>
      </c>
      <c r="AM59" s="34">
        <f t="shared" si="15"/>
        <v>5.9799227799227799</v>
      </c>
      <c r="AN59" s="33">
        <v>103506</v>
      </c>
      <c r="AO59" s="34">
        <f t="shared" si="16"/>
        <v>39.963706563706566</v>
      </c>
      <c r="AP59" s="39">
        <f t="shared" si="24"/>
        <v>8628921</v>
      </c>
      <c r="AQ59" s="39">
        <f t="shared" si="17"/>
        <v>3331.6297297297297</v>
      </c>
      <c r="AR59" s="33">
        <v>48562</v>
      </c>
      <c r="AS59" s="34">
        <f t="shared" si="18"/>
        <v>18.749806949806949</v>
      </c>
      <c r="AT59" s="33">
        <v>0</v>
      </c>
      <c r="AU59" s="34">
        <f t="shared" si="19"/>
        <v>0</v>
      </c>
      <c r="AV59" s="40">
        <f t="shared" si="25"/>
        <v>27374142</v>
      </c>
      <c r="AW59" s="40">
        <f t="shared" si="20"/>
        <v>10569.166795366795</v>
      </c>
      <c r="AX59" s="65"/>
    </row>
    <row r="60" spans="1:53" s="52" customFormat="1">
      <c r="A60" s="41">
        <v>57</v>
      </c>
      <c r="B60" s="42" t="s">
        <v>105</v>
      </c>
      <c r="C60" s="32">
        <v>9186</v>
      </c>
      <c r="D60" s="43">
        <v>31621308</v>
      </c>
      <c r="E60" s="44">
        <f t="shared" si="0"/>
        <v>3442.3370346178967</v>
      </c>
      <c r="F60" s="43">
        <v>10642350</v>
      </c>
      <c r="G60" s="44">
        <f t="shared" si="1"/>
        <v>1158.5401698236446</v>
      </c>
      <c r="H60" s="43">
        <v>2350527</v>
      </c>
      <c r="I60" s="44">
        <f t="shared" si="26"/>
        <v>255.88145003265839</v>
      </c>
      <c r="J60" s="43">
        <v>942094</v>
      </c>
      <c r="K60" s="44">
        <f t="shared" si="2"/>
        <v>102.55758763335511</v>
      </c>
      <c r="L60" s="43">
        <v>104394</v>
      </c>
      <c r="M60" s="44">
        <f t="shared" si="3"/>
        <v>11.364467668190725</v>
      </c>
      <c r="N60" s="43">
        <v>4346529</v>
      </c>
      <c r="O60" s="44">
        <f t="shared" si="4"/>
        <v>473.16884389288049</v>
      </c>
      <c r="P60" s="45">
        <f t="shared" si="21"/>
        <v>50007202</v>
      </c>
      <c r="Q60" s="46">
        <f t="shared" si="22"/>
        <v>5443.849553668626</v>
      </c>
      <c r="R60" s="43">
        <v>4335354</v>
      </c>
      <c r="S60" s="44">
        <f t="shared" si="5"/>
        <v>471.95231874591769</v>
      </c>
      <c r="T60" s="43">
        <v>4515665</v>
      </c>
      <c r="U60" s="44">
        <f t="shared" si="6"/>
        <v>491.58121053777489</v>
      </c>
      <c r="V60" s="47">
        <f t="shared" si="23"/>
        <v>58858221</v>
      </c>
      <c r="W60" s="48">
        <f t="shared" si="7"/>
        <v>6407.3830829523185</v>
      </c>
      <c r="X60" s="43">
        <v>4515973</v>
      </c>
      <c r="Y60" s="44">
        <f t="shared" si="8"/>
        <v>491.61473982146742</v>
      </c>
      <c r="Z60" s="43">
        <v>2885583</v>
      </c>
      <c r="AA60" s="44">
        <f t="shared" si="9"/>
        <v>314.12834748530372</v>
      </c>
      <c r="AB60" s="43">
        <v>751027</v>
      </c>
      <c r="AC60" s="44">
        <f t="shared" si="10"/>
        <v>81.757783583714343</v>
      </c>
      <c r="AD60" s="43">
        <v>7117119</v>
      </c>
      <c r="AE60" s="44">
        <f t="shared" si="11"/>
        <v>774.7789026779883</v>
      </c>
      <c r="AF60" s="43">
        <v>5012364</v>
      </c>
      <c r="AG60" s="44">
        <f t="shared" si="12"/>
        <v>545.65251469627697</v>
      </c>
      <c r="AH60" s="43">
        <v>4857041</v>
      </c>
      <c r="AI60" s="44">
        <f t="shared" si="13"/>
        <v>528.74384933594604</v>
      </c>
      <c r="AJ60" s="43">
        <v>0</v>
      </c>
      <c r="AK60" s="44">
        <f t="shared" si="14"/>
        <v>0</v>
      </c>
      <c r="AL60" s="43">
        <v>40584</v>
      </c>
      <c r="AM60" s="44">
        <f t="shared" si="15"/>
        <v>4.4180274330502938</v>
      </c>
      <c r="AN60" s="43">
        <v>775310</v>
      </c>
      <c r="AO60" s="44">
        <f t="shared" si="16"/>
        <v>84.401262791204005</v>
      </c>
      <c r="AP60" s="49">
        <f t="shared" si="24"/>
        <v>25955001</v>
      </c>
      <c r="AQ60" s="49">
        <f t="shared" si="17"/>
        <v>2825.4954278249511</v>
      </c>
      <c r="AR60" s="43">
        <v>11261370</v>
      </c>
      <c r="AS60" s="44">
        <f t="shared" si="18"/>
        <v>1225.9274983670803</v>
      </c>
      <c r="AT60" s="43">
        <v>478408</v>
      </c>
      <c r="AU60" s="44">
        <f t="shared" si="19"/>
        <v>52.080121924667971</v>
      </c>
      <c r="AV60" s="50">
        <f t="shared" si="25"/>
        <v>96553000</v>
      </c>
      <c r="AW60" s="50">
        <f>AV60/$C60</f>
        <v>10510.886131069017</v>
      </c>
      <c r="AX60" s="65"/>
      <c r="AY60" s="51"/>
      <c r="AZ60" s="51"/>
      <c r="BA60" s="51"/>
    </row>
    <row r="61" spans="1:53" s="52" customFormat="1">
      <c r="A61" s="41">
        <v>58</v>
      </c>
      <c r="B61" s="42" t="s">
        <v>106</v>
      </c>
      <c r="C61" s="32">
        <v>9993</v>
      </c>
      <c r="D61" s="43">
        <v>34517601</v>
      </c>
      <c r="E61" s="44">
        <f t="shared" si="0"/>
        <v>3454.178024617232</v>
      </c>
      <c r="F61" s="43">
        <v>11070172</v>
      </c>
      <c r="G61" s="44">
        <f t="shared" si="1"/>
        <v>1107.792654858401</v>
      </c>
      <c r="H61" s="43">
        <v>2079461</v>
      </c>
      <c r="I61" s="44">
        <f t="shared" si="26"/>
        <v>208.09176423496447</v>
      </c>
      <c r="J61" s="43">
        <v>1091292</v>
      </c>
      <c r="K61" s="44">
        <f t="shared" si="2"/>
        <v>109.20564395076553</v>
      </c>
      <c r="L61" s="43">
        <v>141455</v>
      </c>
      <c r="M61" s="44">
        <f t="shared" si="3"/>
        <v>14.155408786150305</v>
      </c>
      <c r="N61" s="43">
        <v>3840014</v>
      </c>
      <c r="O61" s="44">
        <f t="shared" si="4"/>
        <v>384.27038927249072</v>
      </c>
      <c r="P61" s="45">
        <f t="shared" si="21"/>
        <v>52739995</v>
      </c>
      <c r="Q61" s="46">
        <f t="shared" si="22"/>
        <v>5277.6938857200039</v>
      </c>
      <c r="R61" s="43">
        <v>4530346</v>
      </c>
      <c r="S61" s="44">
        <f t="shared" si="5"/>
        <v>453.3519463624537</v>
      </c>
      <c r="T61" s="43">
        <v>4397799</v>
      </c>
      <c r="U61" s="44">
        <f t="shared" si="6"/>
        <v>440.08796157310115</v>
      </c>
      <c r="V61" s="47">
        <f t="shared" si="23"/>
        <v>61668140</v>
      </c>
      <c r="W61" s="48">
        <f t="shared" si="7"/>
        <v>6171.1337936555592</v>
      </c>
      <c r="X61" s="43">
        <v>5846260</v>
      </c>
      <c r="Y61" s="44">
        <f t="shared" si="8"/>
        <v>585.03552486740716</v>
      </c>
      <c r="Z61" s="43">
        <v>1776982</v>
      </c>
      <c r="AA61" s="44">
        <f t="shared" si="9"/>
        <v>177.82267587311117</v>
      </c>
      <c r="AB61" s="43">
        <v>556327</v>
      </c>
      <c r="AC61" s="44">
        <f t="shared" si="10"/>
        <v>55.671670169118386</v>
      </c>
      <c r="AD61" s="43">
        <v>8558025</v>
      </c>
      <c r="AE61" s="44">
        <f t="shared" si="11"/>
        <v>856.40198138697087</v>
      </c>
      <c r="AF61" s="43">
        <v>6744348</v>
      </c>
      <c r="AG61" s="44">
        <f t="shared" si="12"/>
        <v>674.90723506454515</v>
      </c>
      <c r="AH61" s="43">
        <v>6252582</v>
      </c>
      <c r="AI61" s="44">
        <f t="shared" si="13"/>
        <v>625.6961873311318</v>
      </c>
      <c r="AJ61" s="43">
        <v>34595</v>
      </c>
      <c r="AK61" s="44">
        <f t="shared" si="14"/>
        <v>3.4619233463424397</v>
      </c>
      <c r="AL61" s="43">
        <v>21832</v>
      </c>
      <c r="AM61" s="44">
        <f t="shared" si="15"/>
        <v>2.184729310517362</v>
      </c>
      <c r="AN61" s="43">
        <v>697366</v>
      </c>
      <c r="AO61" s="44">
        <f t="shared" si="16"/>
        <v>69.785449814870404</v>
      </c>
      <c r="AP61" s="49">
        <f>X61+Z61+AB61+AD61+AF61+AH61+AJ61+AL61+AN61</f>
        <v>30488317</v>
      </c>
      <c r="AQ61" s="49">
        <f t="shared" si="17"/>
        <v>3050.967377164015</v>
      </c>
      <c r="AR61" s="43">
        <v>2700452</v>
      </c>
      <c r="AS61" s="44">
        <f t="shared" si="18"/>
        <v>270.23436405483841</v>
      </c>
      <c r="AT61" s="43">
        <v>2268906</v>
      </c>
      <c r="AU61" s="44">
        <f t="shared" si="19"/>
        <v>227.049534674272</v>
      </c>
      <c r="AV61" s="50">
        <f>V61+AP61+AR61+AT61</f>
        <v>97125815</v>
      </c>
      <c r="AW61" s="50">
        <f t="shared" si="20"/>
        <v>9719.3850695486835</v>
      </c>
      <c r="AX61" s="65"/>
      <c r="AY61" s="51"/>
      <c r="AZ61" s="51"/>
      <c r="BA61" s="51"/>
    </row>
    <row r="62" spans="1:53" s="52" customFormat="1">
      <c r="A62" s="41">
        <v>59</v>
      </c>
      <c r="B62" s="42" t="s">
        <v>107</v>
      </c>
      <c r="C62" s="32">
        <v>5328</v>
      </c>
      <c r="D62" s="43">
        <v>18223153</v>
      </c>
      <c r="E62" s="44">
        <f t="shared" si="0"/>
        <v>3420.2614489489488</v>
      </c>
      <c r="F62" s="43">
        <v>6498020</v>
      </c>
      <c r="G62" s="44">
        <f t="shared" si="1"/>
        <v>1219.5983483483483</v>
      </c>
      <c r="H62" s="43">
        <v>1261681</v>
      </c>
      <c r="I62" s="44">
        <f t="shared" si="26"/>
        <v>236.8019894894895</v>
      </c>
      <c r="J62" s="43">
        <v>519023</v>
      </c>
      <c r="K62" s="44">
        <f t="shared" si="2"/>
        <v>97.414226726726724</v>
      </c>
      <c r="L62" s="43">
        <v>171078</v>
      </c>
      <c r="M62" s="44">
        <f t="shared" si="3"/>
        <v>32.109234234234236</v>
      </c>
      <c r="N62" s="43">
        <v>3283457</v>
      </c>
      <c r="O62" s="44">
        <f t="shared" si="4"/>
        <v>616.26445195195197</v>
      </c>
      <c r="P62" s="45">
        <f t="shared" si="21"/>
        <v>29956412</v>
      </c>
      <c r="Q62" s="46">
        <f t="shared" si="22"/>
        <v>5622.4496996996995</v>
      </c>
      <c r="R62" s="43">
        <v>1876144</v>
      </c>
      <c r="S62" s="44">
        <f t="shared" si="5"/>
        <v>352.12912912912913</v>
      </c>
      <c r="T62" s="43">
        <v>3385605</v>
      </c>
      <c r="U62" s="44">
        <f t="shared" si="6"/>
        <v>635.43637387387389</v>
      </c>
      <c r="V62" s="47">
        <f t="shared" si="23"/>
        <v>35218161</v>
      </c>
      <c r="W62" s="48">
        <f t="shared" si="7"/>
        <v>6610.0152027027025</v>
      </c>
      <c r="X62" s="43">
        <v>3398651</v>
      </c>
      <c r="Y62" s="44">
        <f t="shared" si="8"/>
        <v>637.88494744744742</v>
      </c>
      <c r="Z62" s="43">
        <v>1270759</v>
      </c>
      <c r="AA62" s="44">
        <f t="shared" si="9"/>
        <v>238.50581831831832</v>
      </c>
      <c r="AB62" s="43">
        <v>434494</v>
      </c>
      <c r="AC62" s="44">
        <f t="shared" si="10"/>
        <v>81.549174174174169</v>
      </c>
      <c r="AD62" s="43">
        <v>5194775</v>
      </c>
      <c r="AE62" s="44">
        <f t="shared" si="11"/>
        <v>974.99530780780776</v>
      </c>
      <c r="AF62" s="43">
        <v>3981250</v>
      </c>
      <c r="AG62" s="44">
        <f t="shared" si="12"/>
        <v>747.23160660660665</v>
      </c>
      <c r="AH62" s="43">
        <v>3940008</v>
      </c>
      <c r="AI62" s="44">
        <f t="shared" si="13"/>
        <v>739.49099099099101</v>
      </c>
      <c r="AJ62" s="43">
        <v>0</v>
      </c>
      <c r="AK62" s="44">
        <f t="shared" si="14"/>
        <v>0</v>
      </c>
      <c r="AL62" s="43">
        <v>29938</v>
      </c>
      <c r="AM62" s="44">
        <f t="shared" si="15"/>
        <v>5.6189939939939944</v>
      </c>
      <c r="AN62" s="43">
        <v>0</v>
      </c>
      <c r="AO62" s="44">
        <f t="shared" si="16"/>
        <v>0</v>
      </c>
      <c r="AP62" s="49">
        <f t="shared" si="24"/>
        <v>18249875</v>
      </c>
      <c r="AQ62" s="49">
        <f t="shared" si="17"/>
        <v>3425.2768393393394</v>
      </c>
      <c r="AR62" s="43">
        <v>561826</v>
      </c>
      <c r="AS62" s="44">
        <f t="shared" si="18"/>
        <v>105.44782282282283</v>
      </c>
      <c r="AT62" s="43">
        <v>1873624</v>
      </c>
      <c r="AU62" s="44">
        <f t="shared" si="19"/>
        <v>351.65615615615616</v>
      </c>
      <c r="AV62" s="50">
        <f>V62+AP62+AR62+AT62</f>
        <v>55903486</v>
      </c>
      <c r="AW62" s="50">
        <f t="shared" si="20"/>
        <v>10492.396021021021</v>
      </c>
      <c r="AX62" s="65"/>
      <c r="AY62" s="51"/>
      <c r="AZ62" s="51"/>
      <c r="BA62" s="51"/>
    </row>
    <row r="63" spans="1:53">
      <c r="A63" s="53">
        <v>60</v>
      </c>
      <c r="B63" s="54" t="s">
        <v>108</v>
      </c>
      <c r="C63" s="55">
        <v>7054</v>
      </c>
      <c r="D63" s="56">
        <v>26201345</v>
      </c>
      <c r="E63" s="57">
        <f t="shared" si="0"/>
        <v>3714.3953785086474</v>
      </c>
      <c r="F63" s="56">
        <v>10579624</v>
      </c>
      <c r="G63" s="57">
        <f t="shared" si="1"/>
        <v>1499.8049333711369</v>
      </c>
      <c r="H63" s="56">
        <v>1370622</v>
      </c>
      <c r="I63" s="57">
        <f t="shared" si="26"/>
        <v>194.30422455344484</v>
      </c>
      <c r="J63" s="56">
        <v>690330</v>
      </c>
      <c r="K63" s="57">
        <f t="shared" si="2"/>
        <v>97.863623476041965</v>
      </c>
      <c r="L63" s="56">
        <v>117360</v>
      </c>
      <c r="M63" s="57">
        <f t="shared" si="3"/>
        <v>16.637368868726963</v>
      </c>
      <c r="N63" s="56">
        <v>3358550</v>
      </c>
      <c r="O63" s="57">
        <f t="shared" si="4"/>
        <v>476.11993195350158</v>
      </c>
      <c r="P63" s="58">
        <f t="shared" si="21"/>
        <v>42317831</v>
      </c>
      <c r="Q63" s="59">
        <f t="shared" si="22"/>
        <v>5999.1254607314995</v>
      </c>
      <c r="R63" s="56">
        <v>3554147</v>
      </c>
      <c r="S63" s="57">
        <f t="shared" si="5"/>
        <v>503.84845477743124</v>
      </c>
      <c r="T63" s="56">
        <v>3621089</v>
      </c>
      <c r="U63" s="57">
        <f t="shared" si="6"/>
        <v>513.33838956620355</v>
      </c>
      <c r="V63" s="60">
        <f t="shared" si="23"/>
        <v>49493067</v>
      </c>
      <c r="W63" s="61">
        <f t="shared" si="7"/>
        <v>7016.3123050751346</v>
      </c>
      <c r="X63" s="56">
        <v>3843367</v>
      </c>
      <c r="Y63" s="57">
        <f t="shared" si="8"/>
        <v>544.84930535866181</v>
      </c>
      <c r="Z63" s="56">
        <v>1302314</v>
      </c>
      <c r="AA63" s="57">
        <f t="shared" si="9"/>
        <v>184.62064077119365</v>
      </c>
      <c r="AB63" s="56">
        <v>581725</v>
      </c>
      <c r="AC63" s="57">
        <f t="shared" si="10"/>
        <v>82.467394386163875</v>
      </c>
      <c r="AD63" s="56">
        <v>5479489</v>
      </c>
      <c r="AE63" s="57">
        <f t="shared" si="11"/>
        <v>776.79174936206402</v>
      </c>
      <c r="AF63" s="56">
        <v>3675554</v>
      </c>
      <c r="AG63" s="57">
        <f t="shared" si="12"/>
        <v>521.05954068613551</v>
      </c>
      <c r="AH63" s="56">
        <v>4756535</v>
      </c>
      <c r="AI63" s="57">
        <f t="shared" si="13"/>
        <v>674.30323220867592</v>
      </c>
      <c r="AJ63" s="56">
        <v>0</v>
      </c>
      <c r="AK63" s="57">
        <f t="shared" si="14"/>
        <v>0</v>
      </c>
      <c r="AL63" s="56">
        <v>20300</v>
      </c>
      <c r="AM63" s="57">
        <f t="shared" si="15"/>
        <v>2.8777998298837537</v>
      </c>
      <c r="AN63" s="56">
        <v>264015</v>
      </c>
      <c r="AO63" s="57">
        <f t="shared" si="16"/>
        <v>37.427700595406861</v>
      </c>
      <c r="AP63" s="62">
        <f t="shared" si="24"/>
        <v>19923299</v>
      </c>
      <c r="AQ63" s="63">
        <f t="shared" si="17"/>
        <v>2824.3973631981853</v>
      </c>
      <c r="AR63" s="56">
        <v>1774095</v>
      </c>
      <c r="AS63" s="57">
        <f t="shared" si="18"/>
        <v>251.50198468953786</v>
      </c>
      <c r="AT63" s="56">
        <v>6493184</v>
      </c>
      <c r="AU63" s="57">
        <f t="shared" si="19"/>
        <v>920.49673943861637</v>
      </c>
      <c r="AV63" s="64">
        <f t="shared" si="25"/>
        <v>77683645</v>
      </c>
      <c r="AW63" s="64">
        <f t="shared" si="20"/>
        <v>11012.708392401475</v>
      </c>
      <c r="AX63" s="65"/>
    </row>
    <row r="64" spans="1:53">
      <c r="A64" s="30">
        <v>61</v>
      </c>
      <c r="B64" s="31" t="s">
        <v>109</v>
      </c>
      <c r="C64" s="32">
        <v>3810</v>
      </c>
      <c r="D64" s="33">
        <v>13468922</v>
      </c>
      <c r="E64" s="34">
        <f t="shared" si="0"/>
        <v>3535.1501312335959</v>
      </c>
      <c r="F64" s="33">
        <v>5926762</v>
      </c>
      <c r="G64" s="34">
        <f t="shared" si="1"/>
        <v>1555.5805774278215</v>
      </c>
      <c r="H64" s="33">
        <v>530409</v>
      </c>
      <c r="I64" s="34">
        <f t="shared" si="26"/>
        <v>139.21496062992125</v>
      </c>
      <c r="J64" s="33">
        <v>2027341</v>
      </c>
      <c r="K64" s="34">
        <f t="shared" si="2"/>
        <v>532.11049868766406</v>
      </c>
      <c r="L64" s="33">
        <v>0</v>
      </c>
      <c r="M64" s="34">
        <f t="shared" si="3"/>
        <v>0</v>
      </c>
      <c r="N64" s="33">
        <v>4169744</v>
      </c>
      <c r="O64" s="34">
        <f t="shared" si="4"/>
        <v>1094.4209973753282</v>
      </c>
      <c r="P64" s="35">
        <f t="shared" si="21"/>
        <v>26123178</v>
      </c>
      <c r="Q64" s="36">
        <f t="shared" si="22"/>
        <v>6856.4771653543303</v>
      </c>
      <c r="R64" s="33">
        <v>1988898</v>
      </c>
      <c r="S64" s="34">
        <f t="shared" si="5"/>
        <v>522.0204724409449</v>
      </c>
      <c r="T64" s="33">
        <v>1698772</v>
      </c>
      <c r="U64" s="34">
        <f t="shared" si="6"/>
        <v>445.87191601049869</v>
      </c>
      <c r="V64" s="37">
        <f t="shared" si="23"/>
        <v>29810848</v>
      </c>
      <c r="W64" s="38">
        <f t="shared" si="7"/>
        <v>7824.3695538057746</v>
      </c>
      <c r="X64" s="33">
        <v>2387875</v>
      </c>
      <c r="Y64" s="34">
        <f t="shared" si="8"/>
        <v>626.7388451443569</v>
      </c>
      <c r="Z64" s="33">
        <v>1374277</v>
      </c>
      <c r="AA64" s="34">
        <f t="shared" si="9"/>
        <v>360.702624671916</v>
      </c>
      <c r="AB64" s="33">
        <v>530795</v>
      </c>
      <c r="AC64" s="34">
        <f t="shared" si="10"/>
        <v>139.31627296587928</v>
      </c>
      <c r="AD64" s="33">
        <v>3115104</v>
      </c>
      <c r="AE64" s="34">
        <f t="shared" si="11"/>
        <v>817.61259842519689</v>
      </c>
      <c r="AF64" s="33">
        <v>2493424</v>
      </c>
      <c r="AG64" s="34">
        <f t="shared" si="12"/>
        <v>654.44199475065614</v>
      </c>
      <c r="AH64" s="33">
        <v>2212164</v>
      </c>
      <c r="AI64" s="34">
        <f t="shared" si="13"/>
        <v>580.62047244094492</v>
      </c>
      <c r="AJ64" s="33">
        <v>0</v>
      </c>
      <c r="AK64" s="34">
        <f t="shared" si="14"/>
        <v>0</v>
      </c>
      <c r="AL64" s="33">
        <v>0</v>
      </c>
      <c r="AM64" s="34">
        <f t="shared" si="15"/>
        <v>0</v>
      </c>
      <c r="AN64" s="33">
        <v>349741</v>
      </c>
      <c r="AO64" s="34">
        <f t="shared" si="16"/>
        <v>91.795538057742789</v>
      </c>
      <c r="AP64" s="39">
        <f t="shared" si="24"/>
        <v>12463380</v>
      </c>
      <c r="AQ64" s="39">
        <f t="shared" si="17"/>
        <v>3271.2283464566931</v>
      </c>
      <c r="AR64" s="33">
        <v>289727</v>
      </c>
      <c r="AS64" s="34">
        <f t="shared" si="18"/>
        <v>76.043832020997371</v>
      </c>
      <c r="AT64" s="33">
        <v>1897500</v>
      </c>
      <c r="AU64" s="34">
        <f t="shared" si="19"/>
        <v>498.03149606299212</v>
      </c>
      <c r="AV64" s="40">
        <f t="shared" si="25"/>
        <v>44461455</v>
      </c>
      <c r="AW64" s="40">
        <f t="shared" si="20"/>
        <v>11669.673228346457</v>
      </c>
      <c r="AX64" s="65"/>
    </row>
    <row r="65" spans="1:53" s="52" customFormat="1">
      <c r="A65" s="41">
        <v>62</v>
      </c>
      <c r="B65" s="42" t="s">
        <v>110</v>
      </c>
      <c r="C65" s="32">
        <v>2219</v>
      </c>
      <c r="D65" s="43">
        <v>8327815</v>
      </c>
      <c r="E65" s="44">
        <f t="shared" si="0"/>
        <v>3752.9585398828299</v>
      </c>
      <c r="F65" s="43">
        <v>2007405</v>
      </c>
      <c r="G65" s="44">
        <f t="shared" si="1"/>
        <v>904.64398377647592</v>
      </c>
      <c r="H65" s="43">
        <v>709535</v>
      </c>
      <c r="I65" s="44">
        <f t="shared" si="26"/>
        <v>319.75439387111311</v>
      </c>
      <c r="J65" s="43">
        <v>270406</v>
      </c>
      <c r="K65" s="44">
        <f t="shared" si="2"/>
        <v>121.85939612438035</v>
      </c>
      <c r="L65" s="43">
        <v>64177</v>
      </c>
      <c r="M65" s="44">
        <f t="shared" si="3"/>
        <v>28.921586300135196</v>
      </c>
      <c r="N65" s="43">
        <v>1246553</v>
      </c>
      <c r="O65" s="44">
        <f t="shared" si="4"/>
        <v>561.76340694006308</v>
      </c>
      <c r="P65" s="45">
        <f>D65+F65+H65+J65+L65+N65</f>
        <v>12625891</v>
      </c>
      <c r="Q65" s="46">
        <f t="shared" si="22"/>
        <v>5689.901306894998</v>
      </c>
      <c r="R65" s="43">
        <v>855370</v>
      </c>
      <c r="S65" s="44">
        <f t="shared" si="5"/>
        <v>385.47543938711129</v>
      </c>
      <c r="T65" s="43">
        <v>994953</v>
      </c>
      <c r="U65" s="44">
        <f t="shared" si="6"/>
        <v>448.37899954934653</v>
      </c>
      <c r="V65" s="47">
        <f t="shared" si="23"/>
        <v>14476214</v>
      </c>
      <c r="W65" s="48">
        <f t="shared" si="7"/>
        <v>6523.7557458314559</v>
      </c>
      <c r="X65" s="43">
        <v>1074916</v>
      </c>
      <c r="Y65" s="44">
        <f t="shared" si="8"/>
        <v>484.41460117169896</v>
      </c>
      <c r="Z65" s="43">
        <v>482113</v>
      </c>
      <c r="AA65" s="44">
        <f t="shared" si="9"/>
        <v>217.26588553402433</v>
      </c>
      <c r="AB65" s="43">
        <v>386924</v>
      </c>
      <c r="AC65" s="44">
        <f t="shared" si="10"/>
        <v>174.36863452005409</v>
      </c>
      <c r="AD65" s="43">
        <v>1613531</v>
      </c>
      <c r="AE65" s="44">
        <f t="shared" si="11"/>
        <v>727.14330779630461</v>
      </c>
      <c r="AF65" s="43">
        <v>1449217</v>
      </c>
      <c r="AG65" s="44">
        <f t="shared" si="12"/>
        <v>653.09463722397481</v>
      </c>
      <c r="AH65" s="43">
        <v>1570762</v>
      </c>
      <c r="AI65" s="44">
        <f t="shared" si="13"/>
        <v>707.86931050022531</v>
      </c>
      <c r="AJ65" s="43">
        <v>0</v>
      </c>
      <c r="AK65" s="44">
        <f t="shared" si="14"/>
        <v>0</v>
      </c>
      <c r="AL65" s="43">
        <v>7823</v>
      </c>
      <c r="AM65" s="44">
        <f t="shared" si="15"/>
        <v>3.5254619197836865</v>
      </c>
      <c r="AN65" s="43">
        <v>15539</v>
      </c>
      <c r="AO65" s="44">
        <f t="shared" si="16"/>
        <v>7.0027039206849935</v>
      </c>
      <c r="AP65" s="49">
        <f>X65+Z65+AB65+AD65+AF65+AH65+AJ65+AL65+AN65</f>
        <v>6600825</v>
      </c>
      <c r="AQ65" s="49">
        <f t="shared" si="17"/>
        <v>2974.6845425867509</v>
      </c>
      <c r="AR65" s="43">
        <v>51666</v>
      </c>
      <c r="AS65" s="44">
        <f t="shared" si="18"/>
        <v>23.283461018476793</v>
      </c>
      <c r="AT65" s="43">
        <v>0</v>
      </c>
      <c r="AU65" s="44">
        <f t="shared" si="19"/>
        <v>0</v>
      </c>
      <c r="AV65" s="50">
        <f t="shared" si="25"/>
        <v>21128705</v>
      </c>
      <c r="AW65" s="50">
        <f t="shared" si="20"/>
        <v>9521.7237494366836</v>
      </c>
      <c r="AX65" s="65"/>
      <c r="AY65" s="51"/>
      <c r="AZ65" s="51"/>
      <c r="BA65" s="51"/>
    </row>
    <row r="66" spans="1:53" s="52" customFormat="1">
      <c r="A66" s="41">
        <v>63</v>
      </c>
      <c r="B66" s="42" t="s">
        <v>111</v>
      </c>
      <c r="C66" s="32">
        <v>2243</v>
      </c>
      <c r="D66" s="43">
        <v>10405651</v>
      </c>
      <c r="E66" s="44">
        <f t="shared" si="0"/>
        <v>4639.166740971913</v>
      </c>
      <c r="F66" s="43">
        <v>3075423</v>
      </c>
      <c r="G66" s="44">
        <f t="shared" si="1"/>
        <v>1371.1203744984396</v>
      </c>
      <c r="H66" s="43">
        <v>480543</v>
      </c>
      <c r="I66" s="44">
        <f t="shared" si="26"/>
        <v>214.24119482835488</v>
      </c>
      <c r="J66" s="43">
        <v>219387</v>
      </c>
      <c r="K66" s="44">
        <f t="shared" si="2"/>
        <v>97.809629959875167</v>
      </c>
      <c r="L66" s="43">
        <v>26482</v>
      </c>
      <c r="M66" s="44">
        <f t="shared" si="3"/>
        <v>11.806509139545252</v>
      </c>
      <c r="N66" s="43">
        <v>1462183</v>
      </c>
      <c r="O66" s="44">
        <f t="shared" si="4"/>
        <v>651.88720463664731</v>
      </c>
      <c r="P66" s="45">
        <f t="shared" si="21"/>
        <v>15669669</v>
      </c>
      <c r="Q66" s="46">
        <f t="shared" si="22"/>
        <v>6986.0316540347749</v>
      </c>
      <c r="R66" s="43">
        <v>2226198</v>
      </c>
      <c r="S66" s="44">
        <f t="shared" si="5"/>
        <v>992.50913954525186</v>
      </c>
      <c r="T66" s="43">
        <v>1678541</v>
      </c>
      <c r="U66" s="44">
        <f t="shared" si="6"/>
        <v>748.34641105662058</v>
      </c>
      <c r="V66" s="47">
        <f t="shared" si="23"/>
        <v>19574408</v>
      </c>
      <c r="W66" s="48">
        <f>V66/$C66</f>
        <v>8726.8872046366469</v>
      </c>
      <c r="X66" s="43">
        <v>1767371</v>
      </c>
      <c r="Y66" s="44">
        <f t="shared" si="8"/>
        <v>787.94962104324566</v>
      </c>
      <c r="Z66" s="43">
        <v>562756</v>
      </c>
      <c r="AA66" s="44">
        <f t="shared" si="9"/>
        <v>250.89433794025859</v>
      </c>
      <c r="AB66" s="43">
        <v>403556</v>
      </c>
      <c r="AC66" s="44">
        <f t="shared" si="10"/>
        <v>179.91796700847081</v>
      </c>
      <c r="AD66" s="43">
        <v>2537024</v>
      </c>
      <c r="AE66" s="44">
        <f t="shared" si="11"/>
        <v>1131.0851538118591</v>
      </c>
      <c r="AF66" s="43">
        <v>1663907</v>
      </c>
      <c r="AG66" s="44">
        <f t="shared" si="12"/>
        <v>741.82211324119487</v>
      </c>
      <c r="AH66" s="43">
        <v>1323770</v>
      </c>
      <c r="AI66" s="44">
        <f t="shared" si="13"/>
        <v>590.17833259028089</v>
      </c>
      <c r="AJ66" s="43">
        <v>0</v>
      </c>
      <c r="AK66" s="44">
        <f t="shared" si="14"/>
        <v>0</v>
      </c>
      <c r="AL66" s="43">
        <v>76982</v>
      </c>
      <c r="AM66" s="44">
        <f t="shared" si="15"/>
        <v>34.320998662505573</v>
      </c>
      <c r="AN66" s="43">
        <v>611060</v>
      </c>
      <c r="AO66" s="44">
        <f t="shared" si="16"/>
        <v>272.4297815425769</v>
      </c>
      <c r="AP66" s="49">
        <f>X66+Z66+AB66+AD66+AF66+AH66+AJ66+AL66+AN66</f>
        <v>8946426</v>
      </c>
      <c r="AQ66" s="49">
        <f t="shared" si="17"/>
        <v>3988.5983058403922</v>
      </c>
      <c r="AR66" s="43">
        <v>655</v>
      </c>
      <c r="AS66" s="44">
        <f t="shared" si="18"/>
        <v>0.29201961658493092</v>
      </c>
      <c r="AT66" s="43">
        <v>1640248</v>
      </c>
      <c r="AU66" s="44">
        <f t="shared" si="19"/>
        <v>731.2741863575568</v>
      </c>
      <c r="AV66" s="50">
        <f t="shared" si="25"/>
        <v>30161737</v>
      </c>
      <c r="AW66" s="50">
        <f t="shared" si="20"/>
        <v>13447.051716451182</v>
      </c>
      <c r="AX66" s="65"/>
      <c r="AY66" s="51"/>
      <c r="AZ66" s="51"/>
      <c r="BA66" s="51"/>
    </row>
    <row r="67" spans="1:53" s="52" customFormat="1">
      <c r="A67" s="41">
        <v>64</v>
      </c>
      <c r="B67" s="42" t="s">
        <v>112</v>
      </c>
      <c r="C67" s="32">
        <v>2566</v>
      </c>
      <c r="D67" s="43">
        <v>8067319</v>
      </c>
      <c r="E67" s="44">
        <f t="shared" si="0"/>
        <v>3143.9279033515199</v>
      </c>
      <c r="F67" s="43">
        <v>2772285</v>
      </c>
      <c r="G67" s="44">
        <f t="shared" si="1"/>
        <v>1080.3916601714732</v>
      </c>
      <c r="H67" s="43">
        <v>1000197</v>
      </c>
      <c r="I67" s="44">
        <f t="shared" si="26"/>
        <v>389.78838659392051</v>
      </c>
      <c r="J67" s="43">
        <v>565771</v>
      </c>
      <c r="K67" s="44">
        <f t="shared" si="2"/>
        <v>220.48752922837102</v>
      </c>
      <c r="L67" s="43">
        <v>145307</v>
      </c>
      <c r="M67" s="44">
        <f t="shared" si="3"/>
        <v>56.627825409197193</v>
      </c>
      <c r="N67" s="43">
        <v>1657115</v>
      </c>
      <c r="O67" s="44">
        <f t="shared" si="4"/>
        <v>645.79696024941541</v>
      </c>
      <c r="P67" s="45">
        <f t="shared" si="21"/>
        <v>14207994</v>
      </c>
      <c r="Q67" s="46">
        <f t="shared" si="22"/>
        <v>5537.0202650038973</v>
      </c>
      <c r="R67" s="43">
        <v>1057353</v>
      </c>
      <c r="S67" s="44">
        <f t="shared" si="5"/>
        <v>412.06274356975837</v>
      </c>
      <c r="T67" s="43">
        <v>1815395</v>
      </c>
      <c r="U67" s="44">
        <f t="shared" si="6"/>
        <v>707.48051441932967</v>
      </c>
      <c r="V67" s="47">
        <f t="shared" si="23"/>
        <v>17080742</v>
      </c>
      <c r="W67" s="48">
        <f t="shared" si="7"/>
        <v>6656.5635229929849</v>
      </c>
      <c r="X67" s="43">
        <v>1591553</v>
      </c>
      <c r="Y67" s="44">
        <f t="shared" si="8"/>
        <v>620.24668745128599</v>
      </c>
      <c r="Z67" s="43">
        <v>638555</v>
      </c>
      <c r="AA67" s="44">
        <f t="shared" si="9"/>
        <v>248.85229929851909</v>
      </c>
      <c r="AB67" s="43">
        <v>318882</v>
      </c>
      <c r="AC67" s="44">
        <f t="shared" si="10"/>
        <v>124.27201870615744</v>
      </c>
      <c r="AD67" s="43">
        <v>2321224</v>
      </c>
      <c r="AE67" s="44">
        <f t="shared" si="11"/>
        <v>904.60795011691346</v>
      </c>
      <c r="AF67" s="43">
        <v>1352200</v>
      </c>
      <c r="AG67" s="44">
        <f t="shared" si="12"/>
        <v>526.96804364770071</v>
      </c>
      <c r="AH67" s="43">
        <v>1865235</v>
      </c>
      <c r="AI67" s="44">
        <f t="shared" si="13"/>
        <v>726.90374123148865</v>
      </c>
      <c r="AJ67" s="43">
        <v>0</v>
      </c>
      <c r="AK67" s="44">
        <f t="shared" si="14"/>
        <v>0</v>
      </c>
      <c r="AL67" s="43">
        <v>12740</v>
      </c>
      <c r="AM67" s="44">
        <f t="shared" si="15"/>
        <v>4.9649259547934532</v>
      </c>
      <c r="AN67" s="43">
        <v>35925</v>
      </c>
      <c r="AO67" s="44">
        <f t="shared" si="16"/>
        <v>14.000389711613407</v>
      </c>
      <c r="AP67" s="49">
        <f t="shared" si="24"/>
        <v>8136314</v>
      </c>
      <c r="AQ67" s="49">
        <f t="shared" si="17"/>
        <v>3170.8160561184723</v>
      </c>
      <c r="AR67" s="43">
        <v>57262</v>
      </c>
      <c r="AS67" s="44">
        <f t="shared" si="18"/>
        <v>22.315666406858924</v>
      </c>
      <c r="AT67" s="43">
        <v>1374806</v>
      </c>
      <c r="AU67" s="44">
        <f t="shared" si="19"/>
        <v>535.77786438035855</v>
      </c>
      <c r="AV67" s="50">
        <f t="shared" si="25"/>
        <v>26649124</v>
      </c>
      <c r="AW67" s="50">
        <f t="shared" si="20"/>
        <v>10385.473109898676</v>
      </c>
      <c r="AX67" s="65"/>
      <c r="AY67" s="51"/>
      <c r="AZ67" s="51"/>
      <c r="BA67" s="51"/>
    </row>
    <row r="68" spans="1:53">
      <c r="A68" s="53">
        <v>65</v>
      </c>
      <c r="B68" s="54" t="s">
        <v>113</v>
      </c>
      <c r="C68" s="55">
        <v>8818</v>
      </c>
      <c r="D68" s="56">
        <v>27917147</v>
      </c>
      <c r="E68" s="57">
        <f>D68/C68</f>
        <v>3165.9273077795419</v>
      </c>
      <c r="F68" s="56">
        <v>13931146</v>
      </c>
      <c r="G68" s="57">
        <f t="shared" ref="G68:G73" si="27">F68/C68</f>
        <v>1579.8532547062825</v>
      </c>
      <c r="H68" s="56">
        <v>1179568</v>
      </c>
      <c r="I68" s="57">
        <f t="shared" si="26"/>
        <v>133.76820140621456</v>
      </c>
      <c r="J68" s="56">
        <v>7431372</v>
      </c>
      <c r="K68" s="57">
        <f t="shared" ref="K68:K73" si="28">J68/$C68</f>
        <v>842.75028351100025</v>
      </c>
      <c r="L68" s="56">
        <v>565401</v>
      </c>
      <c r="M68" s="57">
        <f>L68/$C68</f>
        <v>64.118961215695165</v>
      </c>
      <c r="N68" s="56">
        <v>7817100</v>
      </c>
      <c r="O68" s="57">
        <f>N68/$C68</f>
        <v>886.49353594919478</v>
      </c>
      <c r="P68" s="58">
        <f t="shared" si="21"/>
        <v>58841734</v>
      </c>
      <c r="Q68" s="59">
        <f t="shared" si="22"/>
        <v>6672.911544567929</v>
      </c>
      <c r="R68" s="56">
        <v>7382522</v>
      </c>
      <c r="S68" s="57">
        <f t="shared" ref="S68:S73" si="29">R68/$C68</f>
        <v>837.21047856656833</v>
      </c>
      <c r="T68" s="56">
        <v>5662953</v>
      </c>
      <c r="U68" s="57">
        <f>T68/$C68</f>
        <v>642.203787706963</v>
      </c>
      <c r="V68" s="60">
        <f t="shared" si="23"/>
        <v>71887209</v>
      </c>
      <c r="W68" s="61">
        <f t="shared" ref="W68:W73" si="30">V68/$C68</f>
        <v>8152.3258108414602</v>
      </c>
      <c r="X68" s="56">
        <v>4933800</v>
      </c>
      <c r="Y68" s="57">
        <f>X68/$C68</f>
        <v>559.5146291676117</v>
      </c>
      <c r="Z68" s="56">
        <v>2579406</v>
      </c>
      <c r="AA68" s="57">
        <f>Z68/$C68</f>
        <v>292.5159900204128</v>
      </c>
      <c r="AB68" s="56">
        <v>1529739</v>
      </c>
      <c r="AC68" s="57">
        <f>AB68/$C68</f>
        <v>173.4791335903833</v>
      </c>
      <c r="AD68" s="56">
        <v>7700461</v>
      </c>
      <c r="AE68" s="57">
        <f>AD68/$C68</f>
        <v>873.26616012701288</v>
      </c>
      <c r="AF68" s="56">
        <v>3766364</v>
      </c>
      <c r="AG68" s="57">
        <f>AF68/$C68</f>
        <v>427.12224994329779</v>
      </c>
      <c r="AH68" s="56">
        <v>5954597</v>
      </c>
      <c r="AI68" s="57">
        <f>AH68/$C68</f>
        <v>675.277500567022</v>
      </c>
      <c r="AJ68" s="56">
        <v>0</v>
      </c>
      <c r="AK68" s="57">
        <f>AJ68/$C68</f>
        <v>0</v>
      </c>
      <c r="AL68" s="56">
        <v>0</v>
      </c>
      <c r="AM68" s="57">
        <f>AL68/$C68</f>
        <v>0</v>
      </c>
      <c r="AN68" s="56">
        <v>3765863</v>
      </c>
      <c r="AO68" s="57">
        <f>AN68/$C68</f>
        <v>427.06543433885236</v>
      </c>
      <c r="AP68" s="62">
        <f t="shared" si="24"/>
        <v>30230230</v>
      </c>
      <c r="AQ68" s="63">
        <f t="shared" ref="AQ68:AQ73" si="31">AP68/$C68</f>
        <v>3428.2410977545928</v>
      </c>
      <c r="AR68" s="56">
        <v>10251556</v>
      </c>
      <c r="AS68" s="57">
        <f>AR68/$C68</f>
        <v>1162.5715581764573</v>
      </c>
      <c r="AT68" s="56">
        <v>8017165</v>
      </c>
      <c r="AU68" s="57">
        <f t="shared" ref="AU68:AU73" si="32">AT68/$C68</f>
        <v>909.18178725334542</v>
      </c>
      <c r="AV68" s="64">
        <f t="shared" si="25"/>
        <v>120386160</v>
      </c>
      <c r="AW68" s="64">
        <f t="shared" ref="AW68:AW74" si="33">AV68/$C68</f>
        <v>13652.320254025855</v>
      </c>
      <c r="AX68" s="65"/>
    </row>
    <row r="69" spans="1:53">
      <c r="A69" s="30">
        <v>66</v>
      </c>
      <c r="B69" s="31" t="s">
        <v>114</v>
      </c>
      <c r="C69" s="32">
        <v>2234</v>
      </c>
      <c r="D69" s="33">
        <v>9088326</v>
      </c>
      <c r="E69" s="34">
        <f>D69/C69</f>
        <v>4068.1853178155775</v>
      </c>
      <c r="F69" s="33">
        <v>3589056</v>
      </c>
      <c r="G69" s="34">
        <f t="shared" si="27"/>
        <v>1606.5604297224709</v>
      </c>
      <c r="H69" s="33">
        <v>561850</v>
      </c>
      <c r="I69" s="34">
        <f t="shared" si="26"/>
        <v>251.49955237242614</v>
      </c>
      <c r="J69" s="33">
        <v>724338</v>
      </c>
      <c r="K69" s="34">
        <f t="shared" si="28"/>
        <v>324.23366159355419</v>
      </c>
      <c r="L69" s="33">
        <v>6493</v>
      </c>
      <c r="M69" s="34">
        <f>L69/$C69</f>
        <v>2.9064458370635631</v>
      </c>
      <c r="N69" s="33">
        <v>1860019</v>
      </c>
      <c r="O69" s="34">
        <f>N69/$C69</f>
        <v>832.59579230080578</v>
      </c>
      <c r="P69" s="35">
        <f t="shared" ref="P69:P74" si="34">D69+F69+H69+J69+L69+N69</f>
        <v>15830082</v>
      </c>
      <c r="Q69" s="36">
        <f t="shared" ref="Q69:Q74" si="35">P69/$C69</f>
        <v>7085.9811996418975</v>
      </c>
      <c r="R69" s="33">
        <v>1853260</v>
      </c>
      <c r="S69" s="34">
        <f t="shared" si="29"/>
        <v>829.57027752909585</v>
      </c>
      <c r="T69" s="33">
        <v>2478479</v>
      </c>
      <c r="U69" s="34">
        <f>T69/$C69</f>
        <v>1109.4355416293645</v>
      </c>
      <c r="V69" s="37">
        <f t="shared" ref="V69:V74" si="36">P69+R69+T69</f>
        <v>20161821</v>
      </c>
      <c r="W69" s="38">
        <f t="shared" si="30"/>
        <v>9024.9870188003588</v>
      </c>
      <c r="X69" s="33">
        <v>1541052</v>
      </c>
      <c r="Y69" s="34">
        <f>X69/$C69</f>
        <v>689.81736794986568</v>
      </c>
      <c r="Z69" s="33">
        <v>928301</v>
      </c>
      <c r="AA69" s="34">
        <f>Z69/$C69</f>
        <v>415.53312444046554</v>
      </c>
      <c r="AB69" s="33">
        <v>505965</v>
      </c>
      <c r="AC69" s="34">
        <f>AB69/$C69</f>
        <v>226.48388540734109</v>
      </c>
      <c r="AD69" s="33">
        <v>2431685</v>
      </c>
      <c r="AE69" s="34">
        <f>AD69/$C69</f>
        <v>1088.4892569382273</v>
      </c>
      <c r="AF69" s="33">
        <v>1172142</v>
      </c>
      <c r="AG69" s="34">
        <f>AF69/$C69</f>
        <v>524.68307967770818</v>
      </c>
      <c r="AH69" s="33">
        <v>1633273</v>
      </c>
      <c r="AI69" s="34">
        <f>AH69/$C69</f>
        <v>731.09803043867498</v>
      </c>
      <c r="AJ69" s="33">
        <v>0</v>
      </c>
      <c r="AK69" s="34">
        <f>AJ69/$C69</f>
        <v>0</v>
      </c>
      <c r="AL69" s="33">
        <v>10965</v>
      </c>
      <c r="AM69" s="34">
        <f>AL69/$C69</f>
        <v>4.9082363473589972</v>
      </c>
      <c r="AN69" s="33">
        <v>262804</v>
      </c>
      <c r="AO69" s="34">
        <f>AN69/$C69</f>
        <v>117.6383169203223</v>
      </c>
      <c r="AP69" s="39">
        <f>X69+Z69+AB69+AD69+AF69+AH69+AJ69+AL69+AN69</f>
        <v>8486187</v>
      </c>
      <c r="AQ69" s="39">
        <f t="shared" si="31"/>
        <v>3798.6512981199644</v>
      </c>
      <c r="AR69" s="33">
        <v>496827</v>
      </c>
      <c r="AS69" s="34">
        <f>AR69/$C69</f>
        <v>222.39346463742166</v>
      </c>
      <c r="AT69" s="33">
        <v>0</v>
      </c>
      <c r="AU69" s="34">
        <f t="shared" si="32"/>
        <v>0</v>
      </c>
      <c r="AV69" s="40">
        <f t="shared" ref="AV69:AV74" si="37">V69+AP69+AR69+AT69</f>
        <v>29144835</v>
      </c>
      <c r="AW69" s="40">
        <f t="shared" si="33"/>
        <v>13046.031781557744</v>
      </c>
      <c r="AX69" s="65"/>
    </row>
    <row r="70" spans="1:53" s="52" customFormat="1">
      <c r="A70" s="41">
        <v>67</v>
      </c>
      <c r="B70" s="42" t="s">
        <v>115</v>
      </c>
      <c r="C70" s="32">
        <v>5069</v>
      </c>
      <c r="D70" s="43">
        <v>20994931</v>
      </c>
      <c r="E70" s="44">
        <f>D70/C70</f>
        <v>4141.8289603472085</v>
      </c>
      <c r="F70" s="43">
        <v>5624872</v>
      </c>
      <c r="G70" s="44">
        <f t="shared" si="27"/>
        <v>1109.6610771355297</v>
      </c>
      <c r="H70" s="43">
        <v>1295997</v>
      </c>
      <c r="I70" s="44">
        <f>H70/C70</f>
        <v>255.67113829157626</v>
      </c>
      <c r="J70" s="43">
        <v>750317</v>
      </c>
      <c r="K70" s="44">
        <f t="shared" si="28"/>
        <v>148.02071414480173</v>
      </c>
      <c r="L70" s="43">
        <v>0</v>
      </c>
      <c r="M70" s="44">
        <f>L70/$C70</f>
        <v>0</v>
      </c>
      <c r="N70" s="43">
        <v>1525111</v>
      </c>
      <c r="O70" s="44">
        <f>N70/$C70</f>
        <v>300.87019135924243</v>
      </c>
      <c r="P70" s="45">
        <f t="shared" si="34"/>
        <v>30191228</v>
      </c>
      <c r="Q70" s="46">
        <f t="shared" si="35"/>
        <v>5956.0520812783589</v>
      </c>
      <c r="R70" s="43">
        <v>1738294</v>
      </c>
      <c r="S70" s="44">
        <f t="shared" si="29"/>
        <v>342.92641546656148</v>
      </c>
      <c r="T70" s="43">
        <v>2410934</v>
      </c>
      <c r="U70" s="44">
        <f>T70/$C70</f>
        <v>475.62319984217794</v>
      </c>
      <c r="V70" s="47">
        <f t="shared" si="36"/>
        <v>34340456</v>
      </c>
      <c r="W70" s="48">
        <f t="shared" si="30"/>
        <v>6774.6016965870976</v>
      </c>
      <c r="X70" s="43">
        <v>2623657</v>
      </c>
      <c r="Y70" s="44">
        <f>X70/$C70</f>
        <v>517.58867626750839</v>
      </c>
      <c r="Z70" s="43">
        <v>1306529</v>
      </c>
      <c r="AA70" s="44">
        <f>Z70/$C70</f>
        <v>257.74886565397514</v>
      </c>
      <c r="AB70" s="43">
        <v>776980</v>
      </c>
      <c r="AC70" s="44">
        <f>AB70/$C70</f>
        <v>153.2807259814559</v>
      </c>
      <c r="AD70" s="43">
        <v>5484174</v>
      </c>
      <c r="AE70" s="44">
        <f>AD70/$C70</f>
        <v>1081.9045176563425</v>
      </c>
      <c r="AF70" s="43">
        <v>3024025</v>
      </c>
      <c r="AG70" s="44">
        <f>AF70/$C70</f>
        <v>596.57230222923658</v>
      </c>
      <c r="AH70" s="43">
        <v>2645060</v>
      </c>
      <c r="AI70" s="44">
        <f>AH70/$C70</f>
        <v>521.81100808838039</v>
      </c>
      <c r="AJ70" s="43">
        <v>0</v>
      </c>
      <c r="AK70" s="44">
        <f>AJ70/$C70</f>
        <v>0</v>
      </c>
      <c r="AL70" s="43">
        <v>0</v>
      </c>
      <c r="AM70" s="44">
        <f>AL70/$C70</f>
        <v>0</v>
      </c>
      <c r="AN70" s="43">
        <v>1337312</v>
      </c>
      <c r="AO70" s="44">
        <f>AN70/$C70</f>
        <v>263.8216610771355</v>
      </c>
      <c r="AP70" s="49">
        <f>X70+Z70+AB70+AD70+AF70+AH70+AJ70+AL70+AN70</f>
        <v>17197737</v>
      </c>
      <c r="AQ70" s="49">
        <f t="shared" si="31"/>
        <v>3392.7277569540342</v>
      </c>
      <c r="AR70" s="43">
        <v>13866558</v>
      </c>
      <c r="AS70" s="44">
        <f>AR70/$C70</f>
        <v>2735.5608601302033</v>
      </c>
      <c r="AT70" s="43">
        <v>5408000</v>
      </c>
      <c r="AU70" s="44">
        <f t="shared" si="32"/>
        <v>1066.8770960741763</v>
      </c>
      <c r="AV70" s="50">
        <f t="shared" si="37"/>
        <v>70812751</v>
      </c>
      <c r="AW70" s="50">
        <f t="shared" si="33"/>
        <v>13969.767409745511</v>
      </c>
      <c r="AX70" s="65"/>
      <c r="AY70" s="51"/>
      <c r="AZ70" s="51"/>
      <c r="BA70" s="51"/>
    </row>
    <row r="71" spans="1:53" s="52" customFormat="1">
      <c r="A71" s="41">
        <v>68</v>
      </c>
      <c r="B71" s="42" t="s">
        <v>116</v>
      </c>
      <c r="C71" s="32">
        <v>1893</v>
      </c>
      <c r="D71" s="43">
        <v>8100760</v>
      </c>
      <c r="E71" s="44">
        <f>D71/C71</f>
        <v>4279.3238246170104</v>
      </c>
      <c r="F71" s="43">
        <v>1561071</v>
      </c>
      <c r="G71" s="44">
        <f t="shared" si="27"/>
        <v>824.65451664025352</v>
      </c>
      <c r="H71" s="43">
        <v>381244</v>
      </c>
      <c r="I71" s="44">
        <f>H71/C71</f>
        <v>201.39672477548865</v>
      </c>
      <c r="J71" s="43">
        <v>302439</v>
      </c>
      <c r="K71" s="44">
        <f t="shared" si="28"/>
        <v>159.76703645007925</v>
      </c>
      <c r="L71" s="43">
        <v>0</v>
      </c>
      <c r="M71" s="44">
        <f>L71/$C71</f>
        <v>0</v>
      </c>
      <c r="N71" s="43">
        <v>1995132</v>
      </c>
      <c r="O71" s="44">
        <f>N71/$C71</f>
        <v>1053.9524564183835</v>
      </c>
      <c r="P71" s="45">
        <f t="shared" si="34"/>
        <v>12340646</v>
      </c>
      <c r="Q71" s="46">
        <f t="shared" si="35"/>
        <v>6519.0945589012154</v>
      </c>
      <c r="R71" s="43">
        <v>826490</v>
      </c>
      <c r="S71" s="44">
        <f t="shared" si="29"/>
        <v>436.60327522451138</v>
      </c>
      <c r="T71" s="43">
        <v>1234198</v>
      </c>
      <c r="U71" s="44">
        <f>T71/$C71</f>
        <v>651.9799260433175</v>
      </c>
      <c r="V71" s="47">
        <f t="shared" si="36"/>
        <v>14401334</v>
      </c>
      <c r="W71" s="48">
        <f t="shared" si="30"/>
        <v>7607.6777601690437</v>
      </c>
      <c r="X71" s="43">
        <v>1275030</v>
      </c>
      <c r="Y71" s="44">
        <f>X71/$C71</f>
        <v>673.54992076069732</v>
      </c>
      <c r="Z71" s="43">
        <v>1058195</v>
      </c>
      <c r="AA71" s="44">
        <f>Z71/$C71</f>
        <v>559.00422609614373</v>
      </c>
      <c r="AB71" s="43">
        <v>357884</v>
      </c>
      <c r="AC71" s="44">
        <f>AB71/$C71</f>
        <v>189.05652403592183</v>
      </c>
      <c r="AD71" s="43">
        <v>1800530</v>
      </c>
      <c r="AE71" s="44">
        <f>AD71/$C71</f>
        <v>951.15161119915479</v>
      </c>
      <c r="AF71" s="43">
        <v>704150</v>
      </c>
      <c r="AG71" s="44">
        <f>AF71/$C71</f>
        <v>371.97569994717378</v>
      </c>
      <c r="AH71" s="43">
        <v>1354117</v>
      </c>
      <c r="AI71" s="44">
        <f>AH71/$C71</f>
        <v>715.32857897517169</v>
      </c>
      <c r="AJ71" s="43">
        <v>0</v>
      </c>
      <c r="AK71" s="44">
        <f>AJ71/$C71</f>
        <v>0</v>
      </c>
      <c r="AL71" s="43">
        <v>0</v>
      </c>
      <c r="AM71" s="44">
        <f>AL71/$C71</f>
        <v>0</v>
      </c>
      <c r="AN71" s="43">
        <v>1540909</v>
      </c>
      <c r="AO71" s="44">
        <f>AN71/$C71</f>
        <v>814.00369783412577</v>
      </c>
      <c r="AP71" s="49">
        <f>X71+Z71+AB71+AD71+AF71+AH71+AJ71+AL71+AN71</f>
        <v>8090815</v>
      </c>
      <c r="AQ71" s="49">
        <f t="shared" si="31"/>
        <v>4274.0702588483891</v>
      </c>
      <c r="AR71" s="43">
        <v>847982</v>
      </c>
      <c r="AS71" s="44">
        <f>AR71/$C71</f>
        <v>447.95668251452719</v>
      </c>
      <c r="AT71" s="43">
        <v>36966</v>
      </c>
      <c r="AU71" s="44">
        <f t="shared" si="32"/>
        <v>19.527733755942947</v>
      </c>
      <c r="AV71" s="50">
        <f t="shared" si="37"/>
        <v>23377097</v>
      </c>
      <c r="AW71" s="50">
        <f t="shared" si="33"/>
        <v>12349.232435287902</v>
      </c>
      <c r="AX71" s="65"/>
      <c r="AY71" s="51"/>
      <c r="AZ71" s="51"/>
      <c r="BA71" s="51"/>
    </row>
    <row r="72" spans="1:53" s="52" customFormat="1">
      <c r="A72" s="41">
        <v>69</v>
      </c>
      <c r="B72" s="42" t="s">
        <v>117</v>
      </c>
      <c r="C72" s="32">
        <v>4012</v>
      </c>
      <c r="D72" s="43">
        <v>15596420</v>
      </c>
      <c r="E72" s="44">
        <f>D72/C72</f>
        <v>3887.442671984048</v>
      </c>
      <c r="F72" s="43">
        <v>4186431</v>
      </c>
      <c r="G72" s="44">
        <f t="shared" si="27"/>
        <v>1043.4773180458624</v>
      </c>
      <c r="H72" s="43">
        <v>678173</v>
      </c>
      <c r="I72" s="44">
        <f>H72/C72</f>
        <v>169.03614157527417</v>
      </c>
      <c r="J72" s="43">
        <v>872482</v>
      </c>
      <c r="K72" s="44">
        <f t="shared" si="28"/>
        <v>217.46809571286141</v>
      </c>
      <c r="L72" s="43">
        <v>0</v>
      </c>
      <c r="M72" s="44">
        <f>L72/$C72</f>
        <v>0</v>
      </c>
      <c r="N72" s="43">
        <v>1941964</v>
      </c>
      <c r="O72" s="44">
        <f>N72/$C72</f>
        <v>484.03888334995014</v>
      </c>
      <c r="P72" s="45">
        <f t="shared" si="34"/>
        <v>23275470</v>
      </c>
      <c r="Q72" s="46">
        <f t="shared" si="35"/>
        <v>5801.4631106679963</v>
      </c>
      <c r="R72" s="43">
        <v>1557395</v>
      </c>
      <c r="S72" s="44">
        <f t="shared" si="29"/>
        <v>388.18419740777665</v>
      </c>
      <c r="T72" s="43">
        <v>1373050</v>
      </c>
      <c r="U72" s="44">
        <f>T72/$C72</f>
        <v>342.2357926221336</v>
      </c>
      <c r="V72" s="47">
        <f t="shared" si="36"/>
        <v>26205915</v>
      </c>
      <c r="W72" s="48">
        <f t="shared" si="30"/>
        <v>6531.8831006979062</v>
      </c>
      <c r="X72" s="43">
        <v>1849982</v>
      </c>
      <c r="Y72" s="44">
        <f>X72/$C72</f>
        <v>461.1121635094716</v>
      </c>
      <c r="Z72" s="43">
        <v>1020709</v>
      </c>
      <c r="AA72" s="44">
        <f>Z72/$C72</f>
        <v>254.41400797607179</v>
      </c>
      <c r="AB72" s="43">
        <v>581438</v>
      </c>
      <c r="AC72" s="44">
        <f>AB72/$C72</f>
        <v>144.92472582253239</v>
      </c>
      <c r="AD72" s="43">
        <v>3391428</v>
      </c>
      <c r="AE72" s="44">
        <f>AD72/$C72</f>
        <v>845.32103688933205</v>
      </c>
      <c r="AF72" s="43">
        <v>2596532</v>
      </c>
      <c r="AG72" s="44">
        <f>AF72/$C72</f>
        <v>647.19142572283147</v>
      </c>
      <c r="AH72" s="43">
        <v>2073416</v>
      </c>
      <c r="AI72" s="44">
        <f>AH72/$C72</f>
        <v>516.80358923230312</v>
      </c>
      <c r="AJ72" s="43">
        <v>0</v>
      </c>
      <c r="AK72" s="44">
        <f>AJ72/$C72</f>
        <v>0</v>
      </c>
      <c r="AL72" s="43">
        <v>5000</v>
      </c>
      <c r="AM72" s="44">
        <f>AL72/$C72</f>
        <v>1.2462612163509472</v>
      </c>
      <c r="AN72" s="43">
        <v>341672</v>
      </c>
      <c r="AO72" s="44">
        <f>AN72/$C72</f>
        <v>85.16251246261217</v>
      </c>
      <c r="AP72" s="49">
        <f>X72+Z72+AB72+AD72+AF72+AH72+AJ72+AL72+AN72</f>
        <v>11860177</v>
      </c>
      <c r="AQ72" s="49">
        <f t="shared" si="31"/>
        <v>2956.1757228315055</v>
      </c>
      <c r="AR72" s="43">
        <v>21101472</v>
      </c>
      <c r="AS72" s="44">
        <f>AR72/$C72</f>
        <v>5259.5892323030903</v>
      </c>
      <c r="AT72" s="43">
        <v>2663906</v>
      </c>
      <c r="AU72" s="44">
        <f t="shared" si="32"/>
        <v>663.98454636091719</v>
      </c>
      <c r="AV72" s="50">
        <f t="shared" si="37"/>
        <v>61831470</v>
      </c>
      <c r="AW72" s="50">
        <f t="shared" si="33"/>
        <v>15411.63260219342</v>
      </c>
      <c r="AX72" s="65"/>
      <c r="AY72" s="51"/>
      <c r="AZ72" s="51"/>
      <c r="BA72" s="51"/>
    </row>
    <row r="73" spans="1:53">
      <c r="A73" s="53">
        <v>396</v>
      </c>
      <c r="B73" s="42" t="s">
        <v>118</v>
      </c>
      <c r="C73" s="32">
        <v>9234</v>
      </c>
      <c r="D73" s="43">
        <v>24278106</v>
      </c>
      <c r="E73" s="44">
        <f>D73/$C$73</f>
        <v>2629.2079272254709</v>
      </c>
      <c r="F73" s="43">
        <v>9149415</v>
      </c>
      <c r="G73" s="44">
        <f t="shared" si="27"/>
        <v>990.83983105912932</v>
      </c>
      <c r="H73" s="43">
        <v>514491</v>
      </c>
      <c r="I73" s="44">
        <f>H73/C73</f>
        <v>55.717024041585447</v>
      </c>
      <c r="J73" s="43">
        <v>4755130</v>
      </c>
      <c r="K73" s="44">
        <f>J73/C73</f>
        <v>514.95884773662556</v>
      </c>
      <c r="L73" s="43">
        <v>0</v>
      </c>
      <c r="M73" s="44">
        <f>L73/C73</f>
        <v>0</v>
      </c>
      <c r="N73" s="43">
        <v>9262495</v>
      </c>
      <c r="O73" s="44">
        <f>N73/C73</f>
        <v>1003.0858782759368</v>
      </c>
      <c r="P73" s="45">
        <f>D73+F73+H73+J73+L73+N73</f>
        <v>47959637</v>
      </c>
      <c r="Q73" s="46">
        <f t="shared" si="35"/>
        <v>5193.8095083387479</v>
      </c>
      <c r="R73" s="43">
        <v>8524357</v>
      </c>
      <c r="S73" s="44">
        <f t="shared" si="29"/>
        <v>923.14890621615768</v>
      </c>
      <c r="T73" s="43">
        <v>9169184</v>
      </c>
      <c r="U73" s="44">
        <f>T73/C73</f>
        <v>992.98072341347199</v>
      </c>
      <c r="V73" s="47">
        <f t="shared" si="36"/>
        <v>65653178</v>
      </c>
      <c r="W73" s="48">
        <f t="shared" si="30"/>
        <v>7109.9391379683775</v>
      </c>
      <c r="X73" s="43">
        <v>6304067</v>
      </c>
      <c r="Y73" s="44">
        <f>X73/C73</f>
        <v>682.70164609053495</v>
      </c>
      <c r="Z73" s="43">
        <v>3484662</v>
      </c>
      <c r="AA73" s="44">
        <f>Z73/C73</f>
        <v>377.37296946068875</v>
      </c>
      <c r="AB73" s="43">
        <v>1973910</v>
      </c>
      <c r="AC73" s="44">
        <f>AB73/C73</f>
        <v>213.76543209876544</v>
      </c>
      <c r="AD73" s="43">
        <v>23835911</v>
      </c>
      <c r="AE73" s="44">
        <f>AD73/C73</f>
        <v>2581.3202295863116</v>
      </c>
      <c r="AF73" s="43">
        <v>10145962</v>
      </c>
      <c r="AG73" s="44">
        <f>AF73/C73</f>
        <v>1098.7613168724281</v>
      </c>
      <c r="AH73" s="43">
        <v>7207277</v>
      </c>
      <c r="AI73" s="44">
        <f>AH73/C73</f>
        <v>780.51516136019063</v>
      </c>
      <c r="AJ73" s="43">
        <v>0</v>
      </c>
      <c r="AK73" s="44">
        <f>AJ73/C73</f>
        <v>0</v>
      </c>
      <c r="AL73" s="43">
        <v>0</v>
      </c>
      <c r="AM73" s="44">
        <f>AL73/C73</f>
        <v>0</v>
      </c>
      <c r="AN73" s="43">
        <v>5420327</v>
      </c>
      <c r="AO73" s="44">
        <f>AN73/C73</f>
        <v>586.99664284167204</v>
      </c>
      <c r="AP73" s="49">
        <f>X73+Z73+AB73+AD73+AF73+AH73+AJ73+AL73+AN73</f>
        <v>58372116</v>
      </c>
      <c r="AQ73" s="49">
        <f>AP73/$C73</f>
        <v>6321.4333983105917</v>
      </c>
      <c r="AR73" s="43">
        <v>821567</v>
      </c>
      <c r="AS73" s="44">
        <f>AR73/C73</f>
        <v>88.971951483647388</v>
      </c>
      <c r="AT73" s="43">
        <v>0</v>
      </c>
      <c r="AU73" s="44">
        <f t="shared" si="32"/>
        <v>0</v>
      </c>
      <c r="AV73" s="50">
        <f t="shared" si="37"/>
        <v>124846861</v>
      </c>
      <c r="AW73" s="50">
        <f>AV73/$C73</f>
        <v>13520.344487762617</v>
      </c>
      <c r="AX73" s="65"/>
    </row>
    <row r="74" spans="1:53" ht="15.75">
      <c r="A74" s="66"/>
      <c r="B74" s="67" t="s">
        <v>119</v>
      </c>
      <c r="C74" s="68">
        <f>SUM(C4:C73)</f>
        <v>666213</v>
      </c>
      <c r="D74" s="69">
        <f>SUM(D4:D73)</f>
        <v>2529013169</v>
      </c>
      <c r="E74" s="69">
        <f>D74/$C$74</f>
        <v>3796.103001592584</v>
      </c>
      <c r="F74" s="69">
        <f>SUM(F4:F73)</f>
        <v>942477024</v>
      </c>
      <c r="G74" s="69">
        <f>F74/$C$74</f>
        <v>1414.6782245317938</v>
      </c>
      <c r="H74" s="69">
        <f>SUM(H4:H73)</f>
        <v>127959569</v>
      </c>
      <c r="I74" s="69">
        <f>H74/$C$74</f>
        <v>192.07005717390683</v>
      </c>
      <c r="J74" s="69">
        <f>SUM(J4:J73)</f>
        <v>168268412</v>
      </c>
      <c r="K74" s="69">
        <f>J74/$C$74</f>
        <v>252.57449494380927</v>
      </c>
      <c r="L74" s="69">
        <f>SUM(L4:L73)</f>
        <v>12567864</v>
      </c>
      <c r="M74" s="69">
        <f>L74/$C$74</f>
        <v>18.864633383017143</v>
      </c>
      <c r="N74" s="69">
        <f>SUM(N4:N73)</f>
        <v>389189954</v>
      </c>
      <c r="O74" s="69">
        <f>N74/$C$74</f>
        <v>584.18246716890849</v>
      </c>
      <c r="P74" s="70">
        <f>SUM(P4:P73)</f>
        <v>4169475992</v>
      </c>
      <c r="Q74" s="71">
        <f>P74/$C$74</f>
        <v>6258.4728787940194</v>
      </c>
      <c r="R74" s="69">
        <f>SUM(R4:R73)</f>
        <v>351379260</v>
      </c>
      <c r="S74" s="69">
        <f>R74/$C$74</f>
        <v>527.42780462104463</v>
      </c>
      <c r="T74" s="69">
        <f>SUM(T4:T73)</f>
        <v>389827194</v>
      </c>
      <c r="U74" s="69">
        <f>T74/$C$74</f>
        <v>585.13897807457977</v>
      </c>
      <c r="V74" s="72">
        <f>SUM(V4:V73)</f>
        <v>4910682446</v>
      </c>
      <c r="W74" s="73">
        <f>V74/$C$74</f>
        <v>7371.0396614896435</v>
      </c>
      <c r="X74" s="69">
        <f>SUM(X4:X73)</f>
        <v>397749161</v>
      </c>
      <c r="Y74" s="69">
        <f>X74/$C$74</f>
        <v>597.03002042890182</v>
      </c>
      <c r="Z74" s="69">
        <f>SUM(Z4:Z73)</f>
        <v>169563004</v>
      </c>
      <c r="AA74" s="69">
        <f>Z74/$C$74</f>
        <v>254.51770529845561</v>
      </c>
      <c r="AB74" s="69">
        <f>SUM(AB4:AB73)</f>
        <v>84102810</v>
      </c>
      <c r="AC74" s="69">
        <f>AB74/$C$74</f>
        <v>126.24012140261448</v>
      </c>
      <c r="AD74" s="69">
        <f>SUM(AD4:AD73)</f>
        <v>659680400</v>
      </c>
      <c r="AE74" s="69">
        <f>AD74/$C$74</f>
        <v>990.19442730778292</v>
      </c>
      <c r="AF74" s="69">
        <f>SUM(AF4:AF73)</f>
        <v>421664401</v>
      </c>
      <c r="AG74" s="69">
        <f>AF74/$C$74</f>
        <v>632.92730853345699</v>
      </c>
      <c r="AH74" s="69">
        <f>SUM(AH4:AH73)</f>
        <v>386651728</v>
      </c>
      <c r="AI74" s="69">
        <f>AH74/$C$74</f>
        <v>580.37253551041488</v>
      </c>
      <c r="AJ74" s="69">
        <f>SUM(AJ4:AJ73)</f>
        <v>79067</v>
      </c>
      <c r="AK74" s="69">
        <f>AJ74/$C$74</f>
        <v>0.11868126259919876</v>
      </c>
      <c r="AL74" s="69">
        <f>SUM(AL4:AL73)</f>
        <v>7724581</v>
      </c>
      <c r="AM74" s="69">
        <f>AL74/$C$74</f>
        <v>11.594761735360914</v>
      </c>
      <c r="AN74" s="69">
        <f>SUM(AN4:AN73)</f>
        <v>109782773</v>
      </c>
      <c r="AO74" s="69">
        <f>AN74/$C$74</f>
        <v>164.78629657481918</v>
      </c>
      <c r="AP74" s="74">
        <f>SUM(AP4:AP73)</f>
        <v>2236997925</v>
      </c>
      <c r="AQ74" s="74">
        <f>AP74/$C$74</f>
        <v>3357.7818580544058</v>
      </c>
      <c r="AR74" s="69">
        <f>SUM(AR4:AR73)</f>
        <v>614253530</v>
      </c>
      <c r="AS74" s="69">
        <f>AR74/$C$74</f>
        <v>922.00772125431354</v>
      </c>
      <c r="AT74" s="69">
        <f>SUM(AT4:AT73)</f>
        <v>513471736</v>
      </c>
      <c r="AU74" s="69">
        <f>AT74/$C$74</f>
        <v>770.73208718532965</v>
      </c>
      <c r="AV74" s="75">
        <f>SUM(AV4:AV73)</f>
        <v>8275405637</v>
      </c>
      <c r="AW74" s="76">
        <f t="shared" si="33"/>
        <v>12421.561327983693</v>
      </c>
      <c r="AX74" s="65"/>
    </row>
    <row r="75" spans="1:53">
      <c r="A75" s="77"/>
      <c r="B75" s="78"/>
      <c r="C75" s="78"/>
      <c r="D75" s="78"/>
      <c r="E75" s="79"/>
      <c r="F75" s="78"/>
      <c r="G75" s="79"/>
      <c r="H75" s="78"/>
      <c r="I75" s="80"/>
      <c r="J75" s="78"/>
      <c r="K75" s="80"/>
      <c r="L75" s="78"/>
      <c r="M75" s="79"/>
      <c r="N75" s="78"/>
      <c r="O75" s="80"/>
      <c r="P75" s="78"/>
      <c r="Q75" s="81"/>
      <c r="R75" s="78"/>
      <c r="S75" s="78"/>
      <c r="T75" s="78"/>
      <c r="U75" s="81"/>
      <c r="V75" s="79"/>
      <c r="W75" s="78"/>
      <c r="X75" s="78"/>
      <c r="Y75" s="80"/>
      <c r="Z75" s="78"/>
      <c r="AA75" s="80"/>
      <c r="AB75" s="78"/>
      <c r="AC75" s="79"/>
      <c r="AD75" s="78"/>
      <c r="AE75" s="80"/>
      <c r="AF75" s="78"/>
      <c r="AG75" s="81"/>
      <c r="AH75" s="78"/>
      <c r="AI75" s="79"/>
      <c r="AJ75" s="78"/>
      <c r="AK75" s="81"/>
      <c r="AL75" s="78"/>
      <c r="AM75" s="81"/>
      <c r="AN75" s="78"/>
      <c r="AO75" s="78"/>
      <c r="AP75" s="79"/>
      <c r="AQ75" s="81"/>
      <c r="AR75" s="78"/>
      <c r="AS75" s="80"/>
      <c r="AT75" s="78"/>
      <c r="AU75" s="78"/>
      <c r="AV75" s="79"/>
      <c r="AW75" s="80"/>
      <c r="AX75" s="65"/>
    </row>
    <row r="76" spans="1:53" s="52" customFormat="1">
      <c r="A76" s="82">
        <v>318</v>
      </c>
      <c r="B76" s="83" t="s">
        <v>120</v>
      </c>
      <c r="C76" s="84">
        <v>1359</v>
      </c>
      <c r="D76" s="85">
        <v>6383558</v>
      </c>
      <c r="E76" s="85">
        <f>D76/C76</f>
        <v>4697.2465047829282</v>
      </c>
      <c r="F76" s="85">
        <v>0</v>
      </c>
      <c r="G76" s="85">
        <f>F76/C76</f>
        <v>0</v>
      </c>
      <c r="H76" s="85">
        <v>0</v>
      </c>
      <c r="I76" s="85">
        <f>H76/C76</f>
        <v>0</v>
      </c>
      <c r="J76" s="85">
        <v>1227231</v>
      </c>
      <c r="K76" s="85">
        <f>J76/C76</f>
        <v>903.0397350993378</v>
      </c>
      <c r="L76" s="85">
        <v>0</v>
      </c>
      <c r="M76" s="85">
        <f>L76/C76</f>
        <v>0</v>
      </c>
      <c r="N76" s="85">
        <v>0</v>
      </c>
      <c r="O76" s="86">
        <f>N76/C76</f>
        <v>0</v>
      </c>
      <c r="P76" s="45">
        <f>D76+F76+H76+J76+L76+N76</f>
        <v>7610789</v>
      </c>
      <c r="Q76" s="87">
        <f>P76/$C76</f>
        <v>5600.2862398822663</v>
      </c>
      <c r="R76" s="85">
        <v>935585</v>
      </c>
      <c r="S76" s="86">
        <f>R76/C76</f>
        <v>688.43635025754236</v>
      </c>
      <c r="T76" s="85">
        <v>253781</v>
      </c>
      <c r="U76" s="86">
        <f>T76/C76</f>
        <v>186.74098601913173</v>
      </c>
      <c r="V76" s="47">
        <f>P76+R76+T76</f>
        <v>8800155</v>
      </c>
      <c r="W76" s="88">
        <f>V76/$C76</f>
        <v>6475.4635761589407</v>
      </c>
      <c r="X76" s="85">
        <v>1347549</v>
      </c>
      <c r="Y76" s="89">
        <f>X76/C76</f>
        <v>991.57395143487861</v>
      </c>
      <c r="Z76" s="85">
        <v>0</v>
      </c>
      <c r="AA76" s="89">
        <f>Z76/C76</f>
        <v>0</v>
      </c>
      <c r="AB76" s="85">
        <v>122955</v>
      </c>
      <c r="AC76" s="89">
        <f>AB76/C76</f>
        <v>90.474613686534212</v>
      </c>
      <c r="AD76" s="85">
        <v>375682</v>
      </c>
      <c r="AE76" s="89">
        <f>AD76/C76</f>
        <v>276.44002943340689</v>
      </c>
      <c r="AF76" s="85">
        <v>0</v>
      </c>
      <c r="AG76" s="89">
        <f>AF76/C76</f>
        <v>0</v>
      </c>
      <c r="AH76" s="85">
        <v>531124</v>
      </c>
      <c r="AI76" s="89">
        <f>AH76/C76</f>
        <v>390.81972038263427</v>
      </c>
      <c r="AJ76" s="85">
        <v>0</v>
      </c>
      <c r="AK76" s="89">
        <f>AJ76/C76</f>
        <v>0</v>
      </c>
      <c r="AL76" s="85">
        <v>0</v>
      </c>
      <c r="AM76" s="89">
        <f>AL76/C76</f>
        <v>0</v>
      </c>
      <c r="AN76" s="85">
        <v>119180</v>
      </c>
      <c r="AO76" s="89">
        <f>AN76/C76</f>
        <v>87.696835908756441</v>
      </c>
      <c r="AP76" s="90">
        <f>X76+Z76+AB76+AD76+AF76+AH76+AJ76+AL76+AN76</f>
        <v>2496490</v>
      </c>
      <c r="AQ76" s="90">
        <f>AP76/$C76</f>
        <v>1837.0051508462104</v>
      </c>
      <c r="AR76" s="85">
        <v>263804</v>
      </c>
      <c r="AS76" s="89">
        <f>AR76/C76</f>
        <v>194.11626195732157</v>
      </c>
      <c r="AT76" s="85">
        <v>813618</v>
      </c>
      <c r="AU76" s="89">
        <f>AT76/$C76</f>
        <v>598.68874172185429</v>
      </c>
      <c r="AV76" s="50">
        <f>V76+AP76+AR76+AT76</f>
        <v>12374067</v>
      </c>
      <c r="AW76" s="91">
        <f>AV76/$C76</f>
        <v>9105.2737306843264</v>
      </c>
      <c r="AX76" s="65"/>
      <c r="AY76" s="51"/>
      <c r="AZ76" s="51"/>
      <c r="BA76" s="51"/>
    </row>
    <row r="77" spans="1:53">
      <c r="A77" s="92">
        <v>319</v>
      </c>
      <c r="B77" s="93" t="s">
        <v>121</v>
      </c>
      <c r="C77" s="94">
        <v>320</v>
      </c>
      <c r="D77" s="95">
        <v>2156558</v>
      </c>
      <c r="E77" s="95">
        <f>D77/C77</f>
        <v>6739.2437499999996</v>
      </c>
      <c r="F77" s="95">
        <v>0</v>
      </c>
      <c r="G77" s="95">
        <f>F77/C77</f>
        <v>0</v>
      </c>
      <c r="H77" s="95">
        <v>0</v>
      </c>
      <c r="I77" s="95">
        <f>H77/C77</f>
        <v>0</v>
      </c>
      <c r="J77" s="95">
        <v>225903</v>
      </c>
      <c r="K77" s="95">
        <f>J77/C77</f>
        <v>705.94687499999998</v>
      </c>
      <c r="L77" s="95">
        <v>0</v>
      </c>
      <c r="M77" s="95">
        <f>L77/C77</f>
        <v>0</v>
      </c>
      <c r="N77" s="95">
        <v>89512</v>
      </c>
      <c r="O77" s="95">
        <f>N77/C77</f>
        <v>279.72500000000002</v>
      </c>
      <c r="P77" s="96">
        <f>D77+F77+H77+J77+L77+N77</f>
        <v>2471973</v>
      </c>
      <c r="Q77" s="97">
        <f>P77/C77</f>
        <v>7724.9156249999996</v>
      </c>
      <c r="R77" s="95">
        <v>40397</v>
      </c>
      <c r="S77" s="95">
        <f>R77/C77</f>
        <v>126.24062499999999</v>
      </c>
      <c r="T77" s="95">
        <v>53520</v>
      </c>
      <c r="U77" s="95">
        <f>T77/C77</f>
        <v>167.25</v>
      </c>
      <c r="V77" s="98">
        <f>P77+R77+T77</f>
        <v>2565890</v>
      </c>
      <c r="W77" s="99">
        <f>V77/C77</f>
        <v>8018.40625</v>
      </c>
      <c r="X77" s="95">
        <v>449975</v>
      </c>
      <c r="Y77" s="100">
        <f>X77/C77</f>
        <v>1406.171875</v>
      </c>
      <c r="Z77" s="95">
        <v>0</v>
      </c>
      <c r="AA77" s="100">
        <f>Z77/C77</f>
        <v>0</v>
      </c>
      <c r="AB77" s="95">
        <v>0</v>
      </c>
      <c r="AC77" s="100">
        <f>AB77/C77</f>
        <v>0</v>
      </c>
      <c r="AD77" s="95">
        <v>148859</v>
      </c>
      <c r="AE77" s="100">
        <f>AD77/C77</f>
        <v>465.18437499999999</v>
      </c>
      <c r="AF77" s="95">
        <v>0</v>
      </c>
      <c r="AG77" s="100">
        <f>AF77/C77</f>
        <v>0</v>
      </c>
      <c r="AH77" s="95">
        <v>230876</v>
      </c>
      <c r="AI77" s="100">
        <f>AH77/C77</f>
        <v>721.48749999999995</v>
      </c>
      <c r="AJ77" s="95">
        <v>0</v>
      </c>
      <c r="AK77" s="100">
        <f>AJ77/C77</f>
        <v>0</v>
      </c>
      <c r="AL77" s="95">
        <v>0</v>
      </c>
      <c r="AM77" s="100">
        <f>AL77/C77</f>
        <v>0</v>
      </c>
      <c r="AN77" s="95">
        <v>0</v>
      </c>
      <c r="AO77" s="100">
        <f>AN77/C77</f>
        <v>0</v>
      </c>
      <c r="AP77" s="62">
        <f>X77+Z77+AB77+AD77+AF77+AH77+AJ77+AL77+AN77</f>
        <v>829710</v>
      </c>
      <c r="AQ77" s="63">
        <f>AP77/$C77</f>
        <v>2592.84375</v>
      </c>
      <c r="AR77" s="95">
        <v>0</v>
      </c>
      <c r="AS77" s="100">
        <f>AR77/C77</f>
        <v>0</v>
      </c>
      <c r="AT77" s="95">
        <v>0</v>
      </c>
      <c r="AU77" s="100">
        <f>AT77/C77</f>
        <v>0</v>
      </c>
      <c r="AV77" s="64">
        <f>V77+AP77+AR77+AT77</f>
        <v>3395600</v>
      </c>
      <c r="AW77" s="64">
        <f>AV77/$C77</f>
        <v>10611.25</v>
      </c>
      <c r="AX77" s="65"/>
    </row>
    <row r="78" spans="1:53">
      <c r="A78" s="101"/>
      <c r="B78" s="102" t="s">
        <v>122</v>
      </c>
      <c r="C78" s="103">
        <f>SUM(C76:C77)</f>
        <v>1679</v>
      </c>
      <c r="D78" s="104">
        <f>SUM(D76:D77)</f>
        <v>8540116</v>
      </c>
      <c r="E78" s="105">
        <f>D78/$C$78</f>
        <v>5086.4300178677786</v>
      </c>
      <c r="F78" s="104">
        <f>SUM(F76:F77)</f>
        <v>0</v>
      </c>
      <c r="G78" s="105">
        <f>F78/$C$78</f>
        <v>0</v>
      </c>
      <c r="H78" s="104">
        <f>SUM(H76:H77)</f>
        <v>0</v>
      </c>
      <c r="I78" s="106">
        <f>H78/$C$78</f>
        <v>0</v>
      </c>
      <c r="J78" s="104">
        <f>SUM(J76:J77)</f>
        <v>1453134</v>
      </c>
      <c r="K78" s="105">
        <f>J78/C78</f>
        <v>865.47587849910656</v>
      </c>
      <c r="L78" s="104">
        <f>SUM(L76:L77)</f>
        <v>0</v>
      </c>
      <c r="M78" s="105">
        <f>L78/C78</f>
        <v>0</v>
      </c>
      <c r="N78" s="104">
        <f>SUM(N76:N77)</f>
        <v>89512</v>
      </c>
      <c r="O78" s="107">
        <f>N78/C78</f>
        <v>53.312686122692078</v>
      </c>
      <c r="P78" s="108">
        <f>SUM(P76:P77)</f>
        <v>10082762</v>
      </c>
      <c r="Q78" s="109">
        <f>P78/C78</f>
        <v>6005.2185824895769</v>
      </c>
      <c r="R78" s="104">
        <f>SUM(R76:R77)</f>
        <v>975982</v>
      </c>
      <c r="S78" s="110">
        <f>R78/C78</f>
        <v>581.28767123287673</v>
      </c>
      <c r="T78" s="104">
        <f>SUM(T76:T77)</f>
        <v>307301</v>
      </c>
      <c r="U78" s="110">
        <f>T78/C78</f>
        <v>183.02620607504468</v>
      </c>
      <c r="V78" s="111">
        <f>SUM(V76:V77)</f>
        <v>11366045</v>
      </c>
      <c r="W78" s="112">
        <f>V78/C78</f>
        <v>6769.5324597974986</v>
      </c>
      <c r="X78" s="104">
        <f>SUM(X76:X77)</f>
        <v>1797524</v>
      </c>
      <c r="Y78" s="113">
        <f>X78/C78</f>
        <v>1070.5920190589636</v>
      </c>
      <c r="Z78" s="104">
        <f>SUM(Z76:Z77)</f>
        <v>0</v>
      </c>
      <c r="AA78" s="113">
        <f>Z78/C78</f>
        <v>0</v>
      </c>
      <c r="AB78" s="104">
        <f>SUM(AB76:AB77)</f>
        <v>122955</v>
      </c>
      <c r="AC78" s="113">
        <f>AB78/C78</f>
        <v>73.231089934484814</v>
      </c>
      <c r="AD78" s="104">
        <f>SUM(AD76:AD77)</f>
        <v>524541</v>
      </c>
      <c r="AE78" s="113">
        <f>AD78/C78</f>
        <v>312.41274568195354</v>
      </c>
      <c r="AF78" s="104">
        <f>SUM(AF76:AF77)</f>
        <v>0</v>
      </c>
      <c r="AG78" s="113">
        <f>AF78/C78</f>
        <v>0</v>
      </c>
      <c r="AH78" s="104">
        <f>SUM(AH76:AH77)</f>
        <v>762000</v>
      </c>
      <c r="AI78" s="113">
        <f>AH78/C78</f>
        <v>453.84157236450267</v>
      </c>
      <c r="AJ78" s="104">
        <f>SUM(AJ76:AJ77)</f>
        <v>0</v>
      </c>
      <c r="AK78" s="113">
        <f>AJ78/C78</f>
        <v>0</v>
      </c>
      <c r="AL78" s="104">
        <f>SUM(AL76:AL77)</f>
        <v>0</v>
      </c>
      <c r="AM78" s="113">
        <f>AL78/C78</f>
        <v>0</v>
      </c>
      <c r="AN78" s="104">
        <f>SUM(AN76:AN77)</f>
        <v>119180</v>
      </c>
      <c r="AO78" s="113">
        <f>AN78/C78</f>
        <v>70.982727814175107</v>
      </c>
      <c r="AP78" s="114">
        <f>SUM(AP76:AP77)</f>
        <v>3326200</v>
      </c>
      <c r="AQ78" s="114">
        <f>AP78/C78</f>
        <v>1981.0601548540799</v>
      </c>
      <c r="AR78" s="104">
        <f>SUM(AR76:AR77)</f>
        <v>263804</v>
      </c>
      <c r="AS78" s="113">
        <f>AR78/C78</f>
        <v>157.11971411554498</v>
      </c>
      <c r="AT78" s="104">
        <f>SUM(AT76:AT77)</f>
        <v>813618</v>
      </c>
      <c r="AU78" s="113">
        <f>AT78/C78</f>
        <v>484.58487194758783</v>
      </c>
      <c r="AV78" s="115">
        <f>SUM(AV76:AV77)</f>
        <v>15769667</v>
      </c>
      <c r="AW78" s="116">
        <f>AV78/C78</f>
        <v>9392.2972007147109</v>
      </c>
      <c r="AX78" s="65"/>
    </row>
    <row r="79" spans="1:53">
      <c r="A79" s="77"/>
      <c r="B79" s="78"/>
      <c r="C79" s="78"/>
      <c r="D79" s="78"/>
      <c r="E79" s="78"/>
      <c r="F79" s="78"/>
      <c r="G79" s="78"/>
      <c r="H79" s="78"/>
      <c r="I79" s="81"/>
      <c r="J79" s="78"/>
      <c r="K79" s="78"/>
      <c r="L79" s="78"/>
      <c r="M79" s="78"/>
      <c r="N79" s="78"/>
      <c r="O79" s="80"/>
      <c r="P79" s="79"/>
      <c r="Q79" s="80"/>
      <c r="R79" s="78"/>
      <c r="S79" s="78"/>
      <c r="T79" s="78"/>
      <c r="U79" s="81"/>
      <c r="V79" s="78"/>
      <c r="W79" s="78"/>
      <c r="X79" s="78"/>
      <c r="Y79" s="80"/>
      <c r="Z79" s="78"/>
      <c r="AA79" s="80"/>
      <c r="AB79" s="78"/>
      <c r="AC79" s="79"/>
      <c r="AD79" s="78"/>
      <c r="AE79" s="80"/>
      <c r="AF79" s="78"/>
      <c r="AG79" s="80"/>
      <c r="AH79" s="78"/>
      <c r="AI79" s="79"/>
      <c r="AJ79" s="78"/>
      <c r="AK79" s="80"/>
      <c r="AL79" s="78"/>
      <c r="AM79" s="80"/>
      <c r="AN79" s="78"/>
      <c r="AO79" s="79"/>
      <c r="AP79" s="78"/>
      <c r="AQ79" s="81"/>
      <c r="AR79" s="78"/>
      <c r="AS79" s="80"/>
      <c r="AT79" s="78"/>
      <c r="AU79" s="79"/>
      <c r="AV79" s="79"/>
      <c r="AW79" s="81"/>
      <c r="AX79" s="65"/>
    </row>
    <row r="80" spans="1:53">
      <c r="A80" s="30">
        <v>321001</v>
      </c>
      <c r="B80" s="117" t="s">
        <v>123</v>
      </c>
      <c r="C80" s="32">
        <v>364</v>
      </c>
      <c r="D80" s="33">
        <v>1997164</v>
      </c>
      <c r="E80" s="34">
        <f t="shared" ref="E80:E90" si="38">D80/C80</f>
        <v>5486.7142857142853</v>
      </c>
      <c r="F80" s="33">
        <v>130603</v>
      </c>
      <c r="G80" s="34">
        <f t="shared" ref="G80:G90" si="39">F80/C80</f>
        <v>358.79945054945057</v>
      </c>
      <c r="H80" s="33">
        <v>0</v>
      </c>
      <c r="I80" s="34">
        <f t="shared" ref="I80:I91" si="40">H80/C80</f>
        <v>0</v>
      </c>
      <c r="J80" s="33">
        <v>401212</v>
      </c>
      <c r="K80" s="34">
        <f t="shared" ref="K80:K92" si="41">J80/C80</f>
        <v>1102.2307692307693</v>
      </c>
      <c r="L80" s="33">
        <v>0</v>
      </c>
      <c r="M80" s="34">
        <f t="shared" ref="M80:M92" si="42">L80/C80</f>
        <v>0</v>
      </c>
      <c r="N80" s="33">
        <v>0</v>
      </c>
      <c r="O80" s="34">
        <f t="shared" ref="O80:O92" si="43">N80/C80</f>
        <v>0</v>
      </c>
      <c r="P80" s="35">
        <f t="shared" ref="P80:P90" si="44">D80+F80+H80+J80+L80+N80</f>
        <v>2528979</v>
      </c>
      <c r="Q80" s="36">
        <f t="shared" ref="Q80:Q92" si="45">P80/$C80</f>
        <v>6947.7445054945056</v>
      </c>
      <c r="R80" s="33">
        <v>0</v>
      </c>
      <c r="S80" s="34">
        <f t="shared" ref="S80:S92" si="46">R80/$C80</f>
        <v>0</v>
      </c>
      <c r="T80" s="33">
        <v>34167</v>
      </c>
      <c r="U80" s="34">
        <f t="shared" ref="U80:U92" si="47">T80/C80</f>
        <v>93.865384615384613</v>
      </c>
      <c r="V80" s="37">
        <f t="shared" ref="V80:V91" si="48">P80+R80+T80</f>
        <v>2563146</v>
      </c>
      <c r="W80" s="38">
        <f t="shared" ref="W80:W92" si="49">V80/$C80</f>
        <v>7041.6098901098903</v>
      </c>
      <c r="X80" s="33">
        <v>350385</v>
      </c>
      <c r="Y80" s="34">
        <f t="shared" ref="Y80:Y92" si="50">X80/C80</f>
        <v>962.59615384615381</v>
      </c>
      <c r="Z80" s="33">
        <v>14864</v>
      </c>
      <c r="AA80" s="34">
        <f t="shared" ref="AA80:AA92" si="51">Z80/C80</f>
        <v>40.835164835164832</v>
      </c>
      <c r="AB80" s="33">
        <v>36275</v>
      </c>
      <c r="AC80" s="34">
        <f t="shared" ref="AC80:AC92" si="52">AB80/C80</f>
        <v>99.656593406593402</v>
      </c>
      <c r="AD80" s="33">
        <v>421658</v>
      </c>
      <c r="AE80" s="34">
        <f t="shared" ref="AE80:AE92" si="53">AD80/C80</f>
        <v>1158.401098901099</v>
      </c>
      <c r="AF80" s="33">
        <v>4294</v>
      </c>
      <c r="AG80" s="34">
        <f t="shared" ref="AG80:AG92" si="54">AF80/C80</f>
        <v>11.796703296703297</v>
      </c>
      <c r="AH80" s="33">
        <v>284317</v>
      </c>
      <c r="AI80" s="34">
        <f t="shared" ref="AI80:AI92" si="55">AH80/C80</f>
        <v>781.09065934065939</v>
      </c>
      <c r="AJ80" s="33">
        <v>0</v>
      </c>
      <c r="AK80" s="34">
        <f t="shared" ref="AK80:AK92" si="56">AJ80/C80</f>
        <v>0</v>
      </c>
      <c r="AL80" s="33">
        <v>0</v>
      </c>
      <c r="AM80" s="34">
        <f t="shared" ref="AM80:AM92" si="57">AL80/C80</f>
        <v>0</v>
      </c>
      <c r="AN80" s="33">
        <v>0</v>
      </c>
      <c r="AO80" s="34">
        <f t="shared" ref="AO80:AO92" si="58">AN80/C80</f>
        <v>0</v>
      </c>
      <c r="AP80" s="39">
        <f t="shared" ref="AP80:AP91" si="59">X80+Z80+AB80+AD80+AF80+AH80+AJ80+AL80+AN80</f>
        <v>1111793</v>
      </c>
      <c r="AQ80" s="39">
        <f t="shared" ref="AQ80:AQ92" si="60">AP80/$C80</f>
        <v>3054.3763736263736</v>
      </c>
      <c r="AR80" s="33">
        <v>0</v>
      </c>
      <c r="AS80" s="34">
        <f t="shared" ref="AS80:AS92" si="61">AR80/C80</f>
        <v>0</v>
      </c>
      <c r="AT80" s="33">
        <v>0</v>
      </c>
      <c r="AU80" s="34">
        <f t="shared" ref="AU80:AU92" si="62">AT80/$C80</f>
        <v>0</v>
      </c>
      <c r="AV80" s="40">
        <f>V80+AP80+AR80+AT80</f>
        <v>3674939</v>
      </c>
      <c r="AW80" s="40">
        <f t="shared" ref="AW80:AW92" si="63">AV80/$C80</f>
        <v>10095.986263736264</v>
      </c>
      <c r="AX80" s="65"/>
    </row>
    <row r="81" spans="1:130" s="52" customFormat="1">
      <c r="A81" s="41">
        <v>329001</v>
      </c>
      <c r="B81" s="118" t="s">
        <v>124</v>
      </c>
      <c r="C81" s="32">
        <v>369</v>
      </c>
      <c r="D81" s="43">
        <v>1752078</v>
      </c>
      <c r="E81" s="44">
        <f t="shared" si="38"/>
        <v>4748.1788617886177</v>
      </c>
      <c r="F81" s="43">
        <v>248002</v>
      </c>
      <c r="G81" s="44">
        <f t="shared" si="39"/>
        <v>672.09214092140917</v>
      </c>
      <c r="H81" s="43">
        <v>0</v>
      </c>
      <c r="I81" s="44">
        <f t="shared" si="40"/>
        <v>0</v>
      </c>
      <c r="J81" s="43">
        <v>35</v>
      </c>
      <c r="K81" s="44">
        <f t="shared" si="41"/>
        <v>9.4850948509485097E-2</v>
      </c>
      <c r="L81" s="43">
        <v>0</v>
      </c>
      <c r="M81" s="44">
        <f t="shared" si="42"/>
        <v>0</v>
      </c>
      <c r="N81" s="43">
        <v>0</v>
      </c>
      <c r="O81" s="44">
        <f t="shared" si="43"/>
        <v>0</v>
      </c>
      <c r="P81" s="45">
        <f t="shared" si="44"/>
        <v>2000115</v>
      </c>
      <c r="Q81" s="46">
        <f t="shared" si="45"/>
        <v>5420.3658536585363</v>
      </c>
      <c r="R81" s="43">
        <v>18295</v>
      </c>
      <c r="S81" s="44">
        <f t="shared" si="46"/>
        <v>49.579945799457995</v>
      </c>
      <c r="T81" s="43">
        <v>22783</v>
      </c>
      <c r="U81" s="44">
        <f t="shared" si="47"/>
        <v>61.742547425474257</v>
      </c>
      <c r="V81" s="47">
        <f t="shared" si="48"/>
        <v>2041193</v>
      </c>
      <c r="W81" s="48">
        <f t="shared" si="49"/>
        <v>5531.6883468834685</v>
      </c>
      <c r="X81" s="43">
        <v>365352</v>
      </c>
      <c r="Y81" s="44">
        <f t="shared" si="50"/>
        <v>990.11382113821139</v>
      </c>
      <c r="Z81" s="43">
        <v>22894</v>
      </c>
      <c r="AA81" s="44">
        <f t="shared" si="51"/>
        <v>62.043360433604335</v>
      </c>
      <c r="AB81" s="43">
        <v>90527</v>
      </c>
      <c r="AC81" s="44">
        <f t="shared" si="52"/>
        <v>245.33062330623306</v>
      </c>
      <c r="AD81" s="43">
        <v>272585</v>
      </c>
      <c r="AE81" s="44">
        <f t="shared" si="53"/>
        <v>738.71273712737127</v>
      </c>
      <c r="AF81" s="43">
        <v>185170</v>
      </c>
      <c r="AG81" s="44">
        <f t="shared" si="54"/>
        <v>501.81571815718155</v>
      </c>
      <c r="AH81" s="43">
        <v>360271</v>
      </c>
      <c r="AI81" s="44">
        <f t="shared" si="55"/>
        <v>976.34417344173437</v>
      </c>
      <c r="AJ81" s="43">
        <v>0</v>
      </c>
      <c r="AK81" s="44">
        <f t="shared" si="56"/>
        <v>0</v>
      </c>
      <c r="AL81" s="43">
        <v>1100</v>
      </c>
      <c r="AM81" s="44">
        <f t="shared" si="57"/>
        <v>2.9810298102981028</v>
      </c>
      <c r="AN81" s="43">
        <v>0</v>
      </c>
      <c r="AO81" s="44">
        <f t="shared" si="58"/>
        <v>0</v>
      </c>
      <c r="AP81" s="49">
        <f t="shared" si="59"/>
        <v>1297899</v>
      </c>
      <c r="AQ81" s="49">
        <f t="shared" si="60"/>
        <v>3517.3414634146343</v>
      </c>
      <c r="AR81" s="43">
        <v>7760</v>
      </c>
      <c r="AS81" s="44">
        <f t="shared" si="61"/>
        <v>21.02981029810298</v>
      </c>
      <c r="AT81" s="43">
        <v>313884</v>
      </c>
      <c r="AU81" s="44">
        <f t="shared" si="62"/>
        <v>850.63414634146341</v>
      </c>
      <c r="AV81" s="50">
        <f t="shared" ref="AV81:AV86" si="64">V81+AP81+AR81+AT81</f>
        <v>3660736</v>
      </c>
      <c r="AW81" s="50">
        <f t="shared" si="63"/>
        <v>9920.6937669376694</v>
      </c>
      <c r="AX81" s="65"/>
      <c r="AY81" s="51"/>
      <c r="AZ81" s="51"/>
      <c r="BA81" s="51"/>
    </row>
    <row r="82" spans="1:130" s="52" customFormat="1">
      <c r="A82" s="41">
        <v>331001</v>
      </c>
      <c r="B82" s="118" t="s">
        <v>125</v>
      </c>
      <c r="C82" s="32">
        <v>525</v>
      </c>
      <c r="D82" s="43">
        <v>2807107</v>
      </c>
      <c r="E82" s="44">
        <f t="shared" si="38"/>
        <v>5346.8704761904764</v>
      </c>
      <c r="F82" s="43">
        <v>0</v>
      </c>
      <c r="G82" s="44">
        <f t="shared" si="39"/>
        <v>0</v>
      </c>
      <c r="H82" s="43">
        <v>0</v>
      </c>
      <c r="I82" s="44">
        <f t="shared" si="40"/>
        <v>0</v>
      </c>
      <c r="J82" s="43">
        <v>275418</v>
      </c>
      <c r="K82" s="44">
        <f t="shared" si="41"/>
        <v>524.60571428571427</v>
      </c>
      <c r="L82" s="43">
        <v>0</v>
      </c>
      <c r="M82" s="44">
        <f t="shared" si="42"/>
        <v>0</v>
      </c>
      <c r="N82" s="43">
        <v>0</v>
      </c>
      <c r="O82" s="44">
        <f t="shared" si="43"/>
        <v>0</v>
      </c>
      <c r="P82" s="45">
        <f t="shared" si="44"/>
        <v>3082525</v>
      </c>
      <c r="Q82" s="46">
        <f t="shared" si="45"/>
        <v>5871.4761904761908</v>
      </c>
      <c r="R82" s="43">
        <v>275305</v>
      </c>
      <c r="S82" s="44">
        <f t="shared" si="46"/>
        <v>524.39047619047619</v>
      </c>
      <c r="T82" s="43">
        <v>52180</v>
      </c>
      <c r="U82" s="44">
        <f t="shared" si="47"/>
        <v>99.390476190476193</v>
      </c>
      <c r="V82" s="47">
        <f t="shared" si="48"/>
        <v>3410010</v>
      </c>
      <c r="W82" s="48">
        <f t="shared" si="49"/>
        <v>6495.2571428571428</v>
      </c>
      <c r="X82" s="43">
        <v>268699</v>
      </c>
      <c r="Y82" s="44">
        <f t="shared" si="50"/>
        <v>511.80761904761903</v>
      </c>
      <c r="Z82" s="43">
        <v>502435</v>
      </c>
      <c r="AA82" s="44">
        <f t="shared" si="51"/>
        <v>957.01904761904757</v>
      </c>
      <c r="AB82" s="43">
        <v>208333</v>
      </c>
      <c r="AC82" s="44">
        <f t="shared" si="52"/>
        <v>396.82476190476189</v>
      </c>
      <c r="AD82" s="43">
        <v>488764</v>
      </c>
      <c r="AE82" s="44">
        <f t="shared" si="53"/>
        <v>930.97904761904761</v>
      </c>
      <c r="AF82" s="43">
        <v>6790</v>
      </c>
      <c r="AG82" s="44">
        <f t="shared" si="54"/>
        <v>12.933333333333334</v>
      </c>
      <c r="AH82" s="43">
        <v>301288</v>
      </c>
      <c r="AI82" s="44">
        <f t="shared" si="55"/>
        <v>573.88190476190471</v>
      </c>
      <c r="AJ82" s="43">
        <v>0</v>
      </c>
      <c r="AK82" s="44">
        <f t="shared" si="56"/>
        <v>0</v>
      </c>
      <c r="AL82" s="43">
        <v>0</v>
      </c>
      <c r="AM82" s="44">
        <f t="shared" si="57"/>
        <v>0</v>
      </c>
      <c r="AN82" s="43">
        <v>286611</v>
      </c>
      <c r="AO82" s="44">
        <f t="shared" si="58"/>
        <v>545.92571428571432</v>
      </c>
      <c r="AP82" s="49">
        <f t="shared" si="59"/>
        <v>2062920</v>
      </c>
      <c r="AQ82" s="49">
        <f t="shared" si="60"/>
        <v>3929.3714285714286</v>
      </c>
      <c r="AR82" s="43">
        <v>121985</v>
      </c>
      <c r="AS82" s="44">
        <f t="shared" si="61"/>
        <v>232.35238095238094</v>
      </c>
      <c r="AT82" s="43">
        <v>0</v>
      </c>
      <c r="AU82" s="44">
        <f t="shared" si="62"/>
        <v>0</v>
      </c>
      <c r="AV82" s="50">
        <f t="shared" si="64"/>
        <v>5594915</v>
      </c>
      <c r="AW82" s="50">
        <f t="shared" si="63"/>
        <v>10656.980952380953</v>
      </c>
      <c r="AX82" s="65"/>
      <c r="AY82" s="51"/>
      <c r="AZ82" s="51"/>
      <c r="BA82" s="51"/>
    </row>
    <row r="83" spans="1:130" s="52" customFormat="1">
      <c r="A83" s="41">
        <v>333001</v>
      </c>
      <c r="B83" s="118" t="s">
        <v>126</v>
      </c>
      <c r="C83" s="32">
        <v>691</v>
      </c>
      <c r="D83" s="43">
        <v>2317527</v>
      </c>
      <c r="E83" s="44">
        <f t="shared" si="38"/>
        <v>3353.8740955137482</v>
      </c>
      <c r="F83" s="43">
        <v>233106</v>
      </c>
      <c r="G83" s="44">
        <f t="shared" si="39"/>
        <v>337.34587554269177</v>
      </c>
      <c r="H83" s="43">
        <v>0</v>
      </c>
      <c r="I83" s="44">
        <f t="shared" si="40"/>
        <v>0</v>
      </c>
      <c r="J83" s="43">
        <v>106523</v>
      </c>
      <c r="K83" s="44">
        <f t="shared" si="41"/>
        <v>154.15774240231548</v>
      </c>
      <c r="L83" s="43">
        <v>0</v>
      </c>
      <c r="M83" s="44">
        <f t="shared" si="42"/>
        <v>0</v>
      </c>
      <c r="N83" s="43">
        <v>435609</v>
      </c>
      <c r="O83" s="44">
        <f t="shared" si="43"/>
        <v>630.40376266280748</v>
      </c>
      <c r="P83" s="45">
        <f t="shared" si="44"/>
        <v>3092765</v>
      </c>
      <c r="Q83" s="46">
        <f t="shared" si="45"/>
        <v>4475.7814761215632</v>
      </c>
      <c r="R83" s="43">
        <v>10508</v>
      </c>
      <c r="S83" s="44">
        <f t="shared" si="46"/>
        <v>15.206946454413893</v>
      </c>
      <c r="T83" s="43">
        <v>133210</v>
      </c>
      <c r="U83" s="44">
        <f t="shared" si="47"/>
        <v>192.77858176555716</v>
      </c>
      <c r="V83" s="47">
        <f t="shared" si="48"/>
        <v>3236483</v>
      </c>
      <c r="W83" s="48">
        <f t="shared" si="49"/>
        <v>4683.7670043415337</v>
      </c>
      <c r="X83" s="43">
        <v>247414</v>
      </c>
      <c r="Y83" s="44">
        <f t="shared" si="50"/>
        <v>358.0520984081042</v>
      </c>
      <c r="Z83" s="43">
        <v>210358</v>
      </c>
      <c r="AA83" s="44">
        <f t="shared" si="51"/>
        <v>304.42547033285092</v>
      </c>
      <c r="AB83" s="43">
        <v>52097</v>
      </c>
      <c r="AC83" s="44">
        <f t="shared" si="52"/>
        <v>75.39363241678727</v>
      </c>
      <c r="AD83" s="43">
        <v>507128</v>
      </c>
      <c r="AE83" s="44">
        <f t="shared" si="53"/>
        <v>733.90448625180898</v>
      </c>
      <c r="AF83" s="43">
        <v>114335</v>
      </c>
      <c r="AG83" s="44">
        <f t="shared" si="54"/>
        <v>165.46309696092621</v>
      </c>
      <c r="AH83" s="43">
        <v>166571</v>
      </c>
      <c r="AI83" s="44">
        <f t="shared" si="55"/>
        <v>241.05788712011577</v>
      </c>
      <c r="AJ83" s="43">
        <v>0</v>
      </c>
      <c r="AK83" s="44">
        <f t="shared" si="56"/>
        <v>0</v>
      </c>
      <c r="AL83" s="43">
        <v>0</v>
      </c>
      <c r="AM83" s="44">
        <f t="shared" si="57"/>
        <v>0</v>
      </c>
      <c r="AN83" s="43">
        <v>26513</v>
      </c>
      <c r="AO83" s="44">
        <f t="shared" si="58"/>
        <v>38.369030390738061</v>
      </c>
      <c r="AP83" s="49">
        <f t="shared" si="59"/>
        <v>1324416</v>
      </c>
      <c r="AQ83" s="49">
        <f t="shared" si="60"/>
        <v>1916.6657018813314</v>
      </c>
      <c r="AR83" s="43">
        <v>0</v>
      </c>
      <c r="AS83" s="44">
        <f t="shared" si="61"/>
        <v>0</v>
      </c>
      <c r="AT83" s="43">
        <v>1186403</v>
      </c>
      <c r="AU83" s="44">
        <f t="shared" si="62"/>
        <v>1716.9363241678727</v>
      </c>
      <c r="AV83" s="50">
        <f t="shared" si="64"/>
        <v>5747302</v>
      </c>
      <c r="AW83" s="50">
        <f t="shared" si="63"/>
        <v>8317.3690303907388</v>
      </c>
      <c r="AX83" s="65"/>
      <c r="AY83" s="51"/>
      <c r="AZ83" s="51"/>
      <c r="BA83" s="51"/>
    </row>
    <row r="84" spans="1:130">
      <c r="A84" s="53">
        <v>336001</v>
      </c>
      <c r="B84" s="119" t="s">
        <v>127</v>
      </c>
      <c r="C84" s="55">
        <v>625</v>
      </c>
      <c r="D84" s="56">
        <v>2924659</v>
      </c>
      <c r="E84" s="57">
        <f t="shared" si="38"/>
        <v>4679.4543999999996</v>
      </c>
      <c r="F84" s="56">
        <v>218776</v>
      </c>
      <c r="G84" s="57">
        <f t="shared" si="39"/>
        <v>350.04160000000002</v>
      </c>
      <c r="H84" s="56">
        <v>0</v>
      </c>
      <c r="I84" s="57">
        <f t="shared" si="40"/>
        <v>0</v>
      </c>
      <c r="J84" s="56">
        <v>287598</v>
      </c>
      <c r="K84" s="57">
        <f t="shared" si="41"/>
        <v>460.15679999999998</v>
      </c>
      <c r="L84" s="56">
        <v>0</v>
      </c>
      <c r="M84" s="57">
        <f t="shared" si="42"/>
        <v>0</v>
      </c>
      <c r="N84" s="56">
        <v>0</v>
      </c>
      <c r="O84" s="57">
        <f t="shared" si="43"/>
        <v>0</v>
      </c>
      <c r="P84" s="58">
        <f t="shared" si="44"/>
        <v>3431033</v>
      </c>
      <c r="Q84" s="59">
        <f t="shared" si="45"/>
        <v>5489.6527999999998</v>
      </c>
      <c r="R84" s="56">
        <v>20840</v>
      </c>
      <c r="S84" s="57">
        <f t="shared" si="46"/>
        <v>33.344000000000001</v>
      </c>
      <c r="T84" s="56">
        <v>68147</v>
      </c>
      <c r="U84" s="57">
        <f t="shared" si="47"/>
        <v>109.0352</v>
      </c>
      <c r="V84" s="60">
        <f t="shared" si="48"/>
        <v>3520020</v>
      </c>
      <c r="W84" s="61">
        <f t="shared" si="49"/>
        <v>5632.0320000000002</v>
      </c>
      <c r="X84" s="56">
        <v>608545</v>
      </c>
      <c r="Y84" s="57">
        <f t="shared" si="50"/>
        <v>973.67200000000003</v>
      </c>
      <c r="Z84" s="56">
        <v>43499</v>
      </c>
      <c r="AA84" s="57">
        <f t="shared" si="51"/>
        <v>69.598399999999998</v>
      </c>
      <c r="AB84" s="56">
        <v>160197</v>
      </c>
      <c r="AC84" s="57">
        <f t="shared" si="52"/>
        <v>256.3152</v>
      </c>
      <c r="AD84" s="56">
        <v>771410</v>
      </c>
      <c r="AE84" s="57">
        <f t="shared" si="53"/>
        <v>1234.2560000000001</v>
      </c>
      <c r="AF84" s="56">
        <v>142312</v>
      </c>
      <c r="AG84" s="57">
        <f t="shared" si="54"/>
        <v>227.69919999999999</v>
      </c>
      <c r="AH84" s="56">
        <v>472259</v>
      </c>
      <c r="AI84" s="57">
        <f t="shared" si="55"/>
        <v>755.61440000000005</v>
      </c>
      <c r="AJ84" s="56">
        <v>0</v>
      </c>
      <c r="AK84" s="57">
        <f t="shared" si="56"/>
        <v>0</v>
      </c>
      <c r="AL84" s="56">
        <v>0</v>
      </c>
      <c r="AM84" s="57">
        <f t="shared" si="57"/>
        <v>0</v>
      </c>
      <c r="AN84" s="56">
        <v>114393</v>
      </c>
      <c r="AO84" s="57">
        <f t="shared" si="58"/>
        <v>183.02879999999999</v>
      </c>
      <c r="AP84" s="62">
        <f t="shared" si="59"/>
        <v>2312615</v>
      </c>
      <c r="AQ84" s="63">
        <f t="shared" si="60"/>
        <v>3700.1840000000002</v>
      </c>
      <c r="AR84" s="56">
        <v>36543</v>
      </c>
      <c r="AS84" s="57">
        <f t="shared" si="61"/>
        <v>58.468800000000002</v>
      </c>
      <c r="AT84" s="56">
        <v>0</v>
      </c>
      <c r="AU84" s="57">
        <f t="shared" si="62"/>
        <v>0</v>
      </c>
      <c r="AV84" s="64">
        <f t="shared" si="64"/>
        <v>5869178</v>
      </c>
      <c r="AW84" s="64">
        <f t="shared" si="63"/>
        <v>9390.6848000000009</v>
      </c>
      <c r="AX84" s="65"/>
    </row>
    <row r="85" spans="1:130">
      <c r="A85" s="30">
        <v>337001</v>
      </c>
      <c r="B85" s="117" t="s">
        <v>128</v>
      </c>
      <c r="C85" s="32">
        <v>900</v>
      </c>
      <c r="D85" s="33">
        <v>5275743</v>
      </c>
      <c r="E85" s="34">
        <f t="shared" si="38"/>
        <v>5861.9366666666665</v>
      </c>
      <c r="F85" s="33">
        <v>1677544</v>
      </c>
      <c r="G85" s="34">
        <f t="shared" si="39"/>
        <v>1863.9377777777777</v>
      </c>
      <c r="H85" s="33">
        <v>0</v>
      </c>
      <c r="I85" s="34">
        <f t="shared" si="40"/>
        <v>0</v>
      </c>
      <c r="J85" s="33">
        <v>58913</v>
      </c>
      <c r="K85" s="34">
        <f t="shared" si="41"/>
        <v>65.458888888888893</v>
      </c>
      <c r="L85" s="33">
        <v>0</v>
      </c>
      <c r="M85" s="34">
        <f t="shared" si="42"/>
        <v>0</v>
      </c>
      <c r="N85" s="33">
        <v>1012</v>
      </c>
      <c r="O85" s="34">
        <f t="shared" si="43"/>
        <v>1.1244444444444444</v>
      </c>
      <c r="P85" s="35">
        <f t="shared" si="44"/>
        <v>7013212</v>
      </c>
      <c r="Q85" s="36">
        <f t="shared" si="45"/>
        <v>7792.4577777777777</v>
      </c>
      <c r="R85" s="33">
        <v>505009</v>
      </c>
      <c r="S85" s="34">
        <f t="shared" si="46"/>
        <v>561.12111111111108</v>
      </c>
      <c r="T85" s="33">
        <v>398292</v>
      </c>
      <c r="U85" s="34">
        <f t="shared" si="47"/>
        <v>442.54666666666668</v>
      </c>
      <c r="V85" s="37">
        <f t="shared" si="48"/>
        <v>7916513</v>
      </c>
      <c r="W85" s="38">
        <f t="shared" si="49"/>
        <v>8796.1255555555563</v>
      </c>
      <c r="X85" s="33">
        <v>1160325</v>
      </c>
      <c r="Y85" s="34">
        <f t="shared" si="50"/>
        <v>1289.25</v>
      </c>
      <c r="Z85" s="33">
        <v>90457</v>
      </c>
      <c r="AA85" s="34">
        <f t="shared" si="51"/>
        <v>100.50777777777778</v>
      </c>
      <c r="AB85" s="33">
        <v>1488701</v>
      </c>
      <c r="AC85" s="34">
        <f t="shared" si="52"/>
        <v>1654.1122222222223</v>
      </c>
      <c r="AD85" s="33">
        <v>980580</v>
      </c>
      <c r="AE85" s="34">
        <f t="shared" si="53"/>
        <v>1089.5333333333333</v>
      </c>
      <c r="AF85" s="33">
        <v>484008</v>
      </c>
      <c r="AG85" s="34">
        <f t="shared" si="54"/>
        <v>537.78666666666663</v>
      </c>
      <c r="AH85" s="33">
        <v>810796</v>
      </c>
      <c r="AI85" s="34">
        <f t="shared" si="55"/>
        <v>900.8844444444444</v>
      </c>
      <c r="AJ85" s="33">
        <v>0</v>
      </c>
      <c r="AK85" s="34">
        <f t="shared" si="56"/>
        <v>0</v>
      </c>
      <c r="AL85" s="33">
        <v>0</v>
      </c>
      <c r="AM85" s="34">
        <f t="shared" si="57"/>
        <v>0</v>
      </c>
      <c r="AN85" s="33">
        <v>470640</v>
      </c>
      <c r="AO85" s="34">
        <f t="shared" si="58"/>
        <v>522.93333333333328</v>
      </c>
      <c r="AP85" s="39">
        <f t="shared" si="59"/>
        <v>5485507</v>
      </c>
      <c r="AQ85" s="39">
        <f t="shared" si="60"/>
        <v>6095.0077777777778</v>
      </c>
      <c r="AR85" s="33">
        <v>0</v>
      </c>
      <c r="AS85" s="34">
        <f t="shared" si="61"/>
        <v>0</v>
      </c>
      <c r="AT85" s="33">
        <v>300913</v>
      </c>
      <c r="AU85" s="34">
        <f t="shared" si="62"/>
        <v>334.34777777777776</v>
      </c>
      <c r="AV85" s="40">
        <f t="shared" si="64"/>
        <v>13702933</v>
      </c>
      <c r="AW85" s="40">
        <f t="shared" si="63"/>
        <v>15225.48111111111</v>
      </c>
      <c r="AX85" s="65"/>
    </row>
    <row r="86" spans="1:130" s="52" customFormat="1">
      <c r="A86" s="41">
        <v>339001</v>
      </c>
      <c r="B86" s="118" t="s">
        <v>129</v>
      </c>
      <c r="C86" s="32">
        <v>386</v>
      </c>
      <c r="D86" s="43">
        <v>2027813</v>
      </c>
      <c r="E86" s="44">
        <f t="shared" si="38"/>
        <v>5253.4015544041449</v>
      </c>
      <c r="F86" s="43">
        <v>205791</v>
      </c>
      <c r="G86" s="44">
        <f t="shared" si="39"/>
        <v>533.13730569948189</v>
      </c>
      <c r="H86" s="43">
        <v>0</v>
      </c>
      <c r="I86" s="44">
        <f t="shared" si="40"/>
        <v>0</v>
      </c>
      <c r="J86" s="43">
        <v>7325</v>
      </c>
      <c r="K86" s="44">
        <f t="shared" si="41"/>
        <v>18.976683937823836</v>
      </c>
      <c r="L86" s="43">
        <v>0</v>
      </c>
      <c r="M86" s="44">
        <f t="shared" si="42"/>
        <v>0</v>
      </c>
      <c r="N86" s="43">
        <v>0</v>
      </c>
      <c r="O86" s="44">
        <f t="shared" si="43"/>
        <v>0</v>
      </c>
      <c r="P86" s="45">
        <f t="shared" si="44"/>
        <v>2240929</v>
      </c>
      <c r="Q86" s="46">
        <f t="shared" si="45"/>
        <v>5805.515544041451</v>
      </c>
      <c r="R86" s="43">
        <v>164878</v>
      </c>
      <c r="S86" s="44">
        <f t="shared" si="46"/>
        <v>427.14507772020727</v>
      </c>
      <c r="T86" s="43">
        <v>166855</v>
      </c>
      <c r="U86" s="44">
        <f t="shared" si="47"/>
        <v>432.26683937823833</v>
      </c>
      <c r="V86" s="47">
        <f t="shared" si="48"/>
        <v>2572662</v>
      </c>
      <c r="W86" s="48">
        <f t="shared" si="49"/>
        <v>6664.927461139896</v>
      </c>
      <c r="X86" s="43">
        <v>326381</v>
      </c>
      <c r="Y86" s="44">
        <f t="shared" si="50"/>
        <v>845.5466321243523</v>
      </c>
      <c r="Z86" s="43">
        <v>104993</v>
      </c>
      <c r="AA86" s="44">
        <f t="shared" si="51"/>
        <v>272.00259067357513</v>
      </c>
      <c r="AB86" s="43">
        <v>114163</v>
      </c>
      <c r="AC86" s="44">
        <f t="shared" si="52"/>
        <v>295.75906735751295</v>
      </c>
      <c r="AD86" s="43">
        <v>631232</v>
      </c>
      <c r="AE86" s="44">
        <f t="shared" si="53"/>
        <v>1635.3160621761658</v>
      </c>
      <c r="AF86" s="43">
        <v>0</v>
      </c>
      <c r="AG86" s="44">
        <f t="shared" si="54"/>
        <v>0</v>
      </c>
      <c r="AH86" s="43">
        <v>233449</v>
      </c>
      <c r="AI86" s="44">
        <f t="shared" si="55"/>
        <v>604.79015544041454</v>
      </c>
      <c r="AJ86" s="43">
        <v>0</v>
      </c>
      <c r="AK86" s="44">
        <f t="shared" si="56"/>
        <v>0</v>
      </c>
      <c r="AL86" s="43">
        <v>0</v>
      </c>
      <c r="AM86" s="44">
        <f t="shared" si="57"/>
        <v>0</v>
      </c>
      <c r="AN86" s="43">
        <v>1711</v>
      </c>
      <c r="AO86" s="44">
        <f t="shared" si="58"/>
        <v>4.4326424870466319</v>
      </c>
      <c r="AP86" s="49">
        <f t="shared" si="59"/>
        <v>1411929</v>
      </c>
      <c r="AQ86" s="49">
        <f t="shared" si="60"/>
        <v>3657.8471502590673</v>
      </c>
      <c r="AR86" s="43">
        <v>0</v>
      </c>
      <c r="AS86" s="44">
        <f t="shared" si="61"/>
        <v>0</v>
      </c>
      <c r="AT86" s="43">
        <v>0</v>
      </c>
      <c r="AU86" s="44">
        <f t="shared" si="62"/>
        <v>0</v>
      </c>
      <c r="AV86" s="50">
        <f t="shared" si="64"/>
        <v>3984591</v>
      </c>
      <c r="AW86" s="50">
        <f t="shared" si="63"/>
        <v>10322.774611398963</v>
      </c>
      <c r="AX86" s="65"/>
      <c r="AY86" s="51"/>
      <c r="AZ86" s="51"/>
      <c r="BA86" s="51"/>
    </row>
    <row r="87" spans="1:130" s="52" customFormat="1">
      <c r="A87" s="41">
        <v>340001</v>
      </c>
      <c r="B87" s="118" t="s">
        <v>130</v>
      </c>
      <c r="C87" s="32">
        <v>103</v>
      </c>
      <c r="D87" s="43">
        <v>637874</v>
      </c>
      <c r="E87" s="44">
        <f t="shared" si="38"/>
        <v>6192.9514563106795</v>
      </c>
      <c r="F87" s="43">
        <v>101457</v>
      </c>
      <c r="G87" s="44">
        <f t="shared" si="39"/>
        <v>985.01941747572812</v>
      </c>
      <c r="H87" s="43">
        <v>0</v>
      </c>
      <c r="I87" s="44">
        <f t="shared" si="40"/>
        <v>0</v>
      </c>
      <c r="J87" s="43">
        <v>0</v>
      </c>
      <c r="K87" s="44">
        <f t="shared" si="41"/>
        <v>0</v>
      </c>
      <c r="L87" s="43">
        <v>0</v>
      </c>
      <c r="M87" s="44">
        <f t="shared" si="42"/>
        <v>0</v>
      </c>
      <c r="N87" s="43">
        <v>0</v>
      </c>
      <c r="O87" s="44">
        <f t="shared" si="43"/>
        <v>0</v>
      </c>
      <c r="P87" s="45">
        <f t="shared" si="44"/>
        <v>739331</v>
      </c>
      <c r="Q87" s="46">
        <f t="shared" si="45"/>
        <v>7177.9708737864075</v>
      </c>
      <c r="R87" s="43">
        <v>19842</v>
      </c>
      <c r="S87" s="44">
        <f t="shared" si="46"/>
        <v>192.64077669902912</v>
      </c>
      <c r="T87" s="43">
        <v>1193</v>
      </c>
      <c r="U87" s="44">
        <f t="shared" si="47"/>
        <v>11.58252427184466</v>
      </c>
      <c r="V87" s="47">
        <f t="shared" si="48"/>
        <v>760366</v>
      </c>
      <c r="W87" s="48">
        <f t="shared" si="49"/>
        <v>7382.1941747572819</v>
      </c>
      <c r="X87" s="43">
        <v>232958</v>
      </c>
      <c r="Y87" s="44">
        <f t="shared" si="50"/>
        <v>2261.7281553398057</v>
      </c>
      <c r="Z87" s="43">
        <v>9950</v>
      </c>
      <c r="AA87" s="44">
        <f t="shared" si="51"/>
        <v>96.601941747572809</v>
      </c>
      <c r="AB87" s="43">
        <v>2187</v>
      </c>
      <c r="AC87" s="44">
        <f t="shared" si="52"/>
        <v>21.233009708737864</v>
      </c>
      <c r="AD87" s="43">
        <v>40346</v>
      </c>
      <c r="AE87" s="44">
        <f t="shared" si="53"/>
        <v>391.70873786407765</v>
      </c>
      <c r="AF87" s="43">
        <v>0</v>
      </c>
      <c r="AG87" s="44">
        <f t="shared" si="54"/>
        <v>0</v>
      </c>
      <c r="AH87" s="43">
        <v>0</v>
      </c>
      <c r="AI87" s="44">
        <f t="shared" si="55"/>
        <v>0</v>
      </c>
      <c r="AJ87" s="43">
        <v>12834</v>
      </c>
      <c r="AK87" s="44">
        <f t="shared" si="56"/>
        <v>124.60194174757281</v>
      </c>
      <c r="AL87" s="43">
        <v>0</v>
      </c>
      <c r="AM87" s="44">
        <f t="shared" si="57"/>
        <v>0</v>
      </c>
      <c r="AN87" s="43">
        <v>0</v>
      </c>
      <c r="AO87" s="44">
        <f t="shared" si="58"/>
        <v>0</v>
      </c>
      <c r="AP87" s="49">
        <f t="shared" si="59"/>
        <v>298275</v>
      </c>
      <c r="AQ87" s="49">
        <f t="shared" si="60"/>
        <v>2895.8737864077671</v>
      </c>
      <c r="AR87" s="43">
        <v>0</v>
      </c>
      <c r="AS87" s="44">
        <f t="shared" si="61"/>
        <v>0</v>
      </c>
      <c r="AT87" s="43">
        <v>0</v>
      </c>
      <c r="AU87" s="44">
        <f t="shared" si="62"/>
        <v>0</v>
      </c>
      <c r="AV87" s="50">
        <f>V87+AP87+AR87+AT87</f>
        <v>1058641</v>
      </c>
      <c r="AW87" s="50">
        <f t="shared" si="63"/>
        <v>10278.067961165048</v>
      </c>
      <c r="AX87" s="65"/>
      <c r="AY87" s="51"/>
      <c r="AZ87" s="51"/>
      <c r="BA87" s="51"/>
    </row>
    <row r="88" spans="1:130" s="52" customFormat="1">
      <c r="A88" s="120">
        <v>341001</v>
      </c>
      <c r="B88" s="121" t="s">
        <v>131</v>
      </c>
      <c r="C88" s="32">
        <v>302</v>
      </c>
      <c r="D88" s="43">
        <v>1553192</v>
      </c>
      <c r="E88" s="44">
        <f t="shared" si="38"/>
        <v>5143.0198675496686</v>
      </c>
      <c r="F88" s="43">
        <v>242042</v>
      </c>
      <c r="G88" s="44">
        <f t="shared" si="39"/>
        <v>801.46357615894044</v>
      </c>
      <c r="H88" s="43">
        <v>0</v>
      </c>
      <c r="I88" s="44">
        <f t="shared" si="40"/>
        <v>0</v>
      </c>
      <c r="J88" s="43">
        <v>9746</v>
      </c>
      <c r="K88" s="44">
        <f t="shared" si="41"/>
        <v>32.271523178807946</v>
      </c>
      <c r="L88" s="43">
        <v>0</v>
      </c>
      <c r="M88" s="44">
        <f t="shared" si="42"/>
        <v>0</v>
      </c>
      <c r="N88" s="43">
        <v>247523</v>
      </c>
      <c r="O88" s="44">
        <f t="shared" si="43"/>
        <v>819.61258278145692</v>
      </c>
      <c r="P88" s="45">
        <f t="shared" si="44"/>
        <v>2052503</v>
      </c>
      <c r="Q88" s="46">
        <f t="shared" si="45"/>
        <v>6796.3675496688738</v>
      </c>
      <c r="R88" s="43">
        <v>13764</v>
      </c>
      <c r="S88" s="44">
        <f t="shared" si="46"/>
        <v>45.576158940397349</v>
      </c>
      <c r="T88" s="43">
        <v>5377</v>
      </c>
      <c r="U88" s="44">
        <f t="shared" si="47"/>
        <v>17.804635761589402</v>
      </c>
      <c r="V88" s="47">
        <f t="shared" si="48"/>
        <v>2071644</v>
      </c>
      <c r="W88" s="48">
        <f t="shared" si="49"/>
        <v>6859.7483443708607</v>
      </c>
      <c r="X88" s="43">
        <v>81476</v>
      </c>
      <c r="Y88" s="44">
        <f t="shared" si="50"/>
        <v>269.78807947019868</v>
      </c>
      <c r="Z88" s="43">
        <v>165622</v>
      </c>
      <c r="AA88" s="44">
        <f>Z88/C88</f>
        <v>548.41721854304637</v>
      </c>
      <c r="AB88" s="43">
        <v>178314</v>
      </c>
      <c r="AC88" s="44">
        <f>AB88/C88</f>
        <v>590.44370860927154</v>
      </c>
      <c r="AD88" s="43">
        <v>344065</v>
      </c>
      <c r="AE88" s="44">
        <f t="shared" si="53"/>
        <v>1139.2880794701987</v>
      </c>
      <c r="AF88" s="43">
        <v>134971</v>
      </c>
      <c r="AG88" s="44">
        <f t="shared" si="54"/>
        <v>446.92384105960264</v>
      </c>
      <c r="AH88" s="43">
        <v>155356</v>
      </c>
      <c r="AI88" s="44">
        <f t="shared" si="55"/>
        <v>514.42384105960264</v>
      </c>
      <c r="AJ88" s="43">
        <v>0</v>
      </c>
      <c r="AK88" s="44">
        <f t="shared" si="56"/>
        <v>0</v>
      </c>
      <c r="AL88" s="43">
        <v>0</v>
      </c>
      <c r="AM88" s="44">
        <f t="shared" si="57"/>
        <v>0</v>
      </c>
      <c r="AN88" s="43">
        <v>0</v>
      </c>
      <c r="AO88" s="44">
        <f t="shared" si="58"/>
        <v>0</v>
      </c>
      <c r="AP88" s="49">
        <f t="shared" si="59"/>
        <v>1059804</v>
      </c>
      <c r="AQ88" s="49">
        <f t="shared" si="60"/>
        <v>3509.2847682119204</v>
      </c>
      <c r="AR88" s="43">
        <v>308358</v>
      </c>
      <c r="AS88" s="44">
        <f t="shared" si="61"/>
        <v>1021.0529801324503</v>
      </c>
      <c r="AT88" s="43">
        <v>25500</v>
      </c>
      <c r="AU88" s="44">
        <f t="shared" si="62"/>
        <v>84.437086092715234</v>
      </c>
      <c r="AV88" s="50">
        <f>V88+AP88+AR88+AT88</f>
        <v>3465306</v>
      </c>
      <c r="AW88" s="50">
        <f t="shared" si="63"/>
        <v>11474.523178807947</v>
      </c>
      <c r="AX88" s="65"/>
      <c r="AY88" s="51"/>
      <c r="AZ88" s="51"/>
      <c r="BA88" s="51"/>
    </row>
    <row r="89" spans="1:130">
      <c r="A89" s="122">
        <v>342001</v>
      </c>
      <c r="B89" s="119" t="s">
        <v>132</v>
      </c>
      <c r="C89" s="55">
        <v>80</v>
      </c>
      <c r="D89" s="56">
        <v>533365</v>
      </c>
      <c r="E89" s="57">
        <f t="shared" si="38"/>
        <v>6667.0625</v>
      </c>
      <c r="F89" s="56">
        <v>40373</v>
      </c>
      <c r="G89" s="57">
        <f t="shared" si="39"/>
        <v>504.66250000000002</v>
      </c>
      <c r="H89" s="56">
        <v>35564</v>
      </c>
      <c r="I89" s="57">
        <f t="shared" si="40"/>
        <v>444.55</v>
      </c>
      <c r="J89" s="56">
        <v>0</v>
      </c>
      <c r="K89" s="57">
        <f t="shared" si="41"/>
        <v>0</v>
      </c>
      <c r="L89" s="56">
        <v>0</v>
      </c>
      <c r="M89" s="57">
        <f t="shared" si="42"/>
        <v>0</v>
      </c>
      <c r="N89" s="56">
        <v>0</v>
      </c>
      <c r="O89" s="57">
        <f t="shared" si="43"/>
        <v>0</v>
      </c>
      <c r="P89" s="58">
        <f t="shared" si="44"/>
        <v>609302</v>
      </c>
      <c r="Q89" s="59">
        <f t="shared" si="45"/>
        <v>7616.2749999999996</v>
      </c>
      <c r="R89" s="56">
        <v>0</v>
      </c>
      <c r="S89" s="57">
        <f t="shared" si="46"/>
        <v>0</v>
      </c>
      <c r="T89" s="56">
        <v>0</v>
      </c>
      <c r="U89" s="57">
        <f t="shared" si="47"/>
        <v>0</v>
      </c>
      <c r="V89" s="60">
        <f t="shared" si="48"/>
        <v>609302</v>
      </c>
      <c r="W89" s="61">
        <f t="shared" si="49"/>
        <v>7616.2749999999996</v>
      </c>
      <c r="X89" s="56">
        <v>74562</v>
      </c>
      <c r="Y89" s="57">
        <f t="shared" si="50"/>
        <v>932.02499999999998</v>
      </c>
      <c r="Z89" s="56">
        <v>4387</v>
      </c>
      <c r="AA89" s="57">
        <f>Z89/C89</f>
        <v>54.837499999999999</v>
      </c>
      <c r="AB89" s="56">
        <v>19538</v>
      </c>
      <c r="AC89" s="57">
        <f>AB89/C89</f>
        <v>244.22499999999999</v>
      </c>
      <c r="AD89" s="56">
        <v>97124</v>
      </c>
      <c r="AE89" s="57">
        <f t="shared" si="53"/>
        <v>1214.05</v>
      </c>
      <c r="AF89" s="56">
        <v>93028</v>
      </c>
      <c r="AG89" s="57">
        <f t="shared" si="54"/>
        <v>1162.8499999999999</v>
      </c>
      <c r="AH89" s="56">
        <v>98592</v>
      </c>
      <c r="AI89" s="57">
        <f t="shared" si="55"/>
        <v>1232.4000000000001</v>
      </c>
      <c r="AJ89" s="56">
        <v>0</v>
      </c>
      <c r="AK89" s="57">
        <f t="shared" si="56"/>
        <v>0</v>
      </c>
      <c r="AL89" s="56">
        <v>0</v>
      </c>
      <c r="AM89" s="57">
        <f t="shared" si="57"/>
        <v>0</v>
      </c>
      <c r="AN89" s="56">
        <v>0</v>
      </c>
      <c r="AO89" s="57">
        <f t="shared" si="58"/>
        <v>0</v>
      </c>
      <c r="AP89" s="62">
        <f t="shared" si="59"/>
        <v>387231</v>
      </c>
      <c r="AQ89" s="63">
        <f t="shared" si="60"/>
        <v>4840.3874999999998</v>
      </c>
      <c r="AR89" s="56">
        <v>101110</v>
      </c>
      <c r="AS89" s="57">
        <f t="shared" si="61"/>
        <v>1263.875</v>
      </c>
      <c r="AT89" s="56">
        <v>0</v>
      </c>
      <c r="AU89" s="57">
        <f t="shared" si="62"/>
        <v>0</v>
      </c>
      <c r="AV89" s="64">
        <f>V89+AP89+AR89+AT89</f>
        <v>1097643</v>
      </c>
      <c r="AW89" s="64">
        <f t="shared" si="63"/>
        <v>13720.5375</v>
      </c>
      <c r="AX89" s="65"/>
    </row>
    <row r="90" spans="1:130" s="52" customFormat="1">
      <c r="A90" s="123">
        <v>343001</v>
      </c>
      <c r="B90" s="42" t="s">
        <v>133</v>
      </c>
      <c r="C90" s="32">
        <v>182</v>
      </c>
      <c r="D90" s="43">
        <v>899441</v>
      </c>
      <c r="E90" s="44">
        <f t="shared" si="38"/>
        <v>4941.9835164835167</v>
      </c>
      <c r="F90" s="43">
        <v>97117</v>
      </c>
      <c r="G90" s="44">
        <f t="shared" si="39"/>
        <v>533.6098901098901</v>
      </c>
      <c r="H90" s="43">
        <v>0</v>
      </c>
      <c r="I90" s="44">
        <f t="shared" si="40"/>
        <v>0</v>
      </c>
      <c r="J90" s="43">
        <v>47618</v>
      </c>
      <c r="K90" s="44">
        <f t="shared" si="41"/>
        <v>261.63736263736263</v>
      </c>
      <c r="L90" s="43">
        <v>6366</v>
      </c>
      <c r="M90" s="44">
        <f t="shared" si="42"/>
        <v>34.978021978021978</v>
      </c>
      <c r="N90" s="43">
        <v>0</v>
      </c>
      <c r="O90" s="44">
        <f t="shared" si="43"/>
        <v>0</v>
      </c>
      <c r="P90" s="45">
        <f t="shared" si="44"/>
        <v>1050542</v>
      </c>
      <c r="Q90" s="46">
        <f t="shared" si="45"/>
        <v>5772.2087912087909</v>
      </c>
      <c r="R90" s="43">
        <v>59906</v>
      </c>
      <c r="S90" s="44">
        <f t="shared" si="46"/>
        <v>329.15384615384613</v>
      </c>
      <c r="T90" s="43">
        <v>3336</v>
      </c>
      <c r="U90" s="44">
        <f t="shared" si="47"/>
        <v>18.329670329670328</v>
      </c>
      <c r="V90" s="47">
        <f t="shared" si="48"/>
        <v>1113784</v>
      </c>
      <c r="W90" s="48">
        <f t="shared" si="49"/>
        <v>6119.6923076923076</v>
      </c>
      <c r="X90" s="43">
        <v>348507</v>
      </c>
      <c r="Y90" s="44">
        <f t="shared" si="50"/>
        <v>1914.8736263736264</v>
      </c>
      <c r="Z90" s="43">
        <v>311</v>
      </c>
      <c r="AA90" s="44">
        <f>Z90/C90</f>
        <v>1.7087912087912087</v>
      </c>
      <c r="AB90" s="43">
        <v>149897</v>
      </c>
      <c r="AC90" s="44">
        <f>AB90/C90</f>
        <v>823.6098901098901</v>
      </c>
      <c r="AD90" s="43">
        <v>25425</v>
      </c>
      <c r="AE90" s="44">
        <f t="shared" si="53"/>
        <v>139.69780219780219</v>
      </c>
      <c r="AF90" s="43">
        <v>7275</v>
      </c>
      <c r="AG90" s="44">
        <f t="shared" si="54"/>
        <v>39.972527472527474</v>
      </c>
      <c r="AH90" s="43">
        <v>45442</v>
      </c>
      <c r="AI90" s="44">
        <f t="shared" si="55"/>
        <v>249.68131868131869</v>
      </c>
      <c r="AJ90" s="43">
        <v>0</v>
      </c>
      <c r="AK90" s="44">
        <f t="shared" si="56"/>
        <v>0</v>
      </c>
      <c r="AL90" s="43">
        <v>0</v>
      </c>
      <c r="AM90" s="44">
        <f t="shared" si="57"/>
        <v>0</v>
      </c>
      <c r="AN90" s="43">
        <v>0</v>
      </c>
      <c r="AO90" s="44">
        <f t="shared" si="58"/>
        <v>0</v>
      </c>
      <c r="AP90" s="49">
        <f t="shared" si="59"/>
        <v>576857</v>
      </c>
      <c r="AQ90" s="49">
        <f t="shared" si="60"/>
        <v>3169.5439560439559</v>
      </c>
      <c r="AR90" s="43">
        <v>0</v>
      </c>
      <c r="AS90" s="44">
        <f t="shared" si="61"/>
        <v>0</v>
      </c>
      <c r="AT90" s="43">
        <v>0</v>
      </c>
      <c r="AU90" s="44">
        <f t="shared" si="62"/>
        <v>0</v>
      </c>
      <c r="AV90" s="50">
        <f>V90+AP90+AR90+AT90</f>
        <v>1690641</v>
      </c>
      <c r="AW90" s="50">
        <f t="shared" si="63"/>
        <v>9289.2362637362639</v>
      </c>
      <c r="AX90" s="65"/>
      <c r="AY90" s="51"/>
      <c r="AZ90" s="51"/>
      <c r="BA90" s="51"/>
    </row>
    <row r="91" spans="1:130" s="129" customFormat="1">
      <c r="A91" s="124">
        <v>344001</v>
      </c>
      <c r="B91" s="125" t="s">
        <v>134</v>
      </c>
      <c r="C91" s="55">
        <v>167</v>
      </c>
      <c r="D91" s="126">
        <v>660957</v>
      </c>
      <c r="E91" s="127">
        <f>D91/C91</f>
        <v>3957.8263473053894</v>
      </c>
      <c r="F91" s="126">
        <v>8794</v>
      </c>
      <c r="G91" s="127">
        <f>F91/C91</f>
        <v>52.658682634730539</v>
      </c>
      <c r="H91" s="126">
        <v>0</v>
      </c>
      <c r="I91" s="127">
        <f t="shared" si="40"/>
        <v>0</v>
      </c>
      <c r="J91" s="126">
        <v>2584</v>
      </c>
      <c r="K91" s="127">
        <f>J91/C91</f>
        <v>15.473053892215569</v>
      </c>
      <c r="L91" s="126">
        <v>0</v>
      </c>
      <c r="M91" s="127">
        <f>L91/C91</f>
        <v>0</v>
      </c>
      <c r="N91" s="126">
        <v>45142</v>
      </c>
      <c r="O91" s="127">
        <f>N91/C91</f>
        <v>270.31137724550899</v>
      </c>
      <c r="P91" s="59">
        <f>D91+F91+H91+J91+L91+N91</f>
        <v>717477</v>
      </c>
      <c r="Q91" s="59">
        <f>P91/$C91</f>
        <v>4296.2694610778444</v>
      </c>
      <c r="R91" s="126">
        <v>238185</v>
      </c>
      <c r="S91" s="127">
        <f>R91/$C91</f>
        <v>1426.2574850299402</v>
      </c>
      <c r="T91" s="126">
        <v>84161</v>
      </c>
      <c r="U91" s="127">
        <f>T91/C91</f>
        <v>503.95808383233532</v>
      </c>
      <c r="V91" s="60">
        <f t="shared" si="48"/>
        <v>1039823</v>
      </c>
      <c r="W91" s="60">
        <f>V91/$C91</f>
        <v>6226.4850299401196</v>
      </c>
      <c r="X91" s="126">
        <v>382710</v>
      </c>
      <c r="Y91" s="127">
        <f>X91/C91</f>
        <v>2291.6766467065868</v>
      </c>
      <c r="Z91" s="126">
        <v>2000</v>
      </c>
      <c r="AA91" s="127">
        <f>Z91/C91</f>
        <v>11.976047904191617</v>
      </c>
      <c r="AB91" s="126">
        <v>53357</v>
      </c>
      <c r="AC91" s="127">
        <f>AB91/C91</f>
        <v>319.50299401197606</v>
      </c>
      <c r="AD91" s="126">
        <v>434332</v>
      </c>
      <c r="AE91" s="127">
        <f>AD91/C91</f>
        <v>2600.7904191616767</v>
      </c>
      <c r="AF91" s="126">
        <v>87102</v>
      </c>
      <c r="AG91" s="127">
        <f>AF91/C91</f>
        <v>521.56886227544908</v>
      </c>
      <c r="AH91" s="126">
        <v>60331</v>
      </c>
      <c r="AI91" s="127">
        <f>AH91/C91</f>
        <v>361.2634730538922</v>
      </c>
      <c r="AJ91" s="126">
        <v>0</v>
      </c>
      <c r="AK91" s="127">
        <f>AJ91/C91</f>
        <v>0</v>
      </c>
      <c r="AL91" s="126">
        <v>0</v>
      </c>
      <c r="AM91" s="127">
        <f>AL91/C91</f>
        <v>0</v>
      </c>
      <c r="AN91" s="126">
        <v>20391</v>
      </c>
      <c r="AO91" s="127">
        <f>AN91/C91</f>
        <v>122.10179640718563</v>
      </c>
      <c r="AP91" s="62">
        <f t="shared" si="59"/>
        <v>1040223</v>
      </c>
      <c r="AQ91" s="62">
        <f>AP91/$C91</f>
        <v>6228.8802395209577</v>
      </c>
      <c r="AR91" s="126">
        <v>0</v>
      </c>
      <c r="AS91" s="127">
        <f>AR91/C91</f>
        <v>0</v>
      </c>
      <c r="AT91" s="126">
        <v>0</v>
      </c>
      <c r="AU91" s="127">
        <f>AT91/$C91</f>
        <v>0</v>
      </c>
      <c r="AV91" s="64">
        <f>V91+AP91+AR91+AT91</f>
        <v>2080046</v>
      </c>
      <c r="AW91" s="64">
        <f>AV91/$C91</f>
        <v>12455.365269461077</v>
      </c>
      <c r="AX91" s="65"/>
      <c r="AY91" s="128"/>
      <c r="AZ91" s="128"/>
      <c r="BA91" s="128"/>
    </row>
    <row r="92" spans="1:130">
      <c r="A92" s="101"/>
      <c r="B92" s="102" t="s">
        <v>135</v>
      </c>
      <c r="C92" s="103">
        <f>SUM(C80:C91)</f>
        <v>4694</v>
      </c>
      <c r="D92" s="130">
        <f>SUM(D80:D91)</f>
        <v>23386920</v>
      </c>
      <c r="E92" s="131">
        <f>D92/$C$92</f>
        <v>4982.3008095440991</v>
      </c>
      <c r="F92" s="104">
        <f>SUM(F80:F91)</f>
        <v>3203605</v>
      </c>
      <c r="G92" s="131">
        <f>F92/$C$92</f>
        <v>682.48934810396247</v>
      </c>
      <c r="H92" s="104">
        <f>SUM(H80:H91)</f>
        <v>35564</v>
      </c>
      <c r="I92" s="104">
        <f>H92/$C$92</f>
        <v>7.5764806135492115</v>
      </c>
      <c r="J92" s="104">
        <f>SUM(J80:J91)</f>
        <v>1196972</v>
      </c>
      <c r="K92" s="132">
        <f t="shared" si="41"/>
        <v>255.00042607584149</v>
      </c>
      <c r="L92" s="104">
        <f>SUM(L80:L90)</f>
        <v>6366</v>
      </c>
      <c r="M92" s="110">
        <f t="shared" si="42"/>
        <v>1.3561994034938218</v>
      </c>
      <c r="N92" s="104">
        <f>SUM(N80:N91)</f>
        <v>729286</v>
      </c>
      <c r="O92" s="133">
        <f t="shared" si="43"/>
        <v>155.36557307200681</v>
      </c>
      <c r="P92" s="108">
        <f>SUM(P80:P91)</f>
        <v>28558713</v>
      </c>
      <c r="Q92" s="134">
        <f t="shared" si="45"/>
        <v>6084.0888368129526</v>
      </c>
      <c r="R92" s="104">
        <f>SUM(R80:R91)</f>
        <v>1326532</v>
      </c>
      <c r="S92" s="135">
        <f t="shared" si="46"/>
        <v>282.60161908819771</v>
      </c>
      <c r="T92" s="104">
        <f>SUM(T80:T91)</f>
        <v>969701</v>
      </c>
      <c r="U92" s="113">
        <f t="shared" si="47"/>
        <v>206.58308478909245</v>
      </c>
      <c r="V92" s="111">
        <f>SUM(V80:V91)</f>
        <v>30854946</v>
      </c>
      <c r="W92" s="136">
        <f t="shared" si="49"/>
        <v>6573.273540690243</v>
      </c>
      <c r="X92" s="104">
        <f>SUM(X80:X91)</f>
        <v>4447314</v>
      </c>
      <c r="Y92" s="113">
        <f t="shared" si="50"/>
        <v>947.44652748189174</v>
      </c>
      <c r="Z92" s="104">
        <f>SUM(Z80:Z91)</f>
        <v>1171770</v>
      </c>
      <c r="AA92" s="113">
        <f t="shared" si="51"/>
        <v>249.63144439710268</v>
      </c>
      <c r="AB92" s="104">
        <f>SUM(AB80:AB91)</f>
        <v>2553586</v>
      </c>
      <c r="AC92" s="113">
        <f t="shared" si="52"/>
        <v>544.01065189603753</v>
      </c>
      <c r="AD92" s="104">
        <f>SUM(AD80:AD91)</f>
        <v>5014649</v>
      </c>
      <c r="AE92" s="113">
        <f t="shared" si="53"/>
        <v>1068.3103962505327</v>
      </c>
      <c r="AF92" s="104">
        <f>SUM(AF80:AF91)</f>
        <v>1259285</v>
      </c>
      <c r="AG92" s="113">
        <f t="shared" si="54"/>
        <v>268.27545803152964</v>
      </c>
      <c r="AH92" s="104">
        <f>SUM(AH80:AH91)</f>
        <v>2988672</v>
      </c>
      <c r="AI92" s="113">
        <f t="shared" si="55"/>
        <v>636.7004686834257</v>
      </c>
      <c r="AJ92" s="104">
        <f>SUM(AJ80:AJ91)</f>
        <v>12834</v>
      </c>
      <c r="AK92" s="113">
        <f t="shared" si="56"/>
        <v>2.7341286749041331</v>
      </c>
      <c r="AL92" s="104">
        <f>SUM(AL80:AL91)</f>
        <v>1100</v>
      </c>
      <c r="AM92" s="113">
        <f t="shared" si="57"/>
        <v>0.23434171282488284</v>
      </c>
      <c r="AN92" s="104">
        <f>SUM(AN80:AN91)</f>
        <v>920259</v>
      </c>
      <c r="AO92" s="113">
        <f t="shared" si="58"/>
        <v>196.05006391137621</v>
      </c>
      <c r="AP92" s="114">
        <f>SUM(AP80:AP91)</f>
        <v>18369469</v>
      </c>
      <c r="AQ92" s="137">
        <f t="shared" si="60"/>
        <v>3913.3934810396249</v>
      </c>
      <c r="AR92" s="104">
        <f>SUM(AR80:AR91)</f>
        <v>575756</v>
      </c>
      <c r="AS92" s="113">
        <f t="shared" si="61"/>
        <v>122.65786109927568</v>
      </c>
      <c r="AT92" s="104">
        <f>SUM(AT80:AT91)</f>
        <v>1826700</v>
      </c>
      <c r="AU92" s="113">
        <f t="shared" si="62"/>
        <v>389.15636983383041</v>
      </c>
      <c r="AV92" s="115">
        <f>SUM(AV80:AV91)</f>
        <v>51626871</v>
      </c>
      <c r="AW92" s="138">
        <f t="shared" si="63"/>
        <v>10998.481252662974</v>
      </c>
      <c r="AX92" s="65"/>
    </row>
    <row r="93" spans="1:130">
      <c r="A93" s="139"/>
      <c r="B93" s="78"/>
      <c r="C93" s="78"/>
      <c r="D93" s="78"/>
      <c r="E93" s="79"/>
      <c r="F93" s="78"/>
      <c r="G93" s="79"/>
      <c r="H93" s="78"/>
      <c r="I93" s="80"/>
      <c r="J93" s="78"/>
      <c r="K93" s="79"/>
      <c r="L93" s="78"/>
      <c r="M93" s="79"/>
      <c r="N93" s="78"/>
      <c r="O93" s="80"/>
      <c r="P93" s="79"/>
      <c r="Q93" s="81"/>
      <c r="R93" s="78"/>
      <c r="S93" s="78"/>
      <c r="T93" s="78"/>
      <c r="U93" s="80"/>
      <c r="V93" s="78"/>
      <c r="W93" s="78"/>
      <c r="X93" s="78"/>
      <c r="Y93" s="80"/>
      <c r="Z93" s="78"/>
      <c r="AA93" s="80"/>
      <c r="AB93" s="78"/>
      <c r="AC93" s="79"/>
      <c r="AD93" s="78"/>
      <c r="AE93" s="80"/>
      <c r="AF93" s="78"/>
      <c r="AG93" s="80"/>
      <c r="AH93" s="78"/>
      <c r="AI93" s="79"/>
      <c r="AJ93" s="78"/>
      <c r="AK93" s="80"/>
      <c r="AL93" s="78"/>
      <c r="AM93" s="80"/>
      <c r="AN93" s="78"/>
      <c r="AO93" s="79"/>
      <c r="AP93" s="78"/>
      <c r="AQ93" s="81"/>
      <c r="AR93" s="78"/>
      <c r="AS93" s="80"/>
      <c r="AT93" s="78"/>
      <c r="AU93" s="79"/>
      <c r="AV93" s="78"/>
      <c r="AW93" s="81"/>
      <c r="AX93" s="65"/>
    </row>
    <row r="94" spans="1:130" s="142" customFormat="1">
      <c r="A94" s="120">
        <v>300001</v>
      </c>
      <c r="B94" s="121" t="s">
        <v>136</v>
      </c>
      <c r="C94" s="140">
        <v>361</v>
      </c>
      <c r="D94" s="141">
        <v>1517508</v>
      </c>
      <c r="E94" s="44">
        <f>D94/$C$96</f>
        <v>3921.2093023255816</v>
      </c>
      <c r="F94" s="43">
        <v>187152</v>
      </c>
      <c r="G94" s="44">
        <f t="shared" ref="G94:G147" si="65">F94/C94</f>
        <v>518.42659279778388</v>
      </c>
      <c r="H94" s="43">
        <v>0</v>
      </c>
      <c r="I94" s="44">
        <f t="shared" ref="I94:I147" si="66">H94/C94</f>
        <v>0</v>
      </c>
      <c r="J94" s="43">
        <v>14947</v>
      </c>
      <c r="K94" s="44">
        <f t="shared" ref="K94:K148" si="67">J94/C94</f>
        <v>41.40443213296399</v>
      </c>
      <c r="L94" s="43">
        <v>0</v>
      </c>
      <c r="M94" s="44">
        <f t="shared" ref="M94:M148" si="68">L94/C94</f>
        <v>0</v>
      </c>
      <c r="N94" s="43">
        <v>0</v>
      </c>
      <c r="O94" s="44">
        <f t="shared" ref="O94:O148" si="69">N94/C94</f>
        <v>0</v>
      </c>
      <c r="P94" s="45">
        <f t="shared" ref="P94:P148" si="70">D94+F94+H94+J94+L94+N94</f>
        <v>1719607</v>
      </c>
      <c r="Q94" s="46">
        <f t="shared" ref="Q94:Q148" si="71">P94/$C94</f>
        <v>4763.454293628809</v>
      </c>
      <c r="R94" s="43">
        <v>332353</v>
      </c>
      <c r="S94" s="44">
        <f t="shared" ref="S94:S148" si="72">R94/$C94</f>
        <v>920.64542936288092</v>
      </c>
      <c r="T94" s="43">
        <v>161047</v>
      </c>
      <c r="U94" s="44">
        <f t="shared" ref="U94:U148" si="73">T94/C94</f>
        <v>446.11357340720224</v>
      </c>
      <c r="V94" s="47">
        <f t="shared" ref="V94:V147" si="74">P94+R94+T94</f>
        <v>2213007</v>
      </c>
      <c r="W94" s="48">
        <f t="shared" ref="W94:W148" si="75">V94/$C94</f>
        <v>6130.2132963988915</v>
      </c>
      <c r="X94" s="43">
        <v>347381</v>
      </c>
      <c r="Y94" s="44">
        <f t="shared" ref="Y94:Y148" si="76">X94/C94</f>
        <v>962.27423822714684</v>
      </c>
      <c r="Z94" s="43">
        <v>17475</v>
      </c>
      <c r="AA94" s="44">
        <f t="shared" ref="AA94:AA148" si="77">Z94/C94</f>
        <v>48.40720221606648</v>
      </c>
      <c r="AB94" s="43">
        <v>381757</v>
      </c>
      <c r="AC94" s="44">
        <f t="shared" ref="AC94:AC148" si="78">AB94/C94</f>
        <v>1057.4986149584488</v>
      </c>
      <c r="AD94" s="43">
        <v>309245</v>
      </c>
      <c r="AE94" s="44">
        <f t="shared" ref="AE94:AE148" si="79">AD94/C94</f>
        <v>856.63434903047096</v>
      </c>
      <c r="AF94" s="43">
        <v>243306</v>
      </c>
      <c r="AG94" s="44">
        <f t="shared" ref="AG94:AG148" si="80">AF94/C94</f>
        <v>673.97783933518008</v>
      </c>
      <c r="AH94" s="43">
        <v>313067</v>
      </c>
      <c r="AI94" s="44">
        <f t="shared" ref="AI94:AI148" si="81">AH94/C94</f>
        <v>867.22160664819944</v>
      </c>
      <c r="AJ94" s="43">
        <v>0</v>
      </c>
      <c r="AK94" s="44">
        <f t="shared" ref="AK94:AK148" si="82">AJ94/C94</f>
        <v>0</v>
      </c>
      <c r="AL94" s="43">
        <v>0</v>
      </c>
      <c r="AM94" s="44">
        <f t="shared" ref="AM94:AM148" si="83">AL94/C94</f>
        <v>0</v>
      </c>
      <c r="AN94" s="43">
        <v>60</v>
      </c>
      <c r="AO94" s="44">
        <f t="shared" ref="AO94:AO148" si="84">AN94/C94</f>
        <v>0.16620498614958448</v>
      </c>
      <c r="AP94" s="49">
        <f t="shared" ref="AP94:AP147" si="85">X94+Z94+AB94+AD94+AF94+AH94+AJ94+AL94+AN94</f>
        <v>1612291</v>
      </c>
      <c r="AQ94" s="49">
        <f t="shared" ref="AQ94:AQ148" si="86">AP94/$C94</f>
        <v>4466.1800554016618</v>
      </c>
      <c r="AR94" s="43">
        <v>0</v>
      </c>
      <c r="AS94" s="44">
        <f t="shared" ref="AS94:AS148" si="87">AR94/C94</f>
        <v>0</v>
      </c>
      <c r="AT94" s="43">
        <v>0</v>
      </c>
      <c r="AU94" s="44">
        <f t="shared" ref="AU94:AU148" si="88">AT94/$C94</f>
        <v>0</v>
      </c>
      <c r="AV94" s="50">
        <f t="shared" ref="AV94:AV147" si="89">V94+AP94+AR94+AT94</f>
        <v>3825298</v>
      </c>
      <c r="AW94" s="50">
        <f t="shared" ref="AW94:AW148" si="90">AV94/$C94</f>
        <v>10596.393351800554</v>
      </c>
      <c r="AX94" s="65"/>
      <c r="AY94"/>
      <c r="AZ94"/>
      <c r="BA94"/>
    </row>
    <row r="95" spans="1:130" s="154" customFormat="1">
      <c r="A95" s="143">
        <v>300002</v>
      </c>
      <c r="B95" s="144" t="s">
        <v>137</v>
      </c>
      <c r="C95" s="145">
        <v>406</v>
      </c>
      <c r="D95" s="146">
        <v>1708191</v>
      </c>
      <c r="E95" s="147">
        <f t="shared" ref="E95:E147" si="91">D95/$C$95</f>
        <v>4207.3669950738913</v>
      </c>
      <c r="F95" s="148">
        <v>192076</v>
      </c>
      <c r="G95" s="147">
        <f t="shared" si="65"/>
        <v>473.09359605911328</v>
      </c>
      <c r="H95" s="148">
        <v>0</v>
      </c>
      <c r="I95" s="147">
        <f t="shared" si="66"/>
        <v>0</v>
      </c>
      <c r="J95" s="148">
        <v>10753</v>
      </c>
      <c r="K95" s="147">
        <f t="shared" si="67"/>
        <v>26.485221674876847</v>
      </c>
      <c r="L95" s="148">
        <v>0</v>
      </c>
      <c r="M95" s="147">
        <f t="shared" si="68"/>
        <v>0</v>
      </c>
      <c r="N95" s="148">
        <v>189619</v>
      </c>
      <c r="O95" s="147">
        <f t="shared" si="69"/>
        <v>467.04187192118229</v>
      </c>
      <c r="P95" s="149">
        <f t="shared" si="70"/>
        <v>2100639</v>
      </c>
      <c r="Q95" s="149">
        <f t="shared" si="71"/>
        <v>5173.9876847290643</v>
      </c>
      <c r="R95" s="148">
        <v>250695</v>
      </c>
      <c r="S95" s="147">
        <f t="shared" si="72"/>
        <v>617.47536945812806</v>
      </c>
      <c r="T95" s="148">
        <v>258523</v>
      </c>
      <c r="U95" s="147">
        <f t="shared" si="73"/>
        <v>636.75615763546796</v>
      </c>
      <c r="V95" s="150">
        <f t="shared" si="74"/>
        <v>2609857</v>
      </c>
      <c r="W95" s="150">
        <f t="shared" si="75"/>
        <v>6428.2192118226603</v>
      </c>
      <c r="X95" s="148">
        <v>269449</v>
      </c>
      <c r="Y95" s="147">
        <f t="shared" si="76"/>
        <v>663.66748768472905</v>
      </c>
      <c r="Z95" s="148">
        <v>32360</v>
      </c>
      <c r="AA95" s="147">
        <f t="shared" si="77"/>
        <v>79.70443349753694</v>
      </c>
      <c r="AB95" s="148">
        <v>389697</v>
      </c>
      <c r="AC95" s="147">
        <f t="shared" si="78"/>
        <v>959.84482758620686</v>
      </c>
      <c r="AD95" s="148">
        <v>361134</v>
      </c>
      <c r="AE95" s="147">
        <f t="shared" si="79"/>
        <v>889.49261083743841</v>
      </c>
      <c r="AF95" s="148">
        <v>228078</v>
      </c>
      <c r="AG95" s="147">
        <f t="shared" si="80"/>
        <v>561.76847290640399</v>
      </c>
      <c r="AH95" s="148">
        <v>308609</v>
      </c>
      <c r="AI95" s="147">
        <f t="shared" si="81"/>
        <v>760.12068965517244</v>
      </c>
      <c r="AJ95" s="148">
        <v>0</v>
      </c>
      <c r="AK95" s="147">
        <f t="shared" si="82"/>
        <v>0</v>
      </c>
      <c r="AL95" s="148">
        <v>500</v>
      </c>
      <c r="AM95" s="147">
        <f t="shared" si="83"/>
        <v>1.2315270935960592</v>
      </c>
      <c r="AN95" s="148">
        <v>0</v>
      </c>
      <c r="AO95" s="147">
        <f t="shared" si="84"/>
        <v>0</v>
      </c>
      <c r="AP95" s="151">
        <f t="shared" si="85"/>
        <v>1589827</v>
      </c>
      <c r="AQ95" s="151">
        <f t="shared" si="86"/>
        <v>3915.8300492610838</v>
      </c>
      <c r="AR95" s="148">
        <v>0</v>
      </c>
      <c r="AS95" s="147">
        <f t="shared" si="87"/>
        <v>0</v>
      </c>
      <c r="AT95" s="148">
        <v>0</v>
      </c>
      <c r="AU95" s="147">
        <f t="shared" si="88"/>
        <v>0</v>
      </c>
      <c r="AV95" s="152">
        <f t="shared" si="89"/>
        <v>4199684</v>
      </c>
      <c r="AW95" s="152">
        <f t="shared" si="90"/>
        <v>10344.049261083745</v>
      </c>
      <c r="AX95" s="153"/>
      <c r="AY95" s="51"/>
      <c r="AZ95" s="51"/>
      <c r="BA95" s="51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2"/>
      <c r="DS95" s="52"/>
      <c r="DT95" s="52"/>
      <c r="DU95" s="52"/>
      <c r="DV95" s="52"/>
      <c r="DW95" s="52"/>
      <c r="DX95" s="52"/>
      <c r="DY95" s="52"/>
      <c r="DZ95" s="52"/>
    </row>
    <row r="96" spans="1:130" s="154" customFormat="1">
      <c r="A96" s="143">
        <v>300003</v>
      </c>
      <c r="B96" s="144" t="s">
        <v>138</v>
      </c>
      <c r="C96" s="145">
        <v>387</v>
      </c>
      <c r="D96" s="146">
        <v>1458238</v>
      </c>
      <c r="E96" s="147">
        <f t="shared" si="91"/>
        <v>3591.7192118226599</v>
      </c>
      <c r="F96" s="148">
        <v>183140</v>
      </c>
      <c r="G96" s="147">
        <f t="shared" si="65"/>
        <v>473.22997416020672</v>
      </c>
      <c r="H96" s="148">
        <v>0</v>
      </c>
      <c r="I96" s="147">
        <f t="shared" si="66"/>
        <v>0</v>
      </c>
      <c r="J96" s="148">
        <v>58222</v>
      </c>
      <c r="K96" s="147">
        <f t="shared" si="67"/>
        <v>150.44444444444446</v>
      </c>
      <c r="L96" s="148">
        <v>0</v>
      </c>
      <c r="M96" s="147">
        <f t="shared" si="68"/>
        <v>0</v>
      </c>
      <c r="N96" s="148">
        <v>0</v>
      </c>
      <c r="O96" s="147">
        <f t="shared" si="69"/>
        <v>0</v>
      </c>
      <c r="P96" s="149">
        <f t="shared" si="70"/>
        <v>1699600</v>
      </c>
      <c r="Q96" s="149">
        <f t="shared" si="71"/>
        <v>4391.7312661498709</v>
      </c>
      <c r="R96" s="148">
        <v>249358</v>
      </c>
      <c r="S96" s="147">
        <f t="shared" si="72"/>
        <v>644.33591731266154</v>
      </c>
      <c r="T96" s="148">
        <v>81788</v>
      </c>
      <c r="U96" s="147">
        <f t="shared" si="73"/>
        <v>211.33850129198967</v>
      </c>
      <c r="V96" s="150">
        <f t="shared" si="74"/>
        <v>2030746</v>
      </c>
      <c r="W96" s="150">
        <f t="shared" si="75"/>
        <v>5247.4056847545216</v>
      </c>
      <c r="X96" s="148">
        <v>387017</v>
      </c>
      <c r="Y96" s="147">
        <f t="shared" si="76"/>
        <v>1000.0439276485788</v>
      </c>
      <c r="Z96" s="148">
        <v>28715</v>
      </c>
      <c r="AA96" s="147">
        <f t="shared" si="77"/>
        <v>74.198966408268731</v>
      </c>
      <c r="AB96" s="148">
        <v>359121</v>
      </c>
      <c r="AC96" s="147">
        <f t="shared" si="78"/>
        <v>927.96124031007753</v>
      </c>
      <c r="AD96" s="148">
        <v>334601</v>
      </c>
      <c r="AE96" s="147">
        <f t="shared" si="79"/>
        <v>864.60206718346251</v>
      </c>
      <c r="AF96" s="148">
        <v>171828</v>
      </c>
      <c r="AG96" s="147">
        <f t="shared" si="80"/>
        <v>444</v>
      </c>
      <c r="AH96" s="148">
        <v>243610</v>
      </c>
      <c r="AI96" s="147">
        <f t="shared" si="81"/>
        <v>629.48320413436693</v>
      </c>
      <c r="AJ96" s="148">
        <v>0</v>
      </c>
      <c r="AK96" s="147">
        <f t="shared" si="82"/>
        <v>0</v>
      </c>
      <c r="AL96" s="148">
        <v>0</v>
      </c>
      <c r="AM96" s="147">
        <f t="shared" si="83"/>
        <v>0</v>
      </c>
      <c r="AN96" s="148">
        <v>30</v>
      </c>
      <c r="AO96" s="147">
        <f t="shared" si="84"/>
        <v>7.7519379844961239E-2</v>
      </c>
      <c r="AP96" s="151">
        <f t="shared" si="85"/>
        <v>1524922</v>
      </c>
      <c r="AQ96" s="151">
        <f t="shared" si="86"/>
        <v>3940.3669250645994</v>
      </c>
      <c r="AR96" s="148">
        <v>0</v>
      </c>
      <c r="AS96" s="147">
        <f t="shared" si="87"/>
        <v>0</v>
      </c>
      <c r="AT96" s="148">
        <v>0</v>
      </c>
      <c r="AU96" s="147">
        <f t="shared" si="88"/>
        <v>0</v>
      </c>
      <c r="AV96" s="152">
        <f t="shared" si="89"/>
        <v>3555668</v>
      </c>
      <c r="AW96" s="152">
        <f t="shared" si="90"/>
        <v>9187.7726098191215</v>
      </c>
      <c r="AX96" s="153"/>
      <c r="AY96" s="51"/>
      <c r="AZ96" s="51"/>
      <c r="BA96" s="51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/>
      <c r="DS96" s="52"/>
      <c r="DT96" s="52"/>
      <c r="DU96" s="52"/>
      <c r="DV96" s="52"/>
      <c r="DW96" s="52"/>
      <c r="DX96" s="52"/>
      <c r="DY96" s="52"/>
      <c r="DZ96" s="52"/>
    </row>
    <row r="97" spans="1:130" s="162" customFormat="1">
      <c r="A97" s="155">
        <v>300004</v>
      </c>
      <c r="B97" s="156" t="s">
        <v>139</v>
      </c>
      <c r="C97" s="32">
        <v>386</v>
      </c>
      <c r="D97" s="157">
        <v>1712243</v>
      </c>
      <c r="E97" s="158">
        <f t="shared" si="91"/>
        <v>4217.347290640394</v>
      </c>
      <c r="F97" s="159">
        <v>105915</v>
      </c>
      <c r="G97" s="158">
        <f t="shared" si="65"/>
        <v>274.39119170984458</v>
      </c>
      <c r="H97" s="159">
        <v>0</v>
      </c>
      <c r="I97" s="158">
        <f t="shared" si="66"/>
        <v>0</v>
      </c>
      <c r="J97" s="159">
        <v>4794</v>
      </c>
      <c r="K97" s="158">
        <f t="shared" si="67"/>
        <v>12.419689119170984</v>
      </c>
      <c r="L97" s="159">
        <v>0</v>
      </c>
      <c r="M97" s="158">
        <f t="shared" si="68"/>
        <v>0</v>
      </c>
      <c r="N97" s="159">
        <v>84712</v>
      </c>
      <c r="O97" s="158">
        <f t="shared" si="69"/>
        <v>219.46113989637306</v>
      </c>
      <c r="P97" s="46">
        <f t="shared" si="70"/>
        <v>1907664</v>
      </c>
      <c r="Q97" s="46">
        <f t="shared" si="71"/>
        <v>4942.1347150259071</v>
      </c>
      <c r="R97" s="159">
        <v>203419</v>
      </c>
      <c r="S97" s="158">
        <f t="shared" si="72"/>
        <v>526.99222797927462</v>
      </c>
      <c r="T97" s="159">
        <v>210082</v>
      </c>
      <c r="U97" s="158">
        <f t="shared" si="73"/>
        <v>544.25388601036275</v>
      </c>
      <c r="V97" s="150">
        <f t="shared" si="74"/>
        <v>2321165</v>
      </c>
      <c r="W97" s="150">
        <f t="shared" si="75"/>
        <v>6013.3808290155439</v>
      </c>
      <c r="X97" s="159">
        <v>283186</v>
      </c>
      <c r="Y97" s="158">
        <f t="shared" si="76"/>
        <v>733.64248704663214</v>
      </c>
      <c r="Z97" s="159">
        <v>46869</v>
      </c>
      <c r="AA97" s="158">
        <f t="shared" si="77"/>
        <v>121.42227979274611</v>
      </c>
      <c r="AB97" s="159">
        <v>329274</v>
      </c>
      <c r="AC97" s="158">
        <f t="shared" si="78"/>
        <v>853.04145077720204</v>
      </c>
      <c r="AD97" s="159">
        <v>258029</v>
      </c>
      <c r="AE97" s="158">
        <f t="shared" si="79"/>
        <v>668.46891191709847</v>
      </c>
      <c r="AF97" s="159">
        <v>231263</v>
      </c>
      <c r="AG97" s="158">
        <f t="shared" si="80"/>
        <v>599.12694300518137</v>
      </c>
      <c r="AH97" s="159">
        <v>279025</v>
      </c>
      <c r="AI97" s="158">
        <f t="shared" si="81"/>
        <v>722.86269430051811</v>
      </c>
      <c r="AJ97" s="159">
        <v>0</v>
      </c>
      <c r="AK97" s="158">
        <f t="shared" si="82"/>
        <v>0</v>
      </c>
      <c r="AL97" s="159">
        <v>0</v>
      </c>
      <c r="AM97" s="158">
        <f t="shared" si="83"/>
        <v>0</v>
      </c>
      <c r="AN97" s="159">
        <v>60</v>
      </c>
      <c r="AO97" s="158">
        <f t="shared" si="84"/>
        <v>0.15544041450777202</v>
      </c>
      <c r="AP97" s="151">
        <f t="shared" si="85"/>
        <v>1427706</v>
      </c>
      <c r="AQ97" s="151">
        <f t="shared" si="86"/>
        <v>3698.7202072538862</v>
      </c>
      <c r="AR97" s="159">
        <v>0</v>
      </c>
      <c r="AS97" s="158">
        <f t="shared" si="87"/>
        <v>0</v>
      </c>
      <c r="AT97" s="159">
        <v>0</v>
      </c>
      <c r="AU97" s="158">
        <f t="shared" si="88"/>
        <v>0</v>
      </c>
      <c r="AV97" s="152">
        <f t="shared" si="89"/>
        <v>3748871</v>
      </c>
      <c r="AW97" s="152">
        <f t="shared" si="90"/>
        <v>9712.1010362694306</v>
      </c>
      <c r="AX97" s="160"/>
      <c r="AY97" s="29"/>
      <c r="AZ97" s="29"/>
      <c r="BA97" s="29"/>
      <c r="BB97" s="161"/>
      <c r="BC97" s="161"/>
      <c r="BD97" s="161"/>
      <c r="BE97" s="161"/>
      <c r="BF97" s="161"/>
      <c r="BG97" s="161"/>
      <c r="BH97" s="161"/>
      <c r="BI97" s="161"/>
      <c r="BJ97" s="161"/>
      <c r="BK97" s="161"/>
      <c r="BL97" s="161"/>
      <c r="BM97" s="161"/>
      <c r="BN97" s="161"/>
      <c r="BO97" s="161"/>
      <c r="BP97" s="161"/>
      <c r="BQ97" s="161"/>
      <c r="BR97" s="161"/>
      <c r="BS97" s="161"/>
      <c r="BT97" s="161"/>
      <c r="BU97" s="161"/>
      <c r="BV97" s="161"/>
      <c r="BW97" s="161"/>
      <c r="BX97" s="161"/>
      <c r="BY97" s="161"/>
      <c r="BZ97" s="161"/>
      <c r="CA97" s="161"/>
      <c r="CB97" s="161"/>
      <c r="CC97" s="161"/>
      <c r="CD97" s="161"/>
      <c r="CE97" s="161"/>
      <c r="CF97" s="161"/>
      <c r="CG97" s="161"/>
      <c r="CH97" s="161"/>
      <c r="CI97" s="161"/>
      <c r="CJ97" s="161"/>
      <c r="CK97" s="161"/>
      <c r="CL97" s="161"/>
      <c r="CM97" s="161"/>
      <c r="CN97" s="161"/>
      <c r="CO97" s="161"/>
      <c r="CP97" s="161"/>
      <c r="CQ97" s="161"/>
      <c r="CR97" s="161"/>
      <c r="CS97" s="161"/>
      <c r="CT97" s="161"/>
      <c r="CU97" s="161"/>
      <c r="CV97" s="161"/>
      <c r="CW97" s="161"/>
      <c r="CX97" s="161"/>
      <c r="CY97" s="161"/>
      <c r="CZ97" s="161"/>
      <c r="DA97" s="161"/>
      <c r="DB97" s="161"/>
      <c r="DC97" s="161"/>
      <c r="DD97" s="161"/>
      <c r="DE97" s="161"/>
      <c r="DF97" s="161"/>
      <c r="DG97" s="161"/>
      <c r="DH97" s="161"/>
      <c r="DI97" s="161"/>
      <c r="DJ97" s="161"/>
      <c r="DK97" s="161"/>
      <c r="DL97" s="161"/>
      <c r="DM97" s="161"/>
      <c r="DN97" s="161"/>
      <c r="DO97" s="161"/>
      <c r="DP97" s="161"/>
      <c r="DQ97" s="161"/>
      <c r="DR97" s="161"/>
      <c r="DS97" s="161"/>
      <c r="DT97" s="161"/>
      <c r="DU97" s="161"/>
      <c r="DV97" s="161"/>
      <c r="DW97" s="161"/>
      <c r="DX97" s="161"/>
      <c r="DY97" s="161"/>
      <c r="DZ97" s="161"/>
    </row>
    <row r="98" spans="1:130" s="173" customFormat="1">
      <c r="A98" s="163">
        <v>366001</v>
      </c>
      <c r="B98" s="164" t="s">
        <v>140</v>
      </c>
      <c r="C98" s="55">
        <v>61</v>
      </c>
      <c r="D98" s="165">
        <v>434877</v>
      </c>
      <c r="E98" s="127">
        <f t="shared" si="91"/>
        <v>1071.1256157635469</v>
      </c>
      <c r="F98" s="166">
        <v>112280</v>
      </c>
      <c r="G98" s="127">
        <f t="shared" si="65"/>
        <v>1840.655737704918</v>
      </c>
      <c r="H98" s="166">
        <v>0</v>
      </c>
      <c r="I98" s="127">
        <f t="shared" si="66"/>
        <v>0</v>
      </c>
      <c r="J98" s="166">
        <v>50464</v>
      </c>
      <c r="K98" s="127">
        <f t="shared" si="67"/>
        <v>827.27868852459017</v>
      </c>
      <c r="L98" s="166">
        <v>0</v>
      </c>
      <c r="M98" s="127">
        <f t="shared" si="68"/>
        <v>0</v>
      </c>
      <c r="N98" s="166"/>
      <c r="O98" s="127">
        <f t="shared" si="69"/>
        <v>0</v>
      </c>
      <c r="P98" s="59">
        <f t="shared" si="70"/>
        <v>597621</v>
      </c>
      <c r="Q98" s="59">
        <f t="shared" si="71"/>
        <v>9797.065573770491</v>
      </c>
      <c r="R98" s="166">
        <v>88959</v>
      </c>
      <c r="S98" s="127">
        <f t="shared" si="72"/>
        <v>1458.344262295082</v>
      </c>
      <c r="T98" s="166">
        <v>114684</v>
      </c>
      <c r="U98" s="127">
        <f t="shared" si="73"/>
        <v>1880.0655737704917</v>
      </c>
      <c r="V98" s="167">
        <f t="shared" si="74"/>
        <v>801264</v>
      </c>
      <c r="W98" s="168">
        <f t="shared" si="75"/>
        <v>13135.475409836066</v>
      </c>
      <c r="X98" s="166">
        <v>206995</v>
      </c>
      <c r="Y98" s="127">
        <f t="shared" si="76"/>
        <v>3393.3606557377047</v>
      </c>
      <c r="Z98" s="166">
        <v>65213</v>
      </c>
      <c r="AA98" s="127">
        <f t="shared" si="77"/>
        <v>1069.0655737704917</v>
      </c>
      <c r="AB98" s="166">
        <v>46943</v>
      </c>
      <c r="AC98" s="127">
        <f t="shared" si="78"/>
        <v>769.55737704918033</v>
      </c>
      <c r="AD98" s="166">
        <v>160476</v>
      </c>
      <c r="AE98" s="127">
        <f t="shared" si="79"/>
        <v>2630.7540983606559</v>
      </c>
      <c r="AF98" s="166">
        <v>91925</v>
      </c>
      <c r="AG98" s="127">
        <f t="shared" si="80"/>
        <v>1506.967213114754</v>
      </c>
      <c r="AH98" s="166">
        <v>47475</v>
      </c>
      <c r="AI98" s="127">
        <f t="shared" si="81"/>
        <v>778.27868852459017</v>
      </c>
      <c r="AJ98" s="166">
        <v>0</v>
      </c>
      <c r="AK98" s="127">
        <f t="shared" si="82"/>
        <v>0</v>
      </c>
      <c r="AL98" s="166"/>
      <c r="AM98" s="127">
        <f t="shared" si="83"/>
        <v>0</v>
      </c>
      <c r="AN98" s="166">
        <v>73087</v>
      </c>
      <c r="AO98" s="127">
        <f t="shared" si="84"/>
        <v>1198.1475409836066</v>
      </c>
      <c r="AP98" s="169">
        <f t="shared" si="85"/>
        <v>692114</v>
      </c>
      <c r="AQ98" s="170">
        <f t="shared" si="86"/>
        <v>11346.131147540984</v>
      </c>
      <c r="AR98" s="166">
        <v>112223</v>
      </c>
      <c r="AS98" s="127">
        <f t="shared" si="87"/>
        <v>1839.7213114754099</v>
      </c>
      <c r="AT98" s="166">
        <v>18456</v>
      </c>
      <c r="AU98" s="127">
        <f t="shared" si="88"/>
        <v>302.55737704918033</v>
      </c>
      <c r="AV98" s="171">
        <f t="shared" si="89"/>
        <v>1624057</v>
      </c>
      <c r="AW98" s="172">
        <f t="shared" si="90"/>
        <v>26623.885245901638</v>
      </c>
      <c r="AX98" s="160"/>
      <c r="AY98" s="29"/>
      <c r="AZ98" s="29"/>
      <c r="BA98" s="29"/>
      <c r="BB98" s="161"/>
      <c r="BC98" s="161"/>
      <c r="BD98" s="161"/>
      <c r="BE98" s="161"/>
      <c r="BF98" s="161"/>
      <c r="BG98" s="161"/>
      <c r="BH98" s="161"/>
      <c r="BI98" s="161"/>
      <c r="BJ98" s="161"/>
      <c r="BK98" s="161"/>
      <c r="BL98" s="161"/>
      <c r="BM98" s="161"/>
      <c r="BN98" s="161"/>
      <c r="BO98" s="161"/>
      <c r="BP98" s="161"/>
      <c r="BQ98" s="161"/>
      <c r="BR98" s="161"/>
      <c r="BS98" s="161"/>
      <c r="BT98" s="161"/>
      <c r="BU98" s="161"/>
      <c r="BV98" s="161"/>
      <c r="BW98" s="161"/>
      <c r="BX98" s="161"/>
      <c r="BY98" s="161"/>
      <c r="BZ98" s="161"/>
      <c r="CA98" s="161"/>
      <c r="CB98" s="161"/>
      <c r="CC98" s="161"/>
      <c r="CD98" s="161"/>
      <c r="CE98" s="161"/>
      <c r="CF98" s="161"/>
      <c r="CG98" s="161"/>
      <c r="CH98" s="161"/>
      <c r="CI98" s="161"/>
      <c r="CJ98" s="161"/>
      <c r="CK98" s="161"/>
      <c r="CL98" s="161"/>
      <c r="CM98" s="161"/>
      <c r="CN98" s="161"/>
      <c r="CO98" s="161"/>
      <c r="CP98" s="161"/>
      <c r="CQ98" s="161"/>
      <c r="CR98" s="161"/>
      <c r="CS98" s="161"/>
      <c r="CT98" s="161"/>
      <c r="CU98" s="161"/>
      <c r="CV98" s="161"/>
      <c r="CW98" s="161"/>
      <c r="CX98" s="161"/>
      <c r="CY98" s="161"/>
      <c r="CZ98" s="161"/>
      <c r="DA98" s="161"/>
      <c r="DB98" s="161"/>
      <c r="DC98" s="161"/>
      <c r="DD98" s="161"/>
      <c r="DE98" s="161"/>
      <c r="DF98" s="161"/>
      <c r="DG98" s="161"/>
      <c r="DH98" s="161"/>
      <c r="DI98" s="161"/>
      <c r="DJ98" s="161"/>
      <c r="DK98" s="161"/>
      <c r="DL98" s="161"/>
      <c r="DM98" s="161"/>
      <c r="DN98" s="161"/>
      <c r="DO98" s="161"/>
      <c r="DP98" s="161"/>
      <c r="DQ98" s="161"/>
      <c r="DR98" s="161"/>
      <c r="DS98" s="161"/>
      <c r="DT98" s="161"/>
      <c r="DU98" s="161"/>
      <c r="DV98" s="161"/>
      <c r="DW98" s="161"/>
      <c r="DX98" s="161"/>
      <c r="DY98" s="161"/>
      <c r="DZ98" s="161"/>
    </row>
    <row r="99" spans="1:130" s="162" customFormat="1">
      <c r="A99" s="174">
        <v>367001</v>
      </c>
      <c r="B99" s="156" t="s">
        <v>141</v>
      </c>
      <c r="C99" s="32">
        <v>374</v>
      </c>
      <c r="D99" s="157">
        <v>2093177</v>
      </c>
      <c r="E99" s="158">
        <f t="shared" si="91"/>
        <v>5155.6083743842364</v>
      </c>
      <c r="F99" s="159">
        <v>192363</v>
      </c>
      <c r="G99" s="158">
        <f t="shared" si="65"/>
        <v>514.3395721925134</v>
      </c>
      <c r="H99" s="159">
        <v>0</v>
      </c>
      <c r="I99" s="158">
        <f t="shared" si="66"/>
        <v>0</v>
      </c>
      <c r="J99" s="159">
        <v>1140</v>
      </c>
      <c r="K99" s="158">
        <f t="shared" si="67"/>
        <v>3.0481283422459895</v>
      </c>
      <c r="L99" s="159">
        <v>0</v>
      </c>
      <c r="M99" s="158">
        <f t="shared" si="68"/>
        <v>0</v>
      </c>
      <c r="N99" s="159">
        <v>0</v>
      </c>
      <c r="O99" s="158">
        <f t="shared" si="69"/>
        <v>0</v>
      </c>
      <c r="P99" s="46">
        <f t="shared" si="70"/>
        <v>2286680</v>
      </c>
      <c r="Q99" s="46">
        <f t="shared" si="71"/>
        <v>6114.1176470588234</v>
      </c>
      <c r="R99" s="159">
        <v>184848</v>
      </c>
      <c r="S99" s="158">
        <f t="shared" si="72"/>
        <v>494.24598930481284</v>
      </c>
      <c r="T99" s="159">
        <v>0</v>
      </c>
      <c r="U99" s="158">
        <f t="shared" si="73"/>
        <v>0</v>
      </c>
      <c r="V99" s="150">
        <f t="shared" si="74"/>
        <v>2471528</v>
      </c>
      <c r="W99" s="150">
        <f t="shared" si="75"/>
        <v>6608.363636363636</v>
      </c>
      <c r="X99" s="159">
        <v>404545</v>
      </c>
      <c r="Y99" s="158">
        <f t="shared" si="76"/>
        <v>1081.6711229946525</v>
      </c>
      <c r="Z99" s="159">
        <v>26688</v>
      </c>
      <c r="AA99" s="158">
        <f t="shared" si="77"/>
        <v>71.358288770053477</v>
      </c>
      <c r="AB99" s="159">
        <v>220389</v>
      </c>
      <c r="AC99" s="158">
        <f t="shared" si="78"/>
        <v>589.27540106951869</v>
      </c>
      <c r="AD99" s="159">
        <v>312485</v>
      </c>
      <c r="AE99" s="158">
        <f t="shared" si="79"/>
        <v>835.52139037433153</v>
      </c>
      <c r="AF99" s="159">
        <v>271378</v>
      </c>
      <c r="AG99" s="158">
        <f t="shared" si="80"/>
        <v>725.60962566844921</v>
      </c>
      <c r="AH99" s="159">
        <v>183916</v>
      </c>
      <c r="AI99" s="158">
        <f t="shared" si="81"/>
        <v>491.75401069518716</v>
      </c>
      <c r="AJ99" s="159">
        <v>0</v>
      </c>
      <c r="AK99" s="158">
        <f t="shared" si="82"/>
        <v>0</v>
      </c>
      <c r="AL99" s="159">
        <v>0</v>
      </c>
      <c r="AM99" s="158">
        <f t="shared" si="83"/>
        <v>0</v>
      </c>
      <c r="AN99" s="159">
        <v>0</v>
      </c>
      <c r="AO99" s="158">
        <f t="shared" si="84"/>
        <v>0</v>
      </c>
      <c r="AP99" s="151">
        <f t="shared" si="85"/>
        <v>1419401</v>
      </c>
      <c r="AQ99" s="151">
        <f t="shared" si="86"/>
        <v>3795.1898395721923</v>
      </c>
      <c r="AR99" s="159">
        <v>0</v>
      </c>
      <c r="AS99" s="158">
        <f t="shared" si="87"/>
        <v>0</v>
      </c>
      <c r="AT99" s="159">
        <v>62806</v>
      </c>
      <c r="AU99" s="158">
        <f t="shared" si="88"/>
        <v>167.93048128342247</v>
      </c>
      <c r="AV99" s="152">
        <f t="shared" si="89"/>
        <v>3953735</v>
      </c>
      <c r="AW99" s="152">
        <f t="shared" si="90"/>
        <v>10571.48395721925</v>
      </c>
      <c r="AX99" s="160"/>
      <c r="AY99" s="29"/>
      <c r="AZ99" s="29"/>
      <c r="BA99" s="29"/>
      <c r="BB99" s="161"/>
      <c r="BC99" s="161"/>
      <c r="BD99" s="161"/>
      <c r="BE99" s="161"/>
      <c r="BF99" s="161"/>
      <c r="BG99" s="161"/>
      <c r="BH99" s="161"/>
      <c r="BI99" s="161"/>
      <c r="BJ99" s="161"/>
      <c r="BK99" s="161"/>
      <c r="BL99" s="161"/>
      <c r="BM99" s="161"/>
      <c r="BN99" s="161"/>
      <c r="BO99" s="161"/>
      <c r="BP99" s="161"/>
      <c r="BQ99" s="161"/>
      <c r="BR99" s="161"/>
      <c r="BS99" s="161"/>
      <c r="BT99" s="161"/>
      <c r="BU99" s="161"/>
      <c r="BV99" s="161"/>
      <c r="BW99" s="161"/>
      <c r="BX99" s="161"/>
      <c r="BY99" s="161"/>
      <c r="BZ99" s="161"/>
      <c r="CA99" s="161"/>
      <c r="CB99" s="161"/>
      <c r="CC99" s="161"/>
      <c r="CD99" s="161"/>
      <c r="CE99" s="161"/>
      <c r="CF99" s="161"/>
      <c r="CG99" s="161"/>
      <c r="CH99" s="161"/>
      <c r="CI99" s="161"/>
      <c r="CJ99" s="161"/>
      <c r="CK99" s="161"/>
      <c r="CL99" s="161"/>
      <c r="CM99" s="161"/>
      <c r="CN99" s="161"/>
      <c r="CO99" s="161"/>
      <c r="CP99" s="161"/>
      <c r="CQ99" s="161"/>
      <c r="CR99" s="161"/>
      <c r="CS99" s="161"/>
      <c r="CT99" s="161"/>
      <c r="CU99" s="161"/>
      <c r="CV99" s="161"/>
      <c r="CW99" s="161"/>
      <c r="CX99" s="161"/>
      <c r="CY99" s="161"/>
      <c r="CZ99" s="161"/>
      <c r="DA99" s="161"/>
      <c r="DB99" s="161"/>
      <c r="DC99" s="161"/>
      <c r="DD99" s="161"/>
      <c r="DE99" s="161"/>
      <c r="DF99" s="161"/>
      <c r="DG99" s="161"/>
      <c r="DH99" s="161"/>
      <c r="DI99" s="161"/>
      <c r="DJ99" s="161"/>
      <c r="DK99" s="161"/>
      <c r="DL99" s="161"/>
      <c r="DM99" s="161"/>
      <c r="DN99" s="161"/>
      <c r="DO99" s="161"/>
      <c r="DP99" s="161"/>
      <c r="DQ99" s="161"/>
      <c r="DR99" s="161"/>
      <c r="DS99" s="161"/>
      <c r="DT99" s="161"/>
      <c r="DU99" s="161"/>
      <c r="DV99" s="161"/>
      <c r="DW99" s="161"/>
      <c r="DX99" s="161"/>
      <c r="DY99" s="161"/>
      <c r="DZ99" s="161"/>
    </row>
    <row r="100" spans="1:130" s="162" customFormat="1">
      <c r="A100" s="174">
        <v>368001</v>
      </c>
      <c r="B100" s="156" t="s">
        <v>142</v>
      </c>
      <c r="C100" s="32">
        <v>139</v>
      </c>
      <c r="D100" s="157">
        <v>565239</v>
      </c>
      <c r="E100" s="158">
        <f t="shared" si="91"/>
        <v>1392.2142857142858</v>
      </c>
      <c r="F100" s="159">
        <v>80769</v>
      </c>
      <c r="G100" s="158">
        <f t="shared" si="65"/>
        <v>581.07194244604318</v>
      </c>
      <c r="H100" s="159">
        <v>0</v>
      </c>
      <c r="I100" s="158">
        <f t="shared" si="66"/>
        <v>0</v>
      </c>
      <c r="J100" s="159">
        <v>192395</v>
      </c>
      <c r="K100" s="158">
        <f t="shared" si="67"/>
        <v>1384.1366906474821</v>
      </c>
      <c r="L100" s="159">
        <v>0</v>
      </c>
      <c r="M100" s="158">
        <f t="shared" si="68"/>
        <v>0</v>
      </c>
      <c r="N100" s="159">
        <v>143768</v>
      </c>
      <c r="O100" s="158">
        <f t="shared" si="69"/>
        <v>1034.3021582733813</v>
      </c>
      <c r="P100" s="46">
        <f t="shared" si="70"/>
        <v>982171</v>
      </c>
      <c r="Q100" s="46">
        <f t="shared" si="71"/>
        <v>7065.9784172661866</v>
      </c>
      <c r="R100" s="159">
        <v>92912</v>
      </c>
      <c r="S100" s="158">
        <f t="shared" si="72"/>
        <v>668.43165467625897</v>
      </c>
      <c r="T100" s="159">
        <v>97034</v>
      </c>
      <c r="U100" s="158">
        <f t="shared" si="73"/>
        <v>698.08633093525179</v>
      </c>
      <c r="V100" s="150">
        <f t="shared" si="74"/>
        <v>1172117</v>
      </c>
      <c r="W100" s="150">
        <f t="shared" si="75"/>
        <v>8432.4964028776976</v>
      </c>
      <c r="X100" s="159">
        <v>213468</v>
      </c>
      <c r="Y100" s="158">
        <f t="shared" si="76"/>
        <v>1535.7410071942445</v>
      </c>
      <c r="Z100" s="159">
        <v>37359</v>
      </c>
      <c r="AA100" s="158">
        <f t="shared" si="77"/>
        <v>268.76978417266184</v>
      </c>
      <c r="AB100" s="159">
        <v>84712</v>
      </c>
      <c r="AC100" s="158">
        <f t="shared" si="78"/>
        <v>609.43884892086328</v>
      </c>
      <c r="AD100" s="159">
        <v>117847</v>
      </c>
      <c r="AE100" s="158">
        <f t="shared" si="79"/>
        <v>847.8201438848921</v>
      </c>
      <c r="AF100" s="159">
        <v>88214</v>
      </c>
      <c r="AG100" s="158">
        <f t="shared" si="80"/>
        <v>634.6330935251799</v>
      </c>
      <c r="AH100" s="159">
        <v>93971</v>
      </c>
      <c r="AI100" s="158">
        <f t="shared" si="81"/>
        <v>676.05035971223026</v>
      </c>
      <c r="AJ100" s="159">
        <v>0</v>
      </c>
      <c r="AK100" s="158">
        <f t="shared" si="82"/>
        <v>0</v>
      </c>
      <c r="AL100" s="159">
        <v>6457</v>
      </c>
      <c r="AM100" s="158">
        <f t="shared" si="83"/>
        <v>46.453237410071942</v>
      </c>
      <c r="AN100" s="159">
        <v>1312</v>
      </c>
      <c r="AO100" s="158">
        <f t="shared" si="84"/>
        <v>9.4388489208633093</v>
      </c>
      <c r="AP100" s="151">
        <f t="shared" si="85"/>
        <v>643340</v>
      </c>
      <c r="AQ100" s="151">
        <f t="shared" si="86"/>
        <v>4628.3453237410076</v>
      </c>
      <c r="AR100" s="159">
        <v>0</v>
      </c>
      <c r="AS100" s="158">
        <f t="shared" si="87"/>
        <v>0</v>
      </c>
      <c r="AT100" s="159">
        <v>0</v>
      </c>
      <c r="AU100" s="158">
        <f t="shared" si="88"/>
        <v>0</v>
      </c>
      <c r="AV100" s="152">
        <f t="shared" si="89"/>
        <v>1815457</v>
      </c>
      <c r="AW100" s="152">
        <f t="shared" si="90"/>
        <v>13060.841726618704</v>
      </c>
      <c r="AX100" s="160"/>
      <c r="AY100" s="29"/>
      <c r="AZ100" s="29"/>
      <c r="BA100" s="29"/>
      <c r="BB100" s="161"/>
      <c r="BC100" s="161"/>
      <c r="BD100" s="161"/>
      <c r="BE100" s="161"/>
      <c r="BF100" s="161"/>
      <c r="BG100" s="161"/>
      <c r="BH100" s="161"/>
      <c r="BI100" s="161"/>
      <c r="BJ100" s="161"/>
      <c r="BK100" s="161"/>
      <c r="BL100" s="161"/>
      <c r="BM100" s="161"/>
      <c r="BN100" s="161"/>
      <c r="BO100" s="161"/>
      <c r="BP100" s="161"/>
      <c r="BQ100" s="161"/>
      <c r="BR100" s="161"/>
      <c r="BS100" s="161"/>
      <c r="BT100" s="161"/>
      <c r="BU100" s="161"/>
      <c r="BV100" s="161"/>
      <c r="BW100" s="161"/>
      <c r="BX100" s="161"/>
      <c r="BY100" s="161"/>
      <c r="BZ100" s="161"/>
      <c r="CA100" s="161"/>
      <c r="CB100" s="161"/>
      <c r="CC100" s="161"/>
      <c r="CD100" s="161"/>
      <c r="CE100" s="161"/>
      <c r="CF100" s="161"/>
      <c r="CG100" s="161"/>
      <c r="CH100" s="161"/>
      <c r="CI100" s="161"/>
      <c r="CJ100" s="161"/>
      <c r="CK100" s="161"/>
      <c r="CL100" s="161"/>
      <c r="CM100" s="161"/>
      <c r="CN100" s="161"/>
      <c r="CO100" s="161"/>
      <c r="CP100" s="161"/>
      <c r="CQ100" s="161"/>
      <c r="CR100" s="161"/>
      <c r="CS100" s="161"/>
      <c r="CT100" s="161"/>
      <c r="CU100" s="161"/>
      <c r="CV100" s="161"/>
      <c r="CW100" s="161"/>
      <c r="CX100" s="161"/>
      <c r="CY100" s="161"/>
      <c r="CZ100" s="161"/>
      <c r="DA100" s="161"/>
      <c r="DB100" s="161"/>
      <c r="DC100" s="161"/>
      <c r="DD100" s="161"/>
      <c r="DE100" s="161"/>
      <c r="DF100" s="161"/>
      <c r="DG100" s="161"/>
      <c r="DH100" s="161"/>
      <c r="DI100" s="161"/>
      <c r="DJ100" s="161"/>
      <c r="DK100" s="161"/>
      <c r="DL100" s="161"/>
      <c r="DM100" s="161"/>
      <c r="DN100" s="161"/>
      <c r="DO100" s="161"/>
      <c r="DP100" s="161"/>
      <c r="DQ100" s="161"/>
      <c r="DR100" s="161"/>
      <c r="DS100" s="161"/>
      <c r="DT100" s="161"/>
      <c r="DU100" s="161"/>
      <c r="DV100" s="161"/>
      <c r="DW100" s="161"/>
      <c r="DX100" s="161"/>
      <c r="DY100" s="161"/>
      <c r="DZ100" s="161"/>
    </row>
    <row r="101" spans="1:130" s="162" customFormat="1">
      <c r="A101" s="174">
        <v>369001</v>
      </c>
      <c r="B101" s="156" t="s">
        <v>143</v>
      </c>
      <c r="C101" s="32">
        <v>580</v>
      </c>
      <c r="D101" s="157">
        <v>3037792</v>
      </c>
      <c r="E101" s="158">
        <f t="shared" si="91"/>
        <v>7482.2463054187192</v>
      </c>
      <c r="F101" s="159">
        <v>412301</v>
      </c>
      <c r="G101" s="158">
        <f t="shared" si="65"/>
        <v>710.8637931034483</v>
      </c>
      <c r="H101" s="159">
        <v>0</v>
      </c>
      <c r="I101" s="158">
        <f t="shared" si="66"/>
        <v>0</v>
      </c>
      <c r="J101" s="159">
        <v>544066</v>
      </c>
      <c r="K101" s="158">
        <f t="shared" si="67"/>
        <v>938.04482758620691</v>
      </c>
      <c r="L101" s="159">
        <v>0</v>
      </c>
      <c r="M101" s="158">
        <f t="shared" si="68"/>
        <v>0</v>
      </c>
      <c r="N101" s="159">
        <v>0</v>
      </c>
      <c r="O101" s="158">
        <f t="shared" si="69"/>
        <v>0</v>
      </c>
      <c r="P101" s="46">
        <f t="shared" si="70"/>
        <v>3994159</v>
      </c>
      <c r="Q101" s="46">
        <f t="shared" si="71"/>
        <v>6886.4810344827583</v>
      </c>
      <c r="R101" s="159">
        <v>214811</v>
      </c>
      <c r="S101" s="158">
        <f t="shared" si="72"/>
        <v>370.3637931034483</v>
      </c>
      <c r="T101" s="159">
        <v>403711</v>
      </c>
      <c r="U101" s="158">
        <f t="shared" si="73"/>
        <v>696.05344827586202</v>
      </c>
      <c r="V101" s="150">
        <f t="shared" si="74"/>
        <v>4612681</v>
      </c>
      <c r="W101" s="150">
        <f t="shared" si="75"/>
        <v>7952.8982758620687</v>
      </c>
      <c r="X101" s="159">
        <v>585603</v>
      </c>
      <c r="Y101" s="158">
        <f t="shared" si="76"/>
        <v>1009.6603448275862</v>
      </c>
      <c r="Z101" s="159">
        <v>0</v>
      </c>
      <c r="AA101" s="158">
        <f t="shared" si="77"/>
        <v>0</v>
      </c>
      <c r="AB101" s="159">
        <v>192938</v>
      </c>
      <c r="AC101" s="158">
        <f t="shared" si="78"/>
        <v>332.65172413793101</v>
      </c>
      <c r="AD101" s="159">
        <v>478587</v>
      </c>
      <c r="AE101" s="158">
        <f t="shared" si="79"/>
        <v>825.15</v>
      </c>
      <c r="AF101" s="159">
        <v>666345</v>
      </c>
      <c r="AG101" s="158">
        <f t="shared" si="80"/>
        <v>1148.8706896551723</v>
      </c>
      <c r="AH101" s="159">
        <v>463076</v>
      </c>
      <c r="AI101" s="158">
        <f t="shared" si="81"/>
        <v>798.40689655172412</v>
      </c>
      <c r="AJ101" s="159">
        <v>0</v>
      </c>
      <c r="AK101" s="158">
        <f t="shared" si="82"/>
        <v>0</v>
      </c>
      <c r="AL101" s="159">
        <v>0</v>
      </c>
      <c r="AM101" s="158">
        <f t="shared" si="83"/>
        <v>0</v>
      </c>
      <c r="AN101" s="159">
        <v>0</v>
      </c>
      <c r="AO101" s="158">
        <f t="shared" si="84"/>
        <v>0</v>
      </c>
      <c r="AP101" s="151">
        <f t="shared" si="85"/>
        <v>2386549</v>
      </c>
      <c r="AQ101" s="151">
        <f t="shared" si="86"/>
        <v>4114.7396551724141</v>
      </c>
      <c r="AR101" s="159">
        <v>0</v>
      </c>
      <c r="AS101" s="158">
        <f t="shared" si="87"/>
        <v>0</v>
      </c>
      <c r="AT101" s="159">
        <v>0</v>
      </c>
      <c r="AU101" s="158">
        <f t="shared" si="88"/>
        <v>0</v>
      </c>
      <c r="AV101" s="152">
        <f t="shared" si="89"/>
        <v>6999230</v>
      </c>
      <c r="AW101" s="152">
        <f t="shared" si="90"/>
        <v>12067.637931034482</v>
      </c>
      <c r="AX101" s="160"/>
      <c r="AY101" s="29"/>
      <c r="AZ101" s="29"/>
      <c r="BA101" s="29"/>
      <c r="BB101" s="161"/>
      <c r="BC101" s="161"/>
      <c r="BD101" s="161"/>
      <c r="BE101" s="161"/>
      <c r="BF101" s="161"/>
      <c r="BG101" s="161"/>
      <c r="BH101" s="161"/>
      <c r="BI101" s="161"/>
      <c r="BJ101" s="161"/>
      <c r="BK101" s="161"/>
      <c r="BL101" s="161"/>
      <c r="BM101" s="161"/>
      <c r="BN101" s="161"/>
      <c r="BO101" s="161"/>
      <c r="BP101" s="161"/>
      <c r="BQ101" s="161"/>
      <c r="BR101" s="161"/>
      <c r="BS101" s="161"/>
      <c r="BT101" s="161"/>
      <c r="BU101" s="161"/>
      <c r="BV101" s="161"/>
      <c r="BW101" s="161"/>
      <c r="BX101" s="161"/>
      <c r="BY101" s="161"/>
      <c r="BZ101" s="161"/>
      <c r="CA101" s="161"/>
      <c r="CB101" s="161"/>
      <c r="CC101" s="161"/>
      <c r="CD101" s="161"/>
      <c r="CE101" s="161"/>
      <c r="CF101" s="161"/>
      <c r="CG101" s="161"/>
      <c r="CH101" s="161"/>
      <c r="CI101" s="161"/>
      <c r="CJ101" s="161"/>
      <c r="CK101" s="161"/>
      <c r="CL101" s="161"/>
      <c r="CM101" s="161"/>
      <c r="CN101" s="161"/>
      <c r="CO101" s="161"/>
      <c r="CP101" s="161"/>
      <c r="CQ101" s="161"/>
      <c r="CR101" s="161"/>
      <c r="CS101" s="161"/>
      <c r="CT101" s="161"/>
      <c r="CU101" s="161"/>
      <c r="CV101" s="161"/>
      <c r="CW101" s="161"/>
      <c r="CX101" s="161"/>
      <c r="CY101" s="161"/>
      <c r="CZ101" s="161"/>
      <c r="DA101" s="161"/>
      <c r="DB101" s="161"/>
      <c r="DC101" s="161"/>
      <c r="DD101" s="161"/>
      <c r="DE101" s="161"/>
      <c r="DF101" s="161"/>
      <c r="DG101" s="161"/>
      <c r="DH101" s="161"/>
      <c r="DI101" s="161"/>
      <c r="DJ101" s="161"/>
      <c r="DK101" s="161"/>
      <c r="DL101" s="161"/>
      <c r="DM101" s="161"/>
      <c r="DN101" s="161"/>
      <c r="DO101" s="161"/>
      <c r="DP101" s="161"/>
      <c r="DQ101" s="161"/>
      <c r="DR101" s="161"/>
      <c r="DS101" s="161"/>
      <c r="DT101" s="161"/>
      <c r="DU101" s="161"/>
      <c r="DV101" s="161"/>
      <c r="DW101" s="161"/>
      <c r="DX101" s="161"/>
      <c r="DY101" s="161"/>
      <c r="DZ101" s="161"/>
    </row>
    <row r="102" spans="1:130" s="162" customFormat="1">
      <c r="A102" s="174">
        <v>369002</v>
      </c>
      <c r="B102" s="175" t="s">
        <v>144</v>
      </c>
      <c r="C102" s="32">
        <v>638</v>
      </c>
      <c r="D102" s="157">
        <v>3013538</v>
      </c>
      <c r="E102" s="158">
        <f t="shared" si="91"/>
        <v>7422.5073891625616</v>
      </c>
      <c r="F102" s="159">
        <v>337150</v>
      </c>
      <c r="G102" s="158">
        <f t="shared" si="65"/>
        <v>528.44827586206895</v>
      </c>
      <c r="H102" s="159">
        <v>0</v>
      </c>
      <c r="I102" s="158">
        <f t="shared" si="66"/>
        <v>0</v>
      </c>
      <c r="J102" s="159">
        <v>405321</v>
      </c>
      <c r="K102" s="158">
        <f t="shared" si="67"/>
        <v>635.29937304075236</v>
      </c>
      <c r="L102" s="159">
        <v>0</v>
      </c>
      <c r="M102" s="158">
        <f t="shared" si="68"/>
        <v>0</v>
      </c>
      <c r="N102" s="159">
        <v>9027</v>
      </c>
      <c r="O102" s="158">
        <f t="shared" si="69"/>
        <v>14.148902821316614</v>
      </c>
      <c r="P102" s="46">
        <f t="shared" si="70"/>
        <v>3765036</v>
      </c>
      <c r="Q102" s="46">
        <f t="shared" si="71"/>
        <v>5901.3103448275861</v>
      </c>
      <c r="R102" s="159">
        <v>232123</v>
      </c>
      <c r="S102" s="158">
        <f t="shared" si="72"/>
        <v>363.82915360501568</v>
      </c>
      <c r="T102" s="159">
        <v>152036</v>
      </c>
      <c r="U102" s="158">
        <f t="shared" si="73"/>
        <v>238.30094043887146</v>
      </c>
      <c r="V102" s="150">
        <f t="shared" si="74"/>
        <v>4149195</v>
      </c>
      <c r="W102" s="150">
        <f t="shared" si="75"/>
        <v>6503.4404388714729</v>
      </c>
      <c r="X102" s="159">
        <v>705702</v>
      </c>
      <c r="Y102" s="158">
        <f t="shared" si="76"/>
        <v>1106.1159874608149</v>
      </c>
      <c r="Z102" s="159">
        <v>14962</v>
      </c>
      <c r="AA102" s="158">
        <f t="shared" si="77"/>
        <v>23.451410658307211</v>
      </c>
      <c r="AB102" s="159">
        <v>477641</v>
      </c>
      <c r="AC102" s="158">
        <f t="shared" si="78"/>
        <v>748.65360501567397</v>
      </c>
      <c r="AD102" s="159">
        <v>493282</v>
      </c>
      <c r="AE102" s="158">
        <f t="shared" si="79"/>
        <v>773.16927899686516</v>
      </c>
      <c r="AF102" s="159">
        <v>720332</v>
      </c>
      <c r="AG102" s="158">
        <f t="shared" si="80"/>
        <v>1129.0470219435736</v>
      </c>
      <c r="AH102" s="159">
        <v>431504</v>
      </c>
      <c r="AI102" s="158">
        <f t="shared" si="81"/>
        <v>676.33855799373043</v>
      </c>
      <c r="AJ102" s="159">
        <v>0</v>
      </c>
      <c r="AK102" s="158">
        <f t="shared" si="82"/>
        <v>0</v>
      </c>
      <c r="AL102" s="159">
        <v>0</v>
      </c>
      <c r="AM102" s="158">
        <f t="shared" si="83"/>
        <v>0</v>
      </c>
      <c r="AN102" s="159">
        <v>0</v>
      </c>
      <c r="AO102" s="158">
        <f t="shared" si="84"/>
        <v>0</v>
      </c>
      <c r="AP102" s="151">
        <f t="shared" si="85"/>
        <v>2843423</v>
      </c>
      <c r="AQ102" s="151">
        <f t="shared" si="86"/>
        <v>4456.7758620689656</v>
      </c>
      <c r="AR102" s="159">
        <v>0</v>
      </c>
      <c r="AS102" s="158">
        <f t="shared" si="87"/>
        <v>0</v>
      </c>
      <c r="AT102" s="159">
        <v>0</v>
      </c>
      <c r="AU102" s="158">
        <f t="shared" si="88"/>
        <v>0</v>
      </c>
      <c r="AV102" s="152">
        <f t="shared" si="89"/>
        <v>6992618</v>
      </c>
      <c r="AW102" s="152">
        <f t="shared" si="90"/>
        <v>10960.216300940439</v>
      </c>
      <c r="AX102" s="160"/>
      <c r="AY102" s="29"/>
      <c r="AZ102" s="29"/>
      <c r="BA102" s="29"/>
      <c r="BB102" s="161"/>
      <c r="BC102" s="161"/>
      <c r="BD102" s="161"/>
      <c r="BE102" s="161"/>
      <c r="BF102" s="161"/>
      <c r="BG102" s="161"/>
      <c r="BH102" s="161"/>
      <c r="BI102" s="161"/>
      <c r="BJ102" s="161"/>
      <c r="BK102" s="161"/>
      <c r="BL102" s="161"/>
      <c r="BM102" s="161"/>
      <c r="BN102" s="161"/>
      <c r="BO102" s="161"/>
      <c r="BP102" s="161"/>
      <c r="BQ102" s="161"/>
      <c r="BR102" s="161"/>
      <c r="BS102" s="161"/>
      <c r="BT102" s="161"/>
      <c r="BU102" s="161"/>
      <c r="BV102" s="161"/>
      <c r="BW102" s="161"/>
      <c r="BX102" s="161"/>
      <c r="BY102" s="161"/>
      <c r="BZ102" s="161"/>
      <c r="CA102" s="161"/>
      <c r="CB102" s="161"/>
      <c r="CC102" s="161"/>
      <c r="CD102" s="161"/>
      <c r="CE102" s="161"/>
      <c r="CF102" s="161"/>
      <c r="CG102" s="161"/>
      <c r="CH102" s="161"/>
      <c r="CI102" s="161"/>
      <c r="CJ102" s="161"/>
      <c r="CK102" s="161"/>
      <c r="CL102" s="161"/>
      <c r="CM102" s="161"/>
      <c r="CN102" s="161"/>
      <c r="CO102" s="161"/>
      <c r="CP102" s="161"/>
      <c r="CQ102" s="161"/>
      <c r="CR102" s="161"/>
      <c r="CS102" s="161"/>
      <c r="CT102" s="161"/>
      <c r="CU102" s="161"/>
      <c r="CV102" s="161"/>
      <c r="CW102" s="161"/>
      <c r="CX102" s="161"/>
      <c r="CY102" s="161"/>
      <c r="CZ102" s="161"/>
      <c r="DA102" s="161"/>
      <c r="DB102" s="161"/>
      <c r="DC102" s="161"/>
      <c r="DD102" s="161"/>
      <c r="DE102" s="161"/>
      <c r="DF102" s="161"/>
      <c r="DG102" s="161"/>
      <c r="DH102" s="161"/>
      <c r="DI102" s="161"/>
      <c r="DJ102" s="161"/>
      <c r="DK102" s="161"/>
      <c r="DL102" s="161"/>
      <c r="DM102" s="161"/>
      <c r="DN102" s="161"/>
      <c r="DO102" s="161"/>
      <c r="DP102" s="161"/>
      <c r="DQ102" s="161"/>
      <c r="DR102" s="161"/>
      <c r="DS102" s="161"/>
      <c r="DT102" s="161"/>
      <c r="DU102" s="161"/>
      <c r="DV102" s="161"/>
      <c r="DW102" s="161"/>
      <c r="DX102" s="161"/>
      <c r="DY102" s="161"/>
      <c r="DZ102" s="161"/>
    </row>
    <row r="103" spans="1:130" s="180" customFormat="1">
      <c r="A103" s="53">
        <v>371001</v>
      </c>
      <c r="B103" s="119" t="s">
        <v>145</v>
      </c>
      <c r="C103" s="55">
        <v>444</v>
      </c>
      <c r="D103" s="176">
        <v>2379140</v>
      </c>
      <c r="E103" s="57">
        <f t="shared" si="91"/>
        <v>5859.9507389162563</v>
      </c>
      <c r="F103" s="95">
        <v>359424</v>
      </c>
      <c r="G103" s="57">
        <f t="shared" si="65"/>
        <v>809.51351351351354</v>
      </c>
      <c r="H103" s="95">
        <v>0</v>
      </c>
      <c r="I103" s="57">
        <f t="shared" si="66"/>
        <v>0</v>
      </c>
      <c r="J103" s="95">
        <v>26888</v>
      </c>
      <c r="K103" s="57">
        <f t="shared" si="67"/>
        <v>60.558558558558559</v>
      </c>
      <c r="L103" s="95">
        <v>0</v>
      </c>
      <c r="M103" s="57">
        <f t="shared" si="68"/>
        <v>0</v>
      </c>
      <c r="N103" s="95">
        <v>0</v>
      </c>
      <c r="O103" s="57">
        <f t="shared" si="69"/>
        <v>0</v>
      </c>
      <c r="P103" s="59">
        <f t="shared" si="70"/>
        <v>2765452</v>
      </c>
      <c r="Q103" s="59">
        <f t="shared" si="71"/>
        <v>6228.4954954954956</v>
      </c>
      <c r="R103" s="95">
        <v>143396</v>
      </c>
      <c r="S103" s="57">
        <f t="shared" si="72"/>
        <v>322.96396396396398</v>
      </c>
      <c r="T103" s="95">
        <v>208079</v>
      </c>
      <c r="U103" s="57">
        <f t="shared" si="73"/>
        <v>468.64639639639637</v>
      </c>
      <c r="V103" s="61">
        <f t="shared" si="74"/>
        <v>3116927</v>
      </c>
      <c r="W103" s="177">
        <f t="shared" si="75"/>
        <v>7020.1058558558561</v>
      </c>
      <c r="X103" s="95">
        <v>994307</v>
      </c>
      <c r="Y103" s="57">
        <f t="shared" si="76"/>
        <v>2239.4301801801803</v>
      </c>
      <c r="Z103" s="95">
        <v>68208</v>
      </c>
      <c r="AA103" s="57">
        <f t="shared" si="77"/>
        <v>153.62162162162161</v>
      </c>
      <c r="AB103" s="95">
        <v>178534</v>
      </c>
      <c r="AC103" s="57">
        <f t="shared" si="78"/>
        <v>402.10360360360363</v>
      </c>
      <c r="AD103" s="95">
        <v>559637</v>
      </c>
      <c r="AE103" s="57">
        <f t="shared" si="79"/>
        <v>1260.4436936936936</v>
      </c>
      <c r="AF103" s="95">
        <v>358995</v>
      </c>
      <c r="AG103" s="57">
        <f t="shared" si="80"/>
        <v>808.54729729729729</v>
      </c>
      <c r="AH103" s="95">
        <v>313202</v>
      </c>
      <c r="AI103" s="57">
        <f t="shared" si="81"/>
        <v>705.40990990990986</v>
      </c>
      <c r="AJ103" s="95">
        <v>0</v>
      </c>
      <c r="AK103" s="57">
        <f t="shared" si="82"/>
        <v>0</v>
      </c>
      <c r="AL103" s="95">
        <v>0</v>
      </c>
      <c r="AM103" s="57">
        <f t="shared" si="83"/>
        <v>0</v>
      </c>
      <c r="AN103" s="95">
        <v>3719</v>
      </c>
      <c r="AO103" s="57">
        <f t="shared" si="84"/>
        <v>8.3761261261261257</v>
      </c>
      <c r="AP103" s="62">
        <f t="shared" si="85"/>
        <v>2476602</v>
      </c>
      <c r="AQ103" s="178">
        <f t="shared" si="86"/>
        <v>5577.9324324324325</v>
      </c>
      <c r="AR103" s="95">
        <v>0</v>
      </c>
      <c r="AS103" s="57">
        <f t="shared" si="87"/>
        <v>0</v>
      </c>
      <c r="AT103" s="95">
        <v>0</v>
      </c>
      <c r="AU103" s="57">
        <f t="shared" si="88"/>
        <v>0</v>
      </c>
      <c r="AV103" s="179">
        <f t="shared" si="89"/>
        <v>5593529</v>
      </c>
      <c r="AW103" s="179">
        <f t="shared" si="90"/>
        <v>12598.038288288288</v>
      </c>
      <c r="AX103" s="160"/>
      <c r="AY103" s="51"/>
      <c r="AZ103" s="51"/>
      <c r="BA103" s="51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2"/>
      <c r="CX103" s="52"/>
      <c r="CY103" s="52"/>
      <c r="CZ103" s="52"/>
      <c r="DA103" s="52"/>
      <c r="DB103" s="52"/>
      <c r="DC103" s="52"/>
      <c r="DD103" s="52"/>
      <c r="DE103" s="52"/>
      <c r="DF103" s="52"/>
      <c r="DG103" s="52"/>
      <c r="DH103" s="52"/>
      <c r="DI103" s="52"/>
      <c r="DJ103" s="52"/>
      <c r="DK103" s="52"/>
      <c r="DL103" s="52"/>
      <c r="DM103" s="52"/>
      <c r="DN103" s="52"/>
      <c r="DO103" s="52"/>
      <c r="DP103" s="52"/>
      <c r="DQ103" s="52"/>
      <c r="DR103" s="52"/>
      <c r="DS103" s="52"/>
      <c r="DT103" s="52"/>
      <c r="DU103" s="52"/>
      <c r="DV103" s="52"/>
      <c r="DW103" s="52"/>
      <c r="DX103" s="52"/>
      <c r="DY103" s="52"/>
      <c r="DZ103" s="52"/>
    </row>
    <row r="104" spans="1:130" s="183" customFormat="1">
      <c r="A104" s="41">
        <v>372001</v>
      </c>
      <c r="B104" s="121" t="s">
        <v>146</v>
      </c>
      <c r="C104" s="32">
        <v>446</v>
      </c>
      <c r="D104" s="181">
        <v>2424021</v>
      </c>
      <c r="E104" s="44">
        <f t="shared" si="91"/>
        <v>5970.4950738916259</v>
      </c>
      <c r="F104" s="182">
        <v>376297</v>
      </c>
      <c r="G104" s="44">
        <f t="shared" si="65"/>
        <v>843.71524663677133</v>
      </c>
      <c r="H104" s="182">
        <v>0</v>
      </c>
      <c r="I104" s="44">
        <f t="shared" si="66"/>
        <v>0</v>
      </c>
      <c r="J104" s="182">
        <v>64335</v>
      </c>
      <c r="K104" s="44">
        <f t="shared" si="67"/>
        <v>144.24887892376682</v>
      </c>
      <c r="L104" s="182">
        <v>0</v>
      </c>
      <c r="M104" s="44">
        <f t="shared" si="68"/>
        <v>0</v>
      </c>
      <c r="N104" s="182">
        <v>163412</v>
      </c>
      <c r="O104" s="44">
        <f t="shared" si="69"/>
        <v>366.39461883408075</v>
      </c>
      <c r="P104" s="46">
        <f t="shared" si="70"/>
        <v>3028065</v>
      </c>
      <c r="Q104" s="46">
        <f t="shared" si="71"/>
        <v>6789.3834080717488</v>
      </c>
      <c r="R104" s="182">
        <v>165747</v>
      </c>
      <c r="S104" s="44">
        <f t="shared" si="72"/>
        <v>371.63004484304935</v>
      </c>
      <c r="T104" s="182">
        <v>129967</v>
      </c>
      <c r="U104" s="44">
        <f t="shared" si="73"/>
        <v>291.40582959641256</v>
      </c>
      <c r="V104" s="48">
        <f t="shared" si="74"/>
        <v>3323779</v>
      </c>
      <c r="W104" s="48">
        <f t="shared" si="75"/>
        <v>7452.4192825112104</v>
      </c>
      <c r="X104" s="182">
        <v>324481</v>
      </c>
      <c r="Y104" s="44">
        <f t="shared" si="76"/>
        <v>727.53587443946185</v>
      </c>
      <c r="Z104" s="182">
        <v>129843</v>
      </c>
      <c r="AA104" s="44">
        <f t="shared" si="77"/>
        <v>291.12780269058294</v>
      </c>
      <c r="AB104" s="182">
        <v>248476</v>
      </c>
      <c r="AC104" s="44">
        <f t="shared" si="78"/>
        <v>557.12107623318389</v>
      </c>
      <c r="AD104" s="182">
        <v>440526</v>
      </c>
      <c r="AE104" s="44">
        <f t="shared" si="79"/>
        <v>987.72645739910308</v>
      </c>
      <c r="AF104" s="182">
        <v>364262</v>
      </c>
      <c r="AG104" s="44">
        <f t="shared" si="80"/>
        <v>816.7309417040359</v>
      </c>
      <c r="AH104" s="182">
        <v>10951</v>
      </c>
      <c r="AI104" s="44">
        <f t="shared" si="81"/>
        <v>24.553811659192824</v>
      </c>
      <c r="AJ104" s="182">
        <v>0</v>
      </c>
      <c r="AK104" s="44">
        <f t="shared" si="82"/>
        <v>0</v>
      </c>
      <c r="AL104" s="182">
        <v>0</v>
      </c>
      <c r="AM104" s="44">
        <f t="shared" si="83"/>
        <v>0</v>
      </c>
      <c r="AN104" s="182">
        <v>0</v>
      </c>
      <c r="AO104" s="44">
        <f t="shared" si="84"/>
        <v>0</v>
      </c>
      <c r="AP104" s="49">
        <f t="shared" si="85"/>
        <v>1518539</v>
      </c>
      <c r="AQ104" s="49">
        <f t="shared" si="86"/>
        <v>3404.7959641255607</v>
      </c>
      <c r="AR104" s="182">
        <v>0</v>
      </c>
      <c r="AS104" s="44">
        <f t="shared" si="87"/>
        <v>0</v>
      </c>
      <c r="AT104" s="182">
        <v>0</v>
      </c>
      <c r="AU104" s="44">
        <f t="shared" si="88"/>
        <v>0</v>
      </c>
      <c r="AV104" s="50">
        <f t="shared" si="89"/>
        <v>4842318</v>
      </c>
      <c r="AW104" s="50">
        <f t="shared" si="90"/>
        <v>10857.215246636772</v>
      </c>
      <c r="AX104" s="160"/>
      <c r="AY104" s="51"/>
      <c r="AZ104" s="51"/>
      <c r="BA104" s="51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2"/>
      <c r="DQ104" s="52"/>
      <c r="DR104" s="52"/>
      <c r="DS104" s="52"/>
      <c r="DT104" s="52"/>
      <c r="DU104" s="52"/>
      <c r="DV104" s="52"/>
      <c r="DW104" s="52"/>
      <c r="DX104" s="52"/>
      <c r="DY104" s="52"/>
      <c r="DZ104" s="52"/>
    </row>
    <row r="105" spans="1:130" s="183" customFormat="1">
      <c r="A105" s="41">
        <v>373001</v>
      </c>
      <c r="B105" s="121" t="s">
        <v>147</v>
      </c>
      <c r="C105" s="32">
        <v>241</v>
      </c>
      <c r="D105" s="181">
        <v>1130029</v>
      </c>
      <c r="E105" s="44">
        <f t="shared" si="91"/>
        <v>2783.3226600985222</v>
      </c>
      <c r="F105" s="182">
        <v>262255</v>
      </c>
      <c r="G105" s="44">
        <f t="shared" si="65"/>
        <v>1088.1950207468881</v>
      </c>
      <c r="H105" s="182">
        <v>0</v>
      </c>
      <c r="I105" s="44">
        <f t="shared" si="66"/>
        <v>0</v>
      </c>
      <c r="J105" s="182">
        <v>12050</v>
      </c>
      <c r="K105" s="44">
        <f t="shared" si="67"/>
        <v>50</v>
      </c>
      <c r="L105" s="182">
        <v>0</v>
      </c>
      <c r="M105" s="44">
        <f t="shared" si="68"/>
        <v>0</v>
      </c>
      <c r="N105" s="182">
        <v>0</v>
      </c>
      <c r="O105" s="44">
        <f t="shared" si="69"/>
        <v>0</v>
      </c>
      <c r="P105" s="46">
        <f t="shared" si="70"/>
        <v>1404334</v>
      </c>
      <c r="Q105" s="46">
        <f t="shared" si="71"/>
        <v>5827.1120331950206</v>
      </c>
      <c r="R105" s="182">
        <v>60084</v>
      </c>
      <c r="S105" s="44">
        <f t="shared" si="72"/>
        <v>249.31120331950208</v>
      </c>
      <c r="T105" s="182">
        <v>132441</v>
      </c>
      <c r="U105" s="44">
        <f t="shared" si="73"/>
        <v>549.54771784232366</v>
      </c>
      <c r="V105" s="48">
        <f t="shared" si="74"/>
        <v>1596859</v>
      </c>
      <c r="W105" s="48">
        <f t="shared" si="75"/>
        <v>6625.9709543568461</v>
      </c>
      <c r="X105" s="182">
        <v>311091</v>
      </c>
      <c r="Y105" s="44">
        <f t="shared" si="76"/>
        <v>1290.8340248962656</v>
      </c>
      <c r="Z105" s="182">
        <v>14030</v>
      </c>
      <c r="AA105" s="44">
        <f t="shared" si="77"/>
        <v>58.215767634854771</v>
      </c>
      <c r="AB105" s="182">
        <v>85120</v>
      </c>
      <c r="AC105" s="44">
        <f t="shared" si="78"/>
        <v>353.19502074688796</v>
      </c>
      <c r="AD105" s="182">
        <v>254634</v>
      </c>
      <c r="AE105" s="44">
        <f t="shared" si="79"/>
        <v>1056.5726141078837</v>
      </c>
      <c r="AF105" s="182">
        <v>212800</v>
      </c>
      <c r="AG105" s="44">
        <f t="shared" si="80"/>
        <v>882.98755186721996</v>
      </c>
      <c r="AH105" s="182">
        <v>188238</v>
      </c>
      <c r="AI105" s="44">
        <f t="shared" si="81"/>
        <v>781.07053941908714</v>
      </c>
      <c r="AJ105" s="182">
        <v>0</v>
      </c>
      <c r="AK105" s="44">
        <f t="shared" si="82"/>
        <v>0</v>
      </c>
      <c r="AL105" s="182">
        <v>0</v>
      </c>
      <c r="AM105" s="44">
        <f t="shared" si="83"/>
        <v>0</v>
      </c>
      <c r="AN105" s="182">
        <v>58598</v>
      </c>
      <c r="AO105" s="44">
        <f t="shared" si="84"/>
        <v>243.14522821576764</v>
      </c>
      <c r="AP105" s="49">
        <f t="shared" si="85"/>
        <v>1124511</v>
      </c>
      <c r="AQ105" s="49">
        <f t="shared" si="86"/>
        <v>4666.0207468879671</v>
      </c>
      <c r="AR105" s="182">
        <v>0</v>
      </c>
      <c r="AS105" s="44">
        <f t="shared" si="87"/>
        <v>0</v>
      </c>
      <c r="AT105" s="182">
        <v>497</v>
      </c>
      <c r="AU105" s="44">
        <f t="shared" si="88"/>
        <v>2.0622406639004147</v>
      </c>
      <c r="AV105" s="50">
        <f t="shared" si="89"/>
        <v>2721867</v>
      </c>
      <c r="AW105" s="50">
        <f t="shared" si="90"/>
        <v>11294.053941908714</v>
      </c>
      <c r="AX105" s="160"/>
      <c r="AY105" s="51"/>
      <c r="AZ105" s="51"/>
      <c r="BA105" s="51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2"/>
      <c r="DC105" s="52"/>
      <c r="DD105" s="52"/>
      <c r="DE105" s="52"/>
      <c r="DF105" s="52"/>
      <c r="DG105" s="52"/>
      <c r="DH105" s="52"/>
      <c r="DI105" s="52"/>
      <c r="DJ105" s="52"/>
      <c r="DK105" s="52"/>
      <c r="DL105" s="52"/>
      <c r="DM105" s="52"/>
      <c r="DN105" s="52"/>
      <c r="DO105" s="52"/>
      <c r="DP105" s="52"/>
      <c r="DQ105" s="52"/>
      <c r="DR105" s="52"/>
      <c r="DS105" s="52"/>
      <c r="DT105" s="52"/>
      <c r="DU105" s="52"/>
      <c r="DV105" s="52"/>
      <c r="DW105" s="52"/>
      <c r="DX105" s="52"/>
      <c r="DY105" s="52"/>
      <c r="DZ105" s="52"/>
    </row>
    <row r="106" spans="1:130" s="183" customFormat="1">
      <c r="A106" s="41">
        <v>374001</v>
      </c>
      <c r="B106" s="121" t="s">
        <v>148</v>
      </c>
      <c r="C106" s="32">
        <v>330</v>
      </c>
      <c r="D106" s="181">
        <v>1519391</v>
      </c>
      <c r="E106" s="44">
        <f t="shared" si="91"/>
        <v>3742.3423645320199</v>
      </c>
      <c r="F106" s="182">
        <v>219163</v>
      </c>
      <c r="G106" s="44">
        <f t="shared" si="65"/>
        <v>664.13030303030303</v>
      </c>
      <c r="H106" s="182">
        <v>0</v>
      </c>
      <c r="I106" s="44">
        <f t="shared" si="66"/>
        <v>0</v>
      </c>
      <c r="J106" s="182">
        <v>19463</v>
      </c>
      <c r="K106" s="44">
        <f t="shared" si="67"/>
        <v>58.978787878787877</v>
      </c>
      <c r="L106" s="182">
        <v>0</v>
      </c>
      <c r="M106" s="44">
        <f t="shared" si="68"/>
        <v>0</v>
      </c>
      <c r="N106" s="182">
        <v>0</v>
      </c>
      <c r="O106" s="44">
        <f t="shared" si="69"/>
        <v>0</v>
      </c>
      <c r="P106" s="46">
        <f t="shared" si="70"/>
        <v>1758017</v>
      </c>
      <c r="Q106" s="46">
        <f t="shared" si="71"/>
        <v>5327.3242424242426</v>
      </c>
      <c r="R106" s="182">
        <v>42250</v>
      </c>
      <c r="S106" s="44">
        <f t="shared" si="72"/>
        <v>128.03030303030303</v>
      </c>
      <c r="T106" s="182">
        <v>112512</v>
      </c>
      <c r="U106" s="44">
        <f t="shared" si="73"/>
        <v>340.94545454545454</v>
      </c>
      <c r="V106" s="48">
        <f t="shared" si="74"/>
        <v>1912779</v>
      </c>
      <c r="W106" s="48">
        <f t="shared" si="75"/>
        <v>5796.3</v>
      </c>
      <c r="X106" s="182">
        <v>395999</v>
      </c>
      <c r="Y106" s="44">
        <f t="shared" si="76"/>
        <v>1199.9969696969697</v>
      </c>
      <c r="Z106" s="182">
        <v>6122</v>
      </c>
      <c r="AA106" s="44">
        <f t="shared" si="77"/>
        <v>18.551515151515151</v>
      </c>
      <c r="AB106" s="182">
        <v>132787</v>
      </c>
      <c r="AC106" s="44">
        <f t="shared" si="78"/>
        <v>402.38484848484848</v>
      </c>
      <c r="AD106" s="182">
        <v>341276</v>
      </c>
      <c r="AE106" s="44">
        <f t="shared" si="79"/>
        <v>1034.169696969697</v>
      </c>
      <c r="AF106" s="182">
        <v>253391</v>
      </c>
      <c r="AG106" s="44">
        <f t="shared" si="80"/>
        <v>767.85151515151517</v>
      </c>
      <c r="AH106" s="182">
        <v>238670</v>
      </c>
      <c r="AI106" s="44">
        <f t="shared" si="81"/>
        <v>723.24242424242425</v>
      </c>
      <c r="AJ106" s="182">
        <v>0</v>
      </c>
      <c r="AK106" s="44">
        <f t="shared" si="82"/>
        <v>0</v>
      </c>
      <c r="AL106" s="182">
        <v>0</v>
      </c>
      <c r="AM106" s="44">
        <f t="shared" si="83"/>
        <v>0</v>
      </c>
      <c r="AN106" s="182">
        <v>19848</v>
      </c>
      <c r="AO106" s="44">
        <f t="shared" si="84"/>
        <v>60.145454545454548</v>
      </c>
      <c r="AP106" s="49">
        <f t="shared" si="85"/>
        <v>1388093</v>
      </c>
      <c r="AQ106" s="49">
        <f t="shared" si="86"/>
        <v>4206.3424242424244</v>
      </c>
      <c r="AR106" s="182">
        <v>0</v>
      </c>
      <c r="AS106" s="44">
        <f t="shared" si="87"/>
        <v>0</v>
      </c>
      <c r="AT106" s="182">
        <v>0</v>
      </c>
      <c r="AU106" s="44">
        <f t="shared" si="88"/>
        <v>0</v>
      </c>
      <c r="AV106" s="50">
        <f t="shared" si="89"/>
        <v>3300872</v>
      </c>
      <c r="AW106" s="50">
        <f t="shared" si="90"/>
        <v>10002.642424242424</v>
      </c>
      <c r="AX106" s="160"/>
      <c r="AY106" s="51"/>
      <c r="AZ106" s="51"/>
      <c r="BA106" s="51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/>
      <c r="DF106" s="52"/>
      <c r="DG106" s="52"/>
      <c r="DH106" s="52"/>
      <c r="DI106" s="52"/>
      <c r="DJ106" s="52"/>
      <c r="DK106" s="52"/>
      <c r="DL106" s="52"/>
      <c r="DM106" s="52"/>
      <c r="DN106" s="52"/>
      <c r="DO106" s="52"/>
      <c r="DP106" s="52"/>
      <c r="DQ106" s="52"/>
      <c r="DR106" s="52"/>
      <c r="DS106" s="52"/>
      <c r="DT106" s="52"/>
      <c r="DU106" s="52"/>
      <c r="DV106" s="52"/>
      <c r="DW106" s="52"/>
      <c r="DX106" s="52"/>
      <c r="DY106" s="52"/>
      <c r="DZ106" s="52"/>
    </row>
    <row r="107" spans="1:130" s="183" customFormat="1">
      <c r="A107" s="41">
        <v>375001</v>
      </c>
      <c r="B107" s="121" t="s">
        <v>149</v>
      </c>
      <c r="C107" s="32">
        <v>198</v>
      </c>
      <c r="D107" s="181">
        <v>925939</v>
      </c>
      <c r="E107" s="44">
        <f t="shared" si="91"/>
        <v>2280.6379310344828</v>
      </c>
      <c r="F107" s="182">
        <v>77226</v>
      </c>
      <c r="G107" s="44">
        <f t="shared" si="65"/>
        <v>390.030303030303</v>
      </c>
      <c r="H107" s="182">
        <v>0</v>
      </c>
      <c r="I107" s="44">
        <f t="shared" si="66"/>
        <v>0</v>
      </c>
      <c r="J107" s="182">
        <v>86396</v>
      </c>
      <c r="K107" s="44">
        <f t="shared" si="67"/>
        <v>436.34343434343435</v>
      </c>
      <c r="L107" s="182">
        <v>0</v>
      </c>
      <c r="M107" s="44">
        <f t="shared" si="68"/>
        <v>0</v>
      </c>
      <c r="N107" s="182">
        <v>0</v>
      </c>
      <c r="O107" s="44">
        <f t="shared" si="69"/>
        <v>0</v>
      </c>
      <c r="P107" s="46">
        <f t="shared" si="70"/>
        <v>1089561</v>
      </c>
      <c r="Q107" s="46">
        <f t="shared" si="71"/>
        <v>5502.833333333333</v>
      </c>
      <c r="R107" s="182">
        <v>53602</v>
      </c>
      <c r="S107" s="44">
        <f t="shared" si="72"/>
        <v>270.71717171717171</v>
      </c>
      <c r="T107" s="182">
        <v>19165</v>
      </c>
      <c r="U107" s="44">
        <f t="shared" si="73"/>
        <v>96.792929292929287</v>
      </c>
      <c r="V107" s="48">
        <f t="shared" si="74"/>
        <v>1162328</v>
      </c>
      <c r="W107" s="48">
        <f t="shared" si="75"/>
        <v>5870.3434343434346</v>
      </c>
      <c r="X107" s="182">
        <v>329865</v>
      </c>
      <c r="Y107" s="44">
        <f t="shared" si="76"/>
        <v>1665.9848484848485</v>
      </c>
      <c r="Z107" s="182">
        <v>4500</v>
      </c>
      <c r="AA107" s="44">
        <f t="shared" si="77"/>
        <v>22.727272727272727</v>
      </c>
      <c r="AB107" s="182">
        <v>165272</v>
      </c>
      <c r="AC107" s="44">
        <f t="shared" si="78"/>
        <v>834.70707070707067</v>
      </c>
      <c r="AD107" s="182">
        <v>188234</v>
      </c>
      <c r="AE107" s="44">
        <f t="shared" si="79"/>
        <v>950.67676767676767</v>
      </c>
      <c r="AF107" s="182">
        <v>232765</v>
      </c>
      <c r="AG107" s="44">
        <f t="shared" si="80"/>
        <v>1175.5808080808081</v>
      </c>
      <c r="AH107" s="182">
        <v>14843</v>
      </c>
      <c r="AI107" s="44">
        <f t="shared" si="81"/>
        <v>74.964646464646464</v>
      </c>
      <c r="AJ107" s="182">
        <v>0</v>
      </c>
      <c r="AK107" s="44">
        <f t="shared" si="82"/>
        <v>0</v>
      </c>
      <c r="AL107" s="182">
        <v>0</v>
      </c>
      <c r="AM107" s="44">
        <f t="shared" si="83"/>
        <v>0</v>
      </c>
      <c r="AN107" s="182">
        <v>870</v>
      </c>
      <c r="AO107" s="44">
        <f t="shared" si="84"/>
        <v>4.3939393939393936</v>
      </c>
      <c r="AP107" s="49">
        <f t="shared" si="85"/>
        <v>936349</v>
      </c>
      <c r="AQ107" s="49">
        <f t="shared" si="86"/>
        <v>4729.0353535353534</v>
      </c>
      <c r="AR107" s="182">
        <v>0</v>
      </c>
      <c r="AS107" s="44">
        <f t="shared" si="87"/>
        <v>0</v>
      </c>
      <c r="AT107" s="182">
        <v>0</v>
      </c>
      <c r="AU107" s="44">
        <f t="shared" si="88"/>
        <v>0</v>
      </c>
      <c r="AV107" s="50">
        <f t="shared" si="89"/>
        <v>2098677</v>
      </c>
      <c r="AW107" s="50">
        <f t="shared" si="90"/>
        <v>10599.378787878788</v>
      </c>
      <c r="AX107" s="160"/>
      <c r="AY107" s="51"/>
      <c r="AZ107" s="51"/>
      <c r="BA107" s="51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2"/>
      <c r="DF107" s="52"/>
      <c r="DG107" s="52"/>
      <c r="DH107" s="52"/>
      <c r="DI107" s="52"/>
      <c r="DJ107" s="52"/>
      <c r="DK107" s="52"/>
      <c r="DL107" s="52"/>
      <c r="DM107" s="52"/>
      <c r="DN107" s="52"/>
      <c r="DO107" s="52"/>
      <c r="DP107" s="52"/>
      <c r="DQ107" s="52"/>
      <c r="DR107" s="52"/>
      <c r="DS107" s="52"/>
      <c r="DT107" s="52"/>
      <c r="DU107" s="52"/>
      <c r="DV107" s="52"/>
      <c r="DW107" s="52"/>
      <c r="DX107" s="52"/>
      <c r="DY107" s="52"/>
      <c r="DZ107" s="52"/>
    </row>
    <row r="108" spans="1:130" s="180" customFormat="1">
      <c r="A108" s="53">
        <v>376001</v>
      </c>
      <c r="B108" s="119" t="s">
        <v>150</v>
      </c>
      <c r="C108" s="55">
        <v>194</v>
      </c>
      <c r="D108" s="176">
        <v>874076</v>
      </c>
      <c r="E108" s="57">
        <f t="shared" si="91"/>
        <v>2152.8965517241381</v>
      </c>
      <c r="F108" s="95">
        <v>80736</v>
      </c>
      <c r="G108" s="57">
        <f t="shared" si="65"/>
        <v>416.16494845360825</v>
      </c>
      <c r="H108" s="95">
        <v>0</v>
      </c>
      <c r="I108" s="57">
        <f t="shared" si="66"/>
        <v>0</v>
      </c>
      <c r="J108" s="95">
        <v>53978</v>
      </c>
      <c r="K108" s="57">
        <f t="shared" si="67"/>
        <v>278.23711340206188</v>
      </c>
      <c r="L108" s="95">
        <v>0</v>
      </c>
      <c r="M108" s="57">
        <f t="shared" si="68"/>
        <v>0</v>
      </c>
      <c r="N108" s="95">
        <v>13384</v>
      </c>
      <c r="O108" s="57">
        <f t="shared" si="69"/>
        <v>68.989690721649481</v>
      </c>
      <c r="P108" s="59">
        <f t="shared" si="70"/>
        <v>1022174</v>
      </c>
      <c r="Q108" s="59">
        <f t="shared" si="71"/>
        <v>5268.9381443298971</v>
      </c>
      <c r="R108" s="95">
        <v>139261</v>
      </c>
      <c r="S108" s="57">
        <f t="shared" si="72"/>
        <v>717.84020618556701</v>
      </c>
      <c r="T108" s="95">
        <v>101473</v>
      </c>
      <c r="U108" s="57">
        <f t="shared" si="73"/>
        <v>523.0567010309278</v>
      </c>
      <c r="V108" s="61">
        <f t="shared" si="74"/>
        <v>1262908</v>
      </c>
      <c r="W108" s="61">
        <f t="shared" si="75"/>
        <v>6509.8350515463917</v>
      </c>
      <c r="X108" s="95">
        <v>292480</v>
      </c>
      <c r="Y108" s="57">
        <f t="shared" si="76"/>
        <v>1507.6288659793815</v>
      </c>
      <c r="Z108" s="95">
        <v>18917</v>
      </c>
      <c r="AA108" s="57">
        <f t="shared" si="77"/>
        <v>97.510309278350519</v>
      </c>
      <c r="AB108" s="95">
        <v>124866</v>
      </c>
      <c r="AC108" s="57">
        <f t="shared" si="78"/>
        <v>643.63917525773195</v>
      </c>
      <c r="AD108" s="95">
        <v>111044</v>
      </c>
      <c r="AE108" s="57">
        <f t="shared" si="79"/>
        <v>572.39175257731961</v>
      </c>
      <c r="AF108" s="95">
        <v>233870</v>
      </c>
      <c r="AG108" s="57">
        <f t="shared" si="80"/>
        <v>1205.5154639175257</v>
      </c>
      <c r="AH108" s="95">
        <v>133058</v>
      </c>
      <c r="AI108" s="57">
        <f t="shared" si="81"/>
        <v>685.86597938144325</v>
      </c>
      <c r="AJ108" s="95">
        <v>0</v>
      </c>
      <c r="AK108" s="57">
        <f t="shared" si="82"/>
        <v>0</v>
      </c>
      <c r="AL108" s="95">
        <v>7294</v>
      </c>
      <c r="AM108" s="57">
        <f t="shared" si="83"/>
        <v>37.597938144329895</v>
      </c>
      <c r="AN108" s="95">
        <v>8086</v>
      </c>
      <c r="AO108" s="57">
        <f t="shared" si="84"/>
        <v>41.680412371134018</v>
      </c>
      <c r="AP108" s="62">
        <f t="shared" si="85"/>
        <v>929615</v>
      </c>
      <c r="AQ108" s="63">
        <f t="shared" si="86"/>
        <v>4791.8298969072166</v>
      </c>
      <c r="AR108" s="95">
        <v>4900</v>
      </c>
      <c r="AS108" s="57">
        <f t="shared" si="87"/>
        <v>25.257731958762886</v>
      </c>
      <c r="AT108" s="95">
        <v>0</v>
      </c>
      <c r="AU108" s="57">
        <f t="shared" si="88"/>
        <v>0</v>
      </c>
      <c r="AV108" s="64">
        <f t="shared" si="89"/>
        <v>2197423</v>
      </c>
      <c r="AW108" s="64">
        <f t="shared" si="90"/>
        <v>11326.922680412372</v>
      </c>
      <c r="AX108" s="160"/>
      <c r="AY108" s="51"/>
      <c r="AZ108" s="51"/>
      <c r="BA108" s="51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/>
      <c r="DR108" s="52"/>
      <c r="DS108" s="52"/>
      <c r="DT108" s="52"/>
      <c r="DU108" s="52"/>
      <c r="DV108" s="52"/>
      <c r="DW108" s="52"/>
      <c r="DX108" s="52"/>
      <c r="DY108" s="52"/>
      <c r="DZ108" s="52"/>
    </row>
    <row r="109" spans="1:130" s="183" customFormat="1">
      <c r="A109" s="41">
        <v>377001</v>
      </c>
      <c r="B109" s="121" t="s">
        <v>151</v>
      </c>
      <c r="C109" s="32">
        <v>265</v>
      </c>
      <c r="D109" s="181">
        <v>1308357</v>
      </c>
      <c r="E109" s="44">
        <f t="shared" si="91"/>
        <v>3222.5541871921182</v>
      </c>
      <c r="F109" s="182">
        <v>480111</v>
      </c>
      <c r="G109" s="44">
        <f t="shared" si="65"/>
        <v>1811.7396226415094</v>
      </c>
      <c r="H109" s="182">
        <v>0</v>
      </c>
      <c r="I109" s="44">
        <f t="shared" si="66"/>
        <v>0</v>
      </c>
      <c r="J109" s="182">
        <v>49649</v>
      </c>
      <c r="K109" s="44">
        <f t="shared" si="67"/>
        <v>187.35471698113207</v>
      </c>
      <c r="L109" s="182">
        <v>0</v>
      </c>
      <c r="M109" s="44">
        <f t="shared" si="68"/>
        <v>0</v>
      </c>
      <c r="N109" s="182">
        <v>0</v>
      </c>
      <c r="O109" s="44">
        <f t="shared" si="69"/>
        <v>0</v>
      </c>
      <c r="P109" s="46">
        <f t="shared" si="70"/>
        <v>1838117</v>
      </c>
      <c r="Q109" s="46">
        <f t="shared" si="71"/>
        <v>6936.2905660377355</v>
      </c>
      <c r="R109" s="182">
        <v>119672</v>
      </c>
      <c r="S109" s="44">
        <f t="shared" si="72"/>
        <v>451.59245283018868</v>
      </c>
      <c r="T109" s="182">
        <v>447614</v>
      </c>
      <c r="U109" s="44">
        <f t="shared" si="73"/>
        <v>1689.1094339622641</v>
      </c>
      <c r="V109" s="48">
        <f t="shared" si="74"/>
        <v>2405403</v>
      </c>
      <c r="W109" s="48">
        <f t="shared" si="75"/>
        <v>9076.992452830189</v>
      </c>
      <c r="X109" s="182">
        <v>484513</v>
      </c>
      <c r="Y109" s="44">
        <f t="shared" si="76"/>
        <v>1828.3509433962265</v>
      </c>
      <c r="Z109" s="182">
        <v>132699</v>
      </c>
      <c r="AA109" s="44">
        <f t="shared" si="77"/>
        <v>500.75094339622643</v>
      </c>
      <c r="AB109" s="182">
        <v>107186</v>
      </c>
      <c r="AC109" s="44">
        <f t="shared" si="78"/>
        <v>404.47547169811321</v>
      </c>
      <c r="AD109" s="182">
        <v>479465</v>
      </c>
      <c r="AE109" s="44">
        <f t="shared" si="79"/>
        <v>1809.3018867924529</v>
      </c>
      <c r="AF109" s="182">
        <v>273739</v>
      </c>
      <c r="AG109" s="44">
        <f t="shared" si="80"/>
        <v>1032.9773584905661</v>
      </c>
      <c r="AH109" s="182">
        <v>157872</v>
      </c>
      <c r="AI109" s="44">
        <f t="shared" si="81"/>
        <v>595.74339622641514</v>
      </c>
      <c r="AJ109" s="182">
        <v>0</v>
      </c>
      <c r="AK109" s="44">
        <f t="shared" si="82"/>
        <v>0</v>
      </c>
      <c r="AL109" s="182">
        <v>0</v>
      </c>
      <c r="AM109" s="44">
        <f t="shared" si="83"/>
        <v>0</v>
      </c>
      <c r="AN109" s="182">
        <v>135541</v>
      </c>
      <c r="AO109" s="44">
        <f t="shared" si="84"/>
        <v>511.47547169811321</v>
      </c>
      <c r="AP109" s="49">
        <f t="shared" si="85"/>
        <v>1771015</v>
      </c>
      <c r="AQ109" s="49">
        <f t="shared" si="86"/>
        <v>6683.0754716981128</v>
      </c>
      <c r="AR109" s="182">
        <v>0</v>
      </c>
      <c r="AS109" s="44">
        <f t="shared" si="87"/>
        <v>0</v>
      </c>
      <c r="AT109" s="182">
        <v>0</v>
      </c>
      <c r="AU109" s="44">
        <f t="shared" si="88"/>
        <v>0</v>
      </c>
      <c r="AV109" s="50">
        <f t="shared" si="89"/>
        <v>4176418</v>
      </c>
      <c r="AW109" s="50">
        <f t="shared" si="90"/>
        <v>15760.067924528303</v>
      </c>
      <c r="AX109" s="160"/>
      <c r="AY109" s="51"/>
      <c r="AZ109" s="51"/>
      <c r="BA109" s="51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  <c r="DF109" s="52"/>
      <c r="DG109" s="52"/>
      <c r="DH109" s="52"/>
      <c r="DI109" s="52"/>
      <c r="DJ109" s="52"/>
      <c r="DK109" s="52"/>
      <c r="DL109" s="52"/>
      <c r="DM109" s="52"/>
      <c r="DN109" s="52"/>
      <c r="DO109" s="52"/>
      <c r="DP109" s="52"/>
      <c r="DQ109" s="52"/>
      <c r="DR109" s="52"/>
      <c r="DS109" s="52"/>
      <c r="DT109" s="52"/>
      <c r="DU109" s="52"/>
      <c r="DV109" s="52"/>
      <c r="DW109" s="52"/>
      <c r="DX109" s="52"/>
      <c r="DY109" s="52"/>
      <c r="DZ109" s="52"/>
    </row>
    <row r="110" spans="1:130" s="183" customFormat="1">
      <c r="A110" s="41">
        <v>377002</v>
      </c>
      <c r="B110" s="121" t="s">
        <v>152</v>
      </c>
      <c r="C110" s="32">
        <v>265</v>
      </c>
      <c r="D110" s="181">
        <v>1254318</v>
      </c>
      <c r="E110" s="44">
        <f t="shared" si="91"/>
        <v>3089.4532019704434</v>
      </c>
      <c r="F110" s="182">
        <v>295006</v>
      </c>
      <c r="G110" s="44">
        <f t="shared" si="65"/>
        <v>1113.2301886792452</v>
      </c>
      <c r="H110" s="182">
        <v>0</v>
      </c>
      <c r="I110" s="44">
        <f t="shared" si="66"/>
        <v>0</v>
      </c>
      <c r="J110" s="182">
        <v>57329</v>
      </c>
      <c r="K110" s="44">
        <f t="shared" si="67"/>
        <v>216.33584905660376</v>
      </c>
      <c r="L110" s="182">
        <v>0</v>
      </c>
      <c r="M110" s="44">
        <f t="shared" si="68"/>
        <v>0</v>
      </c>
      <c r="N110" s="182">
        <v>0</v>
      </c>
      <c r="O110" s="44">
        <f t="shared" si="69"/>
        <v>0</v>
      </c>
      <c r="P110" s="46">
        <f t="shared" si="70"/>
        <v>1606653</v>
      </c>
      <c r="Q110" s="46">
        <f t="shared" si="71"/>
        <v>6062.8415094339625</v>
      </c>
      <c r="R110" s="182">
        <v>115542</v>
      </c>
      <c r="S110" s="44">
        <f t="shared" si="72"/>
        <v>436.00754716981135</v>
      </c>
      <c r="T110" s="182">
        <v>409263</v>
      </c>
      <c r="U110" s="44">
        <f t="shared" si="73"/>
        <v>1544.3886792452831</v>
      </c>
      <c r="V110" s="48">
        <f t="shared" si="74"/>
        <v>2131458</v>
      </c>
      <c r="W110" s="48">
        <f t="shared" si="75"/>
        <v>8043.2377358490567</v>
      </c>
      <c r="X110" s="182">
        <v>480553</v>
      </c>
      <c r="Y110" s="44">
        <f t="shared" si="76"/>
        <v>1813.4075471698113</v>
      </c>
      <c r="Z110" s="182">
        <v>120231</v>
      </c>
      <c r="AA110" s="44">
        <f t="shared" si="77"/>
        <v>453.70188679245285</v>
      </c>
      <c r="AB110" s="182">
        <v>93471</v>
      </c>
      <c r="AC110" s="44">
        <f t="shared" si="78"/>
        <v>352.72075471698111</v>
      </c>
      <c r="AD110" s="182">
        <v>381851</v>
      </c>
      <c r="AE110" s="44">
        <f t="shared" si="79"/>
        <v>1440.9471698113207</v>
      </c>
      <c r="AF110" s="182">
        <v>211305</v>
      </c>
      <c r="AG110" s="44">
        <f t="shared" si="80"/>
        <v>797.37735849056605</v>
      </c>
      <c r="AH110" s="182">
        <v>123476</v>
      </c>
      <c r="AI110" s="44">
        <f t="shared" si="81"/>
        <v>465.94716981132075</v>
      </c>
      <c r="AJ110" s="182">
        <v>0</v>
      </c>
      <c r="AK110" s="44">
        <f t="shared" si="82"/>
        <v>0</v>
      </c>
      <c r="AL110" s="182">
        <v>0</v>
      </c>
      <c r="AM110" s="44">
        <f t="shared" si="83"/>
        <v>0</v>
      </c>
      <c r="AN110" s="182">
        <v>129487</v>
      </c>
      <c r="AO110" s="44">
        <f t="shared" si="84"/>
        <v>488.63018867924529</v>
      </c>
      <c r="AP110" s="49">
        <f t="shared" si="85"/>
        <v>1540374</v>
      </c>
      <c r="AQ110" s="49">
        <f t="shared" si="86"/>
        <v>5812.7320754716984</v>
      </c>
      <c r="AR110" s="182">
        <v>0</v>
      </c>
      <c r="AS110" s="44">
        <f t="shared" si="87"/>
        <v>0</v>
      </c>
      <c r="AT110" s="182">
        <v>0</v>
      </c>
      <c r="AU110" s="44">
        <f t="shared" si="88"/>
        <v>0</v>
      </c>
      <c r="AV110" s="50">
        <f t="shared" si="89"/>
        <v>3671832</v>
      </c>
      <c r="AW110" s="50">
        <f t="shared" si="90"/>
        <v>13855.969811320754</v>
      </c>
      <c r="AX110" s="160"/>
      <c r="AY110" s="51"/>
      <c r="AZ110" s="51"/>
      <c r="BA110" s="51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</row>
    <row r="111" spans="1:130" s="183" customFormat="1">
      <c r="A111" s="41">
        <v>377003</v>
      </c>
      <c r="B111" s="121" t="s">
        <v>153</v>
      </c>
      <c r="C111" s="32">
        <v>301</v>
      </c>
      <c r="D111" s="181">
        <v>1266932</v>
      </c>
      <c r="E111" s="44">
        <f t="shared" si="91"/>
        <v>3120.5221674876848</v>
      </c>
      <c r="F111" s="182">
        <v>357549</v>
      </c>
      <c r="G111" s="44">
        <f t="shared" si="65"/>
        <v>1187.8704318936877</v>
      </c>
      <c r="H111" s="182">
        <v>0</v>
      </c>
      <c r="I111" s="44">
        <f t="shared" si="66"/>
        <v>0</v>
      </c>
      <c r="J111" s="182">
        <v>121101</v>
      </c>
      <c r="K111" s="44">
        <f t="shared" si="67"/>
        <v>402.32890365448503</v>
      </c>
      <c r="L111" s="182">
        <v>0</v>
      </c>
      <c r="M111" s="44">
        <f t="shared" si="68"/>
        <v>0</v>
      </c>
      <c r="N111" s="182">
        <v>0</v>
      </c>
      <c r="O111" s="44">
        <f t="shared" si="69"/>
        <v>0</v>
      </c>
      <c r="P111" s="46">
        <f t="shared" si="70"/>
        <v>1745582</v>
      </c>
      <c r="Q111" s="46">
        <f t="shared" si="71"/>
        <v>5799.2757475083054</v>
      </c>
      <c r="R111" s="182">
        <v>228250</v>
      </c>
      <c r="S111" s="44">
        <f t="shared" si="72"/>
        <v>758.30564784053161</v>
      </c>
      <c r="T111" s="182">
        <v>338429</v>
      </c>
      <c r="U111" s="44">
        <f t="shared" si="73"/>
        <v>1124.3488372093022</v>
      </c>
      <c r="V111" s="48">
        <f t="shared" si="74"/>
        <v>2312261</v>
      </c>
      <c r="W111" s="48">
        <f t="shared" si="75"/>
        <v>7681.9302325581393</v>
      </c>
      <c r="X111" s="182">
        <v>499631</v>
      </c>
      <c r="Y111" s="44">
        <f t="shared" si="76"/>
        <v>1659.9036544850499</v>
      </c>
      <c r="Z111" s="182">
        <v>89179</v>
      </c>
      <c r="AA111" s="44">
        <f t="shared" si="77"/>
        <v>296.27574750830564</v>
      </c>
      <c r="AB111" s="182">
        <v>67150</v>
      </c>
      <c r="AC111" s="44">
        <f t="shared" si="78"/>
        <v>223.08970099667775</v>
      </c>
      <c r="AD111" s="182">
        <v>432435</v>
      </c>
      <c r="AE111" s="44">
        <f t="shared" si="79"/>
        <v>1436.6611295681064</v>
      </c>
      <c r="AF111" s="182">
        <v>380327</v>
      </c>
      <c r="AG111" s="44">
        <f t="shared" si="80"/>
        <v>1263.544850498339</v>
      </c>
      <c r="AH111" s="182">
        <v>148054</v>
      </c>
      <c r="AI111" s="44">
        <f t="shared" si="81"/>
        <v>491.87375415282389</v>
      </c>
      <c r="AJ111" s="182">
        <v>0</v>
      </c>
      <c r="AK111" s="44">
        <f t="shared" si="82"/>
        <v>0</v>
      </c>
      <c r="AL111" s="182">
        <v>0</v>
      </c>
      <c r="AM111" s="44">
        <f t="shared" si="83"/>
        <v>0</v>
      </c>
      <c r="AN111" s="182">
        <v>94796</v>
      </c>
      <c r="AO111" s="44">
        <f t="shared" si="84"/>
        <v>314.93687707641197</v>
      </c>
      <c r="AP111" s="49">
        <f t="shared" si="85"/>
        <v>1711572</v>
      </c>
      <c r="AQ111" s="49">
        <f t="shared" si="86"/>
        <v>5686.2857142857147</v>
      </c>
      <c r="AR111" s="182">
        <v>0</v>
      </c>
      <c r="AS111" s="44">
        <f t="shared" si="87"/>
        <v>0</v>
      </c>
      <c r="AT111" s="182">
        <v>0</v>
      </c>
      <c r="AU111" s="44">
        <f t="shared" si="88"/>
        <v>0</v>
      </c>
      <c r="AV111" s="50">
        <f t="shared" si="89"/>
        <v>4023833</v>
      </c>
      <c r="AW111" s="50">
        <f t="shared" si="90"/>
        <v>13368.215946843853</v>
      </c>
      <c r="AX111" s="160"/>
      <c r="AY111" s="51"/>
      <c r="AZ111" s="51"/>
      <c r="BA111" s="51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  <c r="DK111" s="52"/>
      <c r="DL111" s="52"/>
      <c r="DM111" s="52"/>
      <c r="DN111" s="52"/>
      <c r="DO111" s="52"/>
      <c r="DP111" s="52"/>
      <c r="DQ111" s="52"/>
      <c r="DR111" s="52"/>
      <c r="DS111" s="52"/>
      <c r="DT111" s="52"/>
      <c r="DU111" s="52"/>
      <c r="DV111" s="52"/>
      <c r="DW111" s="52"/>
      <c r="DX111" s="52"/>
      <c r="DY111" s="52"/>
      <c r="DZ111" s="52"/>
    </row>
    <row r="112" spans="1:130" s="183" customFormat="1">
      <c r="A112" s="41">
        <v>377004</v>
      </c>
      <c r="B112" s="121" t="s">
        <v>154</v>
      </c>
      <c r="C112" s="32">
        <v>383</v>
      </c>
      <c r="D112" s="181">
        <v>1744422</v>
      </c>
      <c r="E112" s="44">
        <f t="shared" si="91"/>
        <v>4296.6059113300489</v>
      </c>
      <c r="F112" s="182">
        <v>110296</v>
      </c>
      <c r="G112" s="44">
        <f t="shared" si="65"/>
        <v>287.97911227154049</v>
      </c>
      <c r="H112" s="182">
        <v>0</v>
      </c>
      <c r="I112" s="44">
        <f t="shared" si="66"/>
        <v>0</v>
      </c>
      <c r="J112" s="182">
        <v>148273</v>
      </c>
      <c r="K112" s="44">
        <f t="shared" si="67"/>
        <v>387.13577023498692</v>
      </c>
      <c r="L112" s="182">
        <v>0</v>
      </c>
      <c r="M112" s="44">
        <f t="shared" si="68"/>
        <v>0</v>
      </c>
      <c r="N112" s="182">
        <v>149497</v>
      </c>
      <c r="O112" s="44">
        <f t="shared" si="69"/>
        <v>390.33159268929506</v>
      </c>
      <c r="P112" s="46">
        <f t="shared" si="70"/>
        <v>2152488</v>
      </c>
      <c r="Q112" s="46">
        <f t="shared" si="71"/>
        <v>5620.0731070496086</v>
      </c>
      <c r="R112" s="182">
        <v>220098</v>
      </c>
      <c r="S112" s="44">
        <f t="shared" si="72"/>
        <v>574.66840731070499</v>
      </c>
      <c r="T112" s="182">
        <v>507822</v>
      </c>
      <c r="U112" s="44">
        <f t="shared" si="73"/>
        <v>1325.9060052219322</v>
      </c>
      <c r="V112" s="48">
        <f t="shared" si="74"/>
        <v>2880408</v>
      </c>
      <c r="W112" s="48">
        <f t="shared" si="75"/>
        <v>7520.6475195822459</v>
      </c>
      <c r="X112" s="182">
        <v>570294</v>
      </c>
      <c r="Y112" s="44">
        <f t="shared" si="76"/>
        <v>1489.0182767624021</v>
      </c>
      <c r="Z112" s="182">
        <v>134431</v>
      </c>
      <c r="AA112" s="44">
        <f t="shared" si="77"/>
        <v>350.99477806788514</v>
      </c>
      <c r="AB112" s="182">
        <v>124361</v>
      </c>
      <c r="AC112" s="44">
        <f t="shared" si="78"/>
        <v>324.70234986945172</v>
      </c>
      <c r="AD112" s="182">
        <v>300209</v>
      </c>
      <c r="AE112" s="44">
        <f t="shared" si="79"/>
        <v>783.83550913838121</v>
      </c>
      <c r="AF112" s="182">
        <v>217298</v>
      </c>
      <c r="AG112" s="44">
        <f t="shared" si="80"/>
        <v>567.35770234986944</v>
      </c>
      <c r="AH112" s="182">
        <v>244597</v>
      </c>
      <c r="AI112" s="44">
        <f t="shared" si="81"/>
        <v>638.63446475195826</v>
      </c>
      <c r="AJ112" s="182">
        <v>0</v>
      </c>
      <c r="AK112" s="44">
        <f t="shared" si="82"/>
        <v>0</v>
      </c>
      <c r="AL112" s="182">
        <v>0</v>
      </c>
      <c r="AM112" s="44">
        <f t="shared" si="83"/>
        <v>0</v>
      </c>
      <c r="AN112" s="182">
        <v>143585</v>
      </c>
      <c r="AO112" s="44">
        <f t="shared" si="84"/>
        <v>374.89556135770238</v>
      </c>
      <c r="AP112" s="49">
        <f t="shared" si="85"/>
        <v>1734775</v>
      </c>
      <c r="AQ112" s="49">
        <f t="shared" si="86"/>
        <v>4529.4386422976504</v>
      </c>
      <c r="AR112" s="182">
        <v>0</v>
      </c>
      <c r="AS112" s="44">
        <f t="shared" si="87"/>
        <v>0</v>
      </c>
      <c r="AT112" s="182">
        <v>0</v>
      </c>
      <c r="AU112" s="44">
        <f t="shared" si="88"/>
        <v>0</v>
      </c>
      <c r="AV112" s="50">
        <f t="shared" si="89"/>
        <v>4615183</v>
      </c>
      <c r="AW112" s="50">
        <f t="shared" si="90"/>
        <v>12050.086161879895</v>
      </c>
      <c r="AX112" s="160"/>
      <c r="AY112" s="51"/>
      <c r="AZ112" s="51"/>
      <c r="BA112" s="51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  <c r="DF112" s="52"/>
      <c r="DG112" s="52"/>
      <c r="DH112" s="52"/>
      <c r="DI112" s="52"/>
      <c r="DJ112" s="52"/>
      <c r="DK112" s="52"/>
      <c r="DL112" s="52"/>
      <c r="DM112" s="52"/>
      <c r="DN112" s="52"/>
      <c r="DO112" s="52"/>
      <c r="DP112" s="52"/>
      <c r="DQ112" s="52"/>
      <c r="DR112" s="52"/>
      <c r="DS112" s="52"/>
      <c r="DT112" s="52"/>
      <c r="DU112" s="52"/>
      <c r="DV112" s="52"/>
      <c r="DW112" s="52"/>
      <c r="DX112" s="52"/>
      <c r="DY112" s="52"/>
      <c r="DZ112" s="52"/>
    </row>
    <row r="113" spans="1:130" s="180" customFormat="1">
      <c r="A113" s="53">
        <v>377005</v>
      </c>
      <c r="B113" s="119" t="s">
        <v>155</v>
      </c>
      <c r="C113" s="55">
        <v>402</v>
      </c>
      <c r="D113" s="176">
        <v>1542437</v>
      </c>
      <c r="E113" s="57">
        <f t="shared" si="91"/>
        <v>3799.1059113300494</v>
      </c>
      <c r="F113" s="95">
        <v>277076</v>
      </c>
      <c r="G113" s="57">
        <f t="shared" si="65"/>
        <v>689.24378109452732</v>
      </c>
      <c r="H113" s="95">
        <v>0</v>
      </c>
      <c r="I113" s="57">
        <f t="shared" si="66"/>
        <v>0</v>
      </c>
      <c r="J113" s="95">
        <v>42961</v>
      </c>
      <c r="K113" s="57">
        <f t="shared" si="67"/>
        <v>106.8681592039801</v>
      </c>
      <c r="L113" s="95">
        <v>0</v>
      </c>
      <c r="M113" s="57">
        <f t="shared" si="68"/>
        <v>0</v>
      </c>
      <c r="N113" s="95">
        <v>139658</v>
      </c>
      <c r="O113" s="57">
        <f t="shared" si="69"/>
        <v>347.40796019900495</v>
      </c>
      <c r="P113" s="59">
        <f t="shared" si="70"/>
        <v>2002132</v>
      </c>
      <c r="Q113" s="59">
        <f t="shared" si="71"/>
        <v>4980.4278606965172</v>
      </c>
      <c r="R113" s="95">
        <v>181785</v>
      </c>
      <c r="S113" s="57">
        <f t="shared" si="72"/>
        <v>452.20149253731341</v>
      </c>
      <c r="T113" s="95">
        <v>424690</v>
      </c>
      <c r="U113" s="57">
        <f t="shared" si="73"/>
        <v>1056.4427860696517</v>
      </c>
      <c r="V113" s="61">
        <f t="shared" si="74"/>
        <v>2608607</v>
      </c>
      <c r="W113" s="61">
        <f t="shared" si="75"/>
        <v>6489.0721393034828</v>
      </c>
      <c r="X113" s="95">
        <v>575829</v>
      </c>
      <c r="Y113" s="57">
        <f t="shared" si="76"/>
        <v>1432.4104477611941</v>
      </c>
      <c r="Z113" s="95">
        <v>113509</v>
      </c>
      <c r="AA113" s="57">
        <f t="shared" si="77"/>
        <v>282.36069651741292</v>
      </c>
      <c r="AB113" s="95">
        <v>107367</v>
      </c>
      <c r="AC113" s="57">
        <f t="shared" si="78"/>
        <v>267.08208955223881</v>
      </c>
      <c r="AD113" s="95">
        <v>368439</v>
      </c>
      <c r="AE113" s="57">
        <f t="shared" si="79"/>
        <v>916.51492537313436</v>
      </c>
      <c r="AF113" s="95">
        <v>288599</v>
      </c>
      <c r="AG113" s="57">
        <f t="shared" si="80"/>
        <v>717.90796019900495</v>
      </c>
      <c r="AH113" s="95">
        <v>265077</v>
      </c>
      <c r="AI113" s="57">
        <f t="shared" si="81"/>
        <v>659.3955223880597</v>
      </c>
      <c r="AJ113" s="95">
        <v>0</v>
      </c>
      <c r="AK113" s="57">
        <f t="shared" si="82"/>
        <v>0</v>
      </c>
      <c r="AL113" s="95">
        <v>0</v>
      </c>
      <c r="AM113" s="57">
        <f t="shared" si="83"/>
        <v>0</v>
      </c>
      <c r="AN113" s="95">
        <v>123676</v>
      </c>
      <c r="AO113" s="57">
        <f t="shared" si="84"/>
        <v>307.65174129353233</v>
      </c>
      <c r="AP113" s="62">
        <f t="shared" si="85"/>
        <v>1842496</v>
      </c>
      <c r="AQ113" s="63">
        <f t="shared" si="86"/>
        <v>4583.3233830845775</v>
      </c>
      <c r="AR113" s="95">
        <v>0</v>
      </c>
      <c r="AS113" s="57">
        <f t="shared" si="87"/>
        <v>0</v>
      </c>
      <c r="AT113" s="95">
        <v>0</v>
      </c>
      <c r="AU113" s="57">
        <f t="shared" si="88"/>
        <v>0</v>
      </c>
      <c r="AV113" s="64">
        <f t="shared" si="89"/>
        <v>4451103</v>
      </c>
      <c r="AW113" s="64">
        <f t="shared" si="90"/>
        <v>11072.39552238806</v>
      </c>
      <c r="AX113" s="160"/>
      <c r="AY113" s="51"/>
      <c r="AZ113" s="51"/>
      <c r="BA113" s="51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  <c r="DF113" s="52"/>
      <c r="DG113" s="52"/>
      <c r="DH113" s="52"/>
      <c r="DI113" s="52"/>
      <c r="DJ113" s="52"/>
      <c r="DK113" s="52"/>
      <c r="DL113" s="52"/>
      <c r="DM113" s="52"/>
      <c r="DN113" s="52"/>
      <c r="DO113" s="52"/>
      <c r="DP113" s="52"/>
      <c r="DQ113" s="52"/>
      <c r="DR113" s="52"/>
      <c r="DS113" s="52"/>
      <c r="DT113" s="52"/>
      <c r="DU113" s="52"/>
      <c r="DV113" s="52"/>
      <c r="DW113" s="52"/>
      <c r="DX113" s="52"/>
      <c r="DY113" s="52"/>
      <c r="DZ113" s="52"/>
    </row>
    <row r="114" spans="1:130" s="183" customFormat="1">
      <c r="A114" s="41">
        <v>379001</v>
      </c>
      <c r="B114" s="121" t="s">
        <v>156</v>
      </c>
      <c r="C114" s="32">
        <v>221</v>
      </c>
      <c r="D114" s="181">
        <v>646820</v>
      </c>
      <c r="E114" s="44">
        <f t="shared" si="91"/>
        <v>1593.152709359606</v>
      </c>
      <c r="F114" s="182">
        <v>85787</v>
      </c>
      <c r="G114" s="44">
        <f t="shared" si="65"/>
        <v>388.1764705882353</v>
      </c>
      <c r="H114" s="182">
        <v>0</v>
      </c>
      <c r="I114" s="44">
        <f t="shared" si="66"/>
        <v>0</v>
      </c>
      <c r="J114" s="182">
        <v>37605</v>
      </c>
      <c r="K114" s="44">
        <f t="shared" si="67"/>
        <v>170.15837104072398</v>
      </c>
      <c r="L114" s="182">
        <v>0</v>
      </c>
      <c r="M114" s="44">
        <f t="shared" si="68"/>
        <v>0</v>
      </c>
      <c r="N114" s="182">
        <v>207966</v>
      </c>
      <c r="O114" s="44">
        <f t="shared" si="69"/>
        <v>941.02262443438917</v>
      </c>
      <c r="P114" s="46">
        <f t="shared" si="70"/>
        <v>978178</v>
      </c>
      <c r="Q114" s="46">
        <f t="shared" si="71"/>
        <v>4426.1447963800902</v>
      </c>
      <c r="R114" s="182">
        <v>92710</v>
      </c>
      <c r="S114" s="44">
        <f t="shared" si="72"/>
        <v>419.50226244343889</v>
      </c>
      <c r="T114" s="182">
        <v>102100</v>
      </c>
      <c r="U114" s="44">
        <f t="shared" si="73"/>
        <v>461.99095022624437</v>
      </c>
      <c r="V114" s="48">
        <f t="shared" si="74"/>
        <v>1172988</v>
      </c>
      <c r="W114" s="48">
        <f t="shared" si="75"/>
        <v>5307.6380090497742</v>
      </c>
      <c r="X114" s="182">
        <v>264316</v>
      </c>
      <c r="Y114" s="44">
        <f t="shared" si="76"/>
        <v>1196</v>
      </c>
      <c r="Z114" s="182">
        <v>208</v>
      </c>
      <c r="AA114" s="44">
        <f t="shared" si="77"/>
        <v>0.94117647058823528</v>
      </c>
      <c r="AB114" s="182">
        <v>104251</v>
      </c>
      <c r="AC114" s="44">
        <f t="shared" si="78"/>
        <v>471.72398190045249</v>
      </c>
      <c r="AD114" s="182">
        <v>125099</v>
      </c>
      <c r="AE114" s="44">
        <f t="shared" si="79"/>
        <v>566.05882352941171</v>
      </c>
      <c r="AF114" s="182">
        <v>147000</v>
      </c>
      <c r="AG114" s="44">
        <f t="shared" si="80"/>
        <v>665.15837104072398</v>
      </c>
      <c r="AH114" s="182">
        <v>149952</v>
      </c>
      <c r="AI114" s="44">
        <f t="shared" si="81"/>
        <v>678.51583710407238</v>
      </c>
      <c r="AJ114" s="182">
        <v>0</v>
      </c>
      <c r="AK114" s="44">
        <f t="shared" si="82"/>
        <v>0</v>
      </c>
      <c r="AL114" s="182">
        <v>0</v>
      </c>
      <c r="AM114" s="44">
        <f t="shared" si="83"/>
        <v>0</v>
      </c>
      <c r="AN114" s="182">
        <v>9674</v>
      </c>
      <c r="AO114" s="44">
        <f t="shared" si="84"/>
        <v>43.773755656108598</v>
      </c>
      <c r="AP114" s="49">
        <f t="shared" si="85"/>
        <v>800500</v>
      </c>
      <c r="AQ114" s="49">
        <f t="shared" si="86"/>
        <v>3622.1719457013573</v>
      </c>
      <c r="AR114" s="182">
        <v>0</v>
      </c>
      <c r="AS114" s="44">
        <f t="shared" si="87"/>
        <v>0</v>
      </c>
      <c r="AT114" s="182">
        <v>1933</v>
      </c>
      <c r="AU114" s="44">
        <f t="shared" si="88"/>
        <v>8.7466063348416281</v>
      </c>
      <c r="AV114" s="50">
        <f t="shared" si="89"/>
        <v>1975421</v>
      </c>
      <c r="AW114" s="50">
        <f t="shared" si="90"/>
        <v>8938.5565610859721</v>
      </c>
      <c r="AX114" s="160"/>
      <c r="AY114" s="51"/>
      <c r="AZ114" s="51"/>
      <c r="BA114" s="51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  <c r="DF114" s="52"/>
      <c r="DG114" s="52"/>
      <c r="DH114" s="52"/>
      <c r="DI114" s="52"/>
      <c r="DJ114" s="52"/>
      <c r="DK114" s="52"/>
      <c r="DL114" s="52"/>
      <c r="DM114" s="52"/>
      <c r="DN114" s="52"/>
      <c r="DO114" s="52"/>
      <c r="DP114" s="52"/>
      <c r="DQ114" s="52"/>
      <c r="DR114" s="52"/>
      <c r="DS114" s="52"/>
      <c r="DT114" s="52"/>
      <c r="DU114" s="52"/>
      <c r="DV114" s="52"/>
      <c r="DW114" s="52"/>
      <c r="DX114" s="52"/>
      <c r="DY114" s="52"/>
      <c r="DZ114" s="52"/>
    </row>
    <row r="115" spans="1:130" s="183" customFormat="1">
      <c r="A115" s="41">
        <v>380001</v>
      </c>
      <c r="B115" s="121" t="s">
        <v>157</v>
      </c>
      <c r="C115" s="32">
        <v>361</v>
      </c>
      <c r="D115" s="181">
        <v>2175276</v>
      </c>
      <c r="E115" s="44">
        <f t="shared" si="91"/>
        <v>5357.8226600985217</v>
      </c>
      <c r="F115" s="182">
        <v>141172</v>
      </c>
      <c r="G115" s="44">
        <f t="shared" si="65"/>
        <v>391.05817174515238</v>
      </c>
      <c r="H115" s="182">
        <v>0</v>
      </c>
      <c r="I115" s="44">
        <f t="shared" si="66"/>
        <v>0</v>
      </c>
      <c r="J115" s="182">
        <v>0</v>
      </c>
      <c r="K115" s="44">
        <f t="shared" si="67"/>
        <v>0</v>
      </c>
      <c r="L115" s="182">
        <v>0</v>
      </c>
      <c r="M115" s="44">
        <f t="shared" si="68"/>
        <v>0</v>
      </c>
      <c r="N115" s="182">
        <v>82178</v>
      </c>
      <c r="O115" s="44">
        <f t="shared" si="69"/>
        <v>227.63988919667591</v>
      </c>
      <c r="P115" s="46">
        <f t="shared" si="70"/>
        <v>2398626</v>
      </c>
      <c r="Q115" s="46">
        <f t="shared" si="71"/>
        <v>6644.3933518005542</v>
      </c>
      <c r="R115" s="182">
        <v>988</v>
      </c>
      <c r="S115" s="44">
        <f t="shared" si="72"/>
        <v>2.736842105263158</v>
      </c>
      <c r="T115" s="182">
        <v>0</v>
      </c>
      <c r="U115" s="44">
        <f t="shared" si="73"/>
        <v>0</v>
      </c>
      <c r="V115" s="48">
        <f t="shared" si="74"/>
        <v>2399614</v>
      </c>
      <c r="W115" s="48">
        <f t="shared" si="75"/>
        <v>6647.1301939058176</v>
      </c>
      <c r="X115" s="182">
        <v>365640</v>
      </c>
      <c r="Y115" s="44">
        <f t="shared" si="76"/>
        <v>1012.8531855955679</v>
      </c>
      <c r="Z115" s="182">
        <v>274338</v>
      </c>
      <c r="AA115" s="44">
        <f t="shared" si="77"/>
        <v>759.93905817174516</v>
      </c>
      <c r="AB115" s="182">
        <v>13899</v>
      </c>
      <c r="AC115" s="44">
        <f t="shared" si="78"/>
        <v>38.501385041551245</v>
      </c>
      <c r="AD115" s="182">
        <v>630272</v>
      </c>
      <c r="AE115" s="44">
        <f t="shared" si="79"/>
        <v>1745.9058171745153</v>
      </c>
      <c r="AF115" s="182">
        <v>173888</v>
      </c>
      <c r="AG115" s="44">
        <f t="shared" si="80"/>
        <v>481.68421052631578</v>
      </c>
      <c r="AH115" s="182">
        <v>188658</v>
      </c>
      <c r="AI115" s="44">
        <f t="shared" si="81"/>
        <v>522.59833795013856</v>
      </c>
      <c r="AJ115" s="182">
        <v>0</v>
      </c>
      <c r="AK115" s="44">
        <f t="shared" si="82"/>
        <v>0</v>
      </c>
      <c r="AL115" s="182">
        <v>0</v>
      </c>
      <c r="AM115" s="44">
        <f t="shared" si="83"/>
        <v>0</v>
      </c>
      <c r="AN115" s="182">
        <v>46032</v>
      </c>
      <c r="AO115" s="44">
        <f t="shared" si="84"/>
        <v>127.51246537396122</v>
      </c>
      <c r="AP115" s="49">
        <f t="shared" si="85"/>
        <v>1692727</v>
      </c>
      <c r="AQ115" s="49">
        <f t="shared" si="86"/>
        <v>4688.9944598337952</v>
      </c>
      <c r="AR115" s="182">
        <v>0</v>
      </c>
      <c r="AS115" s="44">
        <f t="shared" si="87"/>
        <v>0</v>
      </c>
      <c r="AT115" s="182">
        <v>0</v>
      </c>
      <c r="AU115" s="44">
        <f t="shared" si="88"/>
        <v>0</v>
      </c>
      <c r="AV115" s="50">
        <f t="shared" si="89"/>
        <v>4092341</v>
      </c>
      <c r="AW115" s="50">
        <f t="shared" si="90"/>
        <v>11336.124653739613</v>
      </c>
      <c r="AX115" s="160"/>
      <c r="AY115" s="51"/>
      <c r="AZ115" s="51"/>
      <c r="BA115" s="51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/>
      <c r="DQ115" s="52"/>
      <c r="DR115" s="52"/>
      <c r="DS115" s="52"/>
      <c r="DT115" s="52"/>
      <c r="DU115" s="52"/>
      <c r="DV115" s="52"/>
      <c r="DW115" s="52"/>
      <c r="DX115" s="52"/>
      <c r="DY115" s="52"/>
      <c r="DZ115" s="52"/>
    </row>
    <row r="116" spans="1:130" s="183" customFormat="1">
      <c r="A116" s="41">
        <v>381001</v>
      </c>
      <c r="B116" s="121" t="s">
        <v>158</v>
      </c>
      <c r="C116" s="32">
        <v>219</v>
      </c>
      <c r="D116" s="181">
        <v>877522</v>
      </c>
      <c r="E116" s="44">
        <f t="shared" si="91"/>
        <v>2161.384236453202</v>
      </c>
      <c r="F116" s="182">
        <v>203965</v>
      </c>
      <c r="G116" s="44">
        <f t="shared" si="65"/>
        <v>931.34703196347027</v>
      </c>
      <c r="H116" s="182">
        <v>0</v>
      </c>
      <c r="I116" s="44">
        <f t="shared" si="66"/>
        <v>0</v>
      </c>
      <c r="J116" s="182">
        <v>0</v>
      </c>
      <c r="K116" s="44">
        <f t="shared" si="67"/>
        <v>0</v>
      </c>
      <c r="L116" s="182">
        <v>0</v>
      </c>
      <c r="M116" s="44">
        <f t="shared" si="68"/>
        <v>0</v>
      </c>
      <c r="N116" s="182">
        <v>0</v>
      </c>
      <c r="O116" s="44">
        <f t="shared" si="69"/>
        <v>0</v>
      </c>
      <c r="P116" s="46">
        <f t="shared" si="70"/>
        <v>1081487</v>
      </c>
      <c r="Q116" s="46">
        <f t="shared" si="71"/>
        <v>4938.2968036529683</v>
      </c>
      <c r="R116" s="182">
        <v>117960</v>
      </c>
      <c r="S116" s="44">
        <f t="shared" si="72"/>
        <v>538.63013698630141</v>
      </c>
      <c r="T116" s="182">
        <v>176882</v>
      </c>
      <c r="U116" s="44">
        <f t="shared" si="73"/>
        <v>807.68036529680364</v>
      </c>
      <c r="V116" s="48">
        <f t="shared" si="74"/>
        <v>1376329</v>
      </c>
      <c r="W116" s="48">
        <f t="shared" si="75"/>
        <v>6284.6073059360733</v>
      </c>
      <c r="X116" s="182">
        <v>243151</v>
      </c>
      <c r="Y116" s="44">
        <f t="shared" si="76"/>
        <v>1110.2785388127854</v>
      </c>
      <c r="Z116" s="182">
        <v>3166</v>
      </c>
      <c r="AA116" s="44">
        <f t="shared" si="77"/>
        <v>14.456621004566211</v>
      </c>
      <c r="AB116" s="182">
        <v>85958</v>
      </c>
      <c r="AC116" s="44">
        <f t="shared" si="78"/>
        <v>392.50228310502285</v>
      </c>
      <c r="AD116" s="182">
        <v>138521</v>
      </c>
      <c r="AE116" s="44">
        <f t="shared" si="79"/>
        <v>632.51598173515981</v>
      </c>
      <c r="AF116" s="182">
        <v>199340</v>
      </c>
      <c r="AG116" s="44">
        <f t="shared" si="80"/>
        <v>910.22831050228308</v>
      </c>
      <c r="AH116" s="182">
        <v>136754</v>
      </c>
      <c r="AI116" s="44">
        <f t="shared" si="81"/>
        <v>624.44748858447485</v>
      </c>
      <c r="AJ116" s="182">
        <v>0</v>
      </c>
      <c r="AK116" s="44">
        <f t="shared" si="82"/>
        <v>0</v>
      </c>
      <c r="AL116" s="182">
        <v>0</v>
      </c>
      <c r="AM116" s="44">
        <f t="shared" si="83"/>
        <v>0</v>
      </c>
      <c r="AN116" s="182">
        <v>8195</v>
      </c>
      <c r="AO116" s="44">
        <f t="shared" si="84"/>
        <v>37.420091324200911</v>
      </c>
      <c r="AP116" s="184">
        <f t="shared" si="85"/>
        <v>815085</v>
      </c>
      <c r="AQ116" s="49">
        <f t="shared" si="86"/>
        <v>3721.8493150684931</v>
      </c>
      <c r="AR116" s="182">
        <v>0</v>
      </c>
      <c r="AS116" s="44">
        <f t="shared" si="87"/>
        <v>0</v>
      </c>
      <c r="AT116" s="182">
        <v>0</v>
      </c>
      <c r="AU116" s="44">
        <f t="shared" si="88"/>
        <v>0</v>
      </c>
      <c r="AV116" s="50">
        <f t="shared" si="89"/>
        <v>2191414</v>
      </c>
      <c r="AW116" s="50">
        <f t="shared" si="90"/>
        <v>10006.456621004567</v>
      </c>
      <c r="AX116" s="160"/>
      <c r="AY116" s="51"/>
      <c r="AZ116" s="51"/>
      <c r="BA116" s="51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/>
      <c r="DZ116" s="52"/>
    </row>
    <row r="117" spans="1:130" s="183" customFormat="1">
      <c r="A117" s="41">
        <v>382001</v>
      </c>
      <c r="B117" s="121" t="s">
        <v>159</v>
      </c>
      <c r="C117" s="32">
        <v>210</v>
      </c>
      <c r="D117" s="181">
        <v>1516748</v>
      </c>
      <c r="E117" s="44">
        <f t="shared" si="91"/>
        <v>3735.8325123152708</v>
      </c>
      <c r="F117" s="182">
        <v>111239</v>
      </c>
      <c r="G117" s="44">
        <f t="shared" si="65"/>
        <v>529.70952380952383</v>
      </c>
      <c r="H117" s="182">
        <v>0</v>
      </c>
      <c r="I117" s="44">
        <f t="shared" si="66"/>
        <v>0</v>
      </c>
      <c r="J117" s="182">
        <v>67356</v>
      </c>
      <c r="K117" s="44">
        <f t="shared" si="67"/>
        <v>320.74285714285713</v>
      </c>
      <c r="L117" s="182">
        <v>0</v>
      </c>
      <c r="M117" s="44">
        <f t="shared" si="68"/>
        <v>0</v>
      </c>
      <c r="N117" s="182">
        <v>0</v>
      </c>
      <c r="O117" s="44">
        <f t="shared" si="69"/>
        <v>0</v>
      </c>
      <c r="P117" s="46">
        <f t="shared" si="70"/>
        <v>1695343</v>
      </c>
      <c r="Q117" s="46">
        <f t="shared" si="71"/>
        <v>8073.0619047619048</v>
      </c>
      <c r="R117" s="182">
        <v>156866</v>
      </c>
      <c r="S117" s="44">
        <f t="shared" si="72"/>
        <v>746.98095238095243</v>
      </c>
      <c r="T117" s="182">
        <v>114028</v>
      </c>
      <c r="U117" s="44">
        <f t="shared" si="73"/>
        <v>542.99047619047622</v>
      </c>
      <c r="V117" s="48">
        <f t="shared" si="74"/>
        <v>1966237</v>
      </c>
      <c r="W117" s="48">
        <f t="shared" si="75"/>
        <v>9363.0333333333328</v>
      </c>
      <c r="X117" s="182">
        <v>320347</v>
      </c>
      <c r="Y117" s="44">
        <f t="shared" si="76"/>
        <v>1525.4619047619049</v>
      </c>
      <c r="Z117" s="182">
        <v>16524</v>
      </c>
      <c r="AA117" s="44">
        <f t="shared" si="77"/>
        <v>78.685714285714283</v>
      </c>
      <c r="AB117" s="182">
        <v>286059</v>
      </c>
      <c r="AC117" s="44">
        <f t="shared" si="78"/>
        <v>1362.1857142857143</v>
      </c>
      <c r="AD117" s="182">
        <v>181633</v>
      </c>
      <c r="AE117" s="44">
        <f t="shared" si="79"/>
        <v>864.91904761904766</v>
      </c>
      <c r="AF117" s="182">
        <v>314593</v>
      </c>
      <c r="AG117" s="44">
        <f t="shared" si="80"/>
        <v>1498.0619047619048</v>
      </c>
      <c r="AH117" s="182">
        <v>116688</v>
      </c>
      <c r="AI117" s="44">
        <f t="shared" si="81"/>
        <v>555.65714285714284</v>
      </c>
      <c r="AJ117" s="182">
        <v>0</v>
      </c>
      <c r="AK117" s="44">
        <f t="shared" si="82"/>
        <v>0</v>
      </c>
      <c r="AL117" s="182">
        <v>0</v>
      </c>
      <c r="AM117" s="44">
        <f t="shared" si="83"/>
        <v>0</v>
      </c>
      <c r="AN117" s="182">
        <v>58817</v>
      </c>
      <c r="AO117" s="44">
        <f t="shared" si="84"/>
        <v>280.0809523809524</v>
      </c>
      <c r="AP117" s="49">
        <f t="shared" si="85"/>
        <v>1294661</v>
      </c>
      <c r="AQ117" s="49">
        <f t="shared" si="86"/>
        <v>6165.0523809523811</v>
      </c>
      <c r="AR117" s="182">
        <v>0</v>
      </c>
      <c r="AS117" s="44">
        <f t="shared" si="87"/>
        <v>0</v>
      </c>
      <c r="AT117" s="182">
        <v>0</v>
      </c>
      <c r="AU117" s="44">
        <f t="shared" si="88"/>
        <v>0</v>
      </c>
      <c r="AV117" s="50">
        <f t="shared" si="89"/>
        <v>3260898</v>
      </c>
      <c r="AW117" s="50">
        <f t="shared" si="90"/>
        <v>15528.085714285715</v>
      </c>
      <c r="AX117" s="160"/>
      <c r="AY117" s="51"/>
      <c r="AZ117" s="51"/>
      <c r="BA117" s="51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/>
      <c r="DZ117" s="52"/>
    </row>
    <row r="118" spans="1:130" s="180" customFormat="1">
      <c r="A118" s="53">
        <v>383001</v>
      </c>
      <c r="B118" s="119" t="s">
        <v>160</v>
      </c>
      <c r="C118" s="55">
        <v>248</v>
      </c>
      <c r="D118" s="176">
        <v>1017581</v>
      </c>
      <c r="E118" s="57">
        <f t="shared" si="91"/>
        <v>2506.3571428571427</v>
      </c>
      <c r="F118" s="95">
        <v>292823</v>
      </c>
      <c r="G118" s="57">
        <f t="shared" si="65"/>
        <v>1180.7379032258063</v>
      </c>
      <c r="H118" s="95">
        <v>0</v>
      </c>
      <c r="I118" s="57">
        <f t="shared" si="66"/>
        <v>0</v>
      </c>
      <c r="J118" s="95">
        <v>181190</v>
      </c>
      <c r="K118" s="57">
        <f t="shared" si="67"/>
        <v>730.60483870967744</v>
      </c>
      <c r="L118" s="95">
        <v>0</v>
      </c>
      <c r="M118" s="57">
        <f t="shared" si="68"/>
        <v>0</v>
      </c>
      <c r="N118" s="95">
        <v>0</v>
      </c>
      <c r="O118" s="57">
        <f t="shared" si="69"/>
        <v>0</v>
      </c>
      <c r="P118" s="59">
        <f t="shared" si="70"/>
        <v>1491594</v>
      </c>
      <c r="Q118" s="59">
        <f t="shared" si="71"/>
        <v>6014.4919354838712</v>
      </c>
      <c r="R118" s="95">
        <v>284746</v>
      </c>
      <c r="S118" s="57">
        <f t="shared" si="72"/>
        <v>1148.1693548387098</v>
      </c>
      <c r="T118" s="95">
        <v>72133</v>
      </c>
      <c r="U118" s="57">
        <f t="shared" si="73"/>
        <v>290.85887096774195</v>
      </c>
      <c r="V118" s="61">
        <f t="shared" si="74"/>
        <v>1848473</v>
      </c>
      <c r="W118" s="61">
        <f t="shared" si="75"/>
        <v>7453.5201612903229</v>
      </c>
      <c r="X118" s="95">
        <v>538263</v>
      </c>
      <c r="Y118" s="57">
        <f t="shared" si="76"/>
        <v>2170.4153225806454</v>
      </c>
      <c r="Z118" s="95">
        <v>1375</v>
      </c>
      <c r="AA118" s="57">
        <f t="shared" si="77"/>
        <v>5.544354838709677</v>
      </c>
      <c r="AB118" s="95">
        <v>107817</v>
      </c>
      <c r="AC118" s="57">
        <f t="shared" si="78"/>
        <v>434.74596774193549</v>
      </c>
      <c r="AD118" s="95">
        <v>299456</v>
      </c>
      <c r="AE118" s="57">
        <f t="shared" si="79"/>
        <v>1207.483870967742</v>
      </c>
      <c r="AF118" s="95">
        <v>322583</v>
      </c>
      <c r="AG118" s="57">
        <f t="shared" si="80"/>
        <v>1300.7379032258063</v>
      </c>
      <c r="AH118" s="95">
        <v>14818</v>
      </c>
      <c r="AI118" s="57">
        <f t="shared" si="81"/>
        <v>59.75</v>
      </c>
      <c r="AJ118" s="95">
        <v>0</v>
      </c>
      <c r="AK118" s="57">
        <f t="shared" si="82"/>
        <v>0</v>
      </c>
      <c r="AL118" s="95">
        <v>0</v>
      </c>
      <c r="AM118" s="57">
        <f t="shared" si="83"/>
        <v>0</v>
      </c>
      <c r="AN118" s="95">
        <v>38036</v>
      </c>
      <c r="AO118" s="57">
        <f t="shared" si="84"/>
        <v>153.37096774193549</v>
      </c>
      <c r="AP118" s="63">
        <f t="shared" si="85"/>
        <v>1322348</v>
      </c>
      <c r="AQ118" s="63">
        <f t="shared" si="86"/>
        <v>5332.0483870967746</v>
      </c>
      <c r="AR118" s="95">
        <v>0</v>
      </c>
      <c r="AS118" s="57">
        <f t="shared" si="87"/>
        <v>0</v>
      </c>
      <c r="AT118" s="95">
        <v>0</v>
      </c>
      <c r="AU118" s="57">
        <f t="shared" si="88"/>
        <v>0</v>
      </c>
      <c r="AV118" s="64">
        <f t="shared" si="89"/>
        <v>3170821</v>
      </c>
      <c r="AW118" s="64">
        <f t="shared" si="90"/>
        <v>12785.568548387097</v>
      </c>
      <c r="AX118" s="160"/>
      <c r="AY118" s="51"/>
      <c r="AZ118" s="51"/>
      <c r="BA118" s="51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/>
      <c r="DZ118" s="52"/>
    </row>
    <row r="119" spans="1:130" s="183" customFormat="1">
      <c r="A119" s="41">
        <v>384001</v>
      </c>
      <c r="B119" s="121" t="s">
        <v>161</v>
      </c>
      <c r="C119" s="32">
        <v>533</v>
      </c>
      <c r="D119" s="181">
        <v>2352853</v>
      </c>
      <c r="E119" s="44">
        <f t="shared" si="91"/>
        <v>5795.2044334975371</v>
      </c>
      <c r="F119" s="182">
        <v>282430</v>
      </c>
      <c r="G119" s="44">
        <f t="shared" si="65"/>
        <v>529.88742964352718</v>
      </c>
      <c r="H119" s="182">
        <v>0</v>
      </c>
      <c r="I119" s="44">
        <f t="shared" si="66"/>
        <v>0</v>
      </c>
      <c r="J119" s="182">
        <v>89082</v>
      </c>
      <c r="K119" s="44">
        <f t="shared" si="67"/>
        <v>167.13320825515947</v>
      </c>
      <c r="L119" s="182">
        <v>0</v>
      </c>
      <c r="M119" s="44">
        <f t="shared" si="68"/>
        <v>0</v>
      </c>
      <c r="N119" s="182">
        <v>0</v>
      </c>
      <c r="O119" s="44">
        <f t="shared" si="69"/>
        <v>0</v>
      </c>
      <c r="P119" s="46">
        <f t="shared" si="70"/>
        <v>2724365</v>
      </c>
      <c r="Q119" s="46">
        <f t="shared" si="71"/>
        <v>5111.3789868667918</v>
      </c>
      <c r="R119" s="182">
        <v>206986</v>
      </c>
      <c r="S119" s="44">
        <f t="shared" si="72"/>
        <v>388.34146341463412</v>
      </c>
      <c r="T119" s="182">
        <v>46304</v>
      </c>
      <c r="U119" s="44">
        <f t="shared" si="73"/>
        <v>86.874296435272043</v>
      </c>
      <c r="V119" s="48">
        <f t="shared" si="74"/>
        <v>2977655</v>
      </c>
      <c r="W119" s="48">
        <f t="shared" si="75"/>
        <v>5586.594746716698</v>
      </c>
      <c r="X119" s="182">
        <v>1085870</v>
      </c>
      <c r="Y119" s="44">
        <f t="shared" si="76"/>
        <v>2037.2795497185741</v>
      </c>
      <c r="Z119" s="182">
        <v>71437</v>
      </c>
      <c r="AA119" s="44">
        <f t="shared" si="77"/>
        <v>134.0281425891182</v>
      </c>
      <c r="AB119" s="182">
        <v>113206</v>
      </c>
      <c r="AC119" s="44">
        <f t="shared" si="78"/>
        <v>212.3939962476548</v>
      </c>
      <c r="AD119" s="182">
        <v>175250</v>
      </c>
      <c r="AE119" s="44">
        <f t="shared" si="79"/>
        <v>328.79924953095684</v>
      </c>
      <c r="AF119" s="182">
        <v>471315</v>
      </c>
      <c r="AG119" s="44">
        <f t="shared" si="80"/>
        <v>884.26829268292681</v>
      </c>
      <c r="AH119" s="182">
        <v>264953</v>
      </c>
      <c r="AI119" s="44">
        <f t="shared" si="81"/>
        <v>497.09756097560978</v>
      </c>
      <c r="AJ119" s="182">
        <v>0</v>
      </c>
      <c r="AK119" s="44">
        <f t="shared" si="82"/>
        <v>0</v>
      </c>
      <c r="AL119" s="182">
        <v>0</v>
      </c>
      <c r="AM119" s="44">
        <f t="shared" si="83"/>
        <v>0</v>
      </c>
      <c r="AN119" s="182">
        <v>160</v>
      </c>
      <c r="AO119" s="44">
        <f t="shared" si="84"/>
        <v>0.30018761726078802</v>
      </c>
      <c r="AP119" s="49">
        <f t="shared" si="85"/>
        <v>2182191</v>
      </c>
      <c r="AQ119" s="49">
        <f t="shared" si="86"/>
        <v>4094.1669793621013</v>
      </c>
      <c r="AR119" s="182">
        <v>0</v>
      </c>
      <c r="AS119" s="44">
        <f t="shared" si="87"/>
        <v>0</v>
      </c>
      <c r="AT119" s="182">
        <v>0</v>
      </c>
      <c r="AU119" s="44">
        <f t="shared" si="88"/>
        <v>0</v>
      </c>
      <c r="AV119" s="50">
        <f t="shared" si="89"/>
        <v>5159846</v>
      </c>
      <c r="AW119" s="50">
        <f t="shared" si="90"/>
        <v>9680.7617260787993</v>
      </c>
      <c r="AX119" s="160"/>
      <c r="AY119" s="51"/>
      <c r="AZ119" s="51"/>
      <c r="BA119" s="51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/>
      <c r="DZ119" s="52"/>
    </row>
    <row r="120" spans="1:130" s="183" customFormat="1">
      <c r="A120" s="41">
        <v>385001</v>
      </c>
      <c r="B120" s="121" t="s">
        <v>162</v>
      </c>
      <c r="C120" s="32">
        <v>604</v>
      </c>
      <c r="D120" s="181">
        <v>2206826</v>
      </c>
      <c r="E120" s="44">
        <f t="shared" si="91"/>
        <v>5435.5320197044339</v>
      </c>
      <c r="F120" s="182">
        <v>702099</v>
      </c>
      <c r="G120" s="44">
        <f t="shared" si="65"/>
        <v>1162.4155629139073</v>
      </c>
      <c r="H120" s="182">
        <v>0</v>
      </c>
      <c r="I120" s="44">
        <f t="shared" si="66"/>
        <v>0</v>
      </c>
      <c r="J120" s="182">
        <v>299586</v>
      </c>
      <c r="K120" s="44">
        <f t="shared" si="67"/>
        <v>496.00331125827813</v>
      </c>
      <c r="L120" s="182">
        <v>0</v>
      </c>
      <c r="M120" s="44">
        <f t="shared" si="68"/>
        <v>0</v>
      </c>
      <c r="N120" s="182">
        <v>0</v>
      </c>
      <c r="O120" s="44">
        <f t="shared" si="69"/>
        <v>0</v>
      </c>
      <c r="P120" s="46">
        <f t="shared" si="70"/>
        <v>3208511</v>
      </c>
      <c r="Q120" s="46">
        <f t="shared" si="71"/>
        <v>5312.1043046357618</v>
      </c>
      <c r="R120" s="182">
        <v>327283</v>
      </c>
      <c r="S120" s="44">
        <f t="shared" si="72"/>
        <v>541.85927152317879</v>
      </c>
      <c r="T120" s="182">
        <v>396658</v>
      </c>
      <c r="U120" s="44">
        <f t="shared" si="73"/>
        <v>656.71854304635758</v>
      </c>
      <c r="V120" s="48">
        <f t="shared" si="74"/>
        <v>3932452</v>
      </c>
      <c r="W120" s="48">
        <f t="shared" si="75"/>
        <v>6510.6821192052976</v>
      </c>
      <c r="X120" s="182">
        <v>815816</v>
      </c>
      <c r="Y120" s="44">
        <f t="shared" si="76"/>
        <v>1350.6887417218543</v>
      </c>
      <c r="Z120" s="182">
        <v>41407</v>
      </c>
      <c r="AA120" s="44">
        <f t="shared" si="77"/>
        <v>68.55463576158941</v>
      </c>
      <c r="AB120" s="182">
        <v>236985</v>
      </c>
      <c r="AC120" s="44">
        <f t="shared" si="78"/>
        <v>392.35927152317879</v>
      </c>
      <c r="AD120" s="182">
        <v>338319</v>
      </c>
      <c r="AE120" s="44">
        <f t="shared" si="79"/>
        <v>560.1307947019867</v>
      </c>
      <c r="AF120" s="182">
        <v>710826</v>
      </c>
      <c r="AG120" s="44">
        <f t="shared" si="80"/>
        <v>1176.864238410596</v>
      </c>
      <c r="AH120" s="182">
        <v>409936</v>
      </c>
      <c r="AI120" s="44">
        <f t="shared" si="81"/>
        <v>678.70198675496692</v>
      </c>
      <c r="AJ120" s="182">
        <v>0</v>
      </c>
      <c r="AK120" s="44">
        <f t="shared" si="82"/>
        <v>0</v>
      </c>
      <c r="AL120" s="182">
        <v>0</v>
      </c>
      <c r="AM120" s="44">
        <f t="shared" si="83"/>
        <v>0</v>
      </c>
      <c r="AN120" s="182">
        <v>161184</v>
      </c>
      <c r="AO120" s="44">
        <f t="shared" si="84"/>
        <v>266.86092715231786</v>
      </c>
      <c r="AP120" s="49">
        <f t="shared" si="85"/>
        <v>2714473</v>
      </c>
      <c r="AQ120" s="49">
        <f t="shared" si="86"/>
        <v>4494.1605960264897</v>
      </c>
      <c r="AR120" s="182">
        <v>0</v>
      </c>
      <c r="AS120" s="44">
        <f t="shared" si="87"/>
        <v>0</v>
      </c>
      <c r="AT120" s="182">
        <v>0</v>
      </c>
      <c r="AU120" s="44">
        <f t="shared" si="88"/>
        <v>0</v>
      </c>
      <c r="AV120" s="50">
        <f t="shared" si="89"/>
        <v>6646925</v>
      </c>
      <c r="AW120" s="50">
        <f t="shared" si="90"/>
        <v>11004.842715231787</v>
      </c>
      <c r="AX120" s="160"/>
      <c r="AY120" s="51"/>
      <c r="AZ120" s="51"/>
      <c r="BA120" s="51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/>
      <c r="DZ120" s="52"/>
    </row>
    <row r="121" spans="1:130" s="183" customFormat="1">
      <c r="A121" s="41">
        <v>387001</v>
      </c>
      <c r="B121" s="121" t="s">
        <v>163</v>
      </c>
      <c r="C121" s="32">
        <v>597</v>
      </c>
      <c r="D121" s="181">
        <v>2515570</v>
      </c>
      <c r="E121" s="44">
        <f t="shared" si="91"/>
        <v>6195.9852216748768</v>
      </c>
      <c r="F121" s="182">
        <v>835036</v>
      </c>
      <c r="G121" s="44">
        <f t="shared" si="65"/>
        <v>1398.7202680067003</v>
      </c>
      <c r="H121" s="182">
        <v>0</v>
      </c>
      <c r="I121" s="44">
        <f t="shared" si="66"/>
        <v>0</v>
      </c>
      <c r="J121" s="182">
        <v>84583</v>
      </c>
      <c r="K121" s="44">
        <f t="shared" si="67"/>
        <v>141.68006700167504</v>
      </c>
      <c r="L121" s="182">
        <v>0</v>
      </c>
      <c r="M121" s="44">
        <f t="shared" si="68"/>
        <v>0</v>
      </c>
      <c r="N121" s="182">
        <v>0</v>
      </c>
      <c r="O121" s="44">
        <f t="shared" si="69"/>
        <v>0</v>
      </c>
      <c r="P121" s="46">
        <f t="shared" si="70"/>
        <v>3435189</v>
      </c>
      <c r="Q121" s="46">
        <f t="shared" si="71"/>
        <v>5754.0854271356784</v>
      </c>
      <c r="R121" s="182">
        <v>94387</v>
      </c>
      <c r="S121" s="44">
        <f t="shared" si="72"/>
        <v>158.10217755443887</v>
      </c>
      <c r="T121" s="182">
        <v>154990</v>
      </c>
      <c r="U121" s="44">
        <f t="shared" si="73"/>
        <v>259.61474036850922</v>
      </c>
      <c r="V121" s="48">
        <f t="shared" si="74"/>
        <v>3684566</v>
      </c>
      <c r="W121" s="48">
        <f t="shared" si="75"/>
        <v>6171.8023450586261</v>
      </c>
      <c r="X121" s="182">
        <v>614020</v>
      </c>
      <c r="Y121" s="44">
        <f t="shared" si="76"/>
        <v>1028.5092127303183</v>
      </c>
      <c r="Z121" s="182">
        <v>23672</v>
      </c>
      <c r="AA121" s="44">
        <f t="shared" si="77"/>
        <v>39.651591289782246</v>
      </c>
      <c r="AB121" s="182">
        <v>0</v>
      </c>
      <c r="AC121" s="44">
        <f t="shared" si="78"/>
        <v>0</v>
      </c>
      <c r="AD121" s="182">
        <v>472032</v>
      </c>
      <c r="AE121" s="44">
        <f t="shared" si="79"/>
        <v>790.67336683417091</v>
      </c>
      <c r="AF121" s="182">
        <v>534513</v>
      </c>
      <c r="AG121" s="44">
        <f t="shared" si="80"/>
        <v>895.3316582914573</v>
      </c>
      <c r="AH121" s="182">
        <v>375642</v>
      </c>
      <c r="AI121" s="44">
        <f t="shared" si="81"/>
        <v>629.21608040201011</v>
      </c>
      <c r="AJ121" s="182">
        <v>0</v>
      </c>
      <c r="AK121" s="44">
        <f t="shared" si="82"/>
        <v>0</v>
      </c>
      <c r="AL121" s="182">
        <v>0</v>
      </c>
      <c r="AM121" s="44">
        <f t="shared" si="83"/>
        <v>0</v>
      </c>
      <c r="AN121" s="182">
        <v>349945</v>
      </c>
      <c r="AO121" s="44">
        <f t="shared" si="84"/>
        <v>586.17252931323287</v>
      </c>
      <c r="AP121" s="49">
        <f t="shared" si="85"/>
        <v>2369824</v>
      </c>
      <c r="AQ121" s="49">
        <f t="shared" si="86"/>
        <v>3969.5544388609715</v>
      </c>
      <c r="AR121" s="182">
        <v>0</v>
      </c>
      <c r="AS121" s="44">
        <f t="shared" si="87"/>
        <v>0</v>
      </c>
      <c r="AT121" s="182">
        <v>0</v>
      </c>
      <c r="AU121" s="44">
        <f t="shared" si="88"/>
        <v>0</v>
      </c>
      <c r="AV121" s="50">
        <f t="shared" si="89"/>
        <v>6054390</v>
      </c>
      <c r="AW121" s="50">
        <f t="shared" si="90"/>
        <v>10141.356783919598</v>
      </c>
      <c r="AX121" s="160"/>
      <c r="AY121" s="51"/>
      <c r="AZ121" s="51"/>
      <c r="BA121" s="51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</row>
    <row r="122" spans="1:130" s="183" customFormat="1">
      <c r="A122" s="41">
        <v>388001</v>
      </c>
      <c r="B122" s="121" t="s">
        <v>164</v>
      </c>
      <c r="C122" s="32">
        <v>562</v>
      </c>
      <c r="D122" s="181">
        <v>2631050</v>
      </c>
      <c r="E122" s="44">
        <f t="shared" si="91"/>
        <v>6480.4187192118225</v>
      </c>
      <c r="F122" s="182">
        <v>508355</v>
      </c>
      <c r="G122" s="44">
        <f t="shared" si="65"/>
        <v>904.54626334519571</v>
      </c>
      <c r="H122" s="182">
        <v>0</v>
      </c>
      <c r="I122" s="44">
        <f t="shared" si="66"/>
        <v>0</v>
      </c>
      <c r="J122" s="182">
        <v>0</v>
      </c>
      <c r="K122" s="44">
        <f t="shared" si="67"/>
        <v>0</v>
      </c>
      <c r="L122" s="182">
        <v>0</v>
      </c>
      <c r="M122" s="44">
        <f t="shared" si="68"/>
        <v>0</v>
      </c>
      <c r="N122" s="182">
        <v>0</v>
      </c>
      <c r="O122" s="44">
        <f t="shared" si="69"/>
        <v>0</v>
      </c>
      <c r="P122" s="46">
        <f t="shared" si="70"/>
        <v>3139405</v>
      </c>
      <c r="Q122" s="46">
        <f t="shared" si="71"/>
        <v>5586.1298932384343</v>
      </c>
      <c r="R122" s="182">
        <v>256231</v>
      </c>
      <c r="S122" s="44">
        <f t="shared" si="72"/>
        <v>455.92704626334518</v>
      </c>
      <c r="T122" s="182">
        <v>11629</v>
      </c>
      <c r="U122" s="44">
        <f t="shared" si="73"/>
        <v>20.692170818505339</v>
      </c>
      <c r="V122" s="48">
        <f t="shared" si="74"/>
        <v>3407265</v>
      </c>
      <c r="W122" s="48">
        <f t="shared" si="75"/>
        <v>6062.7491103202847</v>
      </c>
      <c r="X122" s="182">
        <v>500327</v>
      </c>
      <c r="Y122" s="44">
        <f t="shared" si="76"/>
        <v>890.26156583629893</v>
      </c>
      <c r="Z122" s="182">
        <v>0</v>
      </c>
      <c r="AA122" s="44">
        <f t="shared" si="77"/>
        <v>0</v>
      </c>
      <c r="AB122" s="182">
        <v>17775</v>
      </c>
      <c r="AC122" s="44">
        <f t="shared" si="78"/>
        <v>31.628113879003557</v>
      </c>
      <c r="AD122" s="182">
        <v>601150</v>
      </c>
      <c r="AE122" s="44">
        <f t="shared" si="79"/>
        <v>1069.661921708185</v>
      </c>
      <c r="AF122" s="182">
        <v>388291</v>
      </c>
      <c r="AG122" s="44">
        <f t="shared" si="80"/>
        <v>690.90925266903912</v>
      </c>
      <c r="AH122" s="182">
        <v>313858</v>
      </c>
      <c r="AI122" s="44">
        <f t="shared" si="81"/>
        <v>558.46619217081854</v>
      </c>
      <c r="AJ122" s="182">
        <v>0</v>
      </c>
      <c r="AK122" s="44">
        <f t="shared" si="82"/>
        <v>0</v>
      </c>
      <c r="AL122" s="182">
        <v>0</v>
      </c>
      <c r="AM122" s="44">
        <f t="shared" si="83"/>
        <v>0</v>
      </c>
      <c r="AN122" s="182">
        <v>273067</v>
      </c>
      <c r="AO122" s="44">
        <f t="shared" si="84"/>
        <v>485.88434163701066</v>
      </c>
      <c r="AP122" s="49">
        <f t="shared" si="85"/>
        <v>2094468</v>
      </c>
      <c r="AQ122" s="49">
        <f t="shared" si="86"/>
        <v>3726.8113879003558</v>
      </c>
      <c r="AR122" s="182">
        <v>0</v>
      </c>
      <c r="AS122" s="44">
        <f t="shared" si="87"/>
        <v>0</v>
      </c>
      <c r="AT122" s="182">
        <v>0</v>
      </c>
      <c r="AU122" s="44">
        <f t="shared" si="88"/>
        <v>0</v>
      </c>
      <c r="AV122" s="50">
        <f t="shared" si="89"/>
        <v>5501733</v>
      </c>
      <c r="AW122" s="50">
        <f t="shared" si="90"/>
        <v>9789.5604982206405</v>
      </c>
      <c r="AX122" s="160"/>
      <c r="AY122" s="51"/>
      <c r="AZ122" s="51"/>
      <c r="BA122" s="51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/>
      <c r="DP122" s="52"/>
      <c r="DQ122" s="52"/>
      <c r="DR122" s="52"/>
      <c r="DS122" s="52"/>
      <c r="DT122" s="52"/>
      <c r="DU122" s="52"/>
      <c r="DV122" s="52"/>
      <c r="DW122" s="52"/>
      <c r="DX122" s="52"/>
      <c r="DY122" s="52"/>
      <c r="DZ122" s="52"/>
    </row>
    <row r="123" spans="1:130" s="180" customFormat="1">
      <c r="A123" s="53">
        <v>389001</v>
      </c>
      <c r="B123" s="119" t="s">
        <v>165</v>
      </c>
      <c r="C123" s="55">
        <v>591</v>
      </c>
      <c r="D123" s="176">
        <v>2263353</v>
      </c>
      <c r="E123" s="57">
        <f t="shared" si="91"/>
        <v>5574.7610837438424</v>
      </c>
      <c r="F123" s="95">
        <v>212793</v>
      </c>
      <c r="G123" s="57">
        <f t="shared" si="65"/>
        <v>360.0558375634518</v>
      </c>
      <c r="H123" s="95">
        <v>0</v>
      </c>
      <c r="I123" s="57">
        <f t="shared" si="66"/>
        <v>0</v>
      </c>
      <c r="J123" s="95">
        <v>28997</v>
      </c>
      <c r="K123" s="57">
        <f t="shared" si="67"/>
        <v>49.064297800338409</v>
      </c>
      <c r="L123" s="95">
        <v>0</v>
      </c>
      <c r="M123" s="57">
        <f t="shared" si="68"/>
        <v>0</v>
      </c>
      <c r="N123" s="95">
        <v>0</v>
      </c>
      <c r="O123" s="57">
        <f t="shared" si="69"/>
        <v>0</v>
      </c>
      <c r="P123" s="59">
        <f t="shared" si="70"/>
        <v>2505143</v>
      </c>
      <c r="Q123" s="59">
        <f t="shared" si="71"/>
        <v>4238.820642978003</v>
      </c>
      <c r="R123" s="95">
        <v>103855</v>
      </c>
      <c r="S123" s="57">
        <f t="shared" si="72"/>
        <v>175.72758037225043</v>
      </c>
      <c r="T123" s="95">
        <v>268492</v>
      </c>
      <c r="U123" s="57">
        <f t="shared" si="73"/>
        <v>454.30118443316411</v>
      </c>
      <c r="V123" s="61">
        <f t="shared" si="74"/>
        <v>2877490</v>
      </c>
      <c r="W123" s="61">
        <f t="shared" si="75"/>
        <v>4868.8494077834175</v>
      </c>
      <c r="X123" s="95">
        <v>750247</v>
      </c>
      <c r="Y123" s="57">
        <f t="shared" si="76"/>
        <v>1269.4534686971235</v>
      </c>
      <c r="Z123" s="95">
        <v>216755</v>
      </c>
      <c r="AA123" s="57">
        <f t="shared" si="77"/>
        <v>366.75972927241963</v>
      </c>
      <c r="AB123" s="95">
        <v>136265</v>
      </c>
      <c r="AC123" s="57">
        <f t="shared" si="78"/>
        <v>230.56683587140441</v>
      </c>
      <c r="AD123" s="95">
        <v>511267</v>
      </c>
      <c r="AE123" s="57">
        <f t="shared" si="79"/>
        <v>865.08798646362095</v>
      </c>
      <c r="AF123" s="95">
        <v>479494</v>
      </c>
      <c r="AG123" s="57">
        <f t="shared" si="80"/>
        <v>811.32656514382404</v>
      </c>
      <c r="AH123" s="95">
        <v>336760</v>
      </c>
      <c r="AI123" s="57">
        <f t="shared" si="81"/>
        <v>569.8138747884941</v>
      </c>
      <c r="AJ123" s="95">
        <v>0</v>
      </c>
      <c r="AK123" s="57">
        <f t="shared" si="82"/>
        <v>0</v>
      </c>
      <c r="AL123" s="95">
        <v>43898</v>
      </c>
      <c r="AM123" s="57">
        <f t="shared" si="83"/>
        <v>74.277495769881554</v>
      </c>
      <c r="AN123" s="95">
        <v>84081</v>
      </c>
      <c r="AO123" s="57">
        <f t="shared" si="84"/>
        <v>142.26903553299493</v>
      </c>
      <c r="AP123" s="63">
        <f t="shared" si="85"/>
        <v>2558767</v>
      </c>
      <c r="AQ123" s="63">
        <f t="shared" si="86"/>
        <v>4329.5549915397633</v>
      </c>
      <c r="AR123" s="95">
        <v>0</v>
      </c>
      <c r="AS123" s="57">
        <f t="shared" si="87"/>
        <v>0</v>
      </c>
      <c r="AT123" s="95">
        <v>34961</v>
      </c>
      <c r="AU123" s="57">
        <f t="shared" si="88"/>
        <v>59.155668358714045</v>
      </c>
      <c r="AV123" s="64">
        <f t="shared" si="89"/>
        <v>5471218</v>
      </c>
      <c r="AW123" s="64">
        <f t="shared" si="90"/>
        <v>9257.5600676818958</v>
      </c>
      <c r="AX123" s="160"/>
      <c r="AY123" s="51"/>
      <c r="AZ123" s="51"/>
      <c r="BA123" s="51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</row>
    <row r="124" spans="1:130" s="183" customFormat="1">
      <c r="A124" s="41">
        <v>389002</v>
      </c>
      <c r="B124" s="121" t="s">
        <v>166</v>
      </c>
      <c r="C124" s="32">
        <v>447</v>
      </c>
      <c r="D124" s="181">
        <v>2093633</v>
      </c>
      <c r="E124" s="44">
        <f t="shared" si="91"/>
        <v>5156.731527093596</v>
      </c>
      <c r="F124" s="182">
        <v>206054</v>
      </c>
      <c r="G124" s="44">
        <f t="shared" si="65"/>
        <v>460.97091722595076</v>
      </c>
      <c r="H124" s="182">
        <v>0</v>
      </c>
      <c r="I124" s="44">
        <f t="shared" si="66"/>
        <v>0</v>
      </c>
      <c r="J124" s="182">
        <v>0</v>
      </c>
      <c r="K124" s="44">
        <f t="shared" si="67"/>
        <v>0</v>
      </c>
      <c r="L124" s="182">
        <v>0</v>
      </c>
      <c r="M124" s="44">
        <f t="shared" si="68"/>
        <v>0</v>
      </c>
      <c r="N124" s="182">
        <v>0</v>
      </c>
      <c r="O124" s="44">
        <f t="shared" si="69"/>
        <v>0</v>
      </c>
      <c r="P124" s="46">
        <f t="shared" si="70"/>
        <v>2299687</v>
      </c>
      <c r="Q124" s="46">
        <f t="shared" si="71"/>
        <v>5144.7136465324384</v>
      </c>
      <c r="R124" s="182">
        <v>67413</v>
      </c>
      <c r="S124" s="44">
        <f t="shared" si="72"/>
        <v>150.81208053691276</v>
      </c>
      <c r="T124" s="182">
        <v>93260</v>
      </c>
      <c r="U124" s="44">
        <f t="shared" si="73"/>
        <v>208.63534675615213</v>
      </c>
      <c r="V124" s="48">
        <f t="shared" si="74"/>
        <v>2460360</v>
      </c>
      <c r="W124" s="48">
        <f t="shared" si="75"/>
        <v>5504.1610738255031</v>
      </c>
      <c r="X124" s="182">
        <v>534890</v>
      </c>
      <c r="Y124" s="44">
        <f t="shared" si="76"/>
        <v>1196.6219239373602</v>
      </c>
      <c r="Z124" s="182">
        <v>157378</v>
      </c>
      <c r="AA124" s="44">
        <f t="shared" si="77"/>
        <v>352.07606263982103</v>
      </c>
      <c r="AB124" s="182">
        <v>6370</v>
      </c>
      <c r="AC124" s="44">
        <f t="shared" si="78"/>
        <v>14.250559284116331</v>
      </c>
      <c r="AD124" s="182">
        <v>590634</v>
      </c>
      <c r="AE124" s="44">
        <f t="shared" si="79"/>
        <v>1321.3288590604027</v>
      </c>
      <c r="AF124" s="182">
        <v>563910</v>
      </c>
      <c r="AG124" s="44">
        <f t="shared" si="80"/>
        <v>1261.5436241610739</v>
      </c>
      <c r="AH124" s="182">
        <v>80320</v>
      </c>
      <c r="AI124" s="44">
        <f t="shared" si="81"/>
        <v>179.6868008948546</v>
      </c>
      <c r="AJ124" s="182">
        <v>0</v>
      </c>
      <c r="AK124" s="44">
        <f t="shared" si="82"/>
        <v>0</v>
      </c>
      <c r="AL124" s="182">
        <v>43768</v>
      </c>
      <c r="AM124" s="44">
        <f t="shared" si="83"/>
        <v>97.914988814317667</v>
      </c>
      <c r="AN124" s="182">
        <v>72642</v>
      </c>
      <c r="AO124" s="44">
        <f t="shared" si="84"/>
        <v>162.51006711409397</v>
      </c>
      <c r="AP124" s="49">
        <f t="shared" si="85"/>
        <v>2049912</v>
      </c>
      <c r="AQ124" s="49">
        <f t="shared" si="86"/>
        <v>4585.9328859060406</v>
      </c>
      <c r="AR124" s="182">
        <v>0</v>
      </c>
      <c r="AS124" s="44">
        <f t="shared" si="87"/>
        <v>0</v>
      </c>
      <c r="AT124" s="182">
        <v>0</v>
      </c>
      <c r="AU124" s="44">
        <f t="shared" si="88"/>
        <v>0</v>
      </c>
      <c r="AV124" s="50">
        <f t="shared" si="89"/>
        <v>4510272</v>
      </c>
      <c r="AW124" s="50">
        <f t="shared" si="90"/>
        <v>10090.093959731543</v>
      </c>
      <c r="AX124" s="160"/>
      <c r="AY124" s="51"/>
      <c r="AZ124" s="51"/>
      <c r="BA124" s="51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2"/>
      <c r="CR124" s="52"/>
      <c r="CS124" s="52"/>
      <c r="CT124" s="52"/>
      <c r="CU124" s="52"/>
      <c r="CV124" s="52"/>
      <c r="CW124" s="52"/>
      <c r="CX124" s="52"/>
      <c r="CY124" s="52"/>
      <c r="CZ124" s="52"/>
      <c r="DA124" s="52"/>
      <c r="DB124" s="52"/>
      <c r="DC124" s="52"/>
      <c r="DD124" s="52"/>
      <c r="DE124" s="52"/>
      <c r="DF124" s="52"/>
      <c r="DG124" s="52"/>
      <c r="DH124" s="52"/>
      <c r="DI124" s="52"/>
      <c r="DJ124" s="52"/>
      <c r="DK124" s="52"/>
      <c r="DL124" s="52"/>
      <c r="DM124" s="52"/>
      <c r="DN124" s="52"/>
      <c r="DO124" s="52"/>
      <c r="DP124" s="52"/>
      <c r="DQ124" s="52"/>
      <c r="DR124" s="52"/>
      <c r="DS124" s="52"/>
      <c r="DT124" s="52"/>
      <c r="DU124" s="52"/>
      <c r="DV124" s="52"/>
      <c r="DW124" s="52"/>
      <c r="DX124" s="52"/>
      <c r="DY124" s="52"/>
      <c r="DZ124" s="52"/>
    </row>
    <row r="125" spans="1:130" s="183" customFormat="1">
      <c r="A125" s="41">
        <v>390001</v>
      </c>
      <c r="B125" s="121" t="s">
        <v>167</v>
      </c>
      <c r="C125" s="32">
        <v>659</v>
      </c>
      <c r="D125" s="181">
        <v>3050405</v>
      </c>
      <c r="E125" s="44">
        <f t="shared" si="91"/>
        <v>7513.3128078817736</v>
      </c>
      <c r="F125" s="182">
        <v>628342</v>
      </c>
      <c r="G125" s="44">
        <f t="shared" si="65"/>
        <v>953.47799696509867</v>
      </c>
      <c r="H125" s="182">
        <v>0</v>
      </c>
      <c r="I125" s="44">
        <f t="shared" si="66"/>
        <v>0</v>
      </c>
      <c r="J125" s="182">
        <v>0</v>
      </c>
      <c r="K125" s="44">
        <f t="shared" si="67"/>
        <v>0</v>
      </c>
      <c r="L125" s="182">
        <v>0</v>
      </c>
      <c r="M125" s="44">
        <f t="shared" si="68"/>
        <v>0</v>
      </c>
      <c r="N125" s="182">
        <v>196951</v>
      </c>
      <c r="O125" s="44">
        <f t="shared" si="69"/>
        <v>298.86342943854322</v>
      </c>
      <c r="P125" s="46">
        <f t="shared" si="70"/>
        <v>3875698</v>
      </c>
      <c r="Q125" s="46">
        <f t="shared" si="71"/>
        <v>5881.1805766312591</v>
      </c>
      <c r="R125" s="182">
        <v>232172</v>
      </c>
      <c r="S125" s="44">
        <f t="shared" si="72"/>
        <v>352.30955993930195</v>
      </c>
      <c r="T125" s="182">
        <v>0</v>
      </c>
      <c r="U125" s="44">
        <f t="shared" si="73"/>
        <v>0</v>
      </c>
      <c r="V125" s="48">
        <f t="shared" si="74"/>
        <v>4107870</v>
      </c>
      <c r="W125" s="48">
        <f t="shared" si="75"/>
        <v>6233.4901365705618</v>
      </c>
      <c r="X125" s="182">
        <v>889814</v>
      </c>
      <c r="Y125" s="44">
        <f t="shared" si="76"/>
        <v>1350.2488619119879</v>
      </c>
      <c r="Z125" s="182">
        <v>171588</v>
      </c>
      <c r="AA125" s="44">
        <f t="shared" si="77"/>
        <v>260.37632776934748</v>
      </c>
      <c r="AB125" s="182">
        <v>50953</v>
      </c>
      <c r="AC125" s="44">
        <f t="shared" si="78"/>
        <v>77.318664643399089</v>
      </c>
      <c r="AD125" s="182">
        <v>941223</v>
      </c>
      <c r="AE125" s="44">
        <f t="shared" si="79"/>
        <v>1428.2594840667678</v>
      </c>
      <c r="AF125" s="182">
        <v>225463</v>
      </c>
      <c r="AG125" s="44">
        <f t="shared" si="80"/>
        <v>342.12898330804251</v>
      </c>
      <c r="AH125" s="182">
        <v>0</v>
      </c>
      <c r="AI125" s="44">
        <f t="shared" si="81"/>
        <v>0</v>
      </c>
      <c r="AJ125" s="182">
        <v>0</v>
      </c>
      <c r="AK125" s="44">
        <f t="shared" si="82"/>
        <v>0</v>
      </c>
      <c r="AL125" s="182">
        <v>0</v>
      </c>
      <c r="AM125" s="44">
        <f t="shared" si="83"/>
        <v>0</v>
      </c>
      <c r="AN125" s="182">
        <v>0</v>
      </c>
      <c r="AO125" s="44">
        <f t="shared" si="84"/>
        <v>0</v>
      </c>
      <c r="AP125" s="184">
        <f t="shared" si="85"/>
        <v>2279041</v>
      </c>
      <c r="AQ125" s="49">
        <f t="shared" si="86"/>
        <v>3458.332321699545</v>
      </c>
      <c r="AR125" s="182">
        <v>0</v>
      </c>
      <c r="AS125" s="44">
        <f t="shared" si="87"/>
        <v>0</v>
      </c>
      <c r="AT125" s="182">
        <v>0</v>
      </c>
      <c r="AU125" s="44">
        <f t="shared" si="88"/>
        <v>0</v>
      </c>
      <c r="AV125" s="50">
        <f t="shared" si="89"/>
        <v>6386911</v>
      </c>
      <c r="AW125" s="50">
        <f t="shared" si="90"/>
        <v>9691.8224582701059</v>
      </c>
      <c r="AX125" s="160"/>
      <c r="AY125" s="51"/>
      <c r="AZ125" s="51"/>
      <c r="BA125" s="51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2"/>
      <c r="CL125" s="52"/>
      <c r="CM125" s="52"/>
      <c r="CN125" s="52"/>
      <c r="CO125" s="52"/>
      <c r="CP125" s="52"/>
      <c r="CQ125" s="52"/>
      <c r="CR125" s="52"/>
      <c r="CS125" s="52"/>
      <c r="CT125" s="52"/>
      <c r="CU125" s="52"/>
      <c r="CV125" s="52"/>
      <c r="CW125" s="52"/>
      <c r="CX125" s="52"/>
      <c r="CY125" s="52"/>
      <c r="CZ125" s="52"/>
      <c r="DA125" s="52"/>
      <c r="DB125" s="52"/>
      <c r="DC125" s="52"/>
      <c r="DD125" s="52"/>
      <c r="DE125" s="52"/>
      <c r="DF125" s="52"/>
      <c r="DG125" s="52"/>
      <c r="DH125" s="52"/>
      <c r="DI125" s="52"/>
      <c r="DJ125" s="52"/>
      <c r="DK125" s="52"/>
      <c r="DL125" s="52"/>
      <c r="DM125" s="52"/>
      <c r="DN125" s="52"/>
      <c r="DO125" s="52"/>
      <c r="DP125" s="52"/>
      <c r="DQ125" s="52"/>
      <c r="DR125" s="52"/>
      <c r="DS125" s="52"/>
      <c r="DT125" s="52"/>
      <c r="DU125" s="52"/>
      <c r="DV125" s="52"/>
      <c r="DW125" s="52"/>
      <c r="DX125" s="52"/>
      <c r="DY125" s="52"/>
      <c r="DZ125" s="52"/>
    </row>
    <row r="126" spans="1:130" s="183" customFormat="1">
      <c r="A126" s="41">
        <v>391001</v>
      </c>
      <c r="B126" s="121" t="s">
        <v>168</v>
      </c>
      <c r="C126" s="32">
        <v>745</v>
      </c>
      <c r="D126" s="181">
        <v>2917034</v>
      </c>
      <c r="E126" s="44">
        <f t="shared" si="91"/>
        <v>7184.8128078817736</v>
      </c>
      <c r="F126" s="182">
        <v>343828</v>
      </c>
      <c r="G126" s="44">
        <f t="shared" si="65"/>
        <v>461.51409395973155</v>
      </c>
      <c r="H126" s="182">
        <v>0</v>
      </c>
      <c r="I126" s="44">
        <f t="shared" si="66"/>
        <v>0</v>
      </c>
      <c r="J126" s="182">
        <v>255207</v>
      </c>
      <c r="K126" s="44">
        <f t="shared" si="67"/>
        <v>342.55973154362414</v>
      </c>
      <c r="L126" s="182">
        <v>0</v>
      </c>
      <c r="M126" s="44">
        <f t="shared" si="68"/>
        <v>0</v>
      </c>
      <c r="N126" s="182">
        <v>375310</v>
      </c>
      <c r="O126" s="44">
        <f t="shared" si="69"/>
        <v>503.7718120805369</v>
      </c>
      <c r="P126" s="46">
        <f t="shared" si="70"/>
        <v>3891379</v>
      </c>
      <c r="Q126" s="46">
        <f t="shared" si="71"/>
        <v>5223.3275167785232</v>
      </c>
      <c r="R126" s="182">
        <v>333621</v>
      </c>
      <c r="S126" s="44">
        <f t="shared" si="72"/>
        <v>447.81342281879193</v>
      </c>
      <c r="T126" s="182">
        <v>477435</v>
      </c>
      <c r="U126" s="44">
        <f t="shared" si="73"/>
        <v>640.85234899328862</v>
      </c>
      <c r="V126" s="48">
        <f t="shared" si="74"/>
        <v>4702435</v>
      </c>
      <c r="W126" s="48">
        <f t="shared" si="75"/>
        <v>6311.9932885906037</v>
      </c>
      <c r="X126" s="182">
        <v>417151</v>
      </c>
      <c r="Y126" s="44">
        <f t="shared" si="76"/>
        <v>559.93422818791942</v>
      </c>
      <c r="Z126" s="182">
        <v>214408</v>
      </c>
      <c r="AA126" s="44">
        <f t="shared" si="77"/>
        <v>287.7959731543624</v>
      </c>
      <c r="AB126" s="182">
        <v>207898</v>
      </c>
      <c r="AC126" s="44">
        <f t="shared" si="78"/>
        <v>279.05771812080536</v>
      </c>
      <c r="AD126" s="182">
        <v>557107</v>
      </c>
      <c r="AE126" s="44">
        <f t="shared" si="79"/>
        <v>747.79463087248325</v>
      </c>
      <c r="AF126" s="182">
        <v>97094</v>
      </c>
      <c r="AG126" s="44">
        <f t="shared" si="80"/>
        <v>130.32751677852349</v>
      </c>
      <c r="AH126" s="182">
        <v>378827</v>
      </c>
      <c r="AI126" s="44">
        <f t="shared" si="81"/>
        <v>508.49261744966441</v>
      </c>
      <c r="AJ126" s="182">
        <v>0</v>
      </c>
      <c r="AK126" s="44">
        <f t="shared" si="82"/>
        <v>0</v>
      </c>
      <c r="AL126" s="182">
        <v>0</v>
      </c>
      <c r="AM126" s="44">
        <f t="shared" si="83"/>
        <v>0</v>
      </c>
      <c r="AN126" s="182">
        <v>103407</v>
      </c>
      <c r="AO126" s="44">
        <f t="shared" si="84"/>
        <v>138.80134228187919</v>
      </c>
      <c r="AP126" s="49">
        <f t="shared" si="85"/>
        <v>1975892</v>
      </c>
      <c r="AQ126" s="49">
        <f t="shared" si="86"/>
        <v>2652.2040268456376</v>
      </c>
      <c r="AR126" s="182">
        <v>0</v>
      </c>
      <c r="AS126" s="44">
        <f t="shared" si="87"/>
        <v>0</v>
      </c>
      <c r="AT126" s="182">
        <v>0</v>
      </c>
      <c r="AU126" s="44">
        <f t="shared" si="88"/>
        <v>0</v>
      </c>
      <c r="AV126" s="50">
        <f t="shared" si="89"/>
        <v>6678327</v>
      </c>
      <c r="AW126" s="50">
        <f t="shared" si="90"/>
        <v>8964.1973154362422</v>
      </c>
      <c r="AX126" s="160"/>
      <c r="AY126" s="51"/>
      <c r="AZ126" s="51"/>
      <c r="BA126" s="51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/>
      <c r="DR126" s="52"/>
      <c r="DS126" s="52"/>
      <c r="DT126" s="52"/>
      <c r="DU126" s="52"/>
      <c r="DV126" s="52"/>
      <c r="DW126" s="52"/>
      <c r="DX126" s="52"/>
      <c r="DY126" s="52"/>
      <c r="DZ126" s="52"/>
    </row>
    <row r="127" spans="1:130" s="183" customFormat="1">
      <c r="A127" s="41">
        <v>392001</v>
      </c>
      <c r="B127" s="121" t="s">
        <v>169</v>
      </c>
      <c r="C127" s="32">
        <v>407</v>
      </c>
      <c r="D127" s="181">
        <v>1966484</v>
      </c>
      <c r="E127" s="44">
        <f t="shared" si="91"/>
        <v>4843.5566502463053</v>
      </c>
      <c r="F127" s="182">
        <v>197983</v>
      </c>
      <c r="G127" s="44">
        <f t="shared" si="65"/>
        <v>486.44471744471747</v>
      </c>
      <c r="H127" s="182">
        <v>0</v>
      </c>
      <c r="I127" s="44">
        <f t="shared" si="66"/>
        <v>0</v>
      </c>
      <c r="J127" s="182">
        <v>20350</v>
      </c>
      <c r="K127" s="44">
        <f t="shared" si="67"/>
        <v>50</v>
      </c>
      <c r="L127" s="182">
        <v>0</v>
      </c>
      <c r="M127" s="44">
        <f t="shared" si="68"/>
        <v>0</v>
      </c>
      <c r="N127" s="182">
        <v>0</v>
      </c>
      <c r="O127" s="44">
        <f t="shared" si="69"/>
        <v>0</v>
      </c>
      <c r="P127" s="46">
        <f t="shared" si="70"/>
        <v>2184817</v>
      </c>
      <c r="Q127" s="46">
        <f t="shared" si="71"/>
        <v>5368.1007371007372</v>
      </c>
      <c r="R127" s="182">
        <v>72117</v>
      </c>
      <c r="S127" s="44">
        <f t="shared" si="72"/>
        <v>177.19164619164619</v>
      </c>
      <c r="T127" s="182">
        <v>204779</v>
      </c>
      <c r="U127" s="44">
        <f t="shared" si="73"/>
        <v>503.14250614250614</v>
      </c>
      <c r="V127" s="48">
        <f t="shared" si="74"/>
        <v>2461713</v>
      </c>
      <c r="W127" s="48">
        <f t="shared" si="75"/>
        <v>6048.4348894348896</v>
      </c>
      <c r="X127" s="182">
        <v>616456</v>
      </c>
      <c r="Y127" s="44">
        <f t="shared" si="76"/>
        <v>1514.6339066339067</v>
      </c>
      <c r="Z127" s="182">
        <v>58646</v>
      </c>
      <c r="AA127" s="44">
        <f t="shared" si="77"/>
        <v>144.09336609336609</v>
      </c>
      <c r="AB127" s="182">
        <v>116704</v>
      </c>
      <c r="AC127" s="44">
        <f t="shared" si="78"/>
        <v>286.74201474201476</v>
      </c>
      <c r="AD127" s="182">
        <v>459657</v>
      </c>
      <c r="AE127" s="44">
        <f t="shared" si="79"/>
        <v>1129.3783783783783</v>
      </c>
      <c r="AF127" s="182">
        <v>317655</v>
      </c>
      <c r="AG127" s="44">
        <f t="shared" si="80"/>
        <v>780.47911547911553</v>
      </c>
      <c r="AH127" s="182">
        <v>12568</v>
      </c>
      <c r="AI127" s="44">
        <f t="shared" si="81"/>
        <v>30.879606879606879</v>
      </c>
      <c r="AJ127" s="182">
        <v>0</v>
      </c>
      <c r="AK127" s="44">
        <f t="shared" si="82"/>
        <v>0</v>
      </c>
      <c r="AL127" s="182">
        <v>72</v>
      </c>
      <c r="AM127" s="44">
        <f t="shared" si="83"/>
        <v>0.1769041769041769</v>
      </c>
      <c r="AN127" s="182">
        <v>28559</v>
      </c>
      <c r="AO127" s="44">
        <f t="shared" si="84"/>
        <v>70.169533169533167</v>
      </c>
      <c r="AP127" s="49">
        <f t="shared" si="85"/>
        <v>1610317</v>
      </c>
      <c r="AQ127" s="49">
        <f t="shared" si="86"/>
        <v>3956.5528255528257</v>
      </c>
      <c r="AR127" s="182">
        <v>4791</v>
      </c>
      <c r="AS127" s="44">
        <f t="shared" si="87"/>
        <v>11.771498771498772</v>
      </c>
      <c r="AT127" s="182">
        <v>0</v>
      </c>
      <c r="AU127" s="44">
        <f t="shared" si="88"/>
        <v>0</v>
      </c>
      <c r="AV127" s="50">
        <f t="shared" si="89"/>
        <v>4076821</v>
      </c>
      <c r="AW127" s="50">
        <f t="shared" si="90"/>
        <v>10016.759213759215</v>
      </c>
      <c r="AX127" s="160"/>
      <c r="AY127" s="51"/>
      <c r="AZ127" s="51"/>
      <c r="BA127" s="51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  <c r="DF127" s="52"/>
      <c r="DG127" s="52"/>
      <c r="DH127" s="52"/>
      <c r="DI127" s="52"/>
      <c r="DJ127" s="52"/>
      <c r="DK127" s="52"/>
      <c r="DL127" s="52"/>
      <c r="DM127" s="52"/>
      <c r="DN127" s="52"/>
      <c r="DO127" s="52"/>
      <c r="DP127" s="52"/>
      <c r="DQ127" s="52"/>
      <c r="DR127" s="52"/>
      <c r="DS127" s="52"/>
      <c r="DT127" s="52"/>
      <c r="DU127" s="52"/>
      <c r="DV127" s="52"/>
      <c r="DW127" s="52"/>
      <c r="DX127" s="52"/>
      <c r="DY127" s="52"/>
      <c r="DZ127" s="52"/>
    </row>
    <row r="128" spans="1:130" s="186" customFormat="1">
      <c r="A128" s="53">
        <v>393001</v>
      </c>
      <c r="B128" s="119" t="s">
        <v>170</v>
      </c>
      <c r="C128" s="55">
        <v>795</v>
      </c>
      <c r="D128" s="176">
        <v>3714179</v>
      </c>
      <c r="E128" s="57">
        <f t="shared" si="91"/>
        <v>9148.2241379310344</v>
      </c>
      <c r="F128" s="95">
        <v>649991</v>
      </c>
      <c r="G128" s="57">
        <f t="shared" si="65"/>
        <v>817.59874213836474</v>
      </c>
      <c r="H128" s="95">
        <v>0</v>
      </c>
      <c r="I128" s="57">
        <f t="shared" si="66"/>
        <v>0</v>
      </c>
      <c r="J128" s="95">
        <v>14339</v>
      </c>
      <c r="K128" s="57">
        <f t="shared" si="67"/>
        <v>18.036477987421385</v>
      </c>
      <c r="L128" s="95">
        <v>0</v>
      </c>
      <c r="M128" s="57">
        <f t="shared" si="68"/>
        <v>0</v>
      </c>
      <c r="N128" s="95">
        <v>4445</v>
      </c>
      <c r="O128" s="57">
        <f t="shared" si="69"/>
        <v>5.5911949685534594</v>
      </c>
      <c r="P128" s="59">
        <f t="shared" si="70"/>
        <v>4382954</v>
      </c>
      <c r="Q128" s="59">
        <f t="shared" si="71"/>
        <v>5513.1496855345913</v>
      </c>
      <c r="R128" s="95">
        <v>234567</v>
      </c>
      <c r="S128" s="57">
        <f t="shared" si="72"/>
        <v>295.05283018867925</v>
      </c>
      <c r="T128" s="95">
        <v>478145</v>
      </c>
      <c r="U128" s="57">
        <f t="shared" si="73"/>
        <v>601.44025157232704</v>
      </c>
      <c r="V128" s="61">
        <f t="shared" si="74"/>
        <v>5095666</v>
      </c>
      <c r="W128" s="61">
        <f t="shared" si="75"/>
        <v>6409.6427672955979</v>
      </c>
      <c r="X128" s="95">
        <v>794499</v>
      </c>
      <c r="Y128" s="57">
        <f t="shared" si="76"/>
        <v>999.36981132075471</v>
      </c>
      <c r="Z128" s="95">
        <v>48153</v>
      </c>
      <c r="AA128" s="57">
        <f t="shared" si="77"/>
        <v>60.569811320754717</v>
      </c>
      <c r="AB128" s="95">
        <v>517379</v>
      </c>
      <c r="AC128" s="57">
        <f t="shared" si="78"/>
        <v>650.79119496855344</v>
      </c>
      <c r="AD128" s="95">
        <v>670178</v>
      </c>
      <c r="AE128" s="57">
        <f t="shared" si="79"/>
        <v>842.99119496855349</v>
      </c>
      <c r="AF128" s="95">
        <v>290738</v>
      </c>
      <c r="AG128" s="57">
        <f t="shared" si="80"/>
        <v>365.70817610062892</v>
      </c>
      <c r="AH128" s="95">
        <v>420457</v>
      </c>
      <c r="AI128" s="57">
        <f t="shared" si="81"/>
        <v>528.87672955974847</v>
      </c>
      <c r="AJ128" s="95">
        <v>0</v>
      </c>
      <c r="AK128" s="57">
        <f t="shared" si="82"/>
        <v>0</v>
      </c>
      <c r="AL128" s="95">
        <v>0</v>
      </c>
      <c r="AM128" s="57">
        <f t="shared" si="83"/>
        <v>0</v>
      </c>
      <c r="AN128" s="95">
        <v>68921</v>
      </c>
      <c r="AO128" s="57">
        <f t="shared" si="84"/>
        <v>86.693081761006283</v>
      </c>
      <c r="AP128" s="178">
        <f t="shared" si="85"/>
        <v>2810325</v>
      </c>
      <c r="AQ128" s="178">
        <f t="shared" si="86"/>
        <v>3535</v>
      </c>
      <c r="AR128" s="95">
        <v>0</v>
      </c>
      <c r="AS128" s="57">
        <f t="shared" si="87"/>
        <v>0</v>
      </c>
      <c r="AT128" s="95">
        <v>0</v>
      </c>
      <c r="AU128" s="57">
        <f t="shared" si="88"/>
        <v>0</v>
      </c>
      <c r="AV128" s="64">
        <f t="shared" si="89"/>
        <v>7905991</v>
      </c>
      <c r="AW128" s="179">
        <f t="shared" si="90"/>
        <v>9944.6427672955979</v>
      </c>
      <c r="AX128" s="160"/>
      <c r="AY128" s="51"/>
      <c r="AZ128" s="51"/>
      <c r="BA128" s="51"/>
      <c r="BB128" s="185"/>
      <c r="BC128" s="185"/>
      <c r="BD128" s="185"/>
      <c r="BE128" s="185"/>
      <c r="BF128" s="185"/>
      <c r="BG128" s="185"/>
      <c r="BH128" s="185"/>
      <c r="BI128" s="185"/>
      <c r="BJ128" s="185"/>
      <c r="BK128" s="185"/>
      <c r="BL128" s="185"/>
      <c r="BM128" s="185"/>
      <c r="BN128" s="185"/>
      <c r="BO128" s="185"/>
      <c r="BP128" s="185"/>
      <c r="BQ128" s="185"/>
      <c r="BR128" s="185"/>
      <c r="BS128" s="185"/>
      <c r="BT128" s="185"/>
      <c r="BU128" s="185"/>
      <c r="BV128" s="185"/>
      <c r="BW128" s="185"/>
      <c r="BX128" s="185"/>
      <c r="BY128" s="185"/>
      <c r="BZ128" s="185"/>
      <c r="CA128" s="185"/>
      <c r="CB128" s="185"/>
      <c r="CC128" s="185"/>
      <c r="CD128" s="185"/>
      <c r="CE128" s="185"/>
      <c r="CF128" s="185"/>
      <c r="CG128" s="185"/>
      <c r="CH128" s="185"/>
      <c r="CI128" s="185"/>
      <c r="CJ128" s="185"/>
      <c r="CK128" s="185"/>
      <c r="CL128" s="185"/>
      <c r="CM128" s="185"/>
      <c r="CN128" s="185"/>
      <c r="CO128" s="185"/>
      <c r="CP128" s="185"/>
      <c r="CQ128" s="185"/>
      <c r="CR128" s="185"/>
      <c r="CS128" s="185"/>
      <c r="CT128" s="185"/>
      <c r="CU128" s="185"/>
      <c r="CV128" s="185"/>
      <c r="CW128" s="185"/>
      <c r="CX128" s="185"/>
      <c r="CY128" s="185"/>
      <c r="CZ128" s="185"/>
      <c r="DA128" s="185"/>
      <c r="DB128" s="185"/>
      <c r="DC128" s="185"/>
      <c r="DD128" s="185"/>
      <c r="DE128" s="185"/>
      <c r="DF128" s="185"/>
      <c r="DG128" s="185"/>
      <c r="DH128" s="185"/>
      <c r="DI128" s="185"/>
      <c r="DJ128" s="185"/>
      <c r="DK128" s="185"/>
      <c r="DL128" s="185"/>
      <c r="DM128" s="185"/>
      <c r="DN128" s="185"/>
      <c r="DO128" s="185"/>
      <c r="DP128" s="185"/>
      <c r="DQ128" s="185"/>
      <c r="DR128" s="185"/>
      <c r="DS128" s="185"/>
      <c r="DT128" s="185"/>
      <c r="DU128" s="185"/>
      <c r="DV128" s="185"/>
      <c r="DW128" s="185"/>
      <c r="DX128" s="185"/>
      <c r="DY128" s="185"/>
      <c r="DZ128" s="185"/>
    </row>
    <row r="129" spans="1:130" s="162" customFormat="1">
      <c r="A129" s="187">
        <v>393002</v>
      </c>
      <c r="B129" s="188" t="s">
        <v>171</v>
      </c>
      <c r="C129" s="32">
        <v>398</v>
      </c>
      <c r="D129" s="157">
        <v>1762096</v>
      </c>
      <c r="E129" s="158">
        <f t="shared" si="91"/>
        <v>4340.1379310344828</v>
      </c>
      <c r="F129" s="159">
        <v>304900</v>
      </c>
      <c r="G129" s="158">
        <f t="shared" si="65"/>
        <v>766.08040201005031</v>
      </c>
      <c r="H129" s="159">
        <v>0</v>
      </c>
      <c r="I129" s="158">
        <f t="shared" si="66"/>
        <v>0</v>
      </c>
      <c r="J129" s="159">
        <v>12691</v>
      </c>
      <c r="K129" s="158">
        <f t="shared" si="67"/>
        <v>31.886934673366834</v>
      </c>
      <c r="L129" s="159">
        <v>0</v>
      </c>
      <c r="M129" s="158">
        <f t="shared" si="68"/>
        <v>0</v>
      </c>
      <c r="N129" s="159">
        <v>0</v>
      </c>
      <c r="O129" s="158">
        <f t="shared" si="69"/>
        <v>0</v>
      </c>
      <c r="P129" s="46">
        <f t="shared" si="70"/>
        <v>2079687</v>
      </c>
      <c r="Q129" s="46">
        <f t="shared" si="71"/>
        <v>5225.344221105528</v>
      </c>
      <c r="R129" s="159">
        <v>106385</v>
      </c>
      <c r="S129" s="158">
        <f t="shared" si="72"/>
        <v>267.29899497487435</v>
      </c>
      <c r="T129" s="159">
        <v>134522</v>
      </c>
      <c r="U129" s="158">
        <f t="shared" si="73"/>
        <v>337.99497487437185</v>
      </c>
      <c r="V129" s="48">
        <f t="shared" si="74"/>
        <v>2320594</v>
      </c>
      <c r="W129" s="48">
        <f t="shared" si="75"/>
        <v>5830.6381909547736</v>
      </c>
      <c r="X129" s="159">
        <v>342326</v>
      </c>
      <c r="Y129" s="158">
        <f t="shared" si="76"/>
        <v>860.1155778894472</v>
      </c>
      <c r="Z129" s="159">
        <v>284069</v>
      </c>
      <c r="AA129" s="158">
        <f t="shared" si="77"/>
        <v>713.74120603015081</v>
      </c>
      <c r="AB129" s="159">
        <v>76847</v>
      </c>
      <c r="AC129" s="158">
        <f t="shared" si="78"/>
        <v>193.08291457286433</v>
      </c>
      <c r="AD129" s="159">
        <v>367311</v>
      </c>
      <c r="AE129" s="158">
        <f t="shared" si="79"/>
        <v>922.891959798995</v>
      </c>
      <c r="AF129" s="159">
        <v>333225</v>
      </c>
      <c r="AG129" s="158">
        <f t="shared" si="80"/>
        <v>837.248743718593</v>
      </c>
      <c r="AH129" s="159">
        <v>209192</v>
      </c>
      <c r="AI129" s="158">
        <f t="shared" si="81"/>
        <v>525.608040201005</v>
      </c>
      <c r="AJ129" s="159">
        <v>0</v>
      </c>
      <c r="AK129" s="158">
        <f t="shared" si="82"/>
        <v>0</v>
      </c>
      <c r="AL129" s="159"/>
      <c r="AM129" s="158">
        <f t="shared" si="83"/>
        <v>0</v>
      </c>
      <c r="AN129" s="159">
        <v>7268</v>
      </c>
      <c r="AO129" s="158">
        <f t="shared" si="84"/>
        <v>18.261306532663315</v>
      </c>
      <c r="AP129" s="151">
        <f t="shared" si="85"/>
        <v>1620238</v>
      </c>
      <c r="AQ129" s="151">
        <f t="shared" si="86"/>
        <v>4070.9497487437184</v>
      </c>
      <c r="AR129" s="159"/>
      <c r="AS129" s="158">
        <f t="shared" si="87"/>
        <v>0</v>
      </c>
      <c r="AT129" s="159"/>
      <c r="AU129" s="158">
        <f t="shared" si="88"/>
        <v>0</v>
      </c>
      <c r="AV129" s="152">
        <f t="shared" si="89"/>
        <v>3940832</v>
      </c>
      <c r="AW129" s="152">
        <f t="shared" si="90"/>
        <v>9901.5879396984928</v>
      </c>
      <c r="AX129" s="160"/>
      <c r="AY129" s="29"/>
      <c r="AZ129" s="29"/>
      <c r="BA129" s="29"/>
      <c r="BB129" s="161"/>
      <c r="BC129" s="161"/>
      <c r="BD129" s="161"/>
      <c r="BE129" s="161"/>
      <c r="BF129" s="161"/>
      <c r="BG129" s="161"/>
      <c r="BH129" s="161"/>
      <c r="BI129" s="161"/>
      <c r="BJ129" s="161"/>
      <c r="BK129" s="161"/>
      <c r="BL129" s="161"/>
      <c r="BM129" s="161"/>
      <c r="BN129" s="161"/>
      <c r="BO129" s="161"/>
      <c r="BP129" s="161"/>
      <c r="BQ129" s="161"/>
      <c r="BR129" s="161"/>
      <c r="BS129" s="161"/>
      <c r="BT129" s="161"/>
      <c r="BU129" s="161"/>
      <c r="BV129" s="161"/>
      <c r="BW129" s="161"/>
      <c r="BX129" s="161"/>
      <c r="BY129" s="161"/>
      <c r="BZ129" s="161"/>
      <c r="CA129" s="161"/>
      <c r="CB129" s="161"/>
      <c r="CC129" s="161"/>
      <c r="CD129" s="161"/>
      <c r="CE129" s="161"/>
      <c r="CF129" s="161"/>
      <c r="CG129" s="161"/>
      <c r="CH129" s="161"/>
      <c r="CI129" s="161"/>
      <c r="CJ129" s="161"/>
      <c r="CK129" s="161"/>
      <c r="CL129" s="161"/>
      <c r="CM129" s="161"/>
      <c r="CN129" s="161"/>
      <c r="CO129" s="161"/>
      <c r="CP129" s="161"/>
      <c r="CQ129" s="161"/>
      <c r="CR129" s="161"/>
      <c r="CS129" s="161"/>
      <c r="CT129" s="161"/>
      <c r="CU129" s="161"/>
      <c r="CV129" s="161"/>
      <c r="CW129" s="161"/>
      <c r="CX129" s="161"/>
      <c r="CY129" s="161"/>
      <c r="CZ129" s="161"/>
      <c r="DA129" s="161"/>
      <c r="DB129" s="161"/>
      <c r="DC129" s="161"/>
      <c r="DD129" s="161"/>
      <c r="DE129" s="161"/>
      <c r="DF129" s="161"/>
      <c r="DG129" s="161"/>
      <c r="DH129" s="161"/>
      <c r="DI129" s="161"/>
      <c r="DJ129" s="161"/>
      <c r="DK129" s="161"/>
      <c r="DL129" s="161"/>
      <c r="DM129" s="161"/>
      <c r="DN129" s="161"/>
      <c r="DO129" s="161"/>
      <c r="DP129" s="161"/>
      <c r="DQ129" s="161"/>
      <c r="DR129" s="161"/>
      <c r="DS129" s="161"/>
      <c r="DT129" s="161"/>
      <c r="DU129" s="161"/>
      <c r="DV129" s="161"/>
      <c r="DW129" s="161"/>
      <c r="DX129" s="161"/>
      <c r="DY129" s="161"/>
      <c r="DZ129" s="161"/>
    </row>
    <row r="130" spans="1:130" s="183" customFormat="1">
      <c r="A130" s="41">
        <v>394003</v>
      </c>
      <c r="B130" s="121" t="s">
        <v>172</v>
      </c>
      <c r="C130" s="32">
        <v>561</v>
      </c>
      <c r="D130" s="181">
        <v>2522786</v>
      </c>
      <c r="E130" s="44">
        <f t="shared" si="91"/>
        <v>6213.7586206896549</v>
      </c>
      <c r="F130" s="182">
        <v>171691</v>
      </c>
      <c r="G130" s="44">
        <f t="shared" si="65"/>
        <v>306.04456327985741</v>
      </c>
      <c r="H130" s="182">
        <v>0</v>
      </c>
      <c r="I130" s="44">
        <f t="shared" si="66"/>
        <v>0</v>
      </c>
      <c r="J130" s="182">
        <v>0</v>
      </c>
      <c r="K130" s="44">
        <f t="shared" si="67"/>
        <v>0</v>
      </c>
      <c r="L130" s="182">
        <v>0</v>
      </c>
      <c r="M130" s="44">
        <f t="shared" si="68"/>
        <v>0</v>
      </c>
      <c r="N130" s="182">
        <v>186755</v>
      </c>
      <c r="O130" s="44">
        <f t="shared" si="69"/>
        <v>332.89661319073082</v>
      </c>
      <c r="P130" s="46">
        <f t="shared" si="70"/>
        <v>2881232</v>
      </c>
      <c r="Q130" s="46">
        <f t="shared" si="71"/>
        <v>5135.8859180035652</v>
      </c>
      <c r="R130" s="182">
        <v>133738</v>
      </c>
      <c r="S130" s="44">
        <f t="shared" si="72"/>
        <v>238.39215686274511</v>
      </c>
      <c r="T130" s="182">
        <v>73695</v>
      </c>
      <c r="U130" s="44">
        <f t="shared" si="73"/>
        <v>131.36363636363637</v>
      </c>
      <c r="V130" s="48">
        <f t="shared" si="74"/>
        <v>3088665</v>
      </c>
      <c r="W130" s="48">
        <f t="shared" si="75"/>
        <v>5505.6417112299468</v>
      </c>
      <c r="X130" s="182">
        <v>635612</v>
      </c>
      <c r="Y130" s="44">
        <f t="shared" si="76"/>
        <v>1132.9982174688057</v>
      </c>
      <c r="Z130" s="182">
        <v>70896</v>
      </c>
      <c r="AA130" s="44">
        <f t="shared" si="77"/>
        <v>126.37433155080214</v>
      </c>
      <c r="AB130" s="182">
        <v>209479</v>
      </c>
      <c r="AC130" s="44">
        <f t="shared" si="78"/>
        <v>373.40285204991085</v>
      </c>
      <c r="AD130" s="182">
        <v>492223</v>
      </c>
      <c r="AE130" s="44">
        <f t="shared" si="79"/>
        <v>877.40285204991085</v>
      </c>
      <c r="AF130" s="182">
        <v>361862</v>
      </c>
      <c r="AG130" s="44">
        <f t="shared" si="80"/>
        <v>645.030303030303</v>
      </c>
      <c r="AH130" s="182">
        <v>22572</v>
      </c>
      <c r="AI130" s="44">
        <f t="shared" si="81"/>
        <v>40.235294117647058</v>
      </c>
      <c r="AJ130" s="182">
        <v>0</v>
      </c>
      <c r="AK130" s="44">
        <f t="shared" si="82"/>
        <v>0</v>
      </c>
      <c r="AL130" s="182">
        <v>0</v>
      </c>
      <c r="AM130" s="44">
        <f t="shared" si="83"/>
        <v>0</v>
      </c>
      <c r="AN130" s="182">
        <v>0</v>
      </c>
      <c r="AO130" s="44">
        <f t="shared" si="84"/>
        <v>0</v>
      </c>
      <c r="AP130" s="151">
        <f t="shared" si="85"/>
        <v>1792644</v>
      </c>
      <c r="AQ130" s="151">
        <f t="shared" si="86"/>
        <v>3195.4438502673797</v>
      </c>
      <c r="AR130" s="182">
        <v>3362</v>
      </c>
      <c r="AS130" s="44">
        <f t="shared" si="87"/>
        <v>5.9928698752228167</v>
      </c>
      <c r="AT130" s="182">
        <v>0</v>
      </c>
      <c r="AU130" s="44">
        <f t="shared" si="88"/>
        <v>0</v>
      </c>
      <c r="AV130" s="152">
        <f t="shared" si="89"/>
        <v>4884671</v>
      </c>
      <c r="AW130" s="152">
        <f t="shared" si="90"/>
        <v>8707.0784313725489</v>
      </c>
      <c r="AX130" s="160"/>
      <c r="AY130" s="51"/>
      <c r="AZ130" s="51"/>
      <c r="BA130" s="51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  <c r="DF130" s="52"/>
      <c r="DG130" s="52"/>
      <c r="DH130" s="52"/>
      <c r="DI130" s="52"/>
      <c r="DJ130" s="52"/>
      <c r="DK130" s="52"/>
      <c r="DL130" s="52"/>
      <c r="DM130" s="52"/>
      <c r="DN130" s="52"/>
      <c r="DO130" s="52"/>
      <c r="DP130" s="52"/>
      <c r="DQ130" s="52"/>
      <c r="DR130" s="52"/>
      <c r="DS130" s="52"/>
      <c r="DT130" s="52"/>
      <c r="DU130" s="52"/>
      <c r="DV130" s="52"/>
      <c r="DW130" s="52"/>
      <c r="DX130" s="52"/>
      <c r="DY130" s="52"/>
      <c r="DZ130" s="52"/>
    </row>
    <row r="131" spans="1:130" s="183" customFormat="1">
      <c r="A131" s="41">
        <v>395001</v>
      </c>
      <c r="B131" s="121" t="s">
        <v>173</v>
      </c>
      <c r="C131" s="32">
        <v>628</v>
      </c>
      <c r="D131" s="181">
        <v>2111808</v>
      </c>
      <c r="E131" s="44">
        <f t="shared" si="91"/>
        <v>5201.4975369458125</v>
      </c>
      <c r="F131" s="182">
        <v>762782</v>
      </c>
      <c r="G131" s="44">
        <f t="shared" si="65"/>
        <v>1214.6210191082803</v>
      </c>
      <c r="H131" s="182">
        <v>0</v>
      </c>
      <c r="I131" s="44">
        <f t="shared" si="66"/>
        <v>0</v>
      </c>
      <c r="J131" s="182">
        <v>90341</v>
      </c>
      <c r="K131" s="44">
        <f t="shared" si="67"/>
        <v>143.85509554140128</v>
      </c>
      <c r="L131" s="182">
        <v>0</v>
      </c>
      <c r="M131" s="44">
        <f t="shared" si="68"/>
        <v>0</v>
      </c>
      <c r="N131" s="182">
        <v>605894</v>
      </c>
      <c r="O131" s="44">
        <f t="shared" si="69"/>
        <v>964.79936305732485</v>
      </c>
      <c r="P131" s="46">
        <f t="shared" si="70"/>
        <v>3570825</v>
      </c>
      <c r="Q131" s="46">
        <f t="shared" si="71"/>
        <v>5686.0270700636938</v>
      </c>
      <c r="R131" s="182">
        <v>255233</v>
      </c>
      <c r="S131" s="44">
        <f t="shared" si="72"/>
        <v>406.421974522293</v>
      </c>
      <c r="T131" s="182">
        <v>613997</v>
      </c>
      <c r="U131" s="44">
        <f t="shared" si="73"/>
        <v>977.70222929936301</v>
      </c>
      <c r="V131" s="48">
        <f t="shared" si="74"/>
        <v>4440055</v>
      </c>
      <c r="W131" s="48">
        <f t="shared" si="75"/>
        <v>7070.1512738853507</v>
      </c>
      <c r="X131" s="182">
        <v>459416</v>
      </c>
      <c r="Y131" s="44">
        <f t="shared" si="76"/>
        <v>731.55414012738856</v>
      </c>
      <c r="Z131" s="182">
        <v>93085</v>
      </c>
      <c r="AA131" s="44">
        <f t="shared" si="77"/>
        <v>148.22452229299364</v>
      </c>
      <c r="AB131" s="182">
        <v>98536</v>
      </c>
      <c r="AC131" s="44">
        <f t="shared" si="78"/>
        <v>156.90445859872611</v>
      </c>
      <c r="AD131" s="182">
        <v>678344</v>
      </c>
      <c r="AE131" s="44">
        <f t="shared" si="79"/>
        <v>1080.1656050955414</v>
      </c>
      <c r="AF131" s="182">
        <v>339847</v>
      </c>
      <c r="AG131" s="44">
        <f t="shared" si="80"/>
        <v>541.15764331210187</v>
      </c>
      <c r="AH131" s="182">
        <v>312050</v>
      </c>
      <c r="AI131" s="44">
        <f t="shared" si="81"/>
        <v>496.89490445859872</v>
      </c>
      <c r="AJ131" s="182">
        <v>0</v>
      </c>
      <c r="AK131" s="44">
        <f t="shared" si="82"/>
        <v>0</v>
      </c>
      <c r="AL131" s="182">
        <v>0</v>
      </c>
      <c r="AM131" s="44">
        <f t="shared" si="83"/>
        <v>0</v>
      </c>
      <c r="AN131" s="182">
        <v>212358</v>
      </c>
      <c r="AO131" s="44">
        <f t="shared" si="84"/>
        <v>338.14968152866243</v>
      </c>
      <c r="AP131" s="184">
        <f t="shared" si="85"/>
        <v>2193636</v>
      </c>
      <c r="AQ131" s="49">
        <f t="shared" si="86"/>
        <v>3493.0509554140126</v>
      </c>
      <c r="AR131" s="182">
        <v>0</v>
      </c>
      <c r="AS131" s="44">
        <f t="shared" si="87"/>
        <v>0</v>
      </c>
      <c r="AT131" s="182">
        <v>0</v>
      </c>
      <c r="AU131" s="44">
        <f t="shared" si="88"/>
        <v>0</v>
      </c>
      <c r="AV131" s="50">
        <f t="shared" si="89"/>
        <v>6633691</v>
      </c>
      <c r="AW131" s="50">
        <f t="shared" si="90"/>
        <v>10563.202229299362</v>
      </c>
      <c r="AX131" s="160"/>
      <c r="AY131" s="51"/>
      <c r="AZ131" s="51"/>
      <c r="BA131" s="51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/>
      <c r="DB131" s="52"/>
      <c r="DC131" s="52"/>
      <c r="DD131" s="52"/>
      <c r="DE131" s="52"/>
      <c r="DF131" s="52"/>
      <c r="DG131" s="52"/>
      <c r="DH131" s="52"/>
      <c r="DI131" s="52"/>
      <c r="DJ131" s="52"/>
      <c r="DK131" s="52"/>
      <c r="DL131" s="52"/>
      <c r="DM131" s="52"/>
      <c r="DN131" s="52"/>
      <c r="DO131" s="52"/>
      <c r="DP131" s="52"/>
      <c r="DQ131" s="52"/>
      <c r="DR131" s="52"/>
      <c r="DS131" s="52"/>
      <c r="DT131" s="52"/>
      <c r="DU131" s="52"/>
      <c r="DV131" s="52"/>
      <c r="DW131" s="52"/>
      <c r="DX131" s="52"/>
      <c r="DY131" s="52"/>
      <c r="DZ131" s="52"/>
    </row>
    <row r="132" spans="1:130" s="183" customFormat="1">
      <c r="A132" s="41">
        <v>395002</v>
      </c>
      <c r="B132" s="121" t="s">
        <v>174</v>
      </c>
      <c r="C132" s="32">
        <v>595</v>
      </c>
      <c r="D132" s="181">
        <v>2037813</v>
      </c>
      <c r="E132" s="44">
        <f t="shared" si="91"/>
        <v>5019.2438423645317</v>
      </c>
      <c r="F132" s="182">
        <v>734908</v>
      </c>
      <c r="G132" s="44">
        <f t="shared" si="65"/>
        <v>1235.1394957983193</v>
      </c>
      <c r="H132" s="182">
        <v>0</v>
      </c>
      <c r="I132" s="44">
        <f t="shared" si="66"/>
        <v>0</v>
      </c>
      <c r="J132" s="182">
        <v>228053</v>
      </c>
      <c r="K132" s="44">
        <f t="shared" si="67"/>
        <v>383.2823529411765</v>
      </c>
      <c r="L132" s="182">
        <v>0</v>
      </c>
      <c r="M132" s="44">
        <f t="shared" si="68"/>
        <v>0</v>
      </c>
      <c r="N132" s="182">
        <v>567359</v>
      </c>
      <c r="O132" s="44">
        <f t="shared" si="69"/>
        <v>953.54453781512609</v>
      </c>
      <c r="P132" s="46">
        <f t="shared" si="70"/>
        <v>3568133</v>
      </c>
      <c r="Q132" s="46">
        <f t="shared" si="71"/>
        <v>5996.8621848739494</v>
      </c>
      <c r="R132" s="182">
        <v>266873</v>
      </c>
      <c r="S132" s="44">
        <f t="shared" si="72"/>
        <v>448.52605042016808</v>
      </c>
      <c r="T132" s="182">
        <v>325110</v>
      </c>
      <c r="U132" s="44">
        <f t="shared" si="73"/>
        <v>546.40336134453787</v>
      </c>
      <c r="V132" s="48">
        <f t="shared" si="74"/>
        <v>4160116</v>
      </c>
      <c r="W132" s="48">
        <f t="shared" si="75"/>
        <v>6991.7915966386554</v>
      </c>
      <c r="X132" s="182">
        <v>562375</v>
      </c>
      <c r="Y132" s="44">
        <f t="shared" si="76"/>
        <v>945.1680672268908</v>
      </c>
      <c r="Z132" s="182">
        <v>105005</v>
      </c>
      <c r="AA132" s="44">
        <f t="shared" si="77"/>
        <v>176.47899159663865</v>
      </c>
      <c r="AB132" s="182">
        <v>98764</v>
      </c>
      <c r="AC132" s="44">
        <f t="shared" si="78"/>
        <v>165.98991596638655</v>
      </c>
      <c r="AD132" s="182">
        <v>418090</v>
      </c>
      <c r="AE132" s="44">
        <f t="shared" si="79"/>
        <v>702.67226890756308</v>
      </c>
      <c r="AF132" s="182">
        <v>469893</v>
      </c>
      <c r="AG132" s="44">
        <f t="shared" si="80"/>
        <v>789.73613445378146</v>
      </c>
      <c r="AH132" s="182">
        <v>296707</v>
      </c>
      <c r="AI132" s="44">
        <f t="shared" si="81"/>
        <v>498.6672268907563</v>
      </c>
      <c r="AJ132" s="182">
        <v>0</v>
      </c>
      <c r="AK132" s="44">
        <f t="shared" si="82"/>
        <v>0</v>
      </c>
      <c r="AL132" s="182">
        <v>0</v>
      </c>
      <c r="AM132" s="44">
        <f t="shared" si="83"/>
        <v>0</v>
      </c>
      <c r="AN132" s="182">
        <v>226328</v>
      </c>
      <c r="AO132" s="44">
        <f t="shared" si="84"/>
        <v>380.38319327731091</v>
      </c>
      <c r="AP132" s="49">
        <f t="shared" si="85"/>
        <v>2177162</v>
      </c>
      <c r="AQ132" s="151">
        <f t="shared" si="86"/>
        <v>3659.0957983193275</v>
      </c>
      <c r="AR132" s="182">
        <v>0</v>
      </c>
      <c r="AS132" s="44">
        <f t="shared" si="87"/>
        <v>0</v>
      </c>
      <c r="AT132" s="182">
        <v>0</v>
      </c>
      <c r="AU132" s="44">
        <f t="shared" si="88"/>
        <v>0</v>
      </c>
      <c r="AV132" s="50">
        <f t="shared" si="89"/>
        <v>6337278</v>
      </c>
      <c r="AW132" s="50">
        <f t="shared" si="90"/>
        <v>10650.887394957983</v>
      </c>
      <c r="AX132" s="160"/>
      <c r="AY132" s="51"/>
      <c r="AZ132" s="51"/>
      <c r="BA132" s="51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/>
      <c r="DZ132" s="52"/>
    </row>
    <row r="133" spans="1:130" s="180" customFormat="1">
      <c r="A133" s="53">
        <v>395003</v>
      </c>
      <c r="B133" s="119" t="s">
        <v>175</v>
      </c>
      <c r="C133" s="55">
        <v>506</v>
      </c>
      <c r="D133" s="176">
        <v>1370280</v>
      </c>
      <c r="E133" s="57">
        <f t="shared" si="91"/>
        <v>3375.0738916256159</v>
      </c>
      <c r="F133" s="95">
        <v>387583</v>
      </c>
      <c r="G133" s="57">
        <f t="shared" si="65"/>
        <v>765.97430830039525</v>
      </c>
      <c r="H133" s="95">
        <v>0</v>
      </c>
      <c r="I133" s="57">
        <f t="shared" si="66"/>
        <v>0</v>
      </c>
      <c r="J133" s="95">
        <v>91801</v>
      </c>
      <c r="K133" s="57">
        <f t="shared" si="67"/>
        <v>181.42490118577075</v>
      </c>
      <c r="L133" s="95">
        <v>0</v>
      </c>
      <c r="M133" s="57">
        <f t="shared" si="68"/>
        <v>0</v>
      </c>
      <c r="N133" s="95">
        <v>490267</v>
      </c>
      <c r="O133" s="57">
        <f t="shared" si="69"/>
        <v>968.90711462450588</v>
      </c>
      <c r="P133" s="59">
        <f t="shared" si="70"/>
        <v>2339931</v>
      </c>
      <c r="Q133" s="59">
        <f t="shared" si="71"/>
        <v>4624.369565217391</v>
      </c>
      <c r="R133" s="95">
        <v>234717</v>
      </c>
      <c r="S133" s="57">
        <f t="shared" si="72"/>
        <v>463.86758893280631</v>
      </c>
      <c r="T133" s="95">
        <v>415934</v>
      </c>
      <c r="U133" s="57">
        <f t="shared" si="73"/>
        <v>822.00395256917</v>
      </c>
      <c r="V133" s="61">
        <f t="shared" si="74"/>
        <v>2990582</v>
      </c>
      <c r="W133" s="61">
        <f t="shared" si="75"/>
        <v>5910.241106719368</v>
      </c>
      <c r="X133" s="95">
        <v>524903</v>
      </c>
      <c r="Y133" s="57">
        <f t="shared" si="76"/>
        <v>1037.3577075098815</v>
      </c>
      <c r="Z133" s="95">
        <v>71957</v>
      </c>
      <c r="AA133" s="57">
        <f t="shared" si="77"/>
        <v>142.20750988142294</v>
      </c>
      <c r="AB133" s="95">
        <v>79497</v>
      </c>
      <c r="AC133" s="57">
        <f t="shared" si="78"/>
        <v>157.10869565217391</v>
      </c>
      <c r="AD133" s="95">
        <v>404164</v>
      </c>
      <c r="AE133" s="57">
        <f t="shared" si="79"/>
        <v>798.74308300395262</v>
      </c>
      <c r="AF133" s="95">
        <v>221052</v>
      </c>
      <c r="AG133" s="57">
        <f t="shared" si="80"/>
        <v>436.86166007905138</v>
      </c>
      <c r="AH133" s="95">
        <v>265868</v>
      </c>
      <c r="AI133" s="57">
        <f t="shared" si="81"/>
        <v>525.43083003952574</v>
      </c>
      <c r="AJ133" s="95">
        <v>0</v>
      </c>
      <c r="AK133" s="57">
        <f t="shared" si="82"/>
        <v>0</v>
      </c>
      <c r="AL133" s="95">
        <v>0</v>
      </c>
      <c r="AM133" s="57">
        <f t="shared" si="83"/>
        <v>0</v>
      </c>
      <c r="AN133" s="95">
        <v>154189</v>
      </c>
      <c r="AO133" s="57">
        <f t="shared" si="84"/>
        <v>304.72134387351781</v>
      </c>
      <c r="AP133" s="63">
        <f t="shared" si="85"/>
        <v>1721630</v>
      </c>
      <c r="AQ133" s="63">
        <f t="shared" si="86"/>
        <v>3402.4308300395255</v>
      </c>
      <c r="AR133" s="95">
        <v>0</v>
      </c>
      <c r="AS133" s="57">
        <f t="shared" si="87"/>
        <v>0</v>
      </c>
      <c r="AT133" s="95">
        <v>0</v>
      </c>
      <c r="AU133" s="57">
        <f t="shared" si="88"/>
        <v>0</v>
      </c>
      <c r="AV133" s="64">
        <f t="shared" si="89"/>
        <v>4712212</v>
      </c>
      <c r="AW133" s="64">
        <f t="shared" si="90"/>
        <v>9312.6719367588939</v>
      </c>
      <c r="AX133" s="160"/>
      <c r="AY133" s="51"/>
      <c r="AZ133" s="51"/>
      <c r="BA133" s="51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</row>
    <row r="134" spans="1:130" s="183" customFormat="1">
      <c r="A134" s="41">
        <v>395004</v>
      </c>
      <c r="B134" s="121" t="s">
        <v>176</v>
      </c>
      <c r="C134" s="32">
        <v>557</v>
      </c>
      <c r="D134" s="181">
        <v>1891216</v>
      </c>
      <c r="E134" s="44">
        <f t="shared" si="91"/>
        <v>4658.1674876847292</v>
      </c>
      <c r="F134" s="182">
        <v>478886</v>
      </c>
      <c r="G134" s="44">
        <f t="shared" si="65"/>
        <v>859.75942549371632</v>
      </c>
      <c r="H134" s="182">
        <v>0</v>
      </c>
      <c r="I134" s="44">
        <f t="shared" si="66"/>
        <v>0</v>
      </c>
      <c r="J134" s="182">
        <v>97025</v>
      </c>
      <c r="K134" s="44">
        <f t="shared" si="67"/>
        <v>174.19210053859965</v>
      </c>
      <c r="L134" s="182">
        <v>0</v>
      </c>
      <c r="M134" s="44">
        <f t="shared" si="68"/>
        <v>0</v>
      </c>
      <c r="N134" s="182">
        <v>693449</v>
      </c>
      <c r="O134" s="44">
        <f t="shared" si="69"/>
        <v>1244.971274685817</v>
      </c>
      <c r="P134" s="46">
        <f t="shared" si="70"/>
        <v>3160576</v>
      </c>
      <c r="Q134" s="46">
        <f t="shared" si="71"/>
        <v>5674.2836624775582</v>
      </c>
      <c r="R134" s="182">
        <v>334708</v>
      </c>
      <c r="S134" s="44">
        <f t="shared" si="72"/>
        <v>600.91202872531414</v>
      </c>
      <c r="T134" s="182">
        <v>322553</v>
      </c>
      <c r="U134" s="44">
        <f t="shared" si="73"/>
        <v>579.08976660682231</v>
      </c>
      <c r="V134" s="48">
        <f t="shared" si="74"/>
        <v>3817837</v>
      </c>
      <c r="W134" s="48">
        <f t="shared" si="75"/>
        <v>6854.2854578096949</v>
      </c>
      <c r="X134" s="182">
        <v>594065</v>
      </c>
      <c r="Y134" s="44">
        <f t="shared" si="76"/>
        <v>1066.543985637343</v>
      </c>
      <c r="Z134" s="182">
        <v>126398</v>
      </c>
      <c r="AA134" s="44">
        <f t="shared" si="77"/>
        <v>226.92639138240574</v>
      </c>
      <c r="AB134" s="182">
        <v>90384</v>
      </c>
      <c r="AC134" s="44">
        <f t="shared" si="78"/>
        <v>162.26929982046678</v>
      </c>
      <c r="AD134" s="182">
        <v>373308</v>
      </c>
      <c r="AE134" s="44">
        <f t="shared" si="79"/>
        <v>670.21184919210054</v>
      </c>
      <c r="AF134" s="182">
        <v>269807</v>
      </c>
      <c r="AG134" s="44">
        <f t="shared" si="80"/>
        <v>484.3931777378815</v>
      </c>
      <c r="AH134" s="182">
        <v>272990</v>
      </c>
      <c r="AI134" s="44">
        <f t="shared" si="81"/>
        <v>490.10771992818673</v>
      </c>
      <c r="AJ134" s="182">
        <v>0</v>
      </c>
      <c r="AK134" s="44">
        <f t="shared" si="82"/>
        <v>0</v>
      </c>
      <c r="AL134" s="182">
        <v>0</v>
      </c>
      <c r="AM134" s="44">
        <f t="shared" si="83"/>
        <v>0</v>
      </c>
      <c r="AN134" s="182">
        <v>204913</v>
      </c>
      <c r="AO134" s="44">
        <f t="shared" si="84"/>
        <v>367.88689407540397</v>
      </c>
      <c r="AP134" s="49">
        <f t="shared" si="85"/>
        <v>1931865</v>
      </c>
      <c r="AQ134" s="49">
        <f t="shared" si="86"/>
        <v>3468.339317773788</v>
      </c>
      <c r="AR134" s="182">
        <v>0</v>
      </c>
      <c r="AS134" s="44">
        <f t="shared" si="87"/>
        <v>0</v>
      </c>
      <c r="AT134" s="182">
        <v>0</v>
      </c>
      <c r="AU134" s="44">
        <f t="shared" si="88"/>
        <v>0</v>
      </c>
      <c r="AV134" s="50">
        <f t="shared" si="89"/>
        <v>5749702</v>
      </c>
      <c r="AW134" s="50">
        <f t="shared" si="90"/>
        <v>10322.624775583483</v>
      </c>
      <c r="AX134" s="160"/>
      <c r="AY134" s="51"/>
      <c r="AZ134" s="51"/>
      <c r="BA134" s="51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</row>
    <row r="135" spans="1:130" s="183" customFormat="1">
      <c r="A135" s="41">
        <v>395005</v>
      </c>
      <c r="B135" s="121" t="s">
        <v>177</v>
      </c>
      <c r="C135" s="32">
        <v>874</v>
      </c>
      <c r="D135" s="181">
        <v>2842153</v>
      </c>
      <c r="E135" s="44">
        <f t="shared" si="91"/>
        <v>7000.3768472906404</v>
      </c>
      <c r="F135" s="182">
        <v>708907</v>
      </c>
      <c r="G135" s="44">
        <f t="shared" si="65"/>
        <v>811.10640732265449</v>
      </c>
      <c r="H135" s="182">
        <v>0</v>
      </c>
      <c r="I135" s="44">
        <f t="shared" si="66"/>
        <v>0</v>
      </c>
      <c r="J135" s="182">
        <v>709630</v>
      </c>
      <c r="K135" s="44">
        <f t="shared" si="67"/>
        <v>811.93363844393593</v>
      </c>
      <c r="L135" s="182">
        <v>0</v>
      </c>
      <c r="M135" s="44">
        <f t="shared" si="68"/>
        <v>0</v>
      </c>
      <c r="N135" s="182">
        <v>836328</v>
      </c>
      <c r="O135" s="44">
        <f t="shared" si="69"/>
        <v>956.8970251716247</v>
      </c>
      <c r="P135" s="46">
        <f t="shared" si="70"/>
        <v>5097018</v>
      </c>
      <c r="Q135" s="46">
        <f t="shared" si="71"/>
        <v>5831.8283752860416</v>
      </c>
      <c r="R135" s="182">
        <v>563372</v>
      </c>
      <c r="S135" s="44">
        <f t="shared" si="72"/>
        <v>644.59038901601832</v>
      </c>
      <c r="T135" s="182">
        <v>363355</v>
      </c>
      <c r="U135" s="44">
        <f t="shared" si="73"/>
        <v>415.73798627002287</v>
      </c>
      <c r="V135" s="48">
        <f t="shared" si="74"/>
        <v>6023745</v>
      </c>
      <c r="W135" s="48">
        <f t="shared" si="75"/>
        <v>6892.1567505720823</v>
      </c>
      <c r="X135" s="182">
        <v>960155</v>
      </c>
      <c r="Y135" s="44">
        <f t="shared" si="76"/>
        <v>1098.5755148741418</v>
      </c>
      <c r="Z135" s="182">
        <v>120036</v>
      </c>
      <c r="AA135" s="44">
        <f t="shared" si="77"/>
        <v>137.34096109839817</v>
      </c>
      <c r="AB135" s="182">
        <v>152250</v>
      </c>
      <c r="AC135" s="44">
        <f t="shared" si="78"/>
        <v>174.19908466819223</v>
      </c>
      <c r="AD135" s="182">
        <v>963290</v>
      </c>
      <c r="AE135" s="44">
        <f t="shared" si="79"/>
        <v>1102.1624713958811</v>
      </c>
      <c r="AF135" s="182">
        <v>469891</v>
      </c>
      <c r="AG135" s="44">
        <f t="shared" si="80"/>
        <v>537.63272311212813</v>
      </c>
      <c r="AH135" s="182">
        <v>220020</v>
      </c>
      <c r="AI135" s="44">
        <f t="shared" si="81"/>
        <v>251.7391304347826</v>
      </c>
      <c r="AJ135" s="182">
        <v>0</v>
      </c>
      <c r="AK135" s="44">
        <f t="shared" si="82"/>
        <v>0</v>
      </c>
      <c r="AL135" s="182">
        <v>0</v>
      </c>
      <c r="AM135" s="44">
        <f t="shared" si="83"/>
        <v>0</v>
      </c>
      <c r="AN135" s="182">
        <v>260616</v>
      </c>
      <c r="AO135" s="44">
        <f t="shared" si="84"/>
        <v>298.18764302059498</v>
      </c>
      <c r="AP135" s="49">
        <f t="shared" si="85"/>
        <v>3146258</v>
      </c>
      <c r="AQ135" s="49">
        <f t="shared" si="86"/>
        <v>3599.8375286041191</v>
      </c>
      <c r="AR135" s="182">
        <v>0</v>
      </c>
      <c r="AS135" s="44">
        <f t="shared" si="87"/>
        <v>0</v>
      </c>
      <c r="AT135" s="182">
        <v>0</v>
      </c>
      <c r="AU135" s="44">
        <f t="shared" si="88"/>
        <v>0</v>
      </c>
      <c r="AV135" s="50">
        <f t="shared" si="89"/>
        <v>9170003</v>
      </c>
      <c r="AW135" s="50">
        <f t="shared" si="90"/>
        <v>10491.994279176201</v>
      </c>
      <c r="AX135" s="160"/>
      <c r="AY135" s="51"/>
      <c r="AZ135" s="51"/>
      <c r="BA135" s="51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  <c r="DF135" s="52"/>
      <c r="DG135" s="52"/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/>
      <c r="DZ135" s="52"/>
    </row>
    <row r="136" spans="1:130" s="183" customFormat="1">
      <c r="A136" s="41">
        <v>395006</v>
      </c>
      <c r="B136" s="121" t="s">
        <v>178</v>
      </c>
      <c r="C136" s="32">
        <v>500</v>
      </c>
      <c r="D136" s="181">
        <v>1609484</v>
      </c>
      <c r="E136" s="44">
        <f t="shared" si="91"/>
        <v>3964.2463054187192</v>
      </c>
      <c r="F136" s="182">
        <v>494796</v>
      </c>
      <c r="G136" s="44">
        <f t="shared" si="65"/>
        <v>989.59199999999998</v>
      </c>
      <c r="H136" s="182">
        <v>0</v>
      </c>
      <c r="I136" s="44">
        <f t="shared" si="66"/>
        <v>0</v>
      </c>
      <c r="J136" s="182">
        <v>144791</v>
      </c>
      <c r="K136" s="44">
        <f t="shared" si="67"/>
        <v>289.58199999999999</v>
      </c>
      <c r="L136" s="182">
        <v>0</v>
      </c>
      <c r="M136" s="44">
        <f t="shared" si="68"/>
        <v>0</v>
      </c>
      <c r="N136" s="182">
        <v>806547</v>
      </c>
      <c r="O136" s="44">
        <f t="shared" si="69"/>
        <v>1613.0940000000001</v>
      </c>
      <c r="P136" s="46">
        <f t="shared" si="70"/>
        <v>3055618</v>
      </c>
      <c r="Q136" s="46">
        <f t="shared" si="71"/>
        <v>6111.2359999999999</v>
      </c>
      <c r="R136" s="182">
        <v>283168</v>
      </c>
      <c r="S136" s="44">
        <f t="shared" si="72"/>
        <v>566.33600000000001</v>
      </c>
      <c r="T136" s="182">
        <v>431165</v>
      </c>
      <c r="U136" s="44">
        <f t="shared" si="73"/>
        <v>862.33</v>
      </c>
      <c r="V136" s="48">
        <f t="shared" si="74"/>
        <v>3769951</v>
      </c>
      <c r="W136" s="48">
        <f t="shared" si="75"/>
        <v>7539.902</v>
      </c>
      <c r="X136" s="182">
        <v>385969</v>
      </c>
      <c r="Y136" s="44">
        <f t="shared" si="76"/>
        <v>771.93799999999999</v>
      </c>
      <c r="Z136" s="182">
        <v>194476</v>
      </c>
      <c r="AA136" s="44">
        <f t="shared" si="77"/>
        <v>388.952</v>
      </c>
      <c r="AB136" s="182">
        <v>194234</v>
      </c>
      <c r="AC136" s="44">
        <f t="shared" si="78"/>
        <v>388.46800000000002</v>
      </c>
      <c r="AD136" s="182">
        <v>430956</v>
      </c>
      <c r="AE136" s="44">
        <f t="shared" si="79"/>
        <v>861.91200000000003</v>
      </c>
      <c r="AF136" s="182">
        <v>294903</v>
      </c>
      <c r="AG136" s="44">
        <f t="shared" si="80"/>
        <v>589.80600000000004</v>
      </c>
      <c r="AH136" s="182">
        <v>268954</v>
      </c>
      <c r="AI136" s="44">
        <f t="shared" si="81"/>
        <v>537.90800000000002</v>
      </c>
      <c r="AJ136" s="182">
        <v>0</v>
      </c>
      <c r="AK136" s="44">
        <f t="shared" si="82"/>
        <v>0</v>
      </c>
      <c r="AL136" s="182">
        <v>0</v>
      </c>
      <c r="AM136" s="44">
        <f t="shared" si="83"/>
        <v>0</v>
      </c>
      <c r="AN136" s="182">
        <v>201498</v>
      </c>
      <c r="AO136" s="44">
        <f t="shared" si="84"/>
        <v>402.99599999999998</v>
      </c>
      <c r="AP136" s="184">
        <f t="shared" si="85"/>
        <v>1970990</v>
      </c>
      <c r="AQ136" s="49">
        <f t="shared" si="86"/>
        <v>3941.98</v>
      </c>
      <c r="AR136" s="182">
        <v>0</v>
      </c>
      <c r="AS136" s="44">
        <f t="shared" si="87"/>
        <v>0</v>
      </c>
      <c r="AT136" s="182">
        <v>0</v>
      </c>
      <c r="AU136" s="44">
        <f t="shared" si="88"/>
        <v>0</v>
      </c>
      <c r="AV136" s="50">
        <f t="shared" si="89"/>
        <v>5740941</v>
      </c>
      <c r="AW136" s="50">
        <f t="shared" si="90"/>
        <v>11481.882</v>
      </c>
      <c r="AX136" s="160"/>
      <c r="AY136" s="51"/>
      <c r="AZ136" s="51"/>
      <c r="BA136" s="51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2"/>
      <c r="CV136" s="52"/>
      <c r="CW136" s="52"/>
      <c r="CX136" s="52"/>
      <c r="CY136" s="52"/>
      <c r="CZ136" s="52"/>
      <c r="DA136" s="52"/>
      <c r="DB136" s="52"/>
      <c r="DC136" s="52"/>
      <c r="DD136" s="52"/>
      <c r="DE136" s="52"/>
      <c r="DF136" s="52"/>
      <c r="DG136" s="52"/>
      <c r="DH136" s="52"/>
      <c r="DI136" s="52"/>
      <c r="DJ136" s="52"/>
      <c r="DK136" s="52"/>
      <c r="DL136" s="52"/>
      <c r="DM136" s="52"/>
      <c r="DN136" s="52"/>
      <c r="DO136" s="52"/>
      <c r="DP136" s="52"/>
      <c r="DQ136" s="52"/>
      <c r="DR136" s="52"/>
      <c r="DS136" s="52"/>
      <c r="DT136" s="52"/>
      <c r="DU136" s="52"/>
      <c r="DV136" s="52"/>
      <c r="DW136" s="52"/>
      <c r="DX136" s="52"/>
      <c r="DY136" s="52"/>
      <c r="DZ136" s="52"/>
    </row>
    <row r="137" spans="1:130" s="183" customFormat="1">
      <c r="A137" s="41">
        <v>395007</v>
      </c>
      <c r="B137" s="121" t="s">
        <v>179</v>
      </c>
      <c r="C137" s="32">
        <v>330</v>
      </c>
      <c r="D137" s="181">
        <v>1043450</v>
      </c>
      <c r="E137" s="44">
        <f t="shared" si="91"/>
        <v>2570.0738916256159</v>
      </c>
      <c r="F137" s="182">
        <v>181579</v>
      </c>
      <c r="G137" s="44">
        <f t="shared" si="65"/>
        <v>550.23939393939395</v>
      </c>
      <c r="H137" s="182">
        <v>0</v>
      </c>
      <c r="I137" s="44">
        <f t="shared" si="66"/>
        <v>0</v>
      </c>
      <c r="J137" s="182">
        <v>103082</v>
      </c>
      <c r="K137" s="44">
        <f t="shared" si="67"/>
        <v>312.36969696969697</v>
      </c>
      <c r="L137" s="182">
        <v>0</v>
      </c>
      <c r="M137" s="44">
        <f t="shared" si="68"/>
        <v>0</v>
      </c>
      <c r="N137" s="182">
        <v>363321</v>
      </c>
      <c r="O137" s="44">
        <f t="shared" si="69"/>
        <v>1100.9727272727273</v>
      </c>
      <c r="P137" s="46">
        <f t="shared" si="70"/>
        <v>1691432</v>
      </c>
      <c r="Q137" s="46">
        <f t="shared" si="71"/>
        <v>5125.5515151515156</v>
      </c>
      <c r="R137" s="182">
        <v>191313</v>
      </c>
      <c r="S137" s="44">
        <f t="shared" si="72"/>
        <v>579.73636363636365</v>
      </c>
      <c r="T137" s="182">
        <v>415885</v>
      </c>
      <c r="U137" s="44">
        <f t="shared" si="73"/>
        <v>1260.2575757575758</v>
      </c>
      <c r="V137" s="48">
        <f t="shared" si="74"/>
        <v>2298630</v>
      </c>
      <c r="W137" s="48">
        <f t="shared" si="75"/>
        <v>6965.545454545455</v>
      </c>
      <c r="X137" s="182">
        <v>338738</v>
      </c>
      <c r="Y137" s="44">
        <f t="shared" si="76"/>
        <v>1026.4787878787879</v>
      </c>
      <c r="Z137" s="182">
        <v>50209</v>
      </c>
      <c r="AA137" s="44">
        <f t="shared" si="77"/>
        <v>152.14848484848486</v>
      </c>
      <c r="AB137" s="182">
        <v>58452</v>
      </c>
      <c r="AC137" s="44">
        <f t="shared" si="78"/>
        <v>177.12727272727273</v>
      </c>
      <c r="AD137" s="182">
        <v>468279</v>
      </c>
      <c r="AE137" s="44">
        <f t="shared" si="79"/>
        <v>1419.0272727272727</v>
      </c>
      <c r="AF137" s="182">
        <v>322928</v>
      </c>
      <c r="AG137" s="44">
        <f t="shared" si="80"/>
        <v>978.56969696969702</v>
      </c>
      <c r="AH137" s="182">
        <v>117618</v>
      </c>
      <c r="AI137" s="44">
        <f t="shared" si="81"/>
        <v>356.41818181818184</v>
      </c>
      <c r="AJ137" s="182">
        <v>0</v>
      </c>
      <c r="AK137" s="44">
        <f t="shared" si="82"/>
        <v>0</v>
      </c>
      <c r="AL137" s="182">
        <v>0</v>
      </c>
      <c r="AM137" s="44">
        <f t="shared" si="83"/>
        <v>0</v>
      </c>
      <c r="AN137" s="182">
        <v>96651</v>
      </c>
      <c r="AO137" s="44">
        <f t="shared" si="84"/>
        <v>292.88181818181818</v>
      </c>
      <c r="AP137" s="49">
        <f t="shared" si="85"/>
        <v>1452875</v>
      </c>
      <c r="AQ137" s="49">
        <f t="shared" si="86"/>
        <v>4402.651515151515</v>
      </c>
      <c r="AR137" s="182">
        <v>0</v>
      </c>
      <c r="AS137" s="44">
        <f t="shared" si="87"/>
        <v>0</v>
      </c>
      <c r="AT137" s="182">
        <v>0</v>
      </c>
      <c r="AU137" s="44">
        <f t="shared" si="88"/>
        <v>0</v>
      </c>
      <c r="AV137" s="50">
        <f t="shared" si="89"/>
        <v>3751505</v>
      </c>
      <c r="AW137" s="50">
        <f t="shared" si="90"/>
        <v>11368.19696969697</v>
      </c>
      <c r="AX137" s="160"/>
      <c r="AY137" s="51"/>
      <c r="AZ137" s="51"/>
      <c r="BA137" s="51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  <c r="DA137" s="52"/>
      <c r="DB137" s="52"/>
      <c r="DC137" s="52"/>
      <c r="DD137" s="52"/>
      <c r="DE137" s="52"/>
      <c r="DF137" s="52"/>
      <c r="DG137" s="52"/>
      <c r="DH137" s="52"/>
      <c r="DI137" s="52"/>
      <c r="DJ137" s="52"/>
      <c r="DK137" s="52"/>
      <c r="DL137" s="52"/>
      <c r="DM137" s="52"/>
      <c r="DN137" s="52"/>
      <c r="DO137" s="52"/>
      <c r="DP137" s="52"/>
      <c r="DQ137" s="52"/>
      <c r="DR137" s="52"/>
      <c r="DS137" s="52"/>
      <c r="DT137" s="52"/>
      <c r="DU137" s="52"/>
      <c r="DV137" s="52"/>
      <c r="DW137" s="52"/>
      <c r="DX137" s="52"/>
      <c r="DY137" s="52"/>
      <c r="DZ137" s="52"/>
    </row>
    <row r="138" spans="1:130" s="180" customFormat="1">
      <c r="A138" s="53">
        <v>397001</v>
      </c>
      <c r="B138" s="119" t="s">
        <v>180</v>
      </c>
      <c r="C138" s="55">
        <v>405</v>
      </c>
      <c r="D138" s="176">
        <v>2143225</v>
      </c>
      <c r="E138" s="57">
        <f t="shared" si="91"/>
        <v>5278.8793103448279</v>
      </c>
      <c r="F138" s="95">
        <v>61575</v>
      </c>
      <c r="G138" s="57">
        <f t="shared" si="65"/>
        <v>152.03703703703704</v>
      </c>
      <c r="H138" s="95">
        <v>0</v>
      </c>
      <c r="I138" s="57">
        <f t="shared" si="66"/>
        <v>0</v>
      </c>
      <c r="J138" s="95">
        <v>0</v>
      </c>
      <c r="K138" s="57">
        <f t="shared" si="67"/>
        <v>0</v>
      </c>
      <c r="L138" s="95">
        <v>0</v>
      </c>
      <c r="M138" s="57">
        <f t="shared" si="68"/>
        <v>0</v>
      </c>
      <c r="N138" s="95">
        <v>424073</v>
      </c>
      <c r="O138" s="57">
        <f t="shared" si="69"/>
        <v>1047.0938271604939</v>
      </c>
      <c r="P138" s="59">
        <f t="shared" si="70"/>
        <v>2628873</v>
      </c>
      <c r="Q138" s="59">
        <f t="shared" si="71"/>
        <v>6491.0444444444447</v>
      </c>
      <c r="R138" s="95">
        <v>213054</v>
      </c>
      <c r="S138" s="57">
        <f t="shared" si="72"/>
        <v>526.05925925925931</v>
      </c>
      <c r="T138" s="95">
        <v>11045</v>
      </c>
      <c r="U138" s="57">
        <f t="shared" si="73"/>
        <v>27.271604938271604</v>
      </c>
      <c r="V138" s="61">
        <f t="shared" si="74"/>
        <v>2852972</v>
      </c>
      <c r="W138" s="61">
        <f t="shared" si="75"/>
        <v>7044.3753086419756</v>
      </c>
      <c r="X138" s="95">
        <v>725949</v>
      </c>
      <c r="Y138" s="57">
        <f t="shared" si="76"/>
        <v>1792.4666666666667</v>
      </c>
      <c r="Z138" s="95">
        <v>0</v>
      </c>
      <c r="AA138" s="57">
        <f t="shared" si="77"/>
        <v>0</v>
      </c>
      <c r="AB138" s="95">
        <v>167074</v>
      </c>
      <c r="AC138" s="57">
        <f t="shared" si="78"/>
        <v>412.52839506172842</v>
      </c>
      <c r="AD138" s="95">
        <v>271977</v>
      </c>
      <c r="AE138" s="57">
        <f t="shared" si="79"/>
        <v>671.54814814814813</v>
      </c>
      <c r="AF138" s="95">
        <v>239152</v>
      </c>
      <c r="AG138" s="57">
        <f t="shared" si="80"/>
        <v>590.49876543209882</v>
      </c>
      <c r="AH138" s="95">
        <v>332441</v>
      </c>
      <c r="AI138" s="57">
        <f t="shared" si="81"/>
        <v>820.84197530864196</v>
      </c>
      <c r="AJ138" s="95">
        <v>0</v>
      </c>
      <c r="AK138" s="57">
        <f t="shared" si="82"/>
        <v>0</v>
      </c>
      <c r="AL138" s="95">
        <v>0</v>
      </c>
      <c r="AM138" s="57">
        <f t="shared" si="83"/>
        <v>0</v>
      </c>
      <c r="AN138" s="95">
        <v>3401</v>
      </c>
      <c r="AO138" s="57">
        <f t="shared" si="84"/>
        <v>8.397530864197531</v>
      </c>
      <c r="AP138" s="63">
        <f t="shared" si="85"/>
        <v>1739994</v>
      </c>
      <c r="AQ138" s="63">
        <f t="shared" si="86"/>
        <v>4296.2814814814819</v>
      </c>
      <c r="AR138" s="95">
        <v>0</v>
      </c>
      <c r="AS138" s="57">
        <f t="shared" si="87"/>
        <v>0</v>
      </c>
      <c r="AT138" s="95">
        <v>0</v>
      </c>
      <c r="AU138" s="57">
        <f t="shared" si="88"/>
        <v>0</v>
      </c>
      <c r="AV138" s="64">
        <f t="shared" si="89"/>
        <v>4592966</v>
      </c>
      <c r="AW138" s="64">
        <f t="shared" si="90"/>
        <v>11340.656790123458</v>
      </c>
      <c r="AX138" s="160"/>
      <c r="AY138" s="51"/>
      <c r="AZ138" s="51"/>
      <c r="BA138" s="51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  <c r="DA138" s="52"/>
      <c r="DB138" s="52"/>
      <c r="DC138" s="52"/>
      <c r="DD138" s="52"/>
      <c r="DE138" s="52"/>
      <c r="DF138" s="52"/>
      <c r="DG138" s="52"/>
      <c r="DH138" s="52"/>
      <c r="DI138" s="52"/>
      <c r="DJ138" s="52"/>
      <c r="DK138" s="52"/>
      <c r="DL138" s="52"/>
      <c r="DM138" s="52"/>
      <c r="DN138" s="52"/>
      <c r="DO138" s="52"/>
      <c r="DP138" s="52"/>
      <c r="DQ138" s="52"/>
      <c r="DR138" s="52"/>
      <c r="DS138" s="52"/>
      <c r="DT138" s="52"/>
      <c r="DU138" s="52"/>
      <c r="DV138" s="52"/>
      <c r="DW138" s="52"/>
      <c r="DX138" s="52"/>
      <c r="DY138" s="52"/>
      <c r="DZ138" s="52"/>
    </row>
    <row r="139" spans="1:130" s="183" customFormat="1">
      <c r="A139" s="41">
        <v>398001</v>
      </c>
      <c r="B139" s="121" t="s">
        <v>181</v>
      </c>
      <c r="C139" s="32">
        <v>348</v>
      </c>
      <c r="D139" s="181">
        <v>1514183</v>
      </c>
      <c r="E139" s="44">
        <f t="shared" si="91"/>
        <v>3729.5147783251232</v>
      </c>
      <c r="F139" s="182">
        <v>252452</v>
      </c>
      <c r="G139" s="44">
        <f t="shared" si="65"/>
        <v>725.43678160919535</v>
      </c>
      <c r="H139" s="182">
        <v>0</v>
      </c>
      <c r="I139" s="44">
        <f t="shared" si="66"/>
        <v>0</v>
      </c>
      <c r="J139" s="182">
        <v>260021</v>
      </c>
      <c r="K139" s="44">
        <f t="shared" si="67"/>
        <v>747.18678160919535</v>
      </c>
      <c r="L139" s="182">
        <v>0</v>
      </c>
      <c r="M139" s="44">
        <f t="shared" si="68"/>
        <v>0</v>
      </c>
      <c r="N139" s="182">
        <v>0</v>
      </c>
      <c r="O139" s="44">
        <f t="shared" si="69"/>
        <v>0</v>
      </c>
      <c r="P139" s="46">
        <f t="shared" si="70"/>
        <v>2026656</v>
      </c>
      <c r="Q139" s="46">
        <f t="shared" si="71"/>
        <v>5823.7241379310344</v>
      </c>
      <c r="R139" s="182">
        <v>197766</v>
      </c>
      <c r="S139" s="44">
        <f t="shared" si="72"/>
        <v>568.29310344827582</v>
      </c>
      <c r="T139" s="182">
        <v>29826</v>
      </c>
      <c r="U139" s="44">
        <f t="shared" si="73"/>
        <v>85.706896551724142</v>
      </c>
      <c r="V139" s="48">
        <f t="shared" si="74"/>
        <v>2254248</v>
      </c>
      <c r="W139" s="48">
        <f t="shared" si="75"/>
        <v>6477.7241379310344</v>
      </c>
      <c r="X139" s="182">
        <v>532884</v>
      </c>
      <c r="Y139" s="44">
        <f t="shared" si="76"/>
        <v>1531.2758620689656</v>
      </c>
      <c r="Z139" s="182">
        <v>16415</v>
      </c>
      <c r="AA139" s="44">
        <f t="shared" si="77"/>
        <v>47.169540229885058</v>
      </c>
      <c r="AB139" s="182">
        <v>56987</v>
      </c>
      <c r="AC139" s="44">
        <f t="shared" si="78"/>
        <v>163.75574712643677</v>
      </c>
      <c r="AD139" s="182">
        <v>255599</v>
      </c>
      <c r="AE139" s="44">
        <f t="shared" si="79"/>
        <v>734.47988505747128</v>
      </c>
      <c r="AF139" s="182">
        <v>305713</v>
      </c>
      <c r="AG139" s="44">
        <f t="shared" si="80"/>
        <v>878.48563218390802</v>
      </c>
      <c r="AH139" s="182">
        <v>233539</v>
      </c>
      <c r="AI139" s="44">
        <f t="shared" si="81"/>
        <v>671.08908045977012</v>
      </c>
      <c r="AJ139" s="182">
        <v>0</v>
      </c>
      <c r="AK139" s="44">
        <f t="shared" si="82"/>
        <v>0</v>
      </c>
      <c r="AL139" s="182">
        <v>0</v>
      </c>
      <c r="AM139" s="44">
        <f t="shared" si="83"/>
        <v>0</v>
      </c>
      <c r="AN139" s="182">
        <v>26481</v>
      </c>
      <c r="AO139" s="44">
        <f t="shared" si="84"/>
        <v>76.09482758620689</v>
      </c>
      <c r="AP139" s="49">
        <f t="shared" si="85"/>
        <v>1427618</v>
      </c>
      <c r="AQ139" s="49">
        <f t="shared" si="86"/>
        <v>4102.3505747126437</v>
      </c>
      <c r="AR139" s="182">
        <v>0</v>
      </c>
      <c r="AS139" s="44">
        <f t="shared" si="87"/>
        <v>0</v>
      </c>
      <c r="AT139" s="182">
        <v>0</v>
      </c>
      <c r="AU139" s="44">
        <f t="shared" si="88"/>
        <v>0</v>
      </c>
      <c r="AV139" s="50">
        <f t="shared" si="89"/>
        <v>3681866</v>
      </c>
      <c r="AW139" s="50">
        <f t="shared" si="90"/>
        <v>10580.074712643678</v>
      </c>
      <c r="AX139" s="160"/>
      <c r="AY139" s="51"/>
      <c r="AZ139" s="51"/>
      <c r="BA139" s="51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2"/>
      <c r="CK139" s="52"/>
      <c r="CL139" s="52"/>
      <c r="CM139" s="52"/>
      <c r="CN139" s="52"/>
      <c r="CO139" s="52"/>
      <c r="CP139" s="52"/>
      <c r="CQ139" s="52"/>
      <c r="CR139" s="52"/>
      <c r="CS139" s="52"/>
      <c r="CT139" s="52"/>
      <c r="CU139" s="52"/>
      <c r="CV139" s="52"/>
      <c r="CW139" s="52"/>
      <c r="CX139" s="52"/>
      <c r="CY139" s="52"/>
      <c r="CZ139" s="52"/>
      <c r="DA139" s="52"/>
      <c r="DB139" s="52"/>
      <c r="DC139" s="52"/>
      <c r="DD139" s="52"/>
      <c r="DE139" s="52"/>
      <c r="DF139" s="52"/>
      <c r="DG139" s="52"/>
      <c r="DH139" s="52"/>
      <c r="DI139" s="52"/>
      <c r="DJ139" s="52"/>
      <c r="DK139" s="52"/>
      <c r="DL139" s="52"/>
      <c r="DM139" s="52"/>
      <c r="DN139" s="52"/>
      <c r="DO139" s="52"/>
      <c r="DP139" s="52"/>
      <c r="DQ139" s="52"/>
      <c r="DR139" s="52"/>
      <c r="DS139" s="52"/>
      <c r="DT139" s="52"/>
      <c r="DU139" s="52"/>
      <c r="DV139" s="52"/>
      <c r="DW139" s="52"/>
      <c r="DX139" s="52"/>
      <c r="DY139" s="52"/>
      <c r="DZ139" s="52"/>
    </row>
    <row r="140" spans="1:130" s="183" customFormat="1">
      <c r="A140" s="41">
        <v>398002</v>
      </c>
      <c r="B140" s="121" t="s">
        <v>182</v>
      </c>
      <c r="C140" s="32">
        <v>506</v>
      </c>
      <c r="D140" s="181">
        <v>2276365</v>
      </c>
      <c r="E140" s="44">
        <f t="shared" si="91"/>
        <v>5606.8103448275861</v>
      </c>
      <c r="F140" s="182">
        <v>557216</v>
      </c>
      <c r="G140" s="44">
        <f t="shared" si="65"/>
        <v>1101.2173913043478</v>
      </c>
      <c r="H140" s="182">
        <v>0</v>
      </c>
      <c r="I140" s="44">
        <f t="shared" si="66"/>
        <v>0</v>
      </c>
      <c r="J140" s="182">
        <v>19067</v>
      </c>
      <c r="K140" s="44">
        <f t="shared" si="67"/>
        <v>37.68181818181818</v>
      </c>
      <c r="L140" s="182">
        <v>0</v>
      </c>
      <c r="M140" s="44">
        <f t="shared" si="68"/>
        <v>0</v>
      </c>
      <c r="N140" s="182">
        <v>217604</v>
      </c>
      <c r="O140" s="44">
        <f t="shared" si="69"/>
        <v>430.0474308300395</v>
      </c>
      <c r="P140" s="46">
        <f t="shared" si="70"/>
        <v>3070252</v>
      </c>
      <c r="Q140" s="46">
        <f t="shared" si="71"/>
        <v>6067.691699604743</v>
      </c>
      <c r="R140" s="182">
        <v>313958</v>
      </c>
      <c r="S140" s="44">
        <f t="shared" si="72"/>
        <v>620.47035573122525</v>
      </c>
      <c r="T140" s="182">
        <v>145468</v>
      </c>
      <c r="U140" s="44">
        <f t="shared" si="73"/>
        <v>287.48616600790513</v>
      </c>
      <c r="V140" s="48">
        <f t="shared" si="74"/>
        <v>3529678</v>
      </c>
      <c r="W140" s="48">
        <f t="shared" si="75"/>
        <v>6975.648221343874</v>
      </c>
      <c r="X140" s="182">
        <v>618125</v>
      </c>
      <c r="Y140" s="44">
        <f t="shared" si="76"/>
        <v>1221.590909090909</v>
      </c>
      <c r="Z140" s="182">
        <v>28170</v>
      </c>
      <c r="AA140" s="44">
        <f t="shared" si="77"/>
        <v>55.671936758893281</v>
      </c>
      <c r="AB140" s="182">
        <v>106675</v>
      </c>
      <c r="AC140" s="44">
        <f t="shared" si="78"/>
        <v>210.82015810276681</v>
      </c>
      <c r="AD140" s="182">
        <v>414112</v>
      </c>
      <c r="AE140" s="44">
        <f t="shared" si="79"/>
        <v>818.403162055336</v>
      </c>
      <c r="AF140" s="182">
        <v>45903</v>
      </c>
      <c r="AG140" s="44">
        <f t="shared" si="80"/>
        <v>90.717391304347828</v>
      </c>
      <c r="AH140" s="182">
        <v>312544</v>
      </c>
      <c r="AI140" s="44">
        <f t="shared" si="81"/>
        <v>617.67588932806325</v>
      </c>
      <c r="AJ140" s="182">
        <v>0</v>
      </c>
      <c r="AK140" s="44">
        <f t="shared" si="82"/>
        <v>0</v>
      </c>
      <c r="AL140" s="182">
        <v>11417</v>
      </c>
      <c r="AM140" s="44">
        <f t="shared" si="83"/>
        <v>22.563241106719367</v>
      </c>
      <c r="AN140" s="182">
        <v>49071</v>
      </c>
      <c r="AO140" s="44">
        <f t="shared" si="84"/>
        <v>96.978260869565219</v>
      </c>
      <c r="AP140" s="49">
        <f t="shared" si="85"/>
        <v>1586017</v>
      </c>
      <c r="AQ140" s="49">
        <f t="shared" si="86"/>
        <v>3134.420948616601</v>
      </c>
      <c r="AR140" s="182">
        <v>0</v>
      </c>
      <c r="AS140" s="44">
        <f t="shared" si="87"/>
        <v>0</v>
      </c>
      <c r="AT140" s="182">
        <v>0</v>
      </c>
      <c r="AU140" s="44">
        <f t="shared" si="88"/>
        <v>0</v>
      </c>
      <c r="AV140" s="50">
        <f t="shared" si="89"/>
        <v>5115695</v>
      </c>
      <c r="AW140" s="50">
        <f t="shared" si="90"/>
        <v>10110.069169960474</v>
      </c>
      <c r="AX140" s="160"/>
      <c r="AY140" s="51"/>
      <c r="AZ140" s="51"/>
      <c r="BA140" s="51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  <c r="CP140" s="52"/>
      <c r="CQ140" s="52"/>
      <c r="CR140" s="52"/>
      <c r="CS140" s="52"/>
      <c r="CT140" s="52"/>
      <c r="CU140" s="52"/>
      <c r="CV140" s="52"/>
      <c r="CW140" s="52"/>
      <c r="CX140" s="52"/>
      <c r="CY140" s="52"/>
      <c r="CZ140" s="52"/>
      <c r="DA140" s="52"/>
      <c r="DB140" s="52"/>
      <c r="DC140" s="52"/>
      <c r="DD140" s="52"/>
      <c r="DE140" s="52"/>
      <c r="DF140" s="52"/>
      <c r="DG140" s="52"/>
      <c r="DH140" s="52"/>
      <c r="DI140" s="52"/>
      <c r="DJ140" s="52"/>
      <c r="DK140" s="52"/>
      <c r="DL140" s="52"/>
      <c r="DM140" s="52"/>
      <c r="DN140" s="52"/>
      <c r="DO140" s="52"/>
      <c r="DP140" s="52"/>
      <c r="DQ140" s="52"/>
      <c r="DR140" s="52"/>
      <c r="DS140" s="52"/>
      <c r="DT140" s="52"/>
      <c r="DU140" s="52"/>
      <c r="DV140" s="52"/>
      <c r="DW140" s="52"/>
      <c r="DX140" s="52"/>
      <c r="DY140" s="52"/>
      <c r="DZ140" s="52"/>
    </row>
    <row r="141" spans="1:130" s="183" customFormat="1">
      <c r="A141" s="41">
        <v>398003</v>
      </c>
      <c r="B141" s="121" t="s">
        <v>183</v>
      </c>
      <c r="C141" s="32">
        <v>387</v>
      </c>
      <c r="D141" s="181">
        <v>2011720</v>
      </c>
      <c r="E141" s="44">
        <f t="shared" si="91"/>
        <v>4954.9753694581277</v>
      </c>
      <c r="F141" s="182">
        <v>230674</v>
      </c>
      <c r="G141" s="44">
        <f t="shared" si="65"/>
        <v>596.05684754521963</v>
      </c>
      <c r="H141" s="182">
        <v>0</v>
      </c>
      <c r="I141" s="44">
        <f t="shared" si="66"/>
        <v>0</v>
      </c>
      <c r="J141" s="182">
        <v>6246</v>
      </c>
      <c r="K141" s="44">
        <f t="shared" si="67"/>
        <v>16.13953488372093</v>
      </c>
      <c r="L141" s="182">
        <v>0</v>
      </c>
      <c r="M141" s="44">
        <f t="shared" si="68"/>
        <v>0</v>
      </c>
      <c r="N141" s="182">
        <v>0</v>
      </c>
      <c r="O141" s="44">
        <f t="shared" si="69"/>
        <v>0</v>
      </c>
      <c r="P141" s="46">
        <f t="shared" si="70"/>
        <v>2248640</v>
      </c>
      <c r="Q141" s="46">
        <f t="shared" si="71"/>
        <v>5810.4392764857885</v>
      </c>
      <c r="R141" s="182">
        <v>191770</v>
      </c>
      <c r="S141" s="44">
        <f t="shared" si="72"/>
        <v>495.5297157622739</v>
      </c>
      <c r="T141" s="182">
        <v>48363</v>
      </c>
      <c r="U141" s="44">
        <f t="shared" si="73"/>
        <v>124.96899224806202</v>
      </c>
      <c r="V141" s="48">
        <f t="shared" si="74"/>
        <v>2488773</v>
      </c>
      <c r="W141" s="48">
        <f t="shared" si="75"/>
        <v>6430.937984496124</v>
      </c>
      <c r="X141" s="182">
        <v>451268</v>
      </c>
      <c r="Y141" s="44">
        <f t="shared" si="76"/>
        <v>1166.0671834625323</v>
      </c>
      <c r="Z141" s="182">
        <v>12790</v>
      </c>
      <c r="AA141" s="44">
        <f t="shared" si="77"/>
        <v>33.049095607235145</v>
      </c>
      <c r="AB141" s="182">
        <v>67197</v>
      </c>
      <c r="AC141" s="44">
        <f t="shared" si="78"/>
        <v>173.63565891472868</v>
      </c>
      <c r="AD141" s="182">
        <v>288477</v>
      </c>
      <c r="AE141" s="44">
        <f t="shared" si="79"/>
        <v>745.41860465116281</v>
      </c>
      <c r="AF141" s="182">
        <v>241774</v>
      </c>
      <c r="AG141" s="44">
        <f t="shared" si="80"/>
        <v>624.73901808785524</v>
      </c>
      <c r="AH141" s="182">
        <v>245959</v>
      </c>
      <c r="AI141" s="44">
        <f t="shared" si="81"/>
        <v>635.55297157622738</v>
      </c>
      <c r="AJ141" s="182">
        <v>0</v>
      </c>
      <c r="AK141" s="44">
        <f t="shared" si="82"/>
        <v>0</v>
      </c>
      <c r="AL141" s="182">
        <v>0</v>
      </c>
      <c r="AM141" s="44">
        <f t="shared" si="83"/>
        <v>0</v>
      </c>
      <c r="AN141" s="182">
        <v>15700</v>
      </c>
      <c r="AO141" s="44">
        <f t="shared" si="84"/>
        <v>40.568475452196381</v>
      </c>
      <c r="AP141" s="184">
        <f t="shared" si="85"/>
        <v>1323165</v>
      </c>
      <c r="AQ141" s="49">
        <f t="shared" si="86"/>
        <v>3419.031007751938</v>
      </c>
      <c r="AR141" s="182">
        <v>0</v>
      </c>
      <c r="AS141" s="44">
        <f t="shared" si="87"/>
        <v>0</v>
      </c>
      <c r="AT141" s="182">
        <v>0</v>
      </c>
      <c r="AU141" s="44">
        <f t="shared" si="88"/>
        <v>0</v>
      </c>
      <c r="AV141" s="50">
        <f t="shared" si="89"/>
        <v>3811938</v>
      </c>
      <c r="AW141" s="50">
        <f t="shared" si="90"/>
        <v>9849.9689922480611</v>
      </c>
      <c r="AX141" s="160"/>
      <c r="AY141" s="51"/>
      <c r="AZ141" s="51"/>
      <c r="BA141" s="51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2"/>
      <c r="CL141" s="52"/>
      <c r="CM141" s="52"/>
      <c r="CN141" s="52"/>
      <c r="CO141" s="52"/>
      <c r="CP141" s="52"/>
      <c r="CQ141" s="52"/>
      <c r="CR141" s="52"/>
      <c r="CS141" s="52"/>
      <c r="CT141" s="52"/>
      <c r="CU141" s="52"/>
      <c r="CV141" s="52"/>
      <c r="CW141" s="52"/>
      <c r="CX141" s="52"/>
      <c r="CY141" s="52"/>
      <c r="CZ141" s="52"/>
      <c r="DA141" s="52"/>
      <c r="DB141" s="52"/>
      <c r="DC141" s="52"/>
      <c r="DD141" s="52"/>
      <c r="DE141" s="52"/>
      <c r="DF141" s="52"/>
      <c r="DG141" s="52"/>
      <c r="DH141" s="52"/>
      <c r="DI141" s="52"/>
      <c r="DJ141" s="52"/>
      <c r="DK141" s="52"/>
      <c r="DL141" s="52"/>
      <c r="DM141" s="52"/>
      <c r="DN141" s="52"/>
      <c r="DO141" s="52"/>
      <c r="DP141" s="52"/>
      <c r="DQ141" s="52"/>
      <c r="DR141" s="52"/>
      <c r="DS141" s="52"/>
      <c r="DT141" s="52"/>
      <c r="DU141" s="52"/>
      <c r="DV141" s="52"/>
      <c r="DW141" s="52"/>
      <c r="DX141" s="52"/>
      <c r="DY141" s="52"/>
      <c r="DZ141" s="52"/>
    </row>
    <row r="142" spans="1:130" s="183" customFormat="1">
      <c r="A142" s="41">
        <v>398004</v>
      </c>
      <c r="B142" s="121" t="s">
        <v>184</v>
      </c>
      <c r="C142" s="32">
        <v>301</v>
      </c>
      <c r="D142" s="181">
        <v>1545730</v>
      </c>
      <c r="E142" s="44">
        <f t="shared" si="91"/>
        <v>3807.2167487684728</v>
      </c>
      <c r="F142" s="182">
        <v>154504</v>
      </c>
      <c r="G142" s="44">
        <f t="shared" si="65"/>
        <v>513.30232558139539</v>
      </c>
      <c r="H142" s="182">
        <v>0</v>
      </c>
      <c r="I142" s="44">
        <f t="shared" si="66"/>
        <v>0</v>
      </c>
      <c r="J142" s="182">
        <v>44857</v>
      </c>
      <c r="K142" s="44">
        <f t="shared" si="67"/>
        <v>149.02657807308969</v>
      </c>
      <c r="L142" s="182">
        <v>0</v>
      </c>
      <c r="M142" s="44">
        <f t="shared" si="68"/>
        <v>0</v>
      </c>
      <c r="N142" s="182">
        <v>0</v>
      </c>
      <c r="O142" s="44">
        <f t="shared" si="69"/>
        <v>0</v>
      </c>
      <c r="P142" s="46">
        <f t="shared" si="70"/>
        <v>1745091</v>
      </c>
      <c r="Q142" s="46">
        <f t="shared" si="71"/>
        <v>5797.6445182724256</v>
      </c>
      <c r="R142" s="182">
        <v>201312</v>
      </c>
      <c r="S142" s="44">
        <f t="shared" si="72"/>
        <v>668.81063122923592</v>
      </c>
      <c r="T142" s="182">
        <v>151692</v>
      </c>
      <c r="U142" s="44">
        <f t="shared" si="73"/>
        <v>503.96013289036546</v>
      </c>
      <c r="V142" s="48">
        <f t="shared" si="74"/>
        <v>2098095</v>
      </c>
      <c r="W142" s="48">
        <f t="shared" si="75"/>
        <v>6970.4152823920267</v>
      </c>
      <c r="X142" s="182">
        <v>260568</v>
      </c>
      <c r="Y142" s="44">
        <f t="shared" si="76"/>
        <v>865.67441860465112</v>
      </c>
      <c r="Z142" s="182">
        <v>11889</v>
      </c>
      <c r="AA142" s="44">
        <f t="shared" si="77"/>
        <v>39.498338870431894</v>
      </c>
      <c r="AB142" s="182">
        <v>51259</v>
      </c>
      <c r="AC142" s="44">
        <f t="shared" si="78"/>
        <v>170.29568106312291</v>
      </c>
      <c r="AD142" s="182">
        <v>317480</v>
      </c>
      <c r="AE142" s="44">
        <f t="shared" si="79"/>
        <v>1054.7508305647841</v>
      </c>
      <c r="AF142" s="182">
        <v>204238</v>
      </c>
      <c r="AG142" s="44">
        <f t="shared" si="80"/>
        <v>678.53156146179401</v>
      </c>
      <c r="AH142" s="182">
        <v>208627</v>
      </c>
      <c r="AI142" s="44">
        <f t="shared" si="81"/>
        <v>693.1129568106312</v>
      </c>
      <c r="AJ142" s="182">
        <v>0</v>
      </c>
      <c r="AK142" s="44">
        <f t="shared" si="82"/>
        <v>0</v>
      </c>
      <c r="AL142" s="182">
        <v>0</v>
      </c>
      <c r="AM142" s="44">
        <f t="shared" si="83"/>
        <v>0</v>
      </c>
      <c r="AN142" s="182">
        <v>25896</v>
      </c>
      <c r="AO142" s="44">
        <f t="shared" si="84"/>
        <v>86.033222591362133</v>
      </c>
      <c r="AP142" s="49">
        <f t="shared" si="85"/>
        <v>1079957</v>
      </c>
      <c r="AQ142" s="49">
        <f t="shared" si="86"/>
        <v>3587.8970099667772</v>
      </c>
      <c r="AR142" s="182">
        <v>0</v>
      </c>
      <c r="AS142" s="44">
        <f t="shared" si="87"/>
        <v>0</v>
      </c>
      <c r="AT142" s="182">
        <v>0</v>
      </c>
      <c r="AU142" s="44">
        <f t="shared" si="88"/>
        <v>0</v>
      </c>
      <c r="AV142" s="50">
        <f t="shared" si="89"/>
        <v>3178052</v>
      </c>
      <c r="AW142" s="50">
        <f t="shared" si="90"/>
        <v>10558.312292358803</v>
      </c>
      <c r="AX142" s="160"/>
      <c r="AY142" s="51"/>
      <c r="AZ142" s="51"/>
      <c r="BA142" s="51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/>
      <c r="CU142" s="52"/>
      <c r="CV142" s="52"/>
      <c r="CW142" s="52"/>
      <c r="CX142" s="52"/>
      <c r="CY142" s="52"/>
      <c r="CZ142" s="52"/>
      <c r="DA142" s="52"/>
      <c r="DB142" s="52"/>
      <c r="DC142" s="52"/>
      <c r="DD142" s="52"/>
      <c r="DE142" s="52"/>
      <c r="DF142" s="52"/>
      <c r="DG142" s="52"/>
      <c r="DH142" s="52"/>
      <c r="DI142" s="52"/>
      <c r="DJ142" s="52"/>
      <c r="DK142" s="52"/>
      <c r="DL142" s="52"/>
      <c r="DM142" s="52"/>
      <c r="DN142" s="52"/>
      <c r="DO142" s="52"/>
      <c r="DP142" s="52"/>
      <c r="DQ142" s="52"/>
      <c r="DR142" s="52"/>
      <c r="DS142" s="52"/>
      <c r="DT142" s="52"/>
      <c r="DU142" s="52"/>
      <c r="DV142" s="52"/>
      <c r="DW142" s="52"/>
      <c r="DX142" s="52"/>
      <c r="DY142" s="52"/>
      <c r="DZ142" s="52"/>
    </row>
    <row r="143" spans="1:130" s="173" customFormat="1">
      <c r="A143" s="163">
        <v>398005</v>
      </c>
      <c r="B143" s="164" t="s">
        <v>185</v>
      </c>
      <c r="C143" s="55">
        <v>142</v>
      </c>
      <c r="D143" s="165">
        <v>866807</v>
      </c>
      <c r="E143" s="127">
        <f t="shared" si="91"/>
        <v>2134.9926108374384</v>
      </c>
      <c r="F143" s="166">
        <v>77452</v>
      </c>
      <c r="G143" s="127">
        <f t="shared" si="65"/>
        <v>545.43661971830988</v>
      </c>
      <c r="H143" s="166">
        <v>0</v>
      </c>
      <c r="I143" s="127">
        <f t="shared" si="66"/>
        <v>0</v>
      </c>
      <c r="J143" s="166">
        <v>133871</v>
      </c>
      <c r="K143" s="127">
        <f t="shared" si="67"/>
        <v>942.75352112676057</v>
      </c>
      <c r="L143" s="166">
        <v>0</v>
      </c>
      <c r="M143" s="127">
        <f t="shared" si="68"/>
        <v>0</v>
      </c>
      <c r="N143" s="166">
        <v>0</v>
      </c>
      <c r="O143" s="127">
        <f t="shared" si="69"/>
        <v>0</v>
      </c>
      <c r="P143" s="59">
        <f t="shared" si="70"/>
        <v>1078130</v>
      </c>
      <c r="Q143" s="59">
        <f t="shared" si="71"/>
        <v>7592.4647887323945</v>
      </c>
      <c r="R143" s="166">
        <v>161305</v>
      </c>
      <c r="S143" s="127">
        <f t="shared" si="72"/>
        <v>1135.9507042253522</v>
      </c>
      <c r="T143" s="166">
        <v>41991</v>
      </c>
      <c r="U143" s="127">
        <f t="shared" si="73"/>
        <v>295.71126760563379</v>
      </c>
      <c r="V143" s="61">
        <f t="shared" si="74"/>
        <v>1281426</v>
      </c>
      <c r="W143" s="61">
        <f t="shared" si="75"/>
        <v>9024.1267605633802</v>
      </c>
      <c r="X143" s="166">
        <v>251020</v>
      </c>
      <c r="Y143" s="127">
        <f t="shared" si="76"/>
        <v>1767.7464788732395</v>
      </c>
      <c r="Z143" s="166">
        <v>5064</v>
      </c>
      <c r="AA143" s="127">
        <f t="shared" si="77"/>
        <v>35.661971830985912</v>
      </c>
      <c r="AB143" s="166">
        <v>48435</v>
      </c>
      <c r="AC143" s="127">
        <f t="shared" si="78"/>
        <v>341.09154929577466</v>
      </c>
      <c r="AD143" s="166">
        <v>322120</v>
      </c>
      <c r="AE143" s="127">
        <f t="shared" si="79"/>
        <v>2268.4507042253522</v>
      </c>
      <c r="AF143" s="166">
        <v>242663</v>
      </c>
      <c r="AG143" s="127">
        <f t="shared" si="80"/>
        <v>1708.894366197183</v>
      </c>
      <c r="AH143" s="166">
        <v>76910</v>
      </c>
      <c r="AI143" s="127">
        <f t="shared" si="81"/>
        <v>541.61971830985919</v>
      </c>
      <c r="AJ143" s="166">
        <v>0</v>
      </c>
      <c r="AK143" s="127">
        <f t="shared" si="82"/>
        <v>0</v>
      </c>
      <c r="AL143" s="166">
        <v>2963</v>
      </c>
      <c r="AM143" s="127">
        <f t="shared" si="83"/>
        <v>20.866197183098592</v>
      </c>
      <c r="AN143" s="166">
        <v>10429</v>
      </c>
      <c r="AO143" s="127">
        <f t="shared" si="84"/>
        <v>73.443661971830991</v>
      </c>
      <c r="AP143" s="63">
        <f t="shared" si="85"/>
        <v>959604</v>
      </c>
      <c r="AQ143" s="63">
        <f t="shared" si="86"/>
        <v>6757.7746478873241</v>
      </c>
      <c r="AR143" s="166">
        <v>0</v>
      </c>
      <c r="AS143" s="127">
        <f t="shared" si="87"/>
        <v>0</v>
      </c>
      <c r="AT143" s="166">
        <v>0</v>
      </c>
      <c r="AU143" s="127">
        <f t="shared" si="88"/>
        <v>0</v>
      </c>
      <c r="AV143" s="64">
        <f t="shared" si="89"/>
        <v>2241030</v>
      </c>
      <c r="AW143" s="64">
        <f t="shared" si="90"/>
        <v>15781.901408450703</v>
      </c>
      <c r="AX143" s="160"/>
      <c r="AY143" s="29"/>
      <c r="AZ143" s="29"/>
      <c r="BA143" s="29"/>
      <c r="BB143" s="161"/>
      <c r="BC143" s="161"/>
      <c r="BD143" s="161"/>
      <c r="BE143" s="161"/>
      <c r="BF143" s="161"/>
      <c r="BG143" s="161"/>
      <c r="BH143" s="161"/>
      <c r="BI143" s="161"/>
      <c r="BJ143" s="161"/>
      <c r="BK143" s="161"/>
      <c r="BL143" s="161"/>
      <c r="BM143" s="161"/>
      <c r="BN143" s="161"/>
      <c r="BO143" s="161"/>
      <c r="BP143" s="161"/>
      <c r="BQ143" s="161"/>
      <c r="BR143" s="161"/>
      <c r="BS143" s="161"/>
      <c r="BT143" s="161"/>
      <c r="BU143" s="161"/>
      <c r="BV143" s="161"/>
      <c r="BW143" s="161"/>
      <c r="BX143" s="161"/>
      <c r="BY143" s="161"/>
      <c r="BZ143" s="161"/>
      <c r="CA143" s="161"/>
      <c r="CB143" s="161"/>
      <c r="CC143" s="161"/>
      <c r="CD143" s="161"/>
      <c r="CE143" s="161"/>
      <c r="CF143" s="161"/>
      <c r="CG143" s="161"/>
      <c r="CH143" s="161"/>
      <c r="CI143" s="161"/>
      <c r="CJ143" s="161"/>
      <c r="CK143" s="161"/>
      <c r="CL143" s="161"/>
      <c r="CM143" s="161"/>
      <c r="CN143" s="161"/>
      <c r="CO143" s="161"/>
      <c r="CP143" s="161"/>
      <c r="CQ143" s="161"/>
      <c r="CR143" s="161"/>
      <c r="CS143" s="161"/>
      <c r="CT143" s="161"/>
      <c r="CU143" s="161"/>
      <c r="CV143" s="161"/>
      <c r="CW143" s="161"/>
      <c r="CX143" s="161"/>
      <c r="CY143" s="161"/>
      <c r="CZ143" s="161"/>
      <c r="DA143" s="161"/>
      <c r="DB143" s="161"/>
      <c r="DC143" s="161"/>
      <c r="DD143" s="161"/>
      <c r="DE143" s="161"/>
      <c r="DF143" s="161"/>
      <c r="DG143" s="161"/>
      <c r="DH143" s="161"/>
      <c r="DI143" s="161"/>
      <c r="DJ143" s="161"/>
      <c r="DK143" s="161"/>
      <c r="DL143" s="161"/>
      <c r="DM143" s="161"/>
      <c r="DN143" s="161"/>
      <c r="DO143" s="161"/>
      <c r="DP143" s="161"/>
      <c r="DQ143" s="161"/>
      <c r="DR143" s="161"/>
      <c r="DS143" s="161"/>
      <c r="DT143" s="161"/>
      <c r="DU143" s="161"/>
      <c r="DV143" s="161"/>
      <c r="DW143" s="161"/>
      <c r="DX143" s="161"/>
      <c r="DY143" s="161"/>
      <c r="DZ143" s="161"/>
    </row>
    <row r="144" spans="1:130" s="162" customFormat="1">
      <c r="A144" s="155">
        <v>398006</v>
      </c>
      <c r="B144" s="156" t="s">
        <v>186</v>
      </c>
      <c r="C144" s="32">
        <v>110</v>
      </c>
      <c r="D144" s="157">
        <v>560048</v>
      </c>
      <c r="E144" s="158">
        <f t="shared" si="91"/>
        <v>1379.4285714285713</v>
      </c>
      <c r="F144" s="159">
        <v>117495</v>
      </c>
      <c r="G144" s="158">
        <f t="shared" si="65"/>
        <v>1068.1363636363637</v>
      </c>
      <c r="H144" s="159">
        <v>0</v>
      </c>
      <c r="I144" s="158">
        <f t="shared" si="66"/>
        <v>0</v>
      </c>
      <c r="J144" s="159">
        <v>70832</v>
      </c>
      <c r="K144" s="158">
        <f t="shared" si="67"/>
        <v>643.92727272727268</v>
      </c>
      <c r="L144" s="159">
        <v>0</v>
      </c>
      <c r="M144" s="158">
        <f t="shared" si="68"/>
        <v>0</v>
      </c>
      <c r="N144" s="159">
        <v>13</v>
      </c>
      <c r="O144" s="158">
        <f t="shared" si="69"/>
        <v>0.11818181818181818</v>
      </c>
      <c r="P144" s="46">
        <f t="shared" si="70"/>
        <v>748388</v>
      </c>
      <c r="Q144" s="46">
        <f t="shared" si="71"/>
        <v>6803.5272727272732</v>
      </c>
      <c r="R144" s="159">
        <v>139831</v>
      </c>
      <c r="S144" s="158">
        <f t="shared" si="72"/>
        <v>1271.1909090909091</v>
      </c>
      <c r="T144" s="159">
        <v>18215</v>
      </c>
      <c r="U144" s="158">
        <f t="shared" si="73"/>
        <v>165.59090909090909</v>
      </c>
      <c r="V144" s="48">
        <f t="shared" si="74"/>
        <v>906434</v>
      </c>
      <c r="W144" s="48">
        <f t="shared" si="75"/>
        <v>8240.3090909090915</v>
      </c>
      <c r="X144" s="159">
        <v>229553</v>
      </c>
      <c r="Y144" s="158">
        <f t="shared" si="76"/>
        <v>2086.8454545454547</v>
      </c>
      <c r="Z144" s="159">
        <v>4330</v>
      </c>
      <c r="AA144" s="158">
        <f t="shared" si="77"/>
        <v>39.363636363636367</v>
      </c>
      <c r="AB144" s="159">
        <v>46755</v>
      </c>
      <c r="AC144" s="158">
        <f t="shared" si="78"/>
        <v>425.04545454545456</v>
      </c>
      <c r="AD144" s="159">
        <v>262821</v>
      </c>
      <c r="AE144" s="158">
        <f t="shared" si="79"/>
        <v>2389.2818181818184</v>
      </c>
      <c r="AF144" s="159">
        <v>153430</v>
      </c>
      <c r="AG144" s="158">
        <f t="shared" si="80"/>
        <v>1394.8181818181818</v>
      </c>
      <c r="AH144" s="159">
        <v>71744</v>
      </c>
      <c r="AI144" s="158">
        <f t="shared" si="81"/>
        <v>652.21818181818185</v>
      </c>
      <c r="AJ144" s="159">
        <v>0</v>
      </c>
      <c r="AK144" s="158">
        <f t="shared" si="82"/>
        <v>0</v>
      </c>
      <c r="AL144" s="159">
        <v>0</v>
      </c>
      <c r="AM144" s="158">
        <f t="shared" si="83"/>
        <v>0</v>
      </c>
      <c r="AN144" s="159">
        <v>8050</v>
      </c>
      <c r="AO144" s="158">
        <f t="shared" si="84"/>
        <v>73.181818181818187</v>
      </c>
      <c r="AP144" s="49">
        <f t="shared" si="85"/>
        <v>776683</v>
      </c>
      <c r="AQ144" s="49">
        <f t="shared" si="86"/>
        <v>7060.7545454545452</v>
      </c>
      <c r="AR144" s="159">
        <v>0</v>
      </c>
      <c r="AS144" s="158">
        <f t="shared" si="87"/>
        <v>0</v>
      </c>
      <c r="AT144" s="159">
        <v>0</v>
      </c>
      <c r="AU144" s="158">
        <f t="shared" si="88"/>
        <v>0</v>
      </c>
      <c r="AV144" s="50">
        <f t="shared" si="89"/>
        <v>1683117</v>
      </c>
      <c r="AW144" s="50">
        <f t="shared" si="90"/>
        <v>15301.063636363637</v>
      </c>
      <c r="AX144" s="160"/>
      <c r="AY144" s="29"/>
      <c r="AZ144" s="29"/>
      <c r="BA144" s="29"/>
      <c r="BB144" s="161"/>
      <c r="BC144" s="161"/>
      <c r="BD144" s="161"/>
      <c r="BE144" s="161"/>
      <c r="BF144" s="161"/>
      <c r="BG144" s="161"/>
      <c r="BH144" s="161"/>
      <c r="BI144" s="161"/>
      <c r="BJ144" s="161"/>
      <c r="BK144" s="161"/>
      <c r="BL144" s="161"/>
      <c r="BM144" s="161"/>
      <c r="BN144" s="161"/>
      <c r="BO144" s="161"/>
      <c r="BP144" s="161"/>
      <c r="BQ144" s="161"/>
      <c r="BR144" s="161"/>
      <c r="BS144" s="161"/>
      <c r="BT144" s="161"/>
      <c r="BU144" s="161"/>
      <c r="BV144" s="161"/>
      <c r="BW144" s="161"/>
      <c r="BX144" s="161"/>
      <c r="BY144" s="161"/>
      <c r="BZ144" s="161"/>
      <c r="CA144" s="161"/>
      <c r="CB144" s="161"/>
      <c r="CC144" s="161"/>
      <c r="CD144" s="161"/>
      <c r="CE144" s="161"/>
      <c r="CF144" s="161"/>
      <c r="CG144" s="161"/>
      <c r="CH144" s="161"/>
      <c r="CI144" s="161"/>
      <c r="CJ144" s="161"/>
      <c r="CK144" s="161"/>
      <c r="CL144" s="161"/>
      <c r="CM144" s="161"/>
      <c r="CN144" s="161"/>
      <c r="CO144" s="161"/>
      <c r="CP144" s="161"/>
      <c r="CQ144" s="161"/>
      <c r="CR144" s="161"/>
      <c r="CS144" s="161"/>
      <c r="CT144" s="161"/>
      <c r="CU144" s="161"/>
      <c r="CV144" s="161"/>
      <c r="CW144" s="161"/>
      <c r="CX144" s="161"/>
      <c r="CY144" s="161"/>
      <c r="CZ144" s="161"/>
      <c r="DA144" s="161"/>
      <c r="DB144" s="161"/>
      <c r="DC144" s="161"/>
      <c r="DD144" s="161"/>
      <c r="DE144" s="161"/>
      <c r="DF144" s="161"/>
      <c r="DG144" s="161"/>
      <c r="DH144" s="161"/>
      <c r="DI144" s="161"/>
      <c r="DJ144" s="161"/>
      <c r="DK144" s="161"/>
      <c r="DL144" s="161"/>
      <c r="DM144" s="161"/>
      <c r="DN144" s="161"/>
      <c r="DO144" s="161"/>
      <c r="DP144" s="161"/>
      <c r="DQ144" s="161"/>
      <c r="DR144" s="161"/>
      <c r="DS144" s="161"/>
      <c r="DT144" s="161"/>
      <c r="DU144" s="161"/>
      <c r="DV144" s="161"/>
      <c r="DW144" s="161"/>
      <c r="DX144" s="161"/>
      <c r="DY144" s="161"/>
      <c r="DZ144" s="161"/>
    </row>
    <row r="145" spans="1:130" s="185" customFormat="1">
      <c r="A145" s="120">
        <v>399001</v>
      </c>
      <c r="B145" s="121" t="s">
        <v>187</v>
      </c>
      <c r="C145" s="32">
        <v>484</v>
      </c>
      <c r="D145" s="141">
        <v>2194856</v>
      </c>
      <c r="E145" s="44">
        <f t="shared" si="91"/>
        <v>5406.0492610837437</v>
      </c>
      <c r="F145" s="43">
        <v>519603</v>
      </c>
      <c r="G145" s="44">
        <f t="shared" si="65"/>
        <v>1073.5599173553719</v>
      </c>
      <c r="H145" s="43">
        <v>0</v>
      </c>
      <c r="I145" s="44">
        <f t="shared" si="66"/>
        <v>0</v>
      </c>
      <c r="J145" s="43">
        <v>257284</v>
      </c>
      <c r="K145" s="44">
        <f t="shared" si="67"/>
        <v>531.57851239669424</v>
      </c>
      <c r="L145" s="43">
        <v>0</v>
      </c>
      <c r="M145" s="44">
        <f t="shared" si="68"/>
        <v>0</v>
      </c>
      <c r="N145" s="43">
        <v>0</v>
      </c>
      <c r="O145" s="44">
        <f t="shared" si="69"/>
        <v>0</v>
      </c>
      <c r="P145" s="45">
        <f t="shared" si="70"/>
        <v>2971743</v>
      </c>
      <c r="Q145" s="45">
        <f t="shared" si="71"/>
        <v>6139.9648760330574</v>
      </c>
      <c r="R145" s="43">
        <v>238743</v>
      </c>
      <c r="S145" s="44">
        <f t="shared" si="72"/>
        <v>493.27066115702479</v>
      </c>
      <c r="T145" s="43">
        <v>0</v>
      </c>
      <c r="U145" s="44">
        <f t="shared" si="73"/>
        <v>0</v>
      </c>
      <c r="V145" s="48">
        <f t="shared" si="74"/>
        <v>3210486</v>
      </c>
      <c r="W145" s="48">
        <f t="shared" si="75"/>
        <v>6633.2355371900831</v>
      </c>
      <c r="X145" s="43">
        <v>658300</v>
      </c>
      <c r="Y145" s="44">
        <f t="shared" si="76"/>
        <v>1360.1239669421489</v>
      </c>
      <c r="Z145" s="43">
        <v>0</v>
      </c>
      <c r="AA145" s="44">
        <f t="shared" si="77"/>
        <v>0</v>
      </c>
      <c r="AB145" s="43">
        <v>0</v>
      </c>
      <c r="AC145" s="44">
        <f t="shared" si="78"/>
        <v>0</v>
      </c>
      <c r="AD145" s="43">
        <v>443872</v>
      </c>
      <c r="AE145" s="44">
        <f t="shared" si="79"/>
        <v>917.09090909090912</v>
      </c>
      <c r="AF145" s="43">
        <v>346601</v>
      </c>
      <c r="AG145" s="44">
        <f t="shared" si="80"/>
        <v>716.1177685950413</v>
      </c>
      <c r="AH145" s="43">
        <v>343596</v>
      </c>
      <c r="AI145" s="44">
        <f t="shared" si="81"/>
        <v>709.90909090909088</v>
      </c>
      <c r="AJ145" s="43">
        <v>0</v>
      </c>
      <c r="AK145" s="44">
        <f t="shared" si="82"/>
        <v>0</v>
      </c>
      <c r="AL145" s="43">
        <v>0</v>
      </c>
      <c r="AM145" s="44">
        <f t="shared" si="83"/>
        <v>0</v>
      </c>
      <c r="AN145" s="43">
        <v>416760</v>
      </c>
      <c r="AO145" s="44">
        <f t="shared" si="84"/>
        <v>861.07438016528931</v>
      </c>
      <c r="AP145" s="49">
        <f t="shared" si="85"/>
        <v>2209129</v>
      </c>
      <c r="AQ145" s="49">
        <f t="shared" si="86"/>
        <v>4564.3161157024797</v>
      </c>
      <c r="AR145" s="43">
        <v>78736</v>
      </c>
      <c r="AS145" s="44">
        <f t="shared" si="87"/>
        <v>162.67768595041323</v>
      </c>
      <c r="AT145" s="43">
        <v>0</v>
      </c>
      <c r="AU145" s="44">
        <f t="shared" si="88"/>
        <v>0</v>
      </c>
      <c r="AV145" s="50">
        <f t="shared" si="89"/>
        <v>5498351</v>
      </c>
      <c r="AW145" s="50">
        <f t="shared" si="90"/>
        <v>11360.229338842975</v>
      </c>
      <c r="AX145" s="65"/>
      <c r="AY145" s="51"/>
      <c r="AZ145" s="51"/>
      <c r="BA145" s="51"/>
    </row>
    <row r="146" spans="1:130" s="185" customFormat="1">
      <c r="A146" s="120">
        <v>399002</v>
      </c>
      <c r="B146" s="121" t="s">
        <v>188</v>
      </c>
      <c r="C146" s="32">
        <v>323</v>
      </c>
      <c r="D146" s="141">
        <v>1752630</v>
      </c>
      <c r="E146" s="44">
        <f t="shared" si="91"/>
        <v>4316.8226600985217</v>
      </c>
      <c r="F146" s="43">
        <v>593260</v>
      </c>
      <c r="G146" s="44">
        <f t="shared" si="65"/>
        <v>1836.7182662538701</v>
      </c>
      <c r="H146" s="43">
        <v>0</v>
      </c>
      <c r="I146" s="44">
        <f t="shared" si="66"/>
        <v>0</v>
      </c>
      <c r="J146" s="43">
        <v>190514</v>
      </c>
      <c r="K146" s="44">
        <f t="shared" si="67"/>
        <v>589.82662538699685</v>
      </c>
      <c r="L146" s="43">
        <v>0</v>
      </c>
      <c r="M146" s="44">
        <f t="shared" si="68"/>
        <v>0</v>
      </c>
      <c r="N146" s="43">
        <v>0</v>
      </c>
      <c r="O146" s="44">
        <f t="shared" si="69"/>
        <v>0</v>
      </c>
      <c r="P146" s="45">
        <f t="shared" si="70"/>
        <v>2536404</v>
      </c>
      <c r="Q146" s="45">
        <f t="shared" si="71"/>
        <v>7852.6439628482976</v>
      </c>
      <c r="R146" s="43">
        <v>135688</v>
      </c>
      <c r="S146" s="44">
        <f t="shared" si="72"/>
        <v>420.08668730650157</v>
      </c>
      <c r="T146" s="43">
        <v>0</v>
      </c>
      <c r="U146" s="44">
        <f t="shared" si="73"/>
        <v>0</v>
      </c>
      <c r="V146" s="48">
        <f t="shared" si="74"/>
        <v>2672092</v>
      </c>
      <c r="W146" s="48">
        <f t="shared" si="75"/>
        <v>8272.7306501547992</v>
      </c>
      <c r="X146" s="43">
        <v>472736</v>
      </c>
      <c r="Y146" s="44">
        <f t="shared" si="76"/>
        <v>1463.578947368421</v>
      </c>
      <c r="Z146" s="43">
        <v>0</v>
      </c>
      <c r="AA146" s="44">
        <f t="shared" si="77"/>
        <v>0</v>
      </c>
      <c r="AB146" s="43">
        <v>0</v>
      </c>
      <c r="AC146" s="44">
        <f t="shared" si="78"/>
        <v>0</v>
      </c>
      <c r="AD146" s="43">
        <v>335884</v>
      </c>
      <c r="AE146" s="44">
        <f t="shared" si="79"/>
        <v>1039.8885448916408</v>
      </c>
      <c r="AF146" s="43">
        <v>366128</v>
      </c>
      <c r="AG146" s="44">
        <f t="shared" si="80"/>
        <v>1133.5232198142414</v>
      </c>
      <c r="AH146" s="43">
        <v>226670</v>
      </c>
      <c r="AI146" s="44">
        <f t="shared" si="81"/>
        <v>701.76470588235293</v>
      </c>
      <c r="AJ146" s="43">
        <v>0</v>
      </c>
      <c r="AK146" s="44">
        <f t="shared" si="82"/>
        <v>0</v>
      </c>
      <c r="AL146" s="43">
        <v>0</v>
      </c>
      <c r="AM146" s="44">
        <f t="shared" si="83"/>
        <v>0</v>
      </c>
      <c r="AN146" s="43">
        <v>519723</v>
      </c>
      <c r="AO146" s="44">
        <f t="shared" si="84"/>
        <v>1609.0495356037152</v>
      </c>
      <c r="AP146" s="49">
        <f t="shared" si="85"/>
        <v>1921141</v>
      </c>
      <c r="AQ146" s="49">
        <f t="shared" si="86"/>
        <v>5947.8049535603714</v>
      </c>
      <c r="AR146" s="43">
        <v>0</v>
      </c>
      <c r="AS146" s="44">
        <f t="shared" si="87"/>
        <v>0</v>
      </c>
      <c r="AT146" s="43">
        <v>0</v>
      </c>
      <c r="AU146" s="44">
        <f t="shared" si="88"/>
        <v>0</v>
      </c>
      <c r="AV146" s="50">
        <f t="shared" si="89"/>
        <v>4593233</v>
      </c>
      <c r="AW146" s="50">
        <f t="shared" si="90"/>
        <v>14220.535603715171</v>
      </c>
      <c r="AX146" s="65"/>
      <c r="AY146" s="51"/>
      <c r="AZ146" s="51"/>
      <c r="BA146" s="51"/>
    </row>
    <row r="147" spans="1:130" s="161" customFormat="1">
      <c r="A147" s="155">
        <v>399004</v>
      </c>
      <c r="B147" s="189" t="s">
        <v>189</v>
      </c>
      <c r="C147" s="32">
        <v>398</v>
      </c>
      <c r="D147" s="190">
        <v>2111940</v>
      </c>
      <c r="E147" s="158">
        <f t="shared" si="91"/>
        <v>5201.8226600985217</v>
      </c>
      <c r="F147" s="191">
        <v>438472</v>
      </c>
      <c r="G147" s="158">
        <f t="shared" si="65"/>
        <v>1101.6884422110552</v>
      </c>
      <c r="H147" s="191">
        <v>0</v>
      </c>
      <c r="I147" s="158">
        <f t="shared" si="66"/>
        <v>0</v>
      </c>
      <c r="J147" s="191">
        <v>171837</v>
      </c>
      <c r="K147" s="158">
        <f t="shared" si="67"/>
        <v>431.75125628140705</v>
      </c>
      <c r="L147" s="191">
        <v>0</v>
      </c>
      <c r="M147" s="158">
        <f t="shared" si="68"/>
        <v>0</v>
      </c>
      <c r="N147" s="191">
        <v>0</v>
      </c>
      <c r="O147" s="158">
        <f t="shared" si="69"/>
        <v>0</v>
      </c>
      <c r="P147" s="45">
        <f t="shared" si="70"/>
        <v>2722249</v>
      </c>
      <c r="Q147" s="45">
        <f t="shared" si="71"/>
        <v>6839.8216080402008</v>
      </c>
      <c r="R147" s="191">
        <v>159740</v>
      </c>
      <c r="S147" s="158">
        <f t="shared" si="72"/>
        <v>401.356783919598</v>
      </c>
      <c r="T147" s="191">
        <v>74718</v>
      </c>
      <c r="U147" s="158">
        <f t="shared" si="73"/>
        <v>187.73366834170855</v>
      </c>
      <c r="V147" s="48">
        <f t="shared" si="74"/>
        <v>2956707</v>
      </c>
      <c r="W147" s="48">
        <f t="shared" si="75"/>
        <v>7428.9120603015072</v>
      </c>
      <c r="X147" s="191">
        <v>482409</v>
      </c>
      <c r="Y147" s="158">
        <f t="shared" si="76"/>
        <v>1212.0829145728644</v>
      </c>
      <c r="Z147" s="191">
        <v>0</v>
      </c>
      <c r="AA147" s="158">
        <f t="shared" si="77"/>
        <v>0</v>
      </c>
      <c r="AB147" s="191">
        <v>0</v>
      </c>
      <c r="AC147" s="158">
        <f t="shared" si="78"/>
        <v>0</v>
      </c>
      <c r="AD147" s="191">
        <v>352251</v>
      </c>
      <c r="AE147" s="158">
        <f t="shared" si="79"/>
        <v>885.0527638190955</v>
      </c>
      <c r="AF147" s="191">
        <v>352292</v>
      </c>
      <c r="AG147" s="158">
        <f t="shared" si="80"/>
        <v>885.15577889447241</v>
      </c>
      <c r="AH147" s="191">
        <v>272571</v>
      </c>
      <c r="AI147" s="158">
        <f t="shared" si="81"/>
        <v>684.85175879396979</v>
      </c>
      <c r="AJ147" s="191">
        <v>0</v>
      </c>
      <c r="AK147" s="158">
        <f t="shared" si="82"/>
        <v>0</v>
      </c>
      <c r="AL147" s="191">
        <v>0</v>
      </c>
      <c r="AM147" s="158">
        <f t="shared" si="83"/>
        <v>0</v>
      </c>
      <c r="AN147" s="191">
        <v>278348</v>
      </c>
      <c r="AO147" s="158">
        <f t="shared" si="84"/>
        <v>699.3668341708543</v>
      </c>
      <c r="AP147" s="49">
        <f t="shared" si="85"/>
        <v>1737871</v>
      </c>
      <c r="AQ147" s="49">
        <f t="shared" si="86"/>
        <v>4366.510050251256</v>
      </c>
      <c r="AR147" s="191">
        <v>0</v>
      </c>
      <c r="AS147" s="158">
        <f t="shared" si="87"/>
        <v>0</v>
      </c>
      <c r="AT147" s="191">
        <v>0</v>
      </c>
      <c r="AU147" s="158">
        <f t="shared" si="88"/>
        <v>0</v>
      </c>
      <c r="AV147" s="50">
        <f t="shared" si="89"/>
        <v>4694578</v>
      </c>
      <c r="AW147" s="50">
        <f t="shared" si="90"/>
        <v>11795.422110552763</v>
      </c>
      <c r="AX147" s="29"/>
      <c r="AY147" s="29"/>
      <c r="AZ147" s="29"/>
      <c r="BA147" s="29"/>
    </row>
    <row r="148" spans="1:130" s="207" customFormat="1">
      <c r="A148" s="192"/>
      <c r="B148" s="193" t="s">
        <v>190</v>
      </c>
      <c r="C148" s="194">
        <f>SUM(C94:C147)</f>
        <v>22353</v>
      </c>
      <c r="D148" s="195">
        <f>SUM(D94:D147)</f>
        <v>98023789</v>
      </c>
      <c r="E148" s="196">
        <f>D148/$C$148</f>
        <v>4385.2632308862349</v>
      </c>
      <c r="F148" s="196">
        <f>SUM(F94:F147)</f>
        <v>17328917</v>
      </c>
      <c r="G148" s="196">
        <f>F148/$C$148</f>
        <v>775.23898358162216</v>
      </c>
      <c r="H148" s="196">
        <f>SUM(H94:H147)</f>
        <v>0</v>
      </c>
      <c r="I148" s="197">
        <f>H148/$C$148</f>
        <v>0</v>
      </c>
      <c r="J148" s="196">
        <f>SUM(J94:J147)</f>
        <v>5674763</v>
      </c>
      <c r="K148" s="198">
        <f t="shared" si="67"/>
        <v>253.87030823603095</v>
      </c>
      <c r="L148" s="196">
        <f>SUM(L94:L147)</f>
        <v>0</v>
      </c>
      <c r="M148" s="198">
        <f t="shared" si="68"/>
        <v>0</v>
      </c>
      <c r="N148" s="196">
        <f>SUM(N94:N147)</f>
        <v>6951537</v>
      </c>
      <c r="O148" s="199">
        <f t="shared" si="69"/>
        <v>310.98899476580323</v>
      </c>
      <c r="P148" s="200">
        <f t="shared" si="70"/>
        <v>127979006</v>
      </c>
      <c r="Q148" s="201">
        <f t="shared" si="71"/>
        <v>5725.3615174696906</v>
      </c>
      <c r="R148" s="196">
        <f>SUM(R94:R147)</f>
        <v>10223741</v>
      </c>
      <c r="S148" s="202">
        <f t="shared" si="72"/>
        <v>457.37668321925469</v>
      </c>
      <c r="T148" s="196">
        <f>SUM(T94:T147)</f>
        <v>10524729</v>
      </c>
      <c r="U148" s="198">
        <f t="shared" si="73"/>
        <v>470.84190041605154</v>
      </c>
      <c r="V148" s="72">
        <f>SUM(V94:V147)</f>
        <v>148727476</v>
      </c>
      <c r="W148" s="203">
        <f t="shared" si="75"/>
        <v>6653.5801011049971</v>
      </c>
      <c r="X148" s="196">
        <f>SUM(X94:X147)</f>
        <v>26899567</v>
      </c>
      <c r="Y148" s="198">
        <f t="shared" si="76"/>
        <v>1203.3985147407507</v>
      </c>
      <c r="Z148" s="196">
        <f>SUM(Z94:Z147)</f>
        <v>3595154</v>
      </c>
      <c r="AA148" s="198">
        <f t="shared" si="77"/>
        <v>160.83541359101687</v>
      </c>
      <c r="AB148" s="196">
        <f>SUM(AB94:AB147)</f>
        <v>7521406</v>
      </c>
      <c r="AC148" s="198">
        <f t="shared" si="78"/>
        <v>336.48306714982328</v>
      </c>
      <c r="AD148" s="196">
        <f>SUM(AD94:AD147)</f>
        <v>21235792</v>
      </c>
      <c r="AE148" s="69">
        <f t="shared" si="79"/>
        <v>950.01977363217463</v>
      </c>
      <c r="AF148" s="196">
        <f>SUM(AF94:AF147)</f>
        <v>16558025</v>
      </c>
      <c r="AG148" s="69">
        <f t="shared" si="80"/>
        <v>740.75180065315612</v>
      </c>
      <c r="AH148" s="196">
        <f>SUM(AH94:AH147)</f>
        <v>11713054</v>
      </c>
      <c r="AI148" s="69">
        <f t="shared" si="81"/>
        <v>524.00366841139896</v>
      </c>
      <c r="AJ148" s="196">
        <f>SUM(AJ94:AJ147)</f>
        <v>0</v>
      </c>
      <c r="AK148" s="69">
        <f t="shared" si="82"/>
        <v>0</v>
      </c>
      <c r="AL148" s="196">
        <f>SUM(AL94:AL147)</f>
        <v>116369</v>
      </c>
      <c r="AM148" s="69">
        <f t="shared" si="83"/>
        <v>5.2059678790318973</v>
      </c>
      <c r="AN148" s="196">
        <f>SUM(AN94:AN147)</f>
        <v>4813155</v>
      </c>
      <c r="AO148" s="69">
        <f t="shared" si="84"/>
        <v>215.32478861897732</v>
      </c>
      <c r="AP148" s="74">
        <f>SUM(AP94:AP147)</f>
        <v>92452522</v>
      </c>
      <c r="AQ148" s="204">
        <f t="shared" si="86"/>
        <v>4136.0229946763302</v>
      </c>
      <c r="AR148" s="196">
        <f>SUM(AR94:AR147)</f>
        <v>204012</v>
      </c>
      <c r="AS148" s="69">
        <f t="shared" si="87"/>
        <v>9.126828613608911</v>
      </c>
      <c r="AT148" s="196">
        <f>SUM(AT94:AT147)</f>
        <v>118653</v>
      </c>
      <c r="AU148" s="69">
        <f t="shared" si="88"/>
        <v>5.3081465575090592</v>
      </c>
      <c r="AV148" s="205">
        <f>SUM(AV94:AV147)</f>
        <v>241502663</v>
      </c>
      <c r="AW148" s="206">
        <f t="shared" si="90"/>
        <v>10804.038070952445</v>
      </c>
      <c r="AX148" s="29"/>
      <c r="AY148" s="51"/>
      <c r="AZ148" s="51"/>
      <c r="BA148" s="51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/>
      <c r="CV148" s="52"/>
      <c r="CW148" s="52"/>
      <c r="CX148" s="52"/>
      <c r="CY148" s="52"/>
      <c r="CZ148" s="52"/>
      <c r="DA148" s="52"/>
      <c r="DB148" s="52"/>
      <c r="DC148" s="52"/>
      <c r="DD148" s="52"/>
      <c r="DE148" s="52"/>
      <c r="DF148" s="52"/>
      <c r="DG148" s="52"/>
      <c r="DH148" s="52"/>
      <c r="DI148" s="52"/>
      <c r="DJ148" s="52"/>
      <c r="DK148" s="52"/>
      <c r="DL148" s="52"/>
      <c r="DM148" s="52"/>
      <c r="DN148" s="52"/>
      <c r="DO148" s="52"/>
      <c r="DP148" s="52"/>
      <c r="DQ148" s="52"/>
      <c r="DR148" s="52"/>
      <c r="DS148" s="52"/>
      <c r="DT148" s="52"/>
      <c r="DU148" s="52"/>
      <c r="DV148" s="52"/>
      <c r="DW148" s="52"/>
      <c r="DX148" s="52"/>
      <c r="DY148" s="52"/>
      <c r="DZ148" s="52"/>
    </row>
    <row r="149" spans="1:130">
      <c r="A149" s="208"/>
      <c r="B149" s="209"/>
      <c r="C149" s="209"/>
      <c r="D149" s="209"/>
      <c r="E149" s="209"/>
      <c r="F149" s="209"/>
      <c r="G149" s="209"/>
      <c r="H149" s="209"/>
      <c r="I149" s="210"/>
      <c r="J149" s="209"/>
      <c r="K149" s="209"/>
      <c r="L149" s="209"/>
      <c r="M149" s="209"/>
      <c r="N149" s="209"/>
      <c r="O149" s="211"/>
      <c r="P149" s="209"/>
      <c r="Q149" s="210"/>
      <c r="R149" s="209"/>
      <c r="S149" s="209"/>
      <c r="T149" s="209"/>
      <c r="U149" s="210"/>
      <c r="V149" s="209"/>
      <c r="W149" s="209"/>
      <c r="X149" s="209"/>
      <c r="Y149" s="210"/>
      <c r="Z149" s="209"/>
      <c r="AA149" s="210"/>
      <c r="AB149" s="209"/>
      <c r="AC149" s="209"/>
      <c r="AD149" s="209"/>
      <c r="AE149" s="210"/>
      <c r="AF149" s="209"/>
      <c r="AG149" s="210"/>
      <c r="AH149" s="209"/>
      <c r="AI149" s="209"/>
      <c r="AJ149" s="209"/>
      <c r="AK149" s="210"/>
      <c r="AL149" s="209"/>
      <c r="AM149" s="210"/>
      <c r="AN149" s="209"/>
      <c r="AO149" s="209"/>
      <c r="AP149" s="209"/>
      <c r="AQ149" s="210"/>
      <c r="AR149" s="209"/>
      <c r="AS149" s="210"/>
      <c r="AT149" s="209"/>
      <c r="AU149" s="212"/>
      <c r="AV149" s="209"/>
      <c r="AW149" s="210"/>
      <c r="AX149" s="29"/>
      <c r="AY149" s="51"/>
      <c r="AZ149" s="51"/>
      <c r="BA149" s="51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/>
      <c r="CR149" s="52"/>
      <c r="CS149" s="52"/>
      <c r="CT149" s="52"/>
      <c r="CU149" s="52"/>
      <c r="CV149" s="52"/>
      <c r="CW149" s="52"/>
      <c r="CX149" s="52"/>
      <c r="CY149" s="52"/>
      <c r="CZ149" s="52"/>
      <c r="DA149" s="52"/>
      <c r="DB149" s="52"/>
      <c r="DC149" s="52"/>
      <c r="DD149" s="52"/>
      <c r="DE149" s="52"/>
      <c r="DF149" s="52"/>
      <c r="DG149" s="52"/>
      <c r="DH149" s="52"/>
      <c r="DI149" s="52"/>
      <c r="DJ149" s="52"/>
      <c r="DK149" s="52"/>
      <c r="DL149" s="52"/>
      <c r="DM149" s="52"/>
      <c r="DN149" s="52"/>
      <c r="DO149" s="52"/>
      <c r="DP149" s="52"/>
      <c r="DQ149" s="52"/>
      <c r="DR149" s="52"/>
      <c r="DS149" s="52"/>
      <c r="DT149" s="52"/>
      <c r="DU149" s="52"/>
      <c r="DV149" s="52"/>
      <c r="DW149" s="52"/>
      <c r="DX149" s="52"/>
      <c r="DY149" s="52"/>
      <c r="DZ149" s="52"/>
    </row>
    <row r="150" spans="1:130" s="207" customFormat="1">
      <c r="A150" s="30" t="s">
        <v>191</v>
      </c>
      <c r="B150" s="117" t="s">
        <v>192</v>
      </c>
      <c r="C150" s="213">
        <v>339</v>
      </c>
      <c r="D150" s="33">
        <v>4097351</v>
      </c>
      <c r="E150" s="34">
        <f>D150/$C$95</f>
        <v>10091.997536945813</v>
      </c>
      <c r="F150" s="33">
        <v>0</v>
      </c>
      <c r="G150" s="34">
        <f>F150/C150</f>
        <v>0</v>
      </c>
      <c r="H150" s="33">
        <v>553877</v>
      </c>
      <c r="I150" s="34">
        <f>H150/C150</f>
        <v>1633.8554572271387</v>
      </c>
      <c r="J150" s="33">
        <v>0</v>
      </c>
      <c r="K150" s="34">
        <f>J150/C150</f>
        <v>0</v>
      </c>
      <c r="L150" s="33">
        <v>0</v>
      </c>
      <c r="M150" s="34">
        <f>L150/C150</f>
        <v>0</v>
      </c>
      <c r="N150" s="33">
        <v>0</v>
      </c>
      <c r="O150" s="34">
        <f>N150/C150</f>
        <v>0</v>
      </c>
      <c r="P150" s="35">
        <f>D150+F150+H150+J150+L150+N150</f>
        <v>4651228</v>
      </c>
      <c r="Q150" s="36">
        <f>P150/$C150</f>
        <v>13720.436578171091</v>
      </c>
      <c r="R150" s="33">
        <v>0</v>
      </c>
      <c r="S150" s="34">
        <f>R150/$C150</f>
        <v>0</v>
      </c>
      <c r="T150" s="33">
        <v>376304</v>
      </c>
      <c r="U150" s="34">
        <f>T150/C150</f>
        <v>1110.0412979351033</v>
      </c>
      <c r="V150" s="37">
        <f>P150+R150+T150</f>
        <v>5027532</v>
      </c>
      <c r="W150" s="38">
        <f>V150/$C150</f>
        <v>14830.477876106195</v>
      </c>
      <c r="X150" s="33">
        <v>0</v>
      </c>
      <c r="Y150" s="34">
        <f>X150/C150</f>
        <v>0</v>
      </c>
      <c r="Z150" s="33">
        <v>0</v>
      </c>
      <c r="AA150" s="34">
        <f>Z150/C150</f>
        <v>0</v>
      </c>
      <c r="AB150" s="33">
        <v>50802</v>
      </c>
      <c r="AC150" s="34">
        <f>AB150/C150</f>
        <v>149.85840707964601</v>
      </c>
      <c r="AD150" s="33">
        <v>0</v>
      </c>
      <c r="AE150" s="34">
        <f>AD150/C150</f>
        <v>0</v>
      </c>
      <c r="AF150" s="33">
        <v>0</v>
      </c>
      <c r="AG150" s="34">
        <f>AF150/C150</f>
        <v>0</v>
      </c>
      <c r="AH150" s="33">
        <v>5785</v>
      </c>
      <c r="AI150" s="34">
        <f>AH150/C150</f>
        <v>17.064896755162241</v>
      </c>
      <c r="AJ150" s="33">
        <v>0</v>
      </c>
      <c r="AK150" s="34">
        <f>AJ150/C150</f>
        <v>0</v>
      </c>
      <c r="AL150" s="33">
        <v>0</v>
      </c>
      <c r="AM150" s="34">
        <f>AL150/C150</f>
        <v>0</v>
      </c>
      <c r="AN150" s="33">
        <v>0</v>
      </c>
      <c r="AO150" s="34">
        <f>AN150/C150</f>
        <v>0</v>
      </c>
      <c r="AP150" s="39">
        <f>X150+Z150+AB150+AD150+AF150+AH150+AJ150+AL150+AN150</f>
        <v>56587</v>
      </c>
      <c r="AQ150" s="39">
        <f>AP150/$C150</f>
        <v>166.92330383480825</v>
      </c>
      <c r="AR150" s="33">
        <v>0</v>
      </c>
      <c r="AS150" s="34">
        <f>AR150/C150</f>
        <v>0</v>
      </c>
      <c r="AT150" s="33">
        <v>0</v>
      </c>
      <c r="AU150" s="34">
        <f>AT150/$C150</f>
        <v>0</v>
      </c>
      <c r="AV150" s="40">
        <f>V150+AP150+AR150+AT150</f>
        <v>5084119</v>
      </c>
      <c r="AW150" s="40">
        <f>AV150/$C150</f>
        <v>14997.401179941004</v>
      </c>
      <c r="AX150" s="29"/>
      <c r="AY150" s="51"/>
      <c r="AZ150" s="51"/>
      <c r="BA150" s="51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2"/>
      <c r="CQ150" s="52"/>
      <c r="CR150" s="52"/>
      <c r="CS150" s="52"/>
      <c r="CT150" s="52"/>
      <c r="CU150" s="52"/>
      <c r="CV150" s="52"/>
      <c r="CW150" s="52"/>
      <c r="CX150" s="52"/>
      <c r="CY150" s="52"/>
      <c r="CZ150" s="52"/>
      <c r="DA150" s="52"/>
      <c r="DB150" s="52"/>
      <c r="DC150" s="52"/>
      <c r="DD150" s="52"/>
      <c r="DE150" s="52"/>
      <c r="DF150" s="52"/>
      <c r="DG150" s="52"/>
      <c r="DH150" s="52"/>
      <c r="DI150" s="52"/>
      <c r="DJ150" s="52"/>
      <c r="DK150" s="52"/>
      <c r="DL150" s="52"/>
      <c r="DM150" s="52"/>
      <c r="DN150" s="52"/>
      <c r="DO150" s="52"/>
      <c r="DP150" s="52"/>
      <c r="DQ150" s="52"/>
      <c r="DR150" s="52"/>
      <c r="DS150" s="52"/>
      <c r="DT150" s="52"/>
      <c r="DU150" s="52"/>
      <c r="DV150" s="52"/>
      <c r="DW150" s="52"/>
      <c r="DX150" s="52"/>
      <c r="DY150" s="52"/>
      <c r="DZ150" s="52"/>
    </row>
    <row r="151" spans="1:130" s="207" customFormat="1">
      <c r="A151" s="192"/>
      <c r="B151" s="193" t="s">
        <v>193</v>
      </c>
      <c r="C151" s="214">
        <f>SUM(C150)</f>
        <v>339</v>
      </c>
      <c r="D151" s="196">
        <f>SUM(D150)</f>
        <v>4097351</v>
      </c>
      <c r="E151" s="196">
        <f>D151/$C$151</f>
        <v>12086.581120943953</v>
      </c>
      <c r="F151" s="196">
        <f>SUM(F150)</f>
        <v>0</v>
      </c>
      <c r="G151" s="196">
        <f>F151/$C$148</f>
        <v>0</v>
      </c>
      <c r="H151" s="196">
        <f>SUM(H97:H150)</f>
        <v>553877</v>
      </c>
      <c r="I151" s="197">
        <f>H151/$C$148</f>
        <v>24.778642687782401</v>
      </c>
      <c r="J151" s="196">
        <f>SUM(J150)</f>
        <v>0</v>
      </c>
      <c r="K151" s="198">
        <f>J151/C151</f>
        <v>0</v>
      </c>
      <c r="L151" s="196">
        <f>SUM(L150)</f>
        <v>0</v>
      </c>
      <c r="M151" s="198">
        <f>L151/C151</f>
        <v>0</v>
      </c>
      <c r="N151" s="196">
        <f>SUM(N150)</f>
        <v>0</v>
      </c>
      <c r="O151" s="199">
        <f>N151/C151</f>
        <v>0</v>
      </c>
      <c r="P151" s="200">
        <f>D151+F151+H151+J151+L151+N151</f>
        <v>4651228</v>
      </c>
      <c r="Q151" s="201">
        <f>P151/$C151</f>
        <v>13720.436578171091</v>
      </c>
      <c r="R151" s="196">
        <f>SUM(R150)</f>
        <v>0</v>
      </c>
      <c r="S151" s="202">
        <f>R151/$C151</f>
        <v>0</v>
      </c>
      <c r="T151" s="196">
        <f>SUM(T150)</f>
        <v>376304</v>
      </c>
      <c r="U151" s="198">
        <f>T151/C151</f>
        <v>1110.0412979351033</v>
      </c>
      <c r="V151" s="72">
        <f>SUM(V150)</f>
        <v>5027532</v>
      </c>
      <c r="W151" s="203">
        <f>V151/$C151</f>
        <v>14830.477876106195</v>
      </c>
      <c r="X151" s="196">
        <f>SUM(X150)</f>
        <v>0</v>
      </c>
      <c r="Y151" s="198">
        <f>X151/C151</f>
        <v>0</v>
      </c>
      <c r="Z151" s="196">
        <f>SUM(Z150)</f>
        <v>0</v>
      </c>
      <c r="AA151" s="198">
        <f>Z151/C151</f>
        <v>0</v>
      </c>
      <c r="AB151" s="196">
        <f>SUM(AB150)</f>
        <v>50802</v>
      </c>
      <c r="AC151" s="198">
        <f>AB151/C151</f>
        <v>149.85840707964601</v>
      </c>
      <c r="AD151" s="196">
        <f>SUM(AD150)</f>
        <v>0</v>
      </c>
      <c r="AE151" s="69">
        <f>AD151/C151</f>
        <v>0</v>
      </c>
      <c r="AF151" s="196">
        <f>SUM(AF150)</f>
        <v>0</v>
      </c>
      <c r="AG151" s="69">
        <f>AF151/C151</f>
        <v>0</v>
      </c>
      <c r="AH151" s="196">
        <f>SUM(AH150)</f>
        <v>5785</v>
      </c>
      <c r="AI151" s="69">
        <f>AH151/C151</f>
        <v>17.064896755162241</v>
      </c>
      <c r="AJ151" s="196">
        <f>SUM(AJ150)</f>
        <v>0</v>
      </c>
      <c r="AK151" s="69">
        <f>AJ151/C151</f>
        <v>0</v>
      </c>
      <c r="AL151" s="196">
        <f>SUM(AL150)</f>
        <v>0</v>
      </c>
      <c r="AM151" s="69">
        <f>AL151/C151</f>
        <v>0</v>
      </c>
      <c r="AN151" s="196">
        <f>SUM(AN150)</f>
        <v>0</v>
      </c>
      <c r="AO151" s="69">
        <f>AN151/C151</f>
        <v>0</v>
      </c>
      <c r="AP151" s="74">
        <f>SUM(AP150)</f>
        <v>56587</v>
      </c>
      <c r="AQ151" s="204">
        <f>AP151/$C151</f>
        <v>166.92330383480825</v>
      </c>
      <c r="AR151" s="196">
        <f>SUM(AR150)</f>
        <v>0</v>
      </c>
      <c r="AS151" s="69">
        <f>AR151/C151</f>
        <v>0</v>
      </c>
      <c r="AT151" s="196">
        <f>SUM(AT150)</f>
        <v>0</v>
      </c>
      <c r="AU151" s="69">
        <f>AT151/$C151</f>
        <v>0</v>
      </c>
      <c r="AV151" s="205">
        <f>SUM(AV150)</f>
        <v>5084119</v>
      </c>
      <c r="AW151" s="206">
        <f>AV151/$C151</f>
        <v>14997.401179941004</v>
      </c>
      <c r="AX151" s="29"/>
      <c r="AY151" s="51"/>
      <c r="AZ151" s="51"/>
      <c r="BA151" s="51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  <c r="DA151" s="52"/>
      <c r="DB151" s="52"/>
      <c r="DC151" s="52"/>
      <c r="DD151" s="52"/>
      <c r="DE151" s="52"/>
      <c r="DF151" s="52"/>
      <c r="DG151" s="52"/>
      <c r="DH151" s="52"/>
      <c r="DI151" s="52"/>
      <c r="DJ151" s="52"/>
      <c r="DK151" s="52"/>
      <c r="DL151" s="52"/>
      <c r="DM151" s="52"/>
      <c r="DN151" s="52"/>
      <c r="DO151" s="52"/>
      <c r="DP151" s="52"/>
      <c r="DQ151" s="52"/>
      <c r="DR151" s="52"/>
      <c r="DS151" s="52"/>
      <c r="DT151" s="52"/>
      <c r="DU151" s="52"/>
      <c r="DV151" s="52"/>
      <c r="DW151" s="52"/>
      <c r="DX151" s="52"/>
      <c r="DY151" s="52"/>
      <c r="DZ151" s="52"/>
    </row>
    <row r="152" spans="1:130">
      <c r="A152" s="208"/>
      <c r="B152" s="209"/>
      <c r="C152" s="209"/>
      <c r="D152" s="209"/>
      <c r="E152" s="209"/>
      <c r="F152" s="209"/>
      <c r="G152" s="209"/>
      <c r="H152" s="209"/>
      <c r="I152" s="80"/>
      <c r="J152" s="209"/>
      <c r="K152" s="79"/>
      <c r="L152" s="209"/>
      <c r="M152" s="79"/>
      <c r="N152" s="209"/>
      <c r="O152" s="215"/>
      <c r="P152" s="79"/>
      <c r="Q152" s="80"/>
      <c r="R152" s="209"/>
      <c r="S152" s="79"/>
      <c r="T152" s="209"/>
      <c r="U152" s="80"/>
      <c r="V152" s="79"/>
      <c r="W152" s="79"/>
      <c r="X152" s="209"/>
      <c r="Y152" s="80"/>
      <c r="Z152" s="209"/>
      <c r="AA152" s="80"/>
      <c r="AB152" s="209"/>
      <c r="AC152" s="79"/>
      <c r="AD152" s="209"/>
      <c r="AE152" s="80"/>
      <c r="AF152" s="209"/>
      <c r="AG152" s="80"/>
      <c r="AH152" s="209"/>
      <c r="AI152" s="79"/>
      <c r="AJ152" s="209"/>
      <c r="AK152" s="80"/>
      <c r="AL152" s="209"/>
      <c r="AM152" s="80"/>
      <c r="AN152" s="209"/>
      <c r="AO152" s="79"/>
      <c r="AP152" s="79"/>
      <c r="AQ152" s="80"/>
      <c r="AR152" s="209"/>
      <c r="AS152" s="80"/>
      <c r="AT152" s="209"/>
      <c r="AU152" s="216"/>
      <c r="AV152" s="79"/>
      <c r="AW152" s="80"/>
      <c r="AX152" s="29"/>
    </row>
    <row r="153" spans="1:130" ht="13.5" thickBot="1">
      <c r="A153" s="217"/>
      <c r="B153" s="218" t="s">
        <v>194</v>
      </c>
      <c r="C153" s="219">
        <f>C148+C92+C78+C74+C151</f>
        <v>695278</v>
      </c>
      <c r="D153" s="220">
        <f>D148+D92+D78+D74+D151</f>
        <v>2663061345</v>
      </c>
      <c r="E153" s="221">
        <f>D153/$C$153</f>
        <v>3830.2108581028019</v>
      </c>
      <c r="F153" s="222">
        <f>F148+F92+F78+F74+F151</f>
        <v>963009546</v>
      </c>
      <c r="G153" s="222">
        <f>F153/C153</f>
        <v>1385.071217556143</v>
      </c>
      <c r="H153" s="222">
        <f>H148+H92+H78+H74+H151</f>
        <v>128549010</v>
      </c>
      <c r="I153" s="223">
        <f>H153/C153</f>
        <v>184.88864885700397</v>
      </c>
      <c r="J153" s="222">
        <f>J148+J92+J78+J74+J151</f>
        <v>176593281</v>
      </c>
      <c r="K153" s="222">
        <f>J153/C153</f>
        <v>253.98945601615469</v>
      </c>
      <c r="L153" s="222">
        <f>L148+L92+L78+L74+L151</f>
        <v>12574230</v>
      </c>
      <c r="M153" s="222">
        <f>L153/C153</f>
        <v>18.085183192909888</v>
      </c>
      <c r="N153" s="222">
        <f>N148+N92+N78+N74+N151</f>
        <v>396960289</v>
      </c>
      <c r="O153" s="224">
        <f>N153/C153</f>
        <v>570.93750844985743</v>
      </c>
      <c r="P153" s="225">
        <f>SUM(P74+P78+P92+P148+P151)</f>
        <v>4340747701</v>
      </c>
      <c r="Q153" s="225">
        <f>P153/C153</f>
        <v>6243.1828721748707</v>
      </c>
      <c r="R153" s="222">
        <f>R148+R92+R78+R74+R151</f>
        <v>363905515</v>
      </c>
      <c r="S153" s="222">
        <f>R153/C153</f>
        <v>523.39569927424714</v>
      </c>
      <c r="T153" s="222">
        <f>T148+T92+T78+T74+T151</f>
        <v>402005229</v>
      </c>
      <c r="U153" s="224">
        <f>T153/C153</f>
        <v>578.1935125230483</v>
      </c>
      <c r="V153" s="226">
        <f>SUM(V74+V78+V92+V148+V151)</f>
        <v>5106658445</v>
      </c>
      <c r="W153" s="227">
        <f>V153/C153</f>
        <v>7344.7720839721669</v>
      </c>
      <c r="X153" s="222">
        <f>X148+X92+X78+X74+X151</f>
        <v>430893566</v>
      </c>
      <c r="Y153" s="222">
        <f>X153/C153</f>
        <v>619.74284530791999</v>
      </c>
      <c r="Z153" s="222">
        <f>Z148+Z92+Z78+Z74+Z151</f>
        <v>174329928</v>
      </c>
      <c r="AA153" s="224">
        <f>Z153/C153</f>
        <v>250.73413512292925</v>
      </c>
      <c r="AB153" s="222">
        <f>AB148+AB92+AB78+AB74+AB151</f>
        <v>94351559</v>
      </c>
      <c r="AC153" s="222">
        <f>AB153/C153</f>
        <v>135.70335750591849</v>
      </c>
      <c r="AD153" s="222">
        <f>AD148+AD92+AD78+AD74+AD151</f>
        <v>686455382</v>
      </c>
      <c r="AE153" s="222">
        <f>AD153/C153</f>
        <v>987.31066134697198</v>
      </c>
      <c r="AF153" s="222">
        <f>AF148+AF92+AF78+AF74+AF151</f>
        <v>439481711</v>
      </c>
      <c r="AG153" s="224">
        <f>AF153/C153</f>
        <v>632.09494763245777</v>
      </c>
      <c r="AH153" s="222">
        <f>AH148+AH92+AH78+AH74+AH151</f>
        <v>402121239</v>
      </c>
      <c r="AI153" s="222">
        <f>AH153/C153</f>
        <v>578.36036664470907</v>
      </c>
      <c r="AJ153" s="222">
        <f>AJ148+AJ92+AJ78+AJ74+AJ151</f>
        <v>91901</v>
      </c>
      <c r="AK153" s="222">
        <f>AJ153/C153</f>
        <v>0.13217878316299381</v>
      </c>
      <c r="AL153" s="222">
        <f>AL148+AL92+AL78+AL74+AL151</f>
        <v>7842050</v>
      </c>
      <c r="AM153" s="224">
        <f>AL153/C153</f>
        <v>11.279013574426344</v>
      </c>
      <c r="AN153" s="222">
        <f>AN148+AN92+AN78+AN74+AN151</f>
        <v>115635367</v>
      </c>
      <c r="AO153" s="222">
        <f>AN153/C153</f>
        <v>166.31529690282161</v>
      </c>
      <c r="AP153" s="228">
        <f>SUM(AP74+AP78+AP92+AP148+AP151)</f>
        <v>2351202703</v>
      </c>
      <c r="AQ153" s="229">
        <f>AP153/C153</f>
        <v>3381.6728028213174</v>
      </c>
      <c r="AR153" s="222">
        <f>AR148+AR92+AR78+AR74</f>
        <v>615297102</v>
      </c>
      <c r="AS153" s="224">
        <f>AR153/C153</f>
        <v>884.96558498902596</v>
      </c>
      <c r="AT153" s="222">
        <f>AT148+AT92+AT78+AT74+AT151</f>
        <v>516230707</v>
      </c>
      <c r="AU153" s="222">
        <f>AT153/C153</f>
        <v>742.48100328214036</v>
      </c>
      <c r="AV153" s="230">
        <f>SUM(AV74+AV78+AV92+AV148+AV151)</f>
        <v>8589388957</v>
      </c>
      <c r="AW153" s="231">
        <f>AV153/C153</f>
        <v>12353.891475064651</v>
      </c>
      <c r="AX153" s="232"/>
      <c r="AY153" s="233"/>
      <c r="AZ153" s="233"/>
      <c r="BA153" s="233"/>
    </row>
    <row r="154" spans="1:130" ht="13.5" thickTop="1">
      <c r="AB154" s="15" t="s">
        <v>195</v>
      </c>
    </row>
    <row r="155" spans="1:130" ht="12.75" customHeight="1">
      <c r="D155" s="234" t="s">
        <v>196</v>
      </c>
      <c r="E155" s="234"/>
      <c r="F155" s="234"/>
      <c r="G155" s="234"/>
      <c r="J155" s="234" t="s">
        <v>196</v>
      </c>
      <c r="K155" s="234"/>
      <c r="L155" s="234"/>
      <c r="M155" s="234"/>
      <c r="P155" s="234" t="s">
        <v>196</v>
      </c>
      <c r="Q155" s="234"/>
      <c r="R155" s="234"/>
      <c r="S155" s="234"/>
      <c r="V155" s="234" t="s">
        <v>196</v>
      </c>
      <c r="W155" s="234"/>
      <c r="X155" s="234"/>
      <c r="Y155" s="234"/>
      <c r="AB155" s="234" t="s">
        <v>196</v>
      </c>
      <c r="AC155" s="234"/>
      <c r="AD155" s="234"/>
      <c r="AE155" s="234"/>
      <c r="AH155" s="234" t="s">
        <v>196</v>
      </c>
      <c r="AI155" s="234"/>
      <c r="AJ155" s="234"/>
      <c r="AK155" s="234"/>
      <c r="AN155" s="234" t="s">
        <v>196</v>
      </c>
      <c r="AO155" s="234"/>
      <c r="AP155" s="234"/>
      <c r="AQ155" s="234"/>
      <c r="AT155" s="234" t="s">
        <v>196</v>
      </c>
      <c r="AU155" s="234"/>
      <c r="AV155" s="234"/>
      <c r="AW155" s="234"/>
    </row>
    <row r="156" spans="1:130" ht="12.75" customHeight="1">
      <c r="A156" s="129"/>
      <c r="D156" s="235"/>
      <c r="E156" s="235"/>
      <c r="F156" s="235"/>
      <c r="J156" s="235"/>
      <c r="K156" s="235"/>
      <c r="L156" s="235"/>
      <c r="P156" s="235"/>
      <c r="Q156" s="235"/>
      <c r="R156" s="235"/>
      <c r="V156" s="235"/>
      <c r="W156" s="235"/>
      <c r="X156" s="235"/>
      <c r="AB156" s="235"/>
      <c r="AC156" s="235"/>
      <c r="AD156" s="235"/>
      <c r="AH156" s="235"/>
      <c r="AI156" s="235"/>
      <c r="AJ156" s="235"/>
      <c r="AN156" s="235"/>
      <c r="AO156" s="235"/>
      <c r="AP156" s="235"/>
      <c r="AT156" s="235"/>
      <c r="AU156" s="235"/>
      <c r="AV156" s="235"/>
    </row>
    <row r="159" spans="1:130">
      <c r="D159" s="236"/>
      <c r="F159" s="236"/>
      <c r="H159" s="236"/>
      <c r="J159" s="236"/>
      <c r="L159" s="236"/>
      <c r="N159" s="236"/>
      <c r="R159" s="236"/>
      <c r="T159" s="236"/>
      <c r="X159" s="236"/>
      <c r="Z159" s="236"/>
      <c r="AB159" s="236"/>
      <c r="AD159" s="236"/>
      <c r="AF159" s="236"/>
      <c r="AH159" s="236"/>
      <c r="AJ159" s="236"/>
      <c r="AL159" s="236"/>
      <c r="AN159" s="236"/>
      <c r="AR159" s="236"/>
      <c r="AT159" s="236"/>
    </row>
    <row r="161" spans="1:53" s="52" customFormat="1" ht="15">
      <c r="A161" s="237"/>
      <c r="B161" s="237"/>
      <c r="C161" s="237"/>
      <c r="D161" s="237"/>
      <c r="E161" s="237"/>
      <c r="F161" s="237"/>
      <c r="G161" s="237"/>
      <c r="H161" s="237"/>
      <c r="I161" s="237"/>
      <c r="J161" s="237"/>
      <c r="K161" s="237"/>
      <c r="L161" s="237"/>
      <c r="M161" s="237"/>
      <c r="N161" s="237"/>
      <c r="O161" s="237"/>
      <c r="P161" s="237"/>
      <c r="Q161" s="237"/>
      <c r="R161" s="237"/>
      <c r="S161" s="237"/>
      <c r="T161" s="237"/>
      <c r="U161" s="237"/>
      <c r="V161" s="237"/>
      <c r="W161" s="237"/>
      <c r="AX161" s="51"/>
      <c r="AY161" s="51"/>
      <c r="AZ161" s="51"/>
      <c r="BA161" s="51"/>
    </row>
    <row r="162" spans="1:53" s="52" customFormat="1" ht="15">
      <c r="A162" s="238"/>
      <c r="B162" s="238"/>
      <c r="C162" s="238"/>
      <c r="D162" s="239"/>
      <c r="E162" s="239"/>
      <c r="F162" s="239"/>
      <c r="G162" s="239"/>
      <c r="H162" s="239"/>
      <c r="I162" s="239"/>
      <c r="J162" s="239"/>
      <c r="K162" s="239"/>
      <c r="L162" s="239"/>
      <c r="M162" s="239"/>
      <c r="N162" s="239"/>
      <c r="O162" s="239"/>
      <c r="P162" s="239"/>
      <c r="Q162" s="239"/>
      <c r="R162" s="239"/>
      <c r="S162" s="239"/>
      <c r="T162" s="239"/>
      <c r="U162" s="239"/>
      <c r="V162" s="239"/>
      <c r="W162" s="239"/>
      <c r="AX162" s="51"/>
      <c r="AY162" s="51"/>
      <c r="AZ162" s="51"/>
      <c r="BA162" s="51"/>
    </row>
    <row r="163" spans="1:53" s="52" customFormat="1" ht="15">
      <c r="A163" s="238"/>
      <c r="B163" s="238"/>
      <c r="C163" s="238"/>
      <c r="D163" s="239"/>
      <c r="E163" s="239"/>
      <c r="F163" s="239"/>
      <c r="G163" s="239"/>
      <c r="H163" s="239"/>
      <c r="I163" s="239"/>
      <c r="J163" s="239"/>
      <c r="K163" s="239"/>
      <c r="L163" s="239"/>
      <c r="M163" s="239"/>
      <c r="N163" s="239"/>
      <c r="O163" s="239"/>
      <c r="P163" s="239"/>
      <c r="Q163" s="239"/>
      <c r="R163" s="239"/>
      <c r="S163" s="239"/>
      <c r="T163" s="239"/>
      <c r="U163" s="239"/>
      <c r="V163" s="239"/>
      <c r="W163" s="239"/>
      <c r="AX163" s="51"/>
      <c r="AY163" s="51"/>
      <c r="AZ163" s="51"/>
      <c r="BA163" s="51"/>
    </row>
    <row r="164" spans="1:53" s="52" customFormat="1" ht="15">
      <c r="A164" s="238"/>
      <c r="B164" s="238"/>
      <c r="C164" s="238"/>
      <c r="D164" s="239"/>
      <c r="E164" s="239"/>
      <c r="F164" s="239"/>
      <c r="G164" s="239"/>
      <c r="H164" s="239"/>
      <c r="I164" s="239"/>
      <c r="J164" s="239"/>
      <c r="K164" s="239"/>
      <c r="L164" s="239"/>
      <c r="M164" s="239"/>
      <c r="N164" s="239"/>
      <c r="O164" s="239"/>
      <c r="P164" s="239"/>
      <c r="Q164" s="239"/>
      <c r="R164" s="239"/>
      <c r="S164" s="239"/>
      <c r="T164" s="239"/>
      <c r="U164" s="239"/>
      <c r="V164" s="239"/>
      <c r="W164" s="239"/>
      <c r="AX164" s="51"/>
      <c r="AY164" s="51"/>
      <c r="AZ164" s="51"/>
      <c r="BA164" s="51"/>
    </row>
    <row r="165" spans="1:53" s="52" customFormat="1" ht="15">
      <c r="A165" s="238"/>
      <c r="B165" s="238"/>
      <c r="C165" s="238"/>
      <c r="D165" s="239"/>
      <c r="E165" s="239"/>
      <c r="F165" s="239"/>
      <c r="G165" s="239"/>
      <c r="H165" s="239"/>
      <c r="I165" s="239"/>
      <c r="J165" s="239"/>
      <c r="K165" s="239"/>
      <c r="L165" s="239"/>
      <c r="M165" s="239"/>
      <c r="N165" s="239"/>
      <c r="O165" s="239"/>
      <c r="P165" s="239"/>
      <c r="Q165" s="239"/>
      <c r="R165" s="239"/>
      <c r="S165" s="239"/>
      <c r="T165" s="239"/>
      <c r="U165" s="239"/>
      <c r="V165" s="239"/>
      <c r="W165" s="239"/>
      <c r="AX165" s="51"/>
      <c r="AY165" s="51"/>
      <c r="AZ165" s="51"/>
      <c r="BA165" s="51"/>
    </row>
    <row r="166" spans="1:53" s="52" customFormat="1" ht="15">
      <c r="A166" s="238"/>
      <c r="B166" s="238"/>
      <c r="C166" s="238"/>
      <c r="D166" s="239"/>
      <c r="E166" s="239"/>
      <c r="F166" s="239"/>
      <c r="G166" s="239"/>
      <c r="H166" s="239"/>
      <c r="I166" s="239"/>
      <c r="J166" s="239"/>
      <c r="K166" s="239"/>
      <c r="L166" s="239"/>
      <c r="M166" s="239"/>
      <c r="N166" s="239"/>
      <c r="O166" s="239"/>
      <c r="P166" s="239"/>
      <c r="Q166" s="239"/>
      <c r="R166" s="239"/>
      <c r="S166" s="239"/>
      <c r="T166" s="239"/>
      <c r="U166" s="239"/>
      <c r="V166" s="239"/>
      <c r="W166" s="239"/>
      <c r="AX166" s="51"/>
      <c r="AY166" s="51"/>
      <c r="AZ166" s="51"/>
      <c r="BA166" s="51"/>
    </row>
    <row r="167" spans="1:53" s="52" customFormat="1" ht="15">
      <c r="A167" s="238"/>
      <c r="B167" s="238"/>
      <c r="C167" s="238"/>
      <c r="D167" s="239"/>
      <c r="E167" s="239"/>
      <c r="F167" s="240"/>
      <c r="G167" s="239"/>
      <c r="H167" s="240"/>
      <c r="I167" s="239"/>
      <c r="J167" s="240"/>
      <c r="K167" s="240"/>
      <c r="L167" s="240"/>
      <c r="M167" s="239"/>
      <c r="N167" s="239"/>
      <c r="O167" s="239"/>
      <c r="P167" s="240"/>
      <c r="Q167" s="239"/>
      <c r="R167" s="239"/>
      <c r="S167" s="240"/>
      <c r="T167" s="240"/>
      <c r="U167" s="239"/>
      <c r="V167" s="240"/>
      <c r="W167" s="239"/>
      <c r="AX167" s="51"/>
      <c r="AY167" s="51"/>
      <c r="AZ167" s="51"/>
      <c r="BA167" s="51"/>
    </row>
    <row r="168" spans="1:53" s="52" customFormat="1" ht="15">
      <c r="A168" s="238"/>
      <c r="B168" s="238"/>
      <c r="C168" s="238"/>
      <c r="D168" s="239"/>
      <c r="E168" s="239"/>
      <c r="F168" s="239"/>
      <c r="G168" s="239"/>
      <c r="H168" s="239"/>
      <c r="I168" s="239"/>
      <c r="J168" s="239"/>
      <c r="K168" s="239"/>
      <c r="L168" s="239"/>
      <c r="M168" s="239"/>
      <c r="N168" s="239"/>
      <c r="O168" s="239"/>
      <c r="P168" s="239"/>
      <c r="Q168" s="239"/>
      <c r="R168" s="239"/>
      <c r="S168" s="239"/>
      <c r="T168" s="239"/>
      <c r="U168" s="239"/>
      <c r="V168" s="239"/>
      <c r="W168" s="239"/>
      <c r="AX168" s="51"/>
      <c r="AY168" s="51"/>
      <c r="AZ168" s="51"/>
      <c r="BA168" s="51"/>
    </row>
    <row r="169" spans="1:53" s="52" customFormat="1" ht="15">
      <c r="A169" s="238"/>
      <c r="B169" s="238"/>
      <c r="C169" s="238"/>
      <c r="D169" s="239"/>
      <c r="E169" s="239"/>
      <c r="F169" s="239"/>
      <c r="G169" s="239"/>
      <c r="H169" s="239"/>
      <c r="I169" s="239"/>
      <c r="J169" s="239"/>
      <c r="K169" s="239"/>
      <c r="L169" s="239"/>
      <c r="M169" s="239"/>
      <c r="N169" s="239"/>
      <c r="O169" s="239"/>
      <c r="P169" s="239"/>
      <c r="Q169" s="239"/>
      <c r="R169" s="239"/>
      <c r="S169" s="239"/>
      <c r="T169" s="239"/>
      <c r="U169" s="239"/>
      <c r="V169" s="239"/>
      <c r="W169" s="239"/>
      <c r="AX169" s="51"/>
      <c r="AY169" s="51"/>
      <c r="AZ169" s="51"/>
      <c r="BA169" s="51"/>
    </row>
    <row r="170" spans="1:53" s="52" customFormat="1" ht="15">
      <c r="A170" s="238"/>
      <c r="B170" s="238"/>
      <c r="C170" s="238"/>
      <c r="D170" s="239"/>
      <c r="E170" s="239"/>
      <c r="F170" s="239"/>
      <c r="G170" s="239"/>
      <c r="H170" s="239"/>
      <c r="I170" s="239"/>
      <c r="J170" s="239"/>
      <c r="K170" s="239"/>
      <c r="L170" s="239"/>
      <c r="M170" s="239"/>
      <c r="N170" s="239"/>
      <c r="O170" s="239"/>
      <c r="P170" s="239"/>
      <c r="Q170" s="239"/>
      <c r="R170" s="239"/>
      <c r="S170" s="239"/>
      <c r="T170" s="239"/>
      <c r="U170" s="239"/>
      <c r="V170" s="239"/>
      <c r="W170" s="239"/>
      <c r="AX170" s="51"/>
      <c r="AY170" s="51"/>
      <c r="AZ170" s="51"/>
      <c r="BA170" s="51"/>
    </row>
    <row r="171" spans="1:53" s="52" customFormat="1" ht="15">
      <c r="A171" s="238"/>
      <c r="B171" s="238"/>
      <c r="C171" s="238"/>
      <c r="D171" s="239"/>
      <c r="E171" s="239"/>
      <c r="F171" s="239"/>
      <c r="G171" s="239"/>
      <c r="H171" s="239"/>
      <c r="I171" s="239"/>
      <c r="J171" s="239"/>
      <c r="K171" s="239"/>
      <c r="L171" s="239"/>
      <c r="M171" s="239"/>
      <c r="N171" s="239"/>
      <c r="O171" s="239"/>
      <c r="P171" s="239"/>
      <c r="Q171" s="239"/>
      <c r="R171" s="239"/>
      <c r="S171" s="239"/>
      <c r="T171" s="239"/>
      <c r="U171" s="239"/>
      <c r="V171" s="239"/>
      <c r="W171" s="239"/>
      <c r="AX171" s="51"/>
      <c r="AY171" s="51"/>
      <c r="AZ171" s="51"/>
      <c r="BA171" s="51"/>
    </row>
    <row r="172" spans="1:53" s="52" customFormat="1" ht="15">
      <c r="A172" s="238"/>
      <c r="B172" s="238"/>
      <c r="C172" s="238"/>
      <c r="D172" s="239"/>
      <c r="E172" s="239"/>
      <c r="F172" s="239"/>
      <c r="G172" s="239"/>
      <c r="H172" s="239"/>
      <c r="I172" s="239"/>
      <c r="J172" s="239"/>
      <c r="K172" s="239"/>
      <c r="L172" s="239"/>
      <c r="M172" s="239"/>
      <c r="N172" s="239"/>
      <c r="O172" s="239"/>
      <c r="P172" s="239"/>
      <c r="Q172" s="239"/>
      <c r="R172" s="239"/>
      <c r="S172" s="239"/>
      <c r="T172" s="239"/>
      <c r="U172" s="239"/>
      <c r="V172" s="239"/>
      <c r="W172" s="239"/>
      <c r="AX172" s="51"/>
      <c r="AY172" s="51"/>
      <c r="AZ172" s="51"/>
      <c r="BA172" s="51"/>
    </row>
    <row r="173" spans="1:53" s="52" customFormat="1" ht="15">
      <c r="A173" s="238"/>
      <c r="B173" s="238"/>
      <c r="C173" s="238"/>
      <c r="D173" s="239"/>
      <c r="E173" s="239"/>
      <c r="F173" s="239"/>
      <c r="G173" s="239"/>
      <c r="H173" s="239"/>
      <c r="I173" s="239"/>
      <c r="J173" s="239"/>
      <c r="K173" s="239"/>
      <c r="L173" s="239"/>
      <c r="M173" s="239"/>
      <c r="N173" s="239"/>
      <c r="O173" s="239"/>
      <c r="P173" s="239"/>
      <c r="Q173" s="239"/>
      <c r="R173" s="239"/>
      <c r="S173" s="239"/>
      <c r="T173" s="239"/>
      <c r="U173" s="239"/>
      <c r="V173" s="239"/>
      <c r="W173" s="239"/>
      <c r="AX173" s="51"/>
      <c r="AY173" s="51"/>
      <c r="AZ173" s="51"/>
      <c r="BA173" s="51"/>
    </row>
    <row r="174" spans="1:53" s="52" customFormat="1" ht="15">
      <c r="A174" s="238"/>
      <c r="B174" s="238"/>
      <c r="C174" s="238"/>
      <c r="D174" s="239"/>
      <c r="E174" s="239"/>
      <c r="F174" s="239"/>
      <c r="G174" s="239"/>
      <c r="H174" s="239"/>
      <c r="I174" s="239"/>
      <c r="J174" s="239"/>
      <c r="K174" s="239"/>
      <c r="L174" s="239"/>
      <c r="M174" s="239"/>
      <c r="N174" s="239"/>
      <c r="O174" s="239"/>
      <c r="P174" s="239"/>
      <c r="Q174" s="239"/>
      <c r="R174" s="239"/>
      <c r="S174" s="239"/>
      <c r="T174" s="239"/>
      <c r="U174" s="239"/>
      <c r="V174" s="239"/>
      <c r="W174" s="239"/>
      <c r="AX174" s="51"/>
      <c r="AY174" s="51"/>
      <c r="AZ174" s="51"/>
      <c r="BA174" s="51"/>
    </row>
    <row r="175" spans="1:53" s="52" customFormat="1" ht="15">
      <c r="A175" s="238"/>
      <c r="B175" s="238"/>
      <c r="C175" s="238"/>
      <c r="D175" s="239"/>
      <c r="E175" s="239"/>
      <c r="F175" s="239"/>
      <c r="G175" s="239"/>
      <c r="H175" s="239"/>
      <c r="I175" s="239"/>
      <c r="J175" s="239"/>
      <c r="K175" s="239"/>
      <c r="L175" s="239"/>
      <c r="M175" s="239"/>
      <c r="N175" s="239"/>
      <c r="O175" s="239"/>
      <c r="P175" s="239"/>
      <c r="Q175" s="239"/>
      <c r="R175" s="239"/>
      <c r="S175" s="239"/>
      <c r="T175" s="239"/>
      <c r="U175" s="239"/>
      <c r="V175" s="239"/>
      <c r="W175" s="239"/>
      <c r="AX175" s="51"/>
      <c r="AY175" s="51"/>
      <c r="AZ175" s="51"/>
      <c r="BA175" s="51"/>
    </row>
    <row r="176" spans="1:53" s="52" customFormat="1" ht="15">
      <c r="A176" s="238"/>
      <c r="B176" s="238"/>
      <c r="C176" s="238"/>
      <c r="D176" s="239"/>
      <c r="E176" s="239"/>
      <c r="F176" s="239"/>
      <c r="G176" s="239"/>
      <c r="H176" s="239"/>
      <c r="I176" s="239"/>
      <c r="J176" s="239"/>
      <c r="K176" s="239"/>
      <c r="L176" s="239"/>
      <c r="M176" s="239"/>
      <c r="N176" s="239"/>
      <c r="O176" s="239"/>
      <c r="P176" s="239"/>
      <c r="Q176" s="239"/>
      <c r="R176" s="239"/>
      <c r="S176" s="239"/>
      <c r="T176" s="239"/>
      <c r="U176" s="239"/>
      <c r="V176" s="239"/>
      <c r="W176" s="239"/>
      <c r="AX176" s="51"/>
      <c r="AY176" s="51"/>
      <c r="AZ176" s="51"/>
      <c r="BA176" s="51"/>
    </row>
    <row r="177" spans="50:53" s="52" customFormat="1">
      <c r="AX177" s="51"/>
      <c r="AY177" s="51"/>
      <c r="AZ177" s="51"/>
      <c r="BA177" s="51"/>
    </row>
    <row r="178" spans="50:53" s="52" customFormat="1">
      <c r="AX178" s="51"/>
      <c r="AY178" s="51"/>
      <c r="AZ178" s="51"/>
      <c r="BA178" s="51"/>
    </row>
    <row r="179" spans="50:53" s="52" customFormat="1">
      <c r="AX179" s="51"/>
      <c r="AY179" s="51"/>
      <c r="AZ179" s="51"/>
      <c r="BA179" s="51"/>
    </row>
    <row r="180" spans="50:53" s="52" customFormat="1">
      <c r="AX180" s="51"/>
      <c r="AY180" s="51"/>
      <c r="AZ180" s="51"/>
      <c r="BA180" s="51"/>
    </row>
    <row r="181" spans="50:53" s="52" customFormat="1">
      <c r="AX181" s="51"/>
      <c r="AY181" s="51"/>
      <c r="AZ181" s="51"/>
      <c r="BA181" s="51"/>
    </row>
    <row r="182" spans="50:53" s="52" customFormat="1">
      <c r="AX182" s="51"/>
      <c r="AY182" s="51"/>
      <c r="AZ182" s="51"/>
      <c r="BA182" s="51"/>
    </row>
    <row r="183" spans="50:53" s="52" customFormat="1">
      <c r="AX183" s="51"/>
      <c r="AY183" s="51"/>
      <c r="AZ183" s="51"/>
      <c r="BA183" s="51"/>
    </row>
    <row r="184" spans="50:53" s="52" customFormat="1">
      <c r="AX184" s="51"/>
      <c r="AY184" s="51"/>
      <c r="AZ184" s="51"/>
      <c r="BA184" s="51"/>
    </row>
    <row r="185" spans="50:53" s="52" customFormat="1">
      <c r="AX185" s="51"/>
      <c r="AY185" s="51"/>
      <c r="AZ185" s="51"/>
      <c r="BA185" s="51"/>
    </row>
    <row r="186" spans="50:53" s="52" customFormat="1">
      <c r="AX186" s="51"/>
      <c r="AY186" s="51"/>
      <c r="AZ186" s="51"/>
      <c r="BA186" s="51"/>
    </row>
    <row r="187" spans="50:53" s="52" customFormat="1">
      <c r="AX187" s="51"/>
      <c r="AY187" s="51"/>
      <c r="AZ187" s="51"/>
      <c r="BA187" s="51"/>
    </row>
    <row r="188" spans="50:53" s="52" customFormat="1">
      <c r="AX188" s="51"/>
      <c r="AY188" s="51"/>
      <c r="AZ188" s="51"/>
      <c r="BA188" s="51"/>
    </row>
    <row r="189" spans="50:53" s="52" customFormat="1">
      <c r="AX189" s="51"/>
      <c r="AY189" s="51"/>
      <c r="AZ189" s="51"/>
      <c r="BA189" s="51"/>
    </row>
    <row r="190" spans="50:53" s="52" customFormat="1">
      <c r="AX190" s="51"/>
      <c r="AY190" s="51"/>
      <c r="AZ190" s="51"/>
      <c r="BA190" s="51"/>
    </row>
    <row r="191" spans="50:53" s="52" customFormat="1">
      <c r="AX191" s="51"/>
      <c r="AY191" s="51"/>
      <c r="AZ191" s="51"/>
      <c r="BA191" s="51"/>
    </row>
    <row r="192" spans="50:53" s="52" customFormat="1">
      <c r="AX192" s="51"/>
      <c r="AY192" s="51"/>
      <c r="AZ192" s="51"/>
      <c r="BA192" s="51"/>
    </row>
    <row r="193" spans="50:53" s="52" customFormat="1">
      <c r="AX193" s="51"/>
      <c r="AY193" s="51"/>
      <c r="AZ193" s="51"/>
      <c r="BA193" s="51"/>
    </row>
    <row r="194" spans="50:53" s="52" customFormat="1">
      <c r="AX194" s="51"/>
      <c r="AY194" s="51"/>
      <c r="AZ194" s="51"/>
      <c r="BA194" s="51"/>
    </row>
    <row r="195" spans="50:53" s="52" customFormat="1">
      <c r="AX195" s="51"/>
      <c r="AY195" s="51"/>
      <c r="AZ195" s="51"/>
      <c r="BA195" s="51"/>
    </row>
    <row r="196" spans="50:53" s="52" customFormat="1">
      <c r="AX196" s="51"/>
      <c r="AY196" s="51"/>
      <c r="AZ196" s="51"/>
      <c r="BA196" s="51"/>
    </row>
    <row r="197" spans="50:53" s="52" customFormat="1">
      <c r="AX197" s="51"/>
      <c r="AY197" s="51"/>
      <c r="AZ197" s="51"/>
      <c r="BA197" s="51"/>
    </row>
    <row r="198" spans="50:53" s="52" customFormat="1">
      <c r="AX198" s="51"/>
      <c r="AY198" s="51"/>
      <c r="AZ198" s="51"/>
      <c r="BA198" s="51"/>
    </row>
    <row r="199" spans="50:53" s="52" customFormat="1">
      <c r="AX199" s="51"/>
      <c r="AY199" s="51"/>
      <c r="AZ199" s="51"/>
      <c r="BA199" s="51"/>
    </row>
    <row r="200" spans="50:53" s="52" customFormat="1">
      <c r="AX200" s="51"/>
      <c r="AY200" s="51"/>
      <c r="AZ200" s="51"/>
      <c r="BA200" s="51"/>
    </row>
    <row r="201" spans="50:53" s="52" customFormat="1">
      <c r="AX201" s="51"/>
      <c r="AY201" s="51"/>
      <c r="AZ201" s="51"/>
      <c r="BA201" s="51"/>
    </row>
    <row r="202" spans="50:53" s="52" customFormat="1">
      <c r="AX202" s="51"/>
      <c r="AY202" s="51"/>
      <c r="AZ202" s="51"/>
      <c r="BA202" s="51"/>
    </row>
    <row r="203" spans="50:53" s="52" customFormat="1">
      <c r="AX203" s="51"/>
      <c r="AY203" s="51"/>
      <c r="AZ203" s="51"/>
      <c r="BA203" s="51"/>
    </row>
    <row r="204" spans="50:53" s="52" customFormat="1">
      <c r="AX204" s="51"/>
      <c r="AY204" s="51"/>
      <c r="AZ204" s="51"/>
      <c r="BA204" s="51"/>
    </row>
    <row r="205" spans="50:53" s="52" customFormat="1">
      <c r="AX205" s="51"/>
      <c r="AY205" s="51"/>
      <c r="AZ205" s="51"/>
      <c r="BA205" s="51"/>
    </row>
    <row r="206" spans="50:53" s="52" customFormat="1">
      <c r="AX206" s="51"/>
      <c r="AY206" s="51"/>
      <c r="AZ206" s="51"/>
      <c r="BA206" s="51"/>
    </row>
    <row r="207" spans="50:53" s="52" customFormat="1">
      <c r="AX207" s="51"/>
      <c r="AY207" s="51"/>
      <c r="AZ207" s="51"/>
      <c r="BA207" s="51"/>
    </row>
    <row r="208" spans="50:53" s="52" customFormat="1">
      <c r="AX208" s="51"/>
      <c r="AY208" s="51"/>
      <c r="AZ208" s="51"/>
      <c r="BA208" s="51"/>
    </row>
    <row r="209" spans="50:53" s="52" customFormat="1">
      <c r="AX209" s="51"/>
      <c r="AY209" s="51"/>
      <c r="AZ209" s="51"/>
      <c r="BA209" s="51"/>
    </row>
    <row r="210" spans="50:53" s="52" customFormat="1">
      <c r="AX210" s="51"/>
      <c r="AY210" s="51"/>
      <c r="AZ210" s="51"/>
      <c r="BA210" s="51"/>
    </row>
    <row r="211" spans="50:53" s="52" customFormat="1">
      <c r="AX211" s="51"/>
      <c r="AY211" s="51"/>
      <c r="AZ211" s="51"/>
      <c r="BA211" s="51"/>
    </row>
    <row r="212" spans="50:53" s="52" customFormat="1">
      <c r="AX212" s="51"/>
      <c r="AY212" s="51"/>
      <c r="AZ212" s="51"/>
      <c r="BA212" s="51"/>
    </row>
    <row r="213" spans="50:53" s="52" customFormat="1">
      <c r="AX213" s="51"/>
      <c r="AY213" s="51"/>
      <c r="AZ213" s="51"/>
      <c r="BA213" s="51"/>
    </row>
    <row r="214" spans="50:53" s="52" customFormat="1">
      <c r="AX214" s="51"/>
      <c r="AY214" s="51"/>
      <c r="AZ214" s="51"/>
      <c r="BA214" s="51"/>
    </row>
    <row r="215" spans="50:53" s="52" customFormat="1">
      <c r="AX215" s="51"/>
      <c r="AY215" s="51"/>
      <c r="AZ215" s="51"/>
      <c r="BA215" s="51"/>
    </row>
    <row r="216" spans="50:53" s="52" customFormat="1">
      <c r="AX216" s="51"/>
      <c r="AY216" s="51"/>
      <c r="AZ216" s="51"/>
      <c r="BA216" s="51"/>
    </row>
    <row r="217" spans="50:53" s="52" customFormat="1">
      <c r="AX217" s="51"/>
      <c r="AY217" s="51"/>
      <c r="AZ217" s="51"/>
      <c r="BA217" s="51"/>
    </row>
    <row r="218" spans="50:53" s="52" customFormat="1">
      <c r="AX218" s="51"/>
      <c r="AY218" s="51"/>
      <c r="AZ218" s="51"/>
      <c r="BA218" s="51"/>
    </row>
    <row r="219" spans="50:53" s="52" customFormat="1">
      <c r="AX219" s="51"/>
      <c r="AY219" s="51"/>
      <c r="AZ219" s="51"/>
      <c r="BA219" s="51"/>
    </row>
    <row r="220" spans="50:53" s="52" customFormat="1">
      <c r="AX220" s="51"/>
      <c r="AY220" s="51"/>
      <c r="AZ220" s="51"/>
      <c r="BA220" s="51"/>
    </row>
    <row r="221" spans="50:53" s="52" customFormat="1">
      <c r="AX221" s="51"/>
      <c r="AY221" s="51"/>
      <c r="AZ221" s="51"/>
      <c r="BA221" s="51"/>
    </row>
    <row r="222" spans="50:53" s="52" customFormat="1">
      <c r="AX222" s="51"/>
      <c r="AY222" s="51"/>
      <c r="AZ222" s="51"/>
      <c r="BA222" s="51"/>
    </row>
    <row r="223" spans="50:53" s="52" customFormat="1">
      <c r="AX223" s="51"/>
      <c r="AY223" s="51"/>
      <c r="AZ223" s="51"/>
      <c r="BA223" s="51"/>
    </row>
    <row r="224" spans="50:53" s="52" customFormat="1">
      <c r="AX224" s="51"/>
      <c r="AY224" s="51"/>
      <c r="AZ224" s="51"/>
      <c r="BA224" s="51"/>
    </row>
    <row r="225" spans="50:53" s="52" customFormat="1">
      <c r="AX225" s="51"/>
      <c r="AY225" s="51"/>
      <c r="AZ225" s="51"/>
      <c r="BA225" s="51"/>
    </row>
    <row r="226" spans="50:53" s="52" customFormat="1">
      <c r="AX226" s="51"/>
      <c r="AY226" s="51"/>
      <c r="AZ226" s="51"/>
      <c r="BA226" s="51"/>
    </row>
    <row r="227" spans="50:53" s="52" customFormat="1">
      <c r="AX227" s="51"/>
      <c r="AY227" s="51"/>
      <c r="AZ227" s="51"/>
      <c r="BA227" s="51"/>
    </row>
    <row r="228" spans="50:53" s="52" customFormat="1">
      <c r="AX228" s="51"/>
      <c r="AY228" s="51"/>
      <c r="AZ228" s="51"/>
      <c r="BA228" s="51"/>
    </row>
    <row r="229" spans="50:53" s="52" customFormat="1">
      <c r="AX229" s="51"/>
      <c r="AY229" s="51"/>
      <c r="AZ229" s="51"/>
      <c r="BA229" s="51"/>
    </row>
    <row r="230" spans="50:53" s="52" customFormat="1">
      <c r="AX230" s="51"/>
      <c r="AY230" s="51"/>
      <c r="AZ230" s="51"/>
      <c r="BA230" s="51"/>
    </row>
    <row r="231" spans="50:53" s="52" customFormat="1">
      <c r="AX231" s="51"/>
      <c r="AY231" s="51"/>
      <c r="AZ231" s="51"/>
      <c r="BA231" s="51"/>
    </row>
    <row r="232" spans="50:53" s="52" customFormat="1">
      <c r="AX232" s="51"/>
      <c r="AY232" s="51"/>
      <c r="AZ232" s="51"/>
      <c r="BA232" s="51"/>
    </row>
    <row r="233" spans="50:53" s="52" customFormat="1">
      <c r="AX233" s="51"/>
      <c r="AY233" s="51"/>
      <c r="AZ233" s="51"/>
      <c r="BA233" s="51"/>
    </row>
    <row r="234" spans="50:53" s="52" customFormat="1">
      <c r="AX234" s="51"/>
      <c r="AY234" s="51"/>
      <c r="AZ234" s="51"/>
      <c r="BA234" s="51"/>
    </row>
    <row r="235" spans="50:53" s="52" customFormat="1">
      <c r="AX235" s="51"/>
      <c r="AY235" s="51"/>
      <c r="AZ235" s="51"/>
      <c r="BA235" s="51"/>
    </row>
    <row r="236" spans="50:53" s="52" customFormat="1">
      <c r="AX236" s="51"/>
      <c r="AY236" s="51"/>
      <c r="AZ236" s="51"/>
      <c r="BA236" s="51"/>
    </row>
    <row r="237" spans="50:53" s="52" customFormat="1">
      <c r="AX237" s="51"/>
      <c r="AY237" s="51"/>
      <c r="AZ237" s="51"/>
      <c r="BA237" s="51"/>
    </row>
    <row r="238" spans="50:53" s="52" customFormat="1">
      <c r="AX238" s="51"/>
      <c r="AY238" s="51"/>
      <c r="AZ238" s="51"/>
      <c r="BA238" s="51"/>
    </row>
    <row r="239" spans="50:53" s="52" customFormat="1">
      <c r="AX239" s="51"/>
      <c r="AY239" s="51"/>
      <c r="AZ239" s="51"/>
      <c r="BA239" s="51"/>
    </row>
    <row r="240" spans="50:53" s="52" customFormat="1">
      <c r="AX240" s="51"/>
      <c r="AY240" s="51"/>
      <c r="AZ240" s="51"/>
      <c r="BA240" s="51"/>
    </row>
    <row r="241" spans="50:53" s="52" customFormat="1">
      <c r="AX241" s="51"/>
      <c r="AY241" s="51"/>
      <c r="AZ241" s="51"/>
      <c r="BA241" s="51"/>
    </row>
    <row r="242" spans="50:53" s="52" customFormat="1">
      <c r="AX242" s="51"/>
      <c r="AY242" s="51"/>
      <c r="AZ242" s="51"/>
      <c r="BA242" s="51"/>
    </row>
    <row r="243" spans="50:53" s="52" customFormat="1">
      <c r="AX243" s="51"/>
      <c r="AY243" s="51"/>
      <c r="AZ243" s="51"/>
      <c r="BA243" s="51"/>
    </row>
    <row r="244" spans="50:53" s="52" customFormat="1">
      <c r="AX244" s="51"/>
      <c r="AY244" s="51"/>
      <c r="AZ244" s="51"/>
      <c r="BA244" s="51"/>
    </row>
    <row r="245" spans="50:53" s="52" customFormat="1">
      <c r="AX245" s="51"/>
      <c r="AY245" s="51"/>
      <c r="AZ245" s="51"/>
      <c r="BA245" s="51"/>
    </row>
    <row r="246" spans="50:53" s="52" customFormat="1">
      <c r="AX246" s="51"/>
      <c r="AY246" s="51"/>
      <c r="AZ246" s="51"/>
      <c r="BA246" s="51"/>
    </row>
    <row r="247" spans="50:53" s="52" customFormat="1">
      <c r="AX247" s="51"/>
      <c r="AY247" s="51"/>
      <c r="AZ247" s="51"/>
      <c r="BA247" s="51"/>
    </row>
    <row r="248" spans="50:53" s="52" customFormat="1">
      <c r="AX248" s="51"/>
      <c r="AY248" s="51"/>
      <c r="AZ248" s="51"/>
      <c r="BA248" s="51"/>
    </row>
    <row r="249" spans="50:53" s="52" customFormat="1">
      <c r="AX249" s="51"/>
      <c r="AY249" s="51"/>
      <c r="AZ249" s="51"/>
      <c r="BA249" s="51"/>
    </row>
    <row r="250" spans="50:53" s="52" customFormat="1">
      <c r="AX250" s="51"/>
      <c r="AY250" s="51"/>
      <c r="AZ250" s="51"/>
      <c r="BA250" s="51"/>
    </row>
    <row r="251" spans="50:53" s="52" customFormat="1">
      <c r="AX251" s="51"/>
      <c r="AY251" s="51"/>
      <c r="AZ251" s="51"/>
      <c r="BA251" s="51"/>
    </row>
    <row r="252" spans="50:53" s="52" customFormat="1">
      <c r="AX252" s="51"/>
      <c r="AY252" s="51"/>
      <c r="AZ252" s="51"/>
      <c r="BA252" s="51"/>
    </row>
    <row r="253" spans="50:53" s="52" customFormat="1">
      <c r="AX253" s="51"/>
      <c r="AY253" s="51"/>
      <c r="AZ253" s="51"/>
      <c r="BA253" s="51"/>
    </row>
    <row r="254" spans="50:53" s="52" customFormat="1">
      <c r="AX254" s="51"/>
      <c r="AY254" s="51"/>
      <c r="AZ254" s="51"/>
      <c r="BA254" s="51"/>
    </row>
    <row r="255" spans="50:53" s="52" customFormat="1">
      <c r="AX255" s="51"/>
      <c r="AY255" s="51"/>
      <c r="AZ255" s="51"/>
      <c r="BA255" s="51"/>
    </row>
    <row r="256" spans="50:53" s="52" customFormat="1">
      <c r="AX256" s="51"/>
      <c r="AY256" s="51"/>
      <c r="AZ256" s="51"/>
      <c r="BA256" s="51"/>
    </row>
    <row r="257" spans="50:53" s="52" customFormat="1">
      <c r="AX257" s="51"/>
      <c r="AY257" s="51"/>
      <c r="AZ257" s="51"/>
      <c r="BA257" s="51"/>
    </row>
    <row r="258" spans="50:53" s="52" customFormat="1">
      <c r="AX258" s="51"/>
      <c r="AY258" s="51"/>
      <c r="AZ258" s="51"/>
      <c r="BA258" s="51"/>
    </row>
    <row r="259" spans="50:53" s="52" customFormat="1">
      <c r="AX259" s="51"/>
      <c r="AY259" s="51"/>
      <c r="AZ259" s="51"/>
      <c r="BA259" s="51"/>
    </row>
    <row r="260" spans="50:53" s="52" customFormat="1">
      <c r="AX260" s="51"/>
      <c r="AY260" s="51"/>
      <c r="AZ260" s="51"/>
      <c r="BA260" s="51"/>
    </row>
    <row r="261" spans="50:53" s="52" customFormat="1">
      <c r="AX261" s="51"/>
      <c r="AY261" s="51"/>
      <c r="AZ261" s="51"/>
      <c r="BA261" s="51"/>
    </row>
    <row r="262" spans="50:53" s="52" customFormat="1">
      <c r="AX262" s="51"/>
      <c r="AY262" s="51"/>
      <c r="AZ262" s="51"/>
      <c r="BA262" s="51"/>
    </row>
    <row r="263" spans="50:53" s="52" customFormat="1">
      <c r="AX263" s="51"/>
      <c r="AY263" s="51"/>
      <c r="AZ263" s="51"/>
      <c r="BA263" s="51"/>
    </row>
    <row r="264" spans="50:53" s="52" customFormat="1">
      <c r="AX264" s="51"/>
      <c r="AY264" s="51"/>
      <c r="AZ264" s="51"/>
      <c r="BA264" s="51"/>
    </row>
    <row r="265" spans="50:53" s="52" customFormat="1">
      <c r="AX265" s="51"/>
      <c r="AY265" s="51"/>
      <c r="AZ265" s="51"/>
      <c r="BA265" s="51"/>
    </row>
    <row r="266" spans="50:53" s="52" customFormat="1">
      <c r="AX266" s="51"/>
      <c r="AY266" s="51"/>
      <c r="AZ266" s="51"/>
      <c r="BA266" s="51"/>
    </row>
    <row r="267" spans="50:53" s="52" customFormat="1">
      <c r="AX267" s="51"/>
      <c r="AY267" s="51"/>
      <c r="AZ267" s="51"/>
      <c r="BA267" s="51"/>
    </row>
    <row r="268" spans="50:53" s="52" customFormat="1">
      <c r="AX268" s="51"/>
      <c r="AY268" s="51"/>
      <c r="AZ268" s="51"/>
      <c r="BA268" s="51"/>
    </row>
    <row r="269" spans="50:53" s="52" customFormat="1">
      <c r="AX269" s="51"/>
      <c r="AY269" s="51"/>
      <c r="AZ269" s="51"/>
      <c r="BA269" s="51"/>
    </row>
    <row r="270" spans="50:53" s="52" customFormat="1">
      <c r="AX270" s="51"/>
      <c r="AY270" s="51"/>
      <c r="AZ270" s="51"/>
      <c r="BA270" s="51"/>
    </row>
    <row r="271" spans="50:53" s="52" customFormat="1">
      <c r="AX271" s="51"/>
      <c r="AY271" s="51"/>
      <c r="AZ271" s="51"/>
      <c r="BA271" s="51"/>
    </row>
    <row r="272" spans="50:53" s="52" customFormat="1">
      <c r="AX272" s="51"/>
      <c r="AY272" s="51"/>
      <c r="AZ272" s="51"/>
      <c r="BA272" s="51"/>
    </row>
    <row r="273" spans="50:53" s="52" customFormat="1">
      <c r="AX273" s="51"/>
      <c r="AY273" s="51"/>
      <c r="AZ273" s="51"/>
      <c r="BA273" s="51"/>
    </row>
    <row r="274" spans="50:53" s="52" customFormat="1">
      <c r="AX274" s="51"/>
      <c r="AY274" s="51"/>
      <c r="AZ274" s="51"/>
      <c r="BA274" s="51"/>
    </row>
    <row r="275" spans="50:53" s="52" customFormat="1">
      <c r="AX275" s="51"/>
      <c r="AY275" s="51"/>
      <c r="AZ275" s="51"/>
      <c r="BA275" s="51"/>
    </row>
    <row r="276" spans="50:53" s="52" customFormat="1">
      <c r="AX276" s="51"/>
      <c r="AY276" s="51"/>
      <c r="AZ276" s="51"/>
      <c r="BA276" s="51"/>
    </row>
    <row r="277" spans="50:53" s="52" customFormat="1">
      <c r="AX277" s="51"/>
      <c r="AY277" s="51"/>
      <c r="AZ277" s="51"/>
      <c r="BA277" s="51"/>
    </row>
    <row r="278" spans="50:53" s="52" customFormat="1">
      <c r="AX278" s="51"/>
      <c r="AY278" s="51"/>
      <c r="AZ278" s="51"/>
      <c r="BA278" s="51"/>
    </row>
    <row r="279" spans="50:53" s="52" customFormat="1">
      <c r="AX279" s="51"/>
      <c r="AY279" s="51"/>
      <c r="AZ279" s="51"/>
      <c r="BA279" s="51"/>
    </row>
    <row r="280" spans="50:53" s="52" customFormat="1">
      <c r="AX280" s="51"/>
      <c r="AY280" s="51"/>
      <c r="AZ280" s="51"/>
      <c r="BA280" s="51"/>
    </row>
    <row r="281" spans="50:53" s="52" customFormat="1">
      <c r="AX281" s="51"/>
      <c r="AY281" s="51"/>
      <c r="AZ281" s="51"/>
      <c r="BA281" s="51"/>
    </row>
    <row r="282" spans="50:53" s="52" customFormat="1">
      <c r="AX282" s="51"/>
      <c r="AY282" s="51"/>
      <c r="AZ282" s="51"/>
      <c r="BA282" s="51"/>
    </row>
    <row r="283" spans="50:53" s="52" customFormat="1">
      <c r="AX283" s="51"/>
      <c r="AY283" s="51"/>
      <c r="AZ283" s="51"/>
      <c r="BA283" s="51"/>
    </row>
    <row r="284" spans="50:53" s="52" customFormat="1">
      <c r="AX284" s="51"/>
      <c r="AY284" s="51"/>
      <c r="AZ284" s="51"/>
      <c r="BA284" s="51"/>
    </row>
    <row r="285" spans="50:53" s="52" customFormat="1">
      <c r="AX285" s="51"/>
      <c r="AY285" s="51"/>
      <c r="AZ285" s="51"/>
      <c r="BA285" s="51"/>
    </row>
    <row r="286" spans="50:53" s="52" customFormat="1">
      <c r="AX286" s="51"/>
      <c r="AY286" s="51"/>
      <c r="AZ286" s="51"/>
      <c r="BA286" s="51"/>
    </row>
    <row r="287" spans="50:53" s="52" customFormat="1">
      <c r="AX287" s="51"/>
      <c r="AY287" s="51"/>
      <c r="AZ287" s="51"/>
      <c r="BA287" s="51"/>
    </row>
    <row r="288" spans="50:53" s="52" customFormat="1">
      <c r="AX288" s="51"/>
      <c r="AY288" s="51"/>
      <c r="AZ288" s="51"/>
      <c r="BA288" s="51"/>
    </row>
    <row r="289" spans="50:53" s="52" customFormat="1">
      <c r="AX289" s="51"/>
      <c r="AY289" s="51"/>
      <c r="AZ289" s="51"/>
      <c r="BA289" s="51"/>
    </row>
    <row r="290" spans="50:53" s="52" customFormat="1">
      <c r="AX290" s="51"/>
      <c r="AY290" s="51"/>
      <c r="AZ290" s="51"/>
      <c r="BA290" s="51"/>
    </row>
    <row r="291" spans="50:53" s="52" customFormat="1">
      <c r="AX291" s="51"/>
      <c r="AY291" s="51"/>
      <c r="AZ291" s="51"/>
      <c r="BA291" s="51"/>
    </row>
    <row r="292" spans="50:53" s="52" customFormat="1">
      <c r="AX292" s="51"/>
      <c r="AY292" s="51"/>
      <c r="AZ292" s="51"/>
      <c r="BA292" s="51"/>
    </row>
    <row r="293" spans="50:53" s="52" customFormat="1">
      <c r="AX293" s="51"/>
      <c r="AY293" s="51"/>
      <c r="AZ293" s="51"/>
      <c r="BA293" s="51"/>
    </row>
    <row r="294" spans="50:53" s="52" customFormat="1">
      <c r="AX294" s="51"/>
      <c r="AY294" s="51"/>
      <c r="AZ294" s="51"/>
      <c r="BA294" s="51"/>
    </row>
    <row r="295" spans="50:53" s="52" customFormat="1">
      <c r="AX295" s="51"/>
      <c r="AY295" s="51"/>
      <c r="AZ295" s="51"/>
      <c r="BA295" s="51"/>
    </row>
    <row r="296" spans="50:53" s="52" customFormat="1">
      <c r="AX296" s="51"/>
      <c r="AY296" s="51"/>
      <c r="AZ296" s="51"/>
      <c r="BA296" s="51"/>
    </row>
    <row r="297" spans="50:53" s="52" customFormat="1">
      <c r="AX297" s="51"/>
      <c r="AY297" s="51"/>
      <c r="AZ297" s="51"/>
      <c r="BA297" s="51"/>
    </row>
    <row r="298" spans="50:53" s="52" customFormat="1">
      <c r="AX298" s="51"/>
      <c r="AY298" s="51"/>
      <c r="AZ298" s="51"/>
      <c r="BA298" s="51"/>
    </row>
    <row r="299" spans="50:53" s="52" customFormat="1">
      <c r="AX299" s="51"/>
      <c r="AY299" s="51"/>
      <c r="AZ299" s="51"/>
      <c r="BA299" s="51"/>
    </row>
    <row r="300" spans="50:53" s="52" customFormat="1">
      <c r="AX300" s="51"/>
      <c r="AY300" s="51"/>
      <c r="AZ300" s="51"/>
      <c r="BA300" s="51"/>
    </row>
    <row r="301" spans="50:53" s="52" customFormat="1">
      <c r="AX301" s="51"/>
      <c r="AY301" s="51"/>
      <c r="AZ301" s="51"/>
      <c r="BA301" s="51"/>
    </row>
    <row r="302" spans="50:53" s="52" customFormat="1">
      <c r="AX302" s="51"/>
      <c r="AY302" s="51"/>
      <c r="AZ302" s="51"/>
      <c r="BA302" s="51"/>
    </row>
    <row r="303" spans="50:53" s="52" customFormat="1">
      <c r="AX303" s="51"/>
      <c r="AY303" s="51"/>
      <c r="AZ303" s="51"/>
      <c r="BA303" s="51"/>
    </row>
    <row r="304" spans="50:53" s="52" customFormat="1">
      <c r="AX304" s="51"/>
      <c r="AY304" s="51"/>
      <c r="AZ304" s="51"/>
      <c r="BA304" s="51"/>
    </row>
    <row r="305" spans="50:53" s="52" customFormat="1">
      <c r="AX305" s="51"/>
      <c r="AY305" s="51"/>
      <c r="AZ305" s="51"/>
      <c r="BA305" s="51"/>
    </row>
    <row r="306" spans="50:53" s="52" customFormat="1">
      <c r="AX306" s="51"/>
      <c r="AY306" s="51"/>
      <c r="AZ306" s="51"/>
      <c r="BA306" s="51"/>
    </row>
    <row r="307" spans="50:53" s="52" customFormat="1">
      <c r="AX307" s="51"/>
      <c r="AY307" s="51"/>
      <c r="AZ307" s="51"/>
      <c r="BA307" s="51"/>
    </row>
    <row r="308" spans="50:53" s="52" customFormat="1">
      <c r="AX308" s="51"/>
      <c r="AY308" s="51"/>
      <c r="AZ308" s="51"/>
      <c r="BA308" s="51"/>
    </row>
    <row r="309" spans="50:53" s="52" customFormat="1">
      <c r="AX309" s="51"/>
      <c r="AY309" s="51"/>
      <c r="AZ309" s="51"/>
      <c r="BA309" s="51"/>
    </row>
    <row r="310" spans="50:53" s="52" customFormat="1">
      <c r="AX310" s="51"/>
      <c r="AY310" s="51"/>
      <c r="AZ310" s="51"/>
      <c r="BA310" s="51"/>
    </row>
    <row r="311" spans="50:53" s="52" customFormat="1">
      <c r="AX311" s="51"/>
      <c r="AY311" s="51"/>
      <c r="AZ311" s="51"/>
      <c r="BA311" s="51"/>
    </row>
    <row r="312" spans="50:53" s="52" customFormat="1">
      <c r="AX312" s="51"/>
      <c r="AY312" s="51"/>
      <c r="AZ312" s="51"/>
      <c r="BA312" s="51"/>
    </row>
    <row r="313" spans="50:53" s="52" customFormat="1">
      <c r="AX313" s="51"/>
      <c r="AY313" s="51"/>
      <c r="AZ313" s="51"/>
      <c r="BA313" s="51"/>
    </row>
    <row r="314" spans="50:53" s="52" customFormat="1">
      <c r="AX314" s="51"/>
      <c r="AY314" s="51"/>
      <c r="AZ314" s="51"/>
      <c r="BA314" s="51"/>
    </row>
    <row r="315" spans="50:53" s="52" customFormat="1">
      <c r="AX315" s="51"/>
      <c r="AY315" s="51"/>
      <c r="AZ315" s="51"/>
      <c r="BA315" s="51"/>
    </row>
    <row r="316" spans="50:53" s="52" customFormat="1">
      <c r="AX316" s="51"/>
      <c r="AY316" s="51"/>
      <c r="AZ316" s="51"/>
      <c r="BA316" s="51"/>
    </row>
    <row r="317" spans="50:53" s="52" customFormat="1">
      <c r="AX317" s="51"/>
      <c r="AY317" s="51"/>
      <c r="AZ317" s="51"/>
      <c r="BA317" s="51"/>
    </row>
    <row r="318" spans="50:53" s="52" customFormat="1">
      <c r="AX318" s="51"/>
      <c r="AY318" s="51"/>
      <c r="AZ318" s="51"/>
      <c r="BA318" s="51"/>
    </row>
    <row r="319" spans="50:53" s="52" customFormat="1">
      <c r="AX319" s="51"/>
      <c r="AY319" s="51"/>
      <c r="AZ319" s="51"/>
      <c r="BA319" s="51"/>
    </row>
    <row r="320" spans="50:53" s="52" customFormat="1">
      <c r="AX320" s="51"/>
      <c r="AY320" s="51"/>
      <c r="AZ320" s="51"/>
      <c r="BA320" s="51"/>
    </row>
    <row r="321" spans="50:53" s="52" customFormat="1">
      <c r="AX321" s="51"/>
      <c r="AY321" s="51"/>
      <c r="AZ321" s="51"/>
      <c r="BA321" s="51"/>
    </row>
    <row r="322" spans="50:53" s="52" customFormat="1">
      <c r="AX322" s="51"/>
      <c r="AY322" s="51"/>
      <c r="AZ322" s="51"/>
      <c r="BA322" s="51"/>
    </row>
    <row r="323" spans="50:53" s="52" customFormat="1">
      <c r="AX323" s="51"/>
      <c r="AY323" s="51"/>
      <c r="AZ323" s="51"/>
      <c r="BA323" s="51"/>
    </row>
    <row r="324" spans="50:53" s="52" customFormat="1">
      <c r="AX324" s="51"/>
      <c r="AY324" s="51"/>
      <c r="AZ324" s="51"/>
      <c r="BA324" s="51"/>
    </row>
    <row r="325" spans="50:53" s="52" customFormat="1">
      <c r="AX325" s="51"/>
      <c r="AY325" s="51"/>
      <c r="AZ325" s="51"/>
      <c r="BA325" s="51"/>
    </row>
    <row r="326" spans="50:53" s="52" customFormat="1">
      <c r="AX326" s="51"/>
      <c r="AY326" s="51"/>
      <c r="AZ326" s="51"/>
      <c r="BA326" s="51"/>
    </row>
    <row r="327" spans="50:53" s="52" customFormat="1">
      <c r="AX327" s="51"/>
      <c r="AY327" s="51"/>
      <c r="AZ327" s="51"/>
      <c r="BA327" s="51"/>
    </row>
    <row r="328" spans="50:53" s="52" customFormat="1">
      <c r="AX328" s="51"/>
      <c r="AY328" s="51"/>
      <c r="AZ328" s="51"/>
      <c r="BA328" s="51"/>
    </row>
    <row r="329" spans="50:53" s="52" customFormat="1">
      <c r="AX329" s="51"/>
      <c r="AY329" s="51"/>
      <c r="AZ329" s="51"/>
      <c r="BA329" s="51"/>
    </row>
    <row r="330" spans="50:53" s="52" customFormat="1">
      <c r="AX330" s="51"/>
      <c r="AY330" s="51"/>
      <c r="AZ330" s="51"/>
      <c r="BA330" s="51"/>
    </row>
    <row r="331" spans="50:53" s="52" customFormat="1">
      <c r="AX331" s="51"/>
      <c r="AY331" s="51"/>
      <c r="AZ331" s="51"/>
      <c r="BA331" s="51"/>
    </row>
    <row r="332" spans="50:53" s="52" customFormat="1">
      <c r="AX332" s="51"/>
      <c r="AY332" s="51"/>
      <c r="AZ332" s="51"/>
      <c r="BA332" s="51"/>
    </row>
    <row r="333" spans="50:53" s="52" customFormat="1">
      <c r="AX333" s="51"/>
      <c r="AY333" s="51"/>
      <c r="AZ333" s="51"/>
      <c r="BA333" s="51"/>
    </row>
    <row r="334" spans="50:53" s="52" customFormat="1">
      <c r="AX334" s="51"/>
      <c r="AY334" s="51"/>
      <c r="AZ334" s="51"/>
      <c r="BA334" s="51"/>
    </row>
    <row r="335" spans="50:53" s="52" customFormat="1">
      <c r="AX335" s="51"/>
      <c r="AY335" s="51"/>
      <c r="AZ335" s="51"/>
      <c r="BA335" s="51"/>
    </row>
    <row r="336" spans="50:53" s="52" customFormat="1">
      <c r="AX336" s="51"/>
      <c r="AY336" s="51"/>
      <c r="AZ336" s="51"/>
      <c r="BA336" s="51"/>
    </row>
    <row r="337" spans="50:53" s="52" customFormat="1">
      <c r="AX337" s="51"/>
      <c r="AY337" s="51"/>
      <c r="AZ337" s="51"/>
      <c r="BA337" s="51"/>
    </row>
    <row r="338" spans="50:53" s="52" customFormat="1">
      <c r="AX338" s="51"/>
      <c r="AY338" s="51"/>
      <c r="AZ338" s="51"/>
      <c r="BA338" s="51"/>
    </row>
    <row r="339" spans="50:53" s="52" customFormat="1">
      <c r="AX339" s="51"/>
      <c r="AY339" s="51"/>
      <c r="AZ339" s="51"/>
      <c r="BA339" s="51"/>
    </row>
    <row r="340" spans="50:53" s="52" customFormat="1">
      <c r="AX340" s="51"/>
      <c r="AY340" s="51"/>
      <c r="AZ340" s="51"/>
      <c r="BA340" s="51"/>
    </row>
    <row r="341" spans="50:53" s="52" customFormat="1">
      <c r="AX341" s="51"/>
      <c r="AY341" s="51"/>
      <c r="AZ341" s="51"/>
      <c r="BA341" s="51"/>
    </row>
    <row r="342" spans="50:53" s="52" customFormat="1">
      <c r="AX342" s="51"/>
      <c r="AY342" s="51"/>
      <c r="AZ342" s="51"/>
      <c r="BA342" s="51"/>
    </row>
    <row r="343" spans="50:53" s="52" customFormat="1">
      <c r="AX343" s="51"/>
      <c r="AY343" s="51"/>
      <c r="AZ343" s="51"/>
      <c r="BA343" s="51"/>
    </row>
    <row r="344" spans="50:53" s="52" customFormat="1">
      <c r="AX344" s="51"/>
      <c r="AY344" s="51"/>
      <c r="AZ344" s="51"/>
      <c r="BA344" s="51"/>
    </row>
    <row r="345" spans="50:53" s="52" customFormat="1">
      <c r="AX345" s="51"/>
      <c r="AY345" s="51"/>
      <c r="AZ345" s="51"/>
      <c r="BA345" s="51"/>
    </row>
    <row r="346" spans="50:53" s="52" customFormat="1">
      <c r="AX346" s="51"/>
      <c r="AY346" s="51"/>
      <c r="AZ346" s="51"/>
      <c r="BA346" s="51"/>
    </row>
    <row r="347" spans="50:53" s="52" customFormat="1">
      <c r="AX347" s="51"/>
      <c r="AY347" s="51"/>
      <c r="AZ347" s="51"/>
      <c r="BA347" s="51"/>
    </row>
    <row r="348" spans="50:53" s="52" customFormat="1">
      <c r="AX348" s="51"/>
      <c r="AY348" s="51"/>
      <c r="AZ348" s="51"/>
      <c r="BA348" s="51"/>
    </row>
    <row r="349" spans="50:53" s="52" customFormat="1">
      <c r="AX349" s="51"/>
      <c r="AY349" s="51"/>
      <c r="AZ349" s="51"/>
      <c r="BA349" s="51"/>
    </row>
    <row r="350" spans="50:53" s="52" customFormat="1">
      <c r="AX350" s="51"/>
      <c r="AY350" s="51"/>
      <c r="AZ350" s="51"/>
      <c r="BA350" s="51"/>
    </row>
    <row r="351" spans="50:53" s="52" customFormat="1">
      <c r="AX351" s="51"/>
      <c r="AY351" s="51"/>
      <c r="AZ351" s="51"/>
      <c r="BA351" s="51"/>
    </row>
    <row r="352" spans="50:53" s="52" customFormat="1">
      <c r="AX352" s="51"/>
      <c r="AY352" s="51"/>
      <c r="AZ352" s="51"/>
      <c r="BA352" s="51"/>
    </row>
    <row r="353" spans="50:53" s="52" customFormat="1">
      <c r="AX353" s="51"/>
      <c r="AY353" s="51"/>
      <c r="AZ353" s="51"/>
      <c r="BA353" s="51"/>
    </row>
    <row r="354" spans="50:53" s="52" customFormat="1">
      <c r="AX354" s="51"/>
      <c r="AY354" s="51"/>
      <c r="AZ354" s="51"/>
      <c r="BA354" s="51"/>
    </row>
    <row r="355" spans="50:53" s="52" customFormat="1">
      <c r="AX355" s="51"/>
      <c r="AY355" s="51"/>
      <c r="AZ355" s="51"/>
      <c r="BA355" s="51"/>
    </row>
    <row r="356" spans="50:53" s="52" customFormat="1">
      <c r="AX356" s="51"/>
      <c r="AY356" s="51"/>
      <c r="AZ356" s="51"/>
      <c r="BA356" s="51"/>
    </row>
    <row r="357" spans="50:53" s="52" customFormat="1">
      <c r="AX357" s="51"/>
      <c r="AY357" s="51"/>
      <c r="AZ357" s="51"/>
      <c r="BA357" s="51"/>
    </row>
    <row r="358" spans="50:53" s="52" customFormat="1">
      <c r="AX358" s="51"/>
      <c r="AY358" s="51"/>
      <c r="AZ358" s="51"/>
      <c r="BA358" s="51"/>
    </row>
    <row r="359" spans="50:53" s="52" customFormat="1">
      <c r="AX359" s="51"/>
      <c r="AY359" s="51"/>
      <c r="AZ359" s="51"/>
      <c r="BA359" s="51"/>
    </row>
    <row r="360" spans="50:53" s="52" customFormat="1">
      <c r="AX360" s="51"/>
      <c r="AY360" s="51"/>
      <c r="AZ360" s="51"/>
      <c r="BA360" s="51"/>
    </row>
    <row r="361" spans="50:53" s="52" customFormat="1">
      <c r="AX361" s="51"/>
      <c r="AY361" s="51"/>
      <c r="AZ361" s="51"/>
      <c r="BA361" s="51"/>
    </row>
    <row r="362" spans="50:53" s="52" customFormat="1">
      <c r="AX362" s="51"/>
      <c r="AY362" s="51"/>
      <c r="AZ362" s="51"/>
      <c r="BA362" s="51"/>
    </row>
    <row r="363" spans="50:53" s="52" customFormat="1">
      <c r="AX363" s="51"/>
      <c r="AY363" s="51"/>
      <c r="AZ363" s="51"/>
      <c r="BA363" s="51"/>
    </row>
    <row r="364" spans="50:53" s="52" customFormat="1">
      <c r="AX364" s="51"/>
      <c r="AY364" s="51"/>
      <c r="AZ364" s="51"/>
      <c r="BA364" s="51"/>
    </row>
    <row r="365" spans="50:53" s="52" customFormat="1">
      <c r="AX365" s="51"/>
      <c r="AY365" s="51"/>
      <c r="AZ365" s="51"/>
      <c r="BA365" s="51"/>
    </row>
    <row r="366" spans="50:53" s="52" customFormat="1">
      <c r="AX366" s="51"/>
      <c r="AY366" s="51"/>
      <c r="AZ366" s="51"/>
      <c r="BA366" s="51"/>
    </row>
    <row r="367" spans="50:53" s="52" customFormat="1">
      <c r="AX367" s="51"/>
      <c r="AY367" s="51"/>
      <c r="AZ367" s="51"/>
      <c r="BA367" s="51"/>
    </row>
    <row r="368" spans="50:53" s="52" customFormat="1">
      <c r="AX368" s="51"/>
      <c r="AY368" s="51"/>
      <c r="AZ368" s="51"/>
      <c r="BA368" s="51"/>
    </row>
    <row r="369" spans="50:53" s="52" customFormat="1">
      <c r="AX369" s="51"/>
      <c r="AY369" s="51"/>
      <c r="AZ369" s="51"/>
      <c r="BA369" s="51"/>
    </row>
  </sheetData>
  <mergeCells count="28">
    <mergeCell ref="AN155:AQ155"/>
    <mergeCell ref="AT155:AW155"/>
    <mergeCell ref="D156:F156"/>
    <mergeCell ref="J156:L156"/>
    <mergeCell ref="P156:R156"/>
    <mergeCell ref="V156:X156"/>
    <mergeCell ref="AB156:AD156"/>
    <mergeCell ref="AH156:AJ156"/>
    <mergeCell ref="AN156:AP156"/>
    <mergeCell ref="AT156:AV156"/>
    <mergeCell ref="D155:G155"/>
    <mergeCell ref="J155:M155"/>
    <mergeCell ref="P155:S155"/>
    <mergeCell ref="V155:Y155"/>
    <mergeCell ref="AB155:AE155"/>
    <mergeCell ref="AH155:AK155"/>
    <mergeCell ref="AN1:AS1"/>
    <mergeCell ref="C2:C3"/>
    <mergeCell ref="P2:P3"/>
    <mergeCell ref="V2:V3"/>
    <mergeCell ref="AP2:AP3"/>
    <mergeCell ref="AV2:AV3"/>
    <mergeCell ref="D1:I1"/>
    <mergeCell ref="J1:O1"/>
    <mergeCell ref="P1:U1"/>
    <mergeCell ref="V1:AA1"/>
    <mergeCell ref="AB1:AG1"/>
    <mergeCell ref="AH1:AM1"/>
  </mergeCells>
  <printOptions horizontalCentered="1"/>
  <pageMargins left="0.36" right="0.33" top="0.74" bottom="0.53" header="0.34" footer="0.5"/>
  <pageSetup paperSize="5" scale="75" orientation="portrait" r:id="rId1"/>
  <headerFooter alignWithMargins="0">
    <oddHeader xml:space="preserve">&amp;C
</oddHeader>
  </headerFooter>
  <rowBreaks count="1" manualBreakCount="1">
    <brk id="75" max="16383" man="1"/>
  </rowBreaks>
  <colBreaks count="7" manualBreakCount="7">
    <brk id="8" max="157" man="1"/>
    <brk id="15" max="145" man="1"/>
    <brk id="21" max="1048575" man="1"/>
    <brk id="27" max="1048575" man="1"/>
    <brk id="33" max="1048575" man="1"/>
    <brk id="39" max="1048575" man="1"/>
    <brk id="4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Expend by Group</vt:lpstr>
      <vt:lpstr>'Expend by Group'!Print_Area</vt:lpstr>
      <vt:lpstr>'Expend by Group'!Print_Titles</vt:lpstr>
    </vt:vector>
  </TitlesOfParts>
  <Company>LDOE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ldoe</cp:lastModifiedBy>
  <cp:lastPrinted>2012-07-18T13:38:06Z</cp:lastPrinted>
  <dcterms:created xsi:type="dcterms:W3CDTF">2012-07-18T13:26:26Z</dcterms:created>
  <dcterms:modified xsi:type="dcterms:W3CDTF">2012-07-18T13:38:56Z</dcterms:modified>
</cp:coreProperties>
</file>