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8195" windowHeight="11310"/>
  </bookViews>
  <sheets>
    <sheet name="Total Revenue" sheetId="1" r:id="rId1"/>
  </sheets>
  <definedNames>
    <definedName name="_xlnm.Print_Area" localSheetId="0">'Total Revenue'!$A$1:$I$107</definedName>
    <definedName name="_xlnm.Print_Titles" localSheetId="0">'Total Revenue'!$A:$B,'Total Revenue'!$1:$3</definedName>
  </definedNames>
  <calcPr calcId="145621"/>
</workbook>
</file>

<file path=xl/calcChain.xml><?xml version="1.0" encoding="utf-8"?>
<calcChain xmlns="http://schemas.openxmlformats.org/spreadsheetml/2006/main">
  <c r="I4" i="1" l="1"/>
  <c r="D4" i="1" s="1"/>
  <c r="I5" i="1"/>
  <c r="D5" i="1" s="1"/>
  <c r="I6" i="1"/>
  <c r="D6" i="1" s="1"/>
  <c r="I7" i="1"/>
  <c r="D7" i="1" s="1"/>
  <c r="I8" i="1"/>
  <c r="D8" i="1" s="1"/>
  <c r="I9" i="1"/>
  <c r="D9" i="1" s="1"/>
  <c r="I10" i="1"/>
  <c r="D10" i="1" s="1"/>
  <c r="I11" i="1"/>
  <c r="D11" i="1" s="1"/>
  <c r="I12" i="1"/>
  <c r="D12" i="1" s="1"/>
  <c r="I13" i="1"/>
  <c r="D13" i="1" s="1"/>
  <c r="I14" i="1"/>
  <c r="D14" i="1" s="1"/>
  <c r="I15" i="1"/>
  <c r="D15" i="1" s="1"/>
  <c r="I16" i="1"/>
  <c r="D16" i="1" s="1"/>
  <c r="I17" i="1"/>
  <c r="D17" i="1" s="1"/>
  <c r="I18" i="1"/>
  <c r="D18" i="1" s="1"/>
  <c r="I19" i="1"/>
  <c r="D19" i="1" s="1"/>
  <c r="I20" i="1"/>
  <c r="D20" i="1" s="1"/>
  <c r="I21" i="1"/>
  <c r="D21" i="1" s="1"/>
  <c r="I22" i="1"/>
  <c r="D22" i="1" s="1"/>
  <c r="I23" i="1"/>
  <c r="D23" i="1" s="1"/>
  <c r="I24" i="1"/>
  <c r="D24" i="1" s="1"/>
  <c r="I25" i="1"/>
  <c r="D25" i="1" s="1"/>
  <c r="I26" i="1"/>
  <c r="D26" i="1" s="1"/>
  <c r="I27" i="1"/>
  <c r="D27" i="1" s="1"/>
  <c r="I28" i="1"/>
  <c r="D28" i="1" s="1"/>
  <c r="I29" i="1"/>
  <c r="D29" i="1" s="1"/>
  <c r="I30" i="1"/>
  <c r="D30" i="1" s="1"/>
  <c r="I31" i="1"/>
  <c r="D31" i="1" s="1"/>
  <c r="I32" i="1"/>
  <c r="D32" i="1" s="1"/>
  <c r="I33" i="1"/>
  <c r="D33" i="1" s="1"/>
  <c r="I34" i="1"/>
  <c r="D34" i="1" s="1"/>
  <c r="I35" i="1"/>
  <c r="D35" i="1" s="1"/>
  <c r="I36" i="1"/>
  <c r="D36" i="1" s="1"/>
  <c r="I37" i="1"/>
  <c r="D37" i="1" s="1"/>
  <c r="I38" i="1"/>
  <c r="D38" i="1" s="1"/>
  <c r="I39" i="1"/>
  <c r="F39" i="1" s="1"/>
  <c r="I40" i="1"/>
  <c r="F40" i="1" s="1"/>
  <c r="I41" i="1"/>
  <c r="F41" i="1" s="1"/>
  <c r="I42" i="1"/>
  <c r="F42" i="1" s="1"/>
  <c r="I43" i="1"/>
  <c r="F43" i="1" s="1"/>
  <c r="I44" i="1"/>
  <c r="F44" i="1" s="1"/>
  <c r="I45" i="1"/>
  <c r="F45" i="1" s="1"/>
  <c r="I46" i="1"/>
  <c r="D46" i="1" s="1"/>
  <c r="I47" i="1"/>
  <c r="F47" i="1" s="1"/>
  <c r="I48" i="1"/>
  <c r="F48" i="1" s="1"/>
  <c r="I49" i="1"/>
  <c r="F49" i="1" s="1"/>
  <c r="I50" i="1"/>
  <c r="F50" i="1" s="1"/>
  <c r="I51" i="1"/>
  <c r="F51" i="1" s="1"/>
  <c r="I52" i="1"/>
  <c r="F52" i="1" s="1"/>
  <c r="I53" i="1"/>
  <c r="F53" i="1" s="1"/>
  <c r="I54" i="1"/>
  <c r="F54" i="1" s="1"/>
  <c r="I55" i="1"/>
  <c r="F55" i="1" s="1"/>
  <c r="I56" i="1"/>
  <c r="F56" i="1" s="1"/>
  <c r="I57" i="1"/>
  <c r="F57" i="1" s="1"/>
  <c r="I58" i="1"/>
  <c r="F58" i="1" s="1"/>
  <c r="I59" i="1"/>
  <c r="F59" i="1" s="1"/>
  <c r="I60" i="1"/>
  <c r="F60" i="1" s="1"/>
  <c r="I61" i="1"/>
  <c r="F61" i="1" s="1"/>
  <c r="I62" i="1"/>
  <c r="F62" i="1" s="1"/>
  <c r="I63" i="1"/>
  <c r="F63" i="1" s="1"/>
  <c r="I64" i="1"/>
  <c r="F64" i="1" s="1"/>
  <c r="I65" i="1"/>
  <c r="F65" i="1" s="1"/>
  <c r="H66" i="1"/>
  <c r="I66" i="1"/>
  <c r="F66" i="1" s="1"/>
  <c r="I67" i="1"/>
  <c r="F67" i="1" s="1"/>
  <c r="I68" i="1"/>
  <c r="F68" i="1" s="1"/>
  <c r="I69" i="1"/>
  <c r="F69" i="1" s="1"/>
  <c r="I70" i="1"/>
  <c r="F70" i="1" s="1"/>
  <c r="I71" i="1"/>
  <c r="F71" i="1" s="1"/>
  <c r="H72" i="1"/>
  <c r="I72" i="1"/>
  <c r="F72" i="1" s="1"/>
  <c r="I73" i="1"/>
  <c r="F73" i="1" s="1"/>
  <c r="C74" i="1"/>
  <c r="E74" i="1"/>
  <c r="G74" i="1"/>
  <c r="I74" i="1"/>
  <c r="I76" i="1"/>
  <c r="D76" i="1" s="1"/>
  <c r="I77" i="1"/>
  <c r="D77" i="1" s="1"/>
  <c r="C78" i="1"/>
  <c r="E78" i="1"/>
  <c r="G78" i="1"/>
  <c r="I80" i="1"/>
  <c r="F80" i="1" s="1"/>
  <c r="I81" i="1"/>
  <c r="F81" i="1" s="1"/>
  <c r="H82" i="1"/>
  <c r="I82" i="1"/>
  <c r="F82" i="1" s="1"/>
  <c r="I83" i="1"/>
  <c r="F83" i="1" s="1"/>
  <c r="I84" i="1"/>
  <c r="F84" i="1" s="1"/>
  <c r="I85" i="1"/>
  <c r="F85" i="1" s="1"/>
  <c r="H86" i="1"/>
  <c r="I86" i="1"/>
  <c r="F86" i="1" s="1"/>
  <c r="I87" i="1"/>
  <c r="F87" i="1" s="1"/>
  <c r="I88" i="1"/>
  <c r="F88" i="1" s="1"/>
  <c r="I89" i="1"/>
  <c r="F89" i="1" s="1"/>
  <c r="H90" i="1"/>
  <c r="I90" i="1"/>
  <c r="F90" i="1" s="1"/>
  <c r="I91" i="1"/>
  <c r="F91" i="1" s="1"/>
  <c r="I92" i="1"/>
  <c r="F92" i="1" s="1"/>
  <c r="I93" i="1"/>
  <c r="F93" i="1" s="1"/>
  <c r="H94" i="1"/>
  <c r="I94" i="1"/>
  <c r="F94" i="1" s="1"/>
  <c r="I95" i="1"/>
  <c r="F95" i="1" s="1"/>
  <c r="C96" i="1"/>
  <c r="E96" i="1"/>
  <c r="G96" i="1"/>
  <c r="I96" i="1"/>
  <c r="I99" i="1"/>
  <c r="F99" i="1" s="1"/>
  <c r="C100" i="1"/>
  <c r="E100" i="1"/>
  <c r="G100" i="1"/>
  <c r="C102" i="1"/>
  <c r="E102" i="1"/>
  <c r="G102" i="1"/>
  <c r="H92" i="1" l="1"/>
  <c r="H88" i="1"/>
  <c r="H84" i="1"/>
  <c r="H74" i="1"/>
  <c r="H70" i="1"/>
  <c r="F96" i="1"/>
  <c r="D95" i="1"/>
  <c r="D93" i="1"/>
  <c r="D91" i="1"/>
  <c r="D89" i="1"/>
  <c r="D87" i="1"/>
  <c r="D85" i="1"/>
  <c r="D83" i="1"/>
  <c r="D81" i="1"/>
  <c r="H80" i="1"/>
  <c r="D74" i="1"/>
  <c r="H73" i="1"/>
  <c r="D72" i="1"/>
  <c r="H71" i="1"/>
  <c r="D70" i="1"/>
  <c r="H69" i="1"/>
  <c r="D68" i="1"/>
  <c r="H67" i="1"/>
  <c r="D66" i="1"/>
  <c r="H65" i="1"/>
  <c r="D64" i="1"/>
  <c r="H63" i="1"/>
  <c r="D62" i="1"/>
  <c r="H61" i="1"/>
  <c r="D60" i="1"/>
  <c r="H59" i="1"/>
  <c r="D58" i="1"/>
  <c r="H57" i="1"/>
  <c r="D56" i="1"/>
  <c r="H55" i="1"/>
  <c r="D54" i="1"/>
  <c r="H53" i="1"/>
  <c r="D52" i="1"/>
  <c r="H51" i="1"/>
  <c r="D50" i="1"/>
  <c r="H49" i="1"/>
  <c r="D48" i="1"/>
  <c r="H47" i="1"/>
  <c r="H96" i="1"/>
  <c r="D96" i="1"/>
  <c r="H95" i="1"/>
  <c r="D94" i="1"/>
  <c r="H93" i="1"/>
  <c r="D92" i="1"/>
  <c r="H91" i="1"/>
  <c r="D90" i="1"/>
  <c r="H89" i="1"/>
  <c r="D88" i="1"/>
  <c r="H87" i="1"/>
  <c r="D86" i="1"/>
  <c r="H85" i="1"/>
  <c r="D84" i="1"/>
  <c r="H83" i="1"/>
  <c r="D82" i="1"/>
  <c r="H81" i="1"/>
  <c r="D80" i="1"/>
  <c r="F74" i="1"/>
  <c r="D73" i="1"/>
  <c r="D71" i="1"/>
  <c r="D69" i="1"/>
  <c r="H68" i="1"/>
  <c r="D67" i="1"/>
  <c r="D65" i="1"/>
  <c r="H64" i="1"/>
  <c r="D63" i="1"/>
  <c r="H62" i="1"/>
  <c r="D61" i="1"/>
  <c r="H60" i="1"/>
  <c r="D59" i="1"/>
  <c r="H58" i="1"/>
  <c r="D57" i="1"/>
  <c r="H56" i="1"/>
  <c r="D55" i="1"/>
  <c r="H54" i="1"/>
  <c r="D53" i="1"/>
  <c r="H52" i="1"/>
  <c r="D51" i="1"/>
  <c r="H50" i="1"/>
  <c r="D49" i="1"/>
  <c r="H48" i="1"/>
  <c r="D47" i="1"/>
  <c r="H46" i="1"/>
  <c r="F77" i="1"/>
  <c r="F76" i="1"/>
  <c r="I100" i="1"/>
  <c r="H99" i="1"/>
  <c r="D99" i="1"/>
  <c r="I78" i="1"/>
  <c r="H77" i="1"/>
  <c r="H76" i="1"/>
  <c r="F46" i="1"/>
  <c r="D45" i="1"/>
  <c r="H45" i="1"/>
  <c r="D44" i="1"/>
  <c r="H44" i="1"/>
  <c r="D43" i="1"/>
  <c r="H43" i="1"/>
  <c r="D42" i="1"/>
  <c r="H42" i="1"/>
  <c r="D41" i="1"/>
  <c r="H41" i="1"/>
  <c r="D40" i="1"/>
  <c r="H40" i="1"/>
  <c r="D39" i="1"/>
  <c r="H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100" i="1" l="1"/>
  <c r="D100" i="1"/>
  <c r="F100" i="1"/>
  <c r="D78" i="1"/>
  <c r="I102" i="1"/>
  <c r="F78" i="1"/>
  <c r="H78" i="1"/>
  <c r="F102" i="1" l="1"/>
  <c r="D102" i="1"/>
  <c r="H102" i="1"/>
</calcChain>
</file>

<file path=xl/sharedStrings.xml><?xml version="1.0" encoding="utf-8"?>
<sst xmlns="http://schemas.openxmlformats.org/spreadsheetml/2006/main" count="108" uniqueCount="108">
  <si>
    <t>***Includes SSD Sites 101018, 101021, &amp; 101022</t>
  </si>
  <si>
    <t xml:space="preserve">** Each city/parish school district transfers local revenue to Type 2 Charter Schools, the Recovery School District, and the Office of Juvenile Justice. Each school that receives this local revenue reports the revenue as miscellaneous local revenue. In order for state-level reporting to accurately reflect the local revenue of each city/parish school district, these local revenue transfers are subtracted from the local revenue of the city/parish school district. </t>
  </si>
  <si>
    <t>* Excludes one-time Hurricane Related revenue</t>
  </si>
  <si>
    <t>Total State</t>
  </si>
  <si>
    <t>Total Office of Juvenile Justice Schools</t>
  </si>
  <si>
    <t xml:space="preserve">Office of Juvenile Justice*** </t>
  </si>
  <si>
    <t>A02</t>
  </si>
  <si>
    <t>Total Type 2 Charter Schools</t>
  </si>
  <si>
    <t>New Orleans Military/Maritime Academy</t>
  </si>
  <si>
    <t xml:space="preserve">Lycee Francais de la Nouvelle-Orleans </t>
  </si>
  <si>
    <t xml:space="preserve">Lake Charles Charter Academy </t>
  </si>
  <si>
    <t>Louisiana Connections Academy</t>
  </si>
  <si>
    <t>International High School</t>
  </si>
  <si>
    <t>Louisiana Virtual Charter Academy</t>
  </si>
  <si>
    <t>Madison Preparatory Academy</t>
  </si>
  <si>
    <t>D'Arbonne Woods Charter School</t>
  </si>
  <si>
    <t>The MAX Charter School</t>
  </si>
  <si>
    <t>Milestone SABIS Academy of New Orleans</t>
  </si>
  <si>
    <t>Belle Chasse Academy</t>
  </si>
  <si>
    <t>Delhi Charter School</t>
  </si>
  <si>
    <t>Avoyelles Public Charter School</t>
  </si>
  <si>
    <t>International School of Louisiana</t>
  </si>
  <si>
    <t>V. B. Glencoe Charter School</t>
  </si>
  <si>
    <t>New Vision Learning Academy</t>
  </si>
  <si>
    <t>Total Lab Schools</t>
  </si>
  <si>
    <t>Southern University Lab School</t>
  </si>
  <si>
    <t>LSU Laboratory School</t>
  </si>
  <si>
    <t>Total City/Parish School Districts</t>
  </si>
  <si>
    <t>Central Community School Board</t>
  </si>
  <si>
    <t>City of Baker School Board</t>
  </si>
  <si>
    <t>Zachary Community School Board</t>
  </si>
  <si>
    <t>City of Bogalusa School Board</t>
  </si>
  <si>
    <t>City of Monroe School Board</t>
  </si>
  <si>
    <t>Winn Parish School Board</t>
  </si>
  <si>
    <t>West Feliciana Parish School Board</t>
  </si>
  <si>
    <t>West Carroll Parish School Board</t>
  </si>
  <si>
    <t>West Baton Rouge Parish School Board</t>
  </si>
  <si>
    <t>Webster Parish School Board</t>
  </si>
  <si>
    <t>Washington Parish School Board</t>
  </si>
  <si>
    <t>Vernon Parish School Board</t>
  </si>
  <si>
    <t>Vermilion Parish School Board</t>
  </si>
  <si>
    <t>Union Parish School Board</t>
  </si>
  <si>
    <t>Terrebonne Parish School Board</t>
  </si>
  <si>
    <t>Tensas Parish School Board</t>
  </si>
  <si>
    <t>Tangipahoa Parish School Board</t>
  </si>
  <si>
    <t>St. Tammany Parish School Board*</t>
  </si>
  <si>
    <t>St. Mary Parish School Board</t>
  </si>
  <si>
    <t>St. Martin Parish School Board</t>
  </si>
  <si>
    <t>St. Landry Parish School Board</t>
  </si>
  <si>
    <t>St. John Parish School Board</t>
  </si>
  <si>
    <t>St. James Parish School Board</t>
  </si>
  <si>
    <t>St. Helena Parish School Board</t>
  </si>
  <si>
    <t>St. Charles Parish School Board</t>
  </si>
  <si>
    <t>St. Bernard Parish School Board*</t>
  </si>
  <si>
    <t>Sabine Parish School Board</t>
  </si>
  <si>
    <t>Richland Parish School Board</t>
  </si>
  <si>
    <t>Red River Parish School Board</t>
  </si>
  <si>
    <t>Rapides Parish School Board</t>
  </si>
  <si>
    <t xml:space="preserve">Pointe Coupee Parish School Board </t>
  </si>
  <si>
    <t>Plaquemines Parish School Board*</t>
  </si>
  <si>
    <t>Ouachita Parish School Board</t>
  </si>
  <si>
    <t xml:space="preserve">Orleans Parish School Board </t>
  </si>
  <si>
    <t>Natchitoches Parish School Board</t>
  </si>
  <si>
    <t>Morehouse Parish School Board</t>
  </si>
  <si>
    <t>Madison Parish School Board</t>
  </si>
  <si>
    <t>Livingston Parish School Board</t>
  </si>
  <si>
    <t>Lincoln Parish School Board</t>
  </si>
  <si>
    <t>LaSalle Parish School Board</t>
  </si>
  <si>
    <t>Lafourche Parish School Board*</t>
  </si>
  <si>
    <t>Lafayette Parish School Board</t>
  </si>
  <si>
    <t>Jefferson Davis Parish School Board</t>
  </si>
  <si>
    <t>Jefferson Parish School Board*</t>
  </si>
  <si>
    <t>Jackson Parish School Board</t>
  </si>
  <si>
    <t>Iberville Parish School Board</t>
  </si>
  <si>
    <t>Iberia Parish School Board</t>
  </si>
  <si>
    <t>Grant Parish School Board</t>
  </si>
  <si>
    <t>Franklin Parish School Board</t>
  </si>
  <si>
    <t>Evangeline Parish School Board</t>
  </si>
  <si>
    <t>East Feliciana Parish School Board</t>
  </si>
  <si>
    <t>East Carroll Parish School Board</t>
  </si>
  <si>
    <t xml:space="preserve">East Baton Rouge Parish School Board </t>
  </si>
  <si>
    <t>DeSoto Parish School Board</t>
  </si>
  <si>
    <t>Concordia Parish School Board</t>
  </si>
  <si>
    <t>Claiborne Parish School Board</t>
  </si>
  <si>
    <t>Catahoula Parish School Board</t>
  </si>
  <si>
    <t>Cameron Parish School Board</t>
  </si>
  <si>
    <t>Caldwell Parish School Board</t>
  </si>
  <si>
    <t>Calcasieu Parish School Board</t>
  </si>
  <si>
    <t>Caddo Parish School Board</t>
  </si>
  <si>
    <t>Bossier Parish School Board</t>
  </si>
  <si>
    <t>Bienville Parish School Board</t>
  </si>
  <si>
    <t>Beauregard Parish School Board</t>
  </si>
  <si>
    <t>Avoyelles Parish School Board</t>
  </si>
  <si>
    <t>Assumption Parish School Board</t>
  </si>
  <si>
    <t>Ascension Parish School Board</t>
  </si>
  <si>
    <t>Allen Parish School Board</t>
  </si>
  <si>
    <t>Acadia Parish School Board</t>
  </si>
  <si>
    <t>District/Agency Name</t>
  </si>
  <si>
    <t>LEA</t>
  </si>
  <si>
    <t>Total 
Revenue</t>
  </si>
  <si>
    <t>Local 
Revenue as 
a Percent 
of Total 
Revenue</t>
  </si>
  <si>
    <t xml:space="preserve">Local** 
Revenue </t>
  </si>
  <si>
    <t>State 
Revenue as 
a Percent 
of Total 
Revenue</t>
  </si>
  <si>
    <t>State
 Revenue</t>
  </si>
  <si>
    <t>Federal 
Revenue as 
a Percent 
of Total 
Revenue</t>
  </si>
  <si>
    <t>Federal 
Revenue</t>
  </si>
  <si>
    <t xml:space="preserve">Federal, State and Local Revenue as a Percent of Total Revenue - FY 2011-2012
</t>
  </si>
  <si>
    <t>Recovery School District (RSD Operated &amp; Type 5 Charters)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</si>
</sst>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#,##0_);[Red]\(&quot;$&quot;#,##0\)"/>
    <numFmt numFmtId="43" formatCode="_(* #,##0.00_);_(* \(#,##0.00\);_(* &quot;-&quot;??_);_(@_)"/>
    <numFmt numFmtId="164" formatCode="&quot;$&quot;#,##0"/>
  </numFmts>
  <fonts count="12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 Narrow"/>
      <family val="2"/>
    </font>
    <font>
      <b/>
      <sz val="10"/>
      <name val="Arial Narrow"/>
      <family val="2"/>
    </font>
    <font>
      <sz val="10"/>
      <color indexed="8"/>
      <name val="Arial"/>
      <family val="2"/>
    </font>
    <font>
      <sz val="10"/>
      <color indexed="8"/>
      <name val="Arial Narrow"/>
      <family val="2"/>
    </font>
    <font>
      <b/>
      <sz val="10"/>
      <color indexed="8"/>
      <name val="Arial Narrow"/>
      <family val="2"/>
    </font>
    <font>
      <b/>
      <sz val="11"/>
      <name val="Arial Narrow"/>
      <family val="2"/>
    </font>
    <font>
      <b/>
      <sz val="16"/>
      <name val="Arial Narrow"/>
      <family val="2"/>
    </font>
    <font>
      <sz val="10"/>
      <color theme="1"/>
      <name val="Courier New"/>
      <family val="2"/>
    </font>
    <font>
      <sz val="10"/>
      <name val="Arial"/>
      <family val="2"/>
    </font>
    <font>
      <sz val="10"/>
      <name val="MS Sans Serif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</fills>
  <borders count="31">
    <border>
      <left/>
      <right/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64"/>
      </bottom>
      <diagonal/>
    </border>
    <border>
      <left/>
      <right style="thin">
        <color indexed="64"/>
      </right>
      <top style="thin">
        <color indexed="8"/>
      </top>
      <bottom style="double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/>
      <top style="thin">
        <color indexed="8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2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2">
    <xf numFmtId="0" fontId="0" fillId="0" borderId="0"/>
    <xf numFmtId="0" fontId="4" fillId="0" borderId="0"/>
    <xf numFmtId="0" fontId="4" fillId="0" borderId="0"/>
    <xf numFmtId="0" fontId="4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9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</cellStyleXfs>
  <cellXfs count="85">
    <xf numFmtId="0" fontId="0" fillId="0" borderId="0" xfId="0"/>
    <xf numFmtId="38" fontId="2" fillId="0" borderId="0" xfId="0" applyNumberFormat="1" applyFont="1"/>
    <xf numFmtId="164" fontId="3" fillId="0" borderId="0" xfId="0" applyNumberFormat="1" applyFont="1" applyBorder="1"/>
    <xf numFmtId="10" fontId="3" fillId="0" borderId="0" xfId="0" applyNumberFormat="1" applyFont="1" applyBorder="1" applyAlignment="1">
      <alignment horizontal="right" vertical="center" wrapText="1"/>
    </xf>
    <xf numFmtId="0" fontId="3" fillId="0" borderId="0" xfId="0" applyFont="1" applyBorder="1" applyAlignment="1">
      <alignment horizontal="left"/>
    </xf>
    <xf numFmtId="0" fontId="2" fillId="0" borderId="0" xfId="0" applyFont="1" applyBorder="1"/>
    <xf numFmtId="164" fontId="3" fillId="0" borderId="1" xfId="0" applyNumberFormat="1" applyFont="1" applyBorder="1"/>
    <xf numFmtId="10" fontId="3" fillId="0" borderId="2" xfId="0" applyNumberFormat="1" applyFont="1" applyBorder="1" applyAlignment="1">
      <alignment horizontal="right" vertical="center" wrapText="1"/>
    </xf>
    <xf numFmtId="0" fontId="3" fillId="0" borderId="3" xfId="0" applyFont="1" applyBorder="1" applyAlignment="1">
      <alignment horizontal="left"/>
    </xf>
    <xf numFmtId="0" fontId="2" fillId="0" borderId="4" xfId="0" applyFont="1" applyBorder="1"/>
    <xf numFmtId="0" fontId="2" fillId="2" borderId="5" xfId="0" applyFont="1" applyFill="1" applyBorder="1"/>
    <xf numFmtId="0" fontId="2" fillId="2" borderId="6" xfId="0" applyFont="1" applyFill="1" applyBorder="1"/>
    <xf numFmtId="0" fontId="2" fillId="2" borderId="7" xfId="0" applyFont="1" applyFill="1" applyBorder="1"/>
    <xf numFmtId="6" fontId="3" fillId="0" borderId="8" xfId="0" applyNumberFormat="1" applyFont="1" applyBorder="1"/>
    <xf numFmtId="10" fontId="3" fillId="0" borderId="8" xfId="0" applyNumberFormat="1" applyFont="1" applyBorder="1" applyAlignment="1">
      <alignment horizontal="right" vertical="center" wrapText="1"/>
    </xf>
    <xf numFmtId="10" fontId="3" fillId="0" borderId="9" xfId="0" applyNumberFormat="1" applyFont="1" applyBorder="1" applyAlignment="1">
      <alignment horizontal="right" vertical="center" wrapText="1"/>
    </xf>
    <xf numFmtId="6" fontId="3" fillId="0" borderId="10" xfId="0" applyNumberFormat="1" applyFont="1" applyBorder="1"/>
    <xf numFmtId="0" fontId="3" fillId="0" borderId="11" xfId="0" applyFont="1" applyBorder="1" applyAlignment="1">
      <alignment horizontal="left"/>
    </xf>
    <xf numFmtId="0" fontId="2" fillId="0" borderId="12" xfId="0" applyFont="1" applyBorder="1"/>
    <xf numFmtId="164" fontId="5" fillId="0" borderId="8" xfId="1" applyNumberFormat="1" applyFont="1" applyFill="1" applyBorder="1" applyAlignment="1">
      <alignment horizontal="right" wrapText="1"/>
    </xf>
    <xf numFmtId="10" fontId="5" fillId="0" borderId="8" xfId="1" applyNumberFormat="1" applyFont="1" applyFill="1" applyBorder="1" applyAlignment="1">
      <alignment horizontal="right" wrapText="1"/>
    </xf>
    <xf numFmtId="0" fontId="5" fillId="3" borderId="8" xfId="1" applyFont="1" applyFill="1" applyBorder="1" applyAlignment="1">
      <alignment wrapText="1"/>
    </xf>
    <xf numFmtId="0" fontId="5" fillId="3" borderId="8" xfId="1" applyFont="1" applyFill="1" applyBorder="1" applyAlignment="1">
      <alignment horizontal="right" wrapText="1"/>
    </xf>
    <xf numFmtId="0" fontId="2" fillId="2" borderId="13" xfId="0" applyFont="1" applyFill="1" applyBorder="1"/>
    <xf numFmtId="164" fontId="3" fillId="0" borderId="10" xfId="0" applyNumberFormat="1" applyFont="1" applyBorder="1"/>
    <xf numFmtId="10" fontId="6" fillId="0" borderId="14" xfId="1" applyNumberFormat="1" applyFont="1" applyFill="1" applyBorder="1" applyAlignment="1">
      <alignment horizontal="right" wrapText="1"/>
    </xf>
    <xf numFmtId="10" fontId="6" fillId="0" borderId="8" xfId="1" applyNumberFormat="1" applyFont="1" applyFill="1" applyBorder="1" applyAlignment="1">
      <alignment horizontal="right" wrapText="1"/>
    </xf>
    <xf numFmtId="38" fontId="2" fillId="0" borderId="0" xfId="0" applyNumberFormat="1" applyFont="1" applyBorder="1"/>
    <xf numFmtId="0" fontId="5" fillId="4" borderId="8" xfId="1" applyFont="1" applyFill="1" applyBorder="1" applyAlignment="1">
      <alignment horizontal="left" wrapText="1"/>
    </xf>
    <xf numFmtId="0" fontId="5" fillId="4" borderId="8" xfId="1" applyFont="1" applyFill="1" applyBorder="1" applyAlignment="1">
      <alignment horizontal="right" wrapText="1"/>
    </xf>
    <xf numFmtId="0" fontId="5" fillId="0" borderId="8" xfId="1" applyFont="1" applyFill="1" applyBorder="1" applyAlignment="1">
      <alignment wrapText="1"/>
    </xf>
    <xf numFmtId="0" fontId="5" fillId="0" borderId="8" xfId="1" applyFont="1" applyFill="1" applyBorder="1" applyAlignment="1">
      <alignment horizontal="right" wrapText="1"/>
    </xf>
    <xf numFmtId="164" fontId="5" fillId="0" borderId="15" xfId="1" applyNumberFormat="1" applyFont="1" applyFill="1" applyBorder="1" applyAlignment="1">
      <alignment horizontal="right" wrapText="1"/>
    </xf>
    <xf numFmtId="10" fontId="5" fillId="0" borderId="15" xfId="1" applyNumberFormat="1" applyFont="1" applyFill="1" applyBorder="1" applyAlignment="1">
      <alignment horizontal="right" wrapText="1"/>
    </xf>
    <xf numFmtId="0" fontId="5" fillId="0" borderId="15" xfId="1" applyFont="1" applyFill="1" applyBorder="1" applyAlignment="1">
      <alignment wrapText="1"/>
    </xf>
    <xf numFmtId="0" fontId="5" fillId="0" borderId="15" xfId="1" applyFont="1" applyFill="1" applyBorder="1" applyAlignment="1">
      <alignment horizontal="right" wrapText="1"/>
    </xf>
    <xf numFmtId="0" fontId="5" fillId="4" borderId="15" xfId="1" applyFont="1" applyFill="1" applyBorder="1" applyAlignment="1">
      <alignment horizontal="left" wrapText="1"/>
    </xf>
    <xf numFmtId="0" fontId="5" fillId="4" borderId="15" xfId="1" applyFont="1" applyFill="1" applyBorder="1" applyAlignment="1">
      <alignment horizontal="right" wrapText="1"/>
    </xf>
    <xf numFmtId="164" fontId="5" fillId="0" borderId="16" xfId="1" applyNumberFormat="1" applyFont="1" applyFill="1" applyBorder="1" applyAlignment="1">
      <alignment horizontal="right" wrapText="1"/>
    </xf>
    <xf numFmtId="10" fontId="5" fillId="0" borderId="16" xfId="1" applyNumberFormat="1" applyFont="1" applyFill="1" applyBorder="1" applyAlignment="1">
      <alignment horizontal="right" wrapText="1"/>
    </xf>
    <xf numFmtId="0" fontId="5" fillId="0" borderId="16" xfId="1" applyFont="1" applyFill="1" applyBorder="1" applyAlignment="1">
      <alignment wrapText="1"/>
    </xf>
    <xf numFmtId="0" fontId="5" fillId="0" borderId="16" xfId="1" applyFont="1" applyFill="1" applyBorder="1" applyAlignment="1">
      <alignment horizontal="right" wrapText="1"/>
    </xf>
    <xf numFmtId="10" fontId="5" fillId="0" borderId="17" xfId="1" applyNumberFormat="1" applyFont="1" applyFill="1" applyBorder="1" applyAlignment="1">
      <alignment horizontal="right" wrapText="1"/>
    </xf>
    <xf numFmtId="0" fontId="5" fillId="0" borderId="17" xfId="1" applyFont="1" applyFill="1" applyBorder="1" applyAlignment="1">
      <alignment horizontal="right" wrapText="1"/>
    </xf>
    <xf numFmtId="164" fontId="3" fillId="0" borderId="18" xfId="0" applyNumberFormat="1" applyFont="1" applyBorder="1"/>
    <xf numFmtId="10" fontId="6" fillId="0" borderId="18" xfId="1" applyNumberFormat="1" applyFont="1" applyFill="1" applyBorder="1" applyAlignment="1">
      <alignment horizontal="right" wrapText="1"/>
    </xf>
    <xf numFmtId="164" fontId="3" fillId="0" borderId="0" xfId="0" applyNumberFormat="1" applyFont="1"/>
    <xf numFmtId="10" fontId="5" fillId="0" borderId="19" xfId="1" applyNumberFormat="1" applyFont="1" applyFill="1" applyBorder="1" applyAlignment="1">
      <alignment horizontal="right" wrapText="1"/>
    </xf>
    <xf numFmtId="0" fontId="5" fillId="0" borderId="10" xfId="1" applyFont="1" applyFill="1" applyBorder="1" applyAlignment="1">
      <alignment horizontal="left" wrapText="1"/>
    </xf>
    <xf numFmtId="0" fontId="5" fillId="0" borderId="10" xfId="1" applyFont="1" applyFill="1" applyBorder="1" applyAlignment="1">
      <alignment horizontal="right" wrapText="1"/>
    </xf>
    <xf numFmtId="164" fontId="5" fillId="0" borderId="20" xfId="1" applyNumberFormat="1" applyFont="1" applyFill="1" applyBorder="1" applyAlignment="1">
      <alignment horizontal="right" wrapText="1"/>
    </xf>
    <xf numFmtId="10" fontId="5" fillId="0" borderId="20" xfId="1" applyNumberFormat="1" applyFont="1" applyFill="1" applyBorder="1" applyAlignment="1">
      <alignment horizontal="right" wrapText="1"/>
    </xf>
    <xf numFmtId="0" fontId="5" fillId="0" borderId="21" xfId="1" applyFont="1" applyFill="1" applyBorder="1" applyAlignment="1">
      <alignment horizontal="left" wrapText="1"/>
    </xf>
    <xf numFmtId="0" fontId="5" fillId="0" borderId="21" xfId="1" applyFont="1" applyFill="1" applyBorder="1" applyAlignment="1">
      <alignment horizontal="right" wrapText="1"/>
    </xf>
    <xf numFmtId="10" fontId="3" fillId="0" borderId="18" xfId="0" applyNumberFormat="1" applyFont="1" applyBorder="1"/>
    <xf numFmtId="0" fontId="6" fillId="0" borderId="18" xfId="1" applyFont="1" applyFill="1" applyBorder="1" applyAlignment="1">
      <alignment horizontal="left" wrapText="1"/>
    </xf>
    <xf numFmtId="0" fontId="3" fillId="0" borderId="22" xfId="0" applyFont="1" applyBorder="1" applyAlignment="1">
      <alignment horizontal="left"/>
    </xf>
    <xf numFmtId="164" fontId="5" fillId="0" borderId="15" xfId="2" applyNumberFormat="1" applyFont="1" applyFill="1" applyBorder="1"/>
    <xf numFmtId="164" fontId="5" fillId="0" borderId="15" xfId="2" applyNumberFormat="1" applyFont="1" applyBorder="1"/>
    <xf numFmtId="0" fontId="5" fillId="0" borderId="23" xfId="1" applyFont="1" applyFill="1" applyBorder="1" applyAlignment="1">
      <alignment horizontal="left" wrapText="1"/>
    </xf>
    <xf numFmtId="0" fontId="5" fillId="0" borderId="23" xfId="1" applyFont="1" applyFill="1" applyBorder="1" applyAlignment="1">
      <alignment horizontal="right" wrapText="1"/>
    </xf>
    <xf numFmtId="0" fontId="5" fillId="0" borderId="24" xfId="1" applyFont="1" applyFill="1" applyBorder="1" applyAlignment="1">
      <alignment horizontal="left" wrapText="1"/>
    </xf>
    <xf numFmtId="0" fontId="5" fillId="0" borderId="24" xfId="1" applyFont="1" applyFill="1" applyBorder="1" applyAlignment="1">
      <alignment horizontal="right" wrapText="1"/>
    </xf>
    <xf numFmtId="164" fontId="5" fillId="0" borderId="8" xfId="2" applyNumberFormat="1" applyFont="1" applyFill="1" applyBorder="1"/>
    <xf numFmtId="164" fontId="5" fillId="0" borderId="8" xfId="2" applyNumberFormat="1" applyFont="1" applyBorder="1"/>
    <xf numFmtId="0" fontId="5" fillId="0" borderId="8" xfId="1" applyFont="1" applyFill="1" applyBorder="1" applyAlignment="1">
      <alignment horizontal="left" wrapText="1"/>
    </xf>
    <xf numFmtId="164" fontId="5" fillId="0" borderId="25" xfId="2" applyNumberFormat="1" applyFont="1" applyFill="1" applyBorder="1"/>
    <xf numFmtId="164" fontId="5" fillId="0" borderId="25" xfId="2" applyNumberFormat="1" applyFont="1" applyBorder="1"/>
    <xf numFmtId="0" fontId="5" fillId="2" borderId="8" xfId="1" applyFont="1" applyFill="1" applyBorder="1" applyAlignment="1">
      <alignment horizontal="center"/>
    </xf>
    <xf numFmtId="0" fontId="5" fillId="2" borderId="26" xfId="1" applyFont="1" applyFill="1" applyBorder="1" applyAlignment="1">
      <alignment horizontal="center"/>
    </xf>
    <xf numFmtId="38" fontId="5" fillId="2" borderId="8" xfId="3" applyNumberFormat="1" applyFont="1" applyFill="1" applyBorder="1" applyAlignment="1">
      <alignment horizontal="center"/>
    </xf>
    <xf numFmtId="38" fontId="5" fillId="2" borderId="9" xfId="3" applyNumberFormat="1" applyFont="1" applyFill="1" applyBorder="1" applyAlignment="1">
      <alignment horizontal="center"/>
    </xf>
    <xf numFmtId="37" fontId="3" fillId="5" borderId="27" xfId="0" applyNumberFormat="1" applyFont="1" applyFill="1" applyBorder="1" applyAlignment="1">
      <alignment horizontal="center" vertical="center" wrapText="1"/>
    </xf>
    <xf numFmtId="38" fontId="7" fillId="5" borderId="28" xfId="0" applyNumberFormat="1" applyFont="1" applyFill="1" applyBorder="1" applyAlignment="1">
      <alignment horizontal="center" vertical="center" wrapText="1"/>
    </xf>
    <xf numFmtId="38" fontId="3" fillId="6" borderId="29" xfId="0" applyNumberFormat="1" applyFont="1" applyFill="1" applyBorder="1" applyAlignment="1">
      <alignment horizontal="center" wrapText="1"/>
    </xf>
    <xf numFmtId="38" fontId="7" fillId="6" borderId="30" xfId="0" applyNumberFormat="1" applyFont="1" applyFill="1" applyBorder="1" applyAlignment="1">
      <alignment horizontal="center" vertical="center" wrapText="1"/>
    </xf>
    <xf numFmtId="38" fontId="3" fillId="7" borderId="29" xfId="0" applyNumberFormat="1" applyFont="1" applyFill="1" applyBorder="1" applyAlignment="1">
      <alignment horizontal="center" wrapText="1"/>
    </xf>
    <xf numFmtId="38" fontId="7" fillId="7" borderId="30" xfId="0" applyNumberFormat="1" applyFont="1" applyFill="1" applyBorder="1" applyAlignment="1">
      <alignment horizontal="center" vertical="center" wrapText="1"/>
    </xf>
    <xf numFmtId="38" fontId="3" fillId="8" borderId="29" xfId="0" applyNumberFormat="1" applyFont="1" applyFill="1" applyBorder="1" applyAlignment="1">
      <alignment horizontal="center" wrapText="1"/>
    </xf>
    <xf numFmtId="38" fontId="7" fillId="8" borderId="30" xfId="0" applyNumberFormat="1" applyFont="1" applyFill="1" applyBorder="1" applyAlignment="1">
      <alignment horizontal="center" vertical="center" wrapText="1"/>
    </xf>
    <xf numFmtId="38" fontId="3" fillId="0" borderId="0" xfId="0" applyNumberFormat="1" applyFont="1" applyAlignment="1">
      <alignment wrapText="1"/>
    </xf>
    <xf numFmtId="38" fontId="8" fillId="0" borderId="0" xfId="0" applyNumberFormat="1" applyFont="1" applyAlignment="1">
      <alignment horizontal="center" wrapText="1"/>
    </xf>
    <xf numFmtId="38" fontId="8" fillId="0" borderId="0" xfId="0" applyNumberFormat="1" applyFont="1" applyAlignment="1">
      <alignment horizontal="center"/>
    </xf>
    <xf numFmtId="38" fontId="2" fillId="0" borderId="0" xfId="0" applyNumberFormat="1" applyFont="1" applyFill="1" applyAlignment="1">
      <alignment horizontal="left" vertical="top" wrapText="1"/>
    </xf>
    <xf numFmtId="0" fontId="0" fillId="0" borderId="0" xfId="0" applyAlignment="1">
      <alignment wrapText="1"/>
    </xf>
  </cellXfs>
  <cellStyles count="32">
    <cellStyle name="Comma 2" xfId="4"/>
    <cellStyle name="Comma 2 2" xfId="5"/>
    <cellStyle name="Comma 4" xfId="6"/>
    <cellStyle name="Comma 5" xfId="7"/>
    <cellStyle name="Comma 9" xfId="8"/>
    <cellStyle name="Normal" xfId="0" builtinId="0"/>
    <cellStyle name="Normal 10 2" xfId="9"/>
    <cellStyle name="Normal 11 2" xfId="10"/>
    <cellStyle name="Normal 12 2" xfId="11"/>
    <cellStyle name="Normal 16" xfId="12"/>
    <cellStyle name="Normal 16 2" xfId="13"/>
    <cellStyle name="Normal 16 3" xfId="14"/>
    <cellStyle name="Normal 19" xfId="15"/>
    <cellStyle name="Normal 19 2" xfId="16"/>
    <cellStyle name="Normal 19 2 2" xfId="17"/>
    <cellStyle name="Normal 2 2" xfId="18"/>
    <cellStyle name="Normal 2 2 2" xfId="19"/>
    <cellStyle name="Normal 2 3" xfId="20"/>
    <cellStyle name="Normal 2 4" xfId="21"/>
    <cellStyle name="Normal 20" xfId="22"/>
    <cellStyle name="Normal 3 2" xfId="23"/>
    <cellStyle name="Normal 33" xfId="24"/>
    <cellStyle name="Normal 4 2" xfId="25"/>
    <cellStyle name="Normal 4 3" xfId="26"/>
    <cellStyle name="Normal 4 4" xfId="27"/>
    <cellStyle name="Normal 4 5" xfId="28"/>
    <cellStyle name="Normal 4 6" xfId="29"/>
    <cellStyle name="Normal 7 2" xfId="30"/>
    <cellStyle name="Normal 8 2" xfId="31"/>
    <cellStyle name="Normal_Revenue" xfId="3"/>
    <cellStyle name="Normal_Sheet1" xfId="1"/>
    <cellStyle name="Normal_Total Revenue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7"/>
  <sheetViews>
    <sheetView tabSelected="1" view="pageBreakPreview" zoomScaleNormal="87" zoomScaleSheetLayoutView="100" workbookViewId="0">
      <pane xSplit="2" ySplit="3" topLeftCell="C61" activePane="bottomRight" state="frozen"/>
      <selection pane="topRight" activeCell="C1" sqref="C1"/>
      <selection pane="bottomLeft" activeCell="A4" sqref="A4"/>
      <selection pane="bottomRight" activeCell="B81" sqref="B81"/>
    </sheetView>
  </sheetViews>
  <sheetFormatPr defaultRowHeight="12.75" x14ac:dyDescent="0.2"/>
  <cols>
    <col min="1" max="1" width="5.85546875" style="1" customWidth="1"/>
    <col min="2" max="2" width="48.28515625" style="1" customWidth="1"/>
    <col min="3" max="3" width="12.7109375" style="1" customWidth="1"/>
    <col min="4" max="4" width="9.28515625" style="1" customWidth="1"/>
    <col min="5" max="5" width="12.85546875" style="1" customWidth="1"/>
    <col min="6" max="6" width="9.28515625" style="1" customWidth="1"/>
    <col min="7" max="7" width="12.7109375" style="1" customWidth="1"/>
    <col min="8" max="8" width="9.28515625" style="1" customWidth="1"/>
    <col min="9" max="9" width="13.42578125" style="1" customWidth="1"/>
    <col min="10" max="10" width="9.140625" style="1"/>
    <col min="11" max="11" width="11.7109375" style="1" bestFit="1" customWidth="1"/>
    <col min="12" max="16384" width="9.140625" style="1"/>
  </cols>
  <sheetData>
    <row r="1" spans="1:9" ht="49.5" customHeight="1" thickBot="1" x14ac:dyDescent="0.35">
      <c r="A1" s="81" t="s">
        <v>106</v>
      </c>
      <c r="B1" s="82"/>
      <c r="C1" s="82"/>
      <c r="D1" s="82"/>
      <c r="E1" s="82"/>
      <c r="F1" s="82"/>
      <c r="G1" s="82"/>
      <c r="H1" s="82"/>
      <c r="I1" s="82"/>
    </row>
    <row r="2" spans="1:9" ht="80.25" customHeight="1" thickBot="1" x14ac:dyDescent="0.25">
      <c r="A2" s="80"/>
      <c r="B2" s="80"/>
      <c r="C2" s="79" t="s">
        <v>105</v>
      </c>
      <c r="D2" s="78" t="s">
        <v>104</v>
      </c>
      <c r="E2" s="77" t="s">
        <v>103</v>
      </c>
      <c r="F2" s="76" t="s">
        <v>102</v>
      </c>
      <c r="G2" s="75" t="s">
        <v>101</v>
      </c>
      <c r="H2" s="74" t="s">
        <v>100</v>
      </c>
      <c r="I2" s="73" t="s">
        <v>99</v>
      </c>
    </row>
    <row r="3" spans="1:9" x14ac:dyDescent="0.2">
      <c r="A3" s="72" t="s">
        <v>98</v>
      </c>
      <c r="B3" s="72" t="s">
        <v>97</v>
      </c>
      <c r="C3" s="71"/>
      <c r="D3" s="71"/>
      <c r="E3" s="70"/>
      <c r="F3" s="70"/>
      <c r="G3" s="68"/>
      <c r="H3" s="69"/>
      <c r="I3" s="68"/>
    </row>
    <row r="4" spans="1:9" x14ac:dyDescent="0.2">
      <c r="A4" s="62">
        <v>1</v>
      </c>
      <c r="B4" s="61" t="s">
        <v>96</v>
      </c>
      <c r="C4" s="67">
        <v>16975226</v>
      </c>
      <c r="D4" s="39">
        <f t="shared" ref="D4:D35" si="0">C4/$I4</f>
        <v>0.18346782432359621</v>
      </c>
      <c r="E4" s="67">
        <v>51815818</v>
      </c>
      <c r="F4" s="39">
        <f t="shared" ref="F4:F35" si="1">E4/$I4</f>
        <v>0.56002408415696103</v>
      </c>
      <c r="G4" s="66">
        <v>23733223.198260881</v>
      </c>
      <c r="H4" s="39">
        <f t="shared" ref="H4:H35" si="2">G4/$I4</f>
        <v>0.25650809151944282</v>
      </c>
      <c r="I4" s="38">
        <f t="shared" ref="I4:I35" si="3">C4+E4+G4</f>
        <v>92524267.198260874</v>
      </c>
    </row>
    <row r="5" spans="1:9" x14ac:dyDescent="0.2">
      <c r="A5" s="60">
        <v>2</v>
      </c>
      <c r="B5" s="59" t="s">
        <v>95</v>
      </c>
      <c r="C5" s="58">
        <v>4739745</v>
      </c>
      <c r="D5" s="33">
        <f t="shared" si="0"/>
        <v>0.10132346845706887</v>
      </c>
      <c r="E5" s="58">
        <v>28514824</v>
      </c>
      <c r="F5" s="33">
        <f t="shared" si="1"/>
        <v>0.60957306144589429</v>
      </c>
      <c r="G5" s="57">
        <v>13523784.25</v>
      </c>
      <c r="H5" s="33">
        <f t="shared" si="2"/>
        <v>0.2891034700970368</v>
      </c>
      <c r="I5" s="32">
        <f t="shared" si="3"/>
        <v>46778353.25</v>
      </c>
    </row>
    <row r="6" spans="1:9" x14ac:dyDescent="0.2">
      <c r="A6" s="60">
        <v>3</v>
      </c>
      <c r="B6" s="59" t="s">
        <v>94</v>
      </c>
      <c r="C6" s="58">
        <v>20262094</v>
      </c>
      <c r="D6" s="33">
        <f t="shared" si="0"/>
        <v>8.9381626267779651E-2</v>
      </c>
      <c r="E6" s="58">
        <v>95847032</v>
      </c>
      <c r="F6" s="33">
        <f t="shared" si="1"/>
        <v>0.42280741531945892</v>
      </c>
      <c r="G6" s="57">
        <v>110582811.1023359</v>
      </c>
      <c r="H6" s="33">
        <f t="shared" si="2"/>
        <v>0.4878109584127614</v>
      </c>
      <c r="I6" s="32">
        <f t="shared" si="3"/>
        <v>226691937.1023359</v>
      </c>
    </row>
    <row r="7" spans="1:9" x14ac:dyDescent="0.2">
      <c r="A7" s="60">
        <v>4</v>
      </c>
      <c r="B7" s="59" t="s">
        <v>93</v>
      </c>
      <c r="C7" s="58">
        <v>6939203</v>
      </c>
      <c r="D7" s="33">
        <f t="shared" si="0"/>
        <v>0.15347610140456427</v>
      </c>
      <c r="E7" s="58">
        <v>23863726</v>
      </c>
      <c r="F7" s="33">
        <f t="shared" si="1"/>
        <v>0.5278000415129428</v>
      </c>
      <c r="G7" s="57">
        <v>14410644.556368904</v>
      </c>
      <c r="H7" s="33">
        <f t="shared" si="2"/>
        <v>0.31872385708249296</v>
      </c>
      <c r="I7" s="32">
        <f t="shared" si="3"/>
        <v>45213573.556368902</v>
      </c>
    </row>
    <row r="8" spans="1:9" x14ac:dyDescent="0.2">
      <c r="A8" s="49">
        <v>5</v>
      </c>
      <c r="B8" s="65" t="s">
        <v>92</v>
      </c>
      <c r="C8" s="64">
        <v>11237704</v>
      </c>
      <c r="D8" s="20">
        <f t="shared" si="0"/>
        <v>0.20982876739572903</v>
      </c>
      <c r="E8" s="64">
        <v>31667542</v>
      </c>
      <c r="F8" s="20">
        <f t="shared" si="1"/>
        <v>0.59129171798015678</v>
      </c>
      <c r="G8" s="63">
        <v>10651299.842001349</v>
      </c>
      <c r="H8" s="20">
        <f t="shared" si="2"/>
        <v>0.19887951462411418</v>
      </c>
      <c r="I8" s="19">
        <f t="shared" si="3"/>
        <v>53556545.842001349</v>
      </c>
    </row>
    <row r="9" spans="1:9" x14ac:dyDescent="0.2">
      <c r="A9" s="62">
        <v>6</v>
      </c>
      <c r="B9" s="61" t="s">
        <v>91</v>
      </c>
      <c r="C9" s="58">
        <v>5607105</v>
      </c>
      <c r="D9" s="39">
        <f t="shared" si="0"/>
        <v>8.3414658811893402E-2</v>
      </c>
      <c r="E9" s="58">
        <v>37656795</v>
      </c>
      <c r="F9" s="39">
        <f t="shared" si="1"/>
        <v>0.56020508031763516</v>
      </c>
      <c r="G9" s="57">
        <v>23955759.947833169</v>
      </c>
      <c r="H9" s="39">
        <f t="shared" si="2"/>
        <v>0.35638026087047153</v>
      </c>
      <c r="I9" s="38">
        <f t="shared" si="3"/>
        <v>67219659.947833166</v>
      </c>
    </row>
    <row r="10" spans="1:9" x14ac:dyDescent="0.2">
      <c r="A10" s="60">
        <v>7</v>
      </c>
      <c r="B10" s="59" t="s">
        <v>90</v>
      </c>
      <c r="C10" s="58">
        <v>3742340</v>
      </c>
      <c r="D10" s="33">
        <f t="shared" si="0"/>
        <v>9.706273185804358E-2</v>
      </c>
      <c r="E10" s="58">
        <v>5446148</v>
      </c>
      <c r="F10" s="33">
        <f t="shared" si="1"/>
        <v>0.14125333427300041</v>
      </c>
      <c r="G10" s="57">
        <v>29367401.869999286</v>
      </c>
      <c r="H10" s="33">
        <f t="shared" si="2"/>
        <v>0.76168393386895594</v>
      </c>
      <c r="I10" s="32">
        <f t="shared" si="3"/>
        <v>38555889.86999929</v>
      </c>
    </row>
    <row r="11" spans="1:9" x14ac:dyDescent="0.2">
      <c r="A11" s="60">
        <v>8</v>
      </c>
      <c r="B11" s="59" t="s">
        <v>89</v>
      </c>
      <c r="C11" s="58">
        <v>21038572</v>
      </c>
      <c r="D11" s="33">
        <f t="shared" si="0"/>
        <v>9.6315947875432753E-2</v>
      </c>
      <c r="E11" s="58">
        <v>100066398</v>
      </c>
      <c r="F11" s="33">
        <f t="shared" si="1"/>
        <v>0.45811046366884162</v>
      </c>
      <c r="G11" s="57">
        <v>97327931.965618268</v>
      </c>
      <c r="H11" s="33">
        <f t="shared" si="2"/>
        <v>0.4455735884557257</v>
      </c>
      <c r="I11" s="32">
        <f t="shared" si="3"/>
        <v>218432901.96561825</v>
      </c>
    </row>
    <row r="12" spans="1:9" x14ac:dyDescent="0.2">
      <c r="A12" s="60">
        <v>9</v>
      </c>
      <c r="B12" s="59" t="s">
        <v>88</v>
      </c>
      <c r="C12" s="58">
        <v>64310169</v>
      </c>
      <c r="D12" s="33">
        <f t="shared" si="0"/>
        <v>0.1347439792782647</v>
      </c>
      <c r="E12" s="58">
        <v>212150800</v>
      </c>
      <c r="F12" s="33">
        <f t="shared" si="1"/>
        <v>0.44450268819954863</v>
      </c>
      <c r="G12" s="57">
        <v>200815784.62170154</v>
      </c>
      <c r="H12" s="33">
        <f t="shared" si="2"/>
        <v>0.42075333252218666</v>
      </c>
      <c r="I12" s="32">
        <f t="shared" si="3"/>
        <v>477276753.62170154</v>
      </c>
    </row>
    <row r="13" spans="1:9" x14ac:dyDescent="0.2">
      <c r="A13" s="49">
        <v>10</v>
      </c>
      <c r="B13" s="65" t="s">
        <v>87</v>
      </c>
      <c r="C13" s="64">
        <v>43975372</v>
      </c>
      <c r="D13" s="20">
        <f t="shared" si="0"/>
        <v>0.1256784816681091</v>
      </c>
      <c r="E13" s="64">
        <v>156477778</v>
      </c>
      <c r="F13" s="20">
        <f t="shared" si="1"/>
        <v>0.44720234666438852</v>
      </c>
      <c r="G13" s="63">
        <v>149450599.76147363</v>
      </c>
      <c r="H13" s="20">
        <f t="shared" si="2"/>
        <v>0.4271191716675023</v>
      </c>
      <c r="I13" s="19">
        <f t="shared" si="3"/>
        <v>349903749.76147366</v>
      </c>
    </row>
    <row r="14" spans="1:9" x14ac:dyDescent="0.2">
      <c r="A14" s="62">
        <v>11</v>
      </c>
      <c r="B14" s="61" t="s">
        <v>86</v>
      </c>
      <c r="C14" s="58">
        <v>2301516</v>
      </c>
      <c r="D14" s="39">
        <f t="shared" si="0"/>
        <v>0.11531530700977663</v>
      </c>
      <c r="E14" s="58">
        <v>11824433</v>
      </c>
      <c r="F14" s="39">
        <f t="shared" si="1"/>
        <v>0.59245215832152986</v>
      </c>
      <c r="G14" s="57">
        <v>5832511.5</v>
      </c>
      <c r="H14" s="39">
        <f t="shared" si="2"/>
        <v>0.29223253466869353</v>
      </c>
      <c r="I14" s="38">
        <f t="shared" si="3"/>
        <v>19958460.5</v>
      </c>
    </row>
    <row r="15" spans="1:9" x14ac:dyDescent="0.2">
      <c r="A15" s="60">
        <v>12</v>
      </c>
      <c r="B15" s="59" t="s">
        <v>85</v>
      </c>
      <c r="C15" s="58">
        <v>12067806</v>
      </c>
      <c r="D15" s="33">
        <f t="shared" si="0"/>
        <v>0.38019672384055547</v>
      </c>
      <c r="E15" s="58">
        <v>3492021</v>
      </c>
      <c r="F15" s="33">
        <f t="shared" si="1"/>
        <v>0.11001626507605611</v>
      </c>
      <c r="G15" s="57">
        <v>16181125.1</v>
      </c>
      <c r="H15" s="33">
        <f t="shared" si="2"/>
        <v>0.50978701108338831</v>
      </c>
      <c r="I15" s="32">
        <f t="shared" si="3"/>
        <v>31740952.100000001</v>
      </c>
    </row>
    <row r="16" spans="1:9" x14ac:dyDescent="0.2">
      <c r="A16" s="60">
        <v>13</v>
      </c>
      <c r="B16" s="59" t="s">
        <v>84</v>
      </c>
      <c r="C16" s="58">
        <v>3114918</v>
      </c>
      <c r="D16" s="33">
        <f t="shared" si="0"/>
        <v>0.17632797958153157</v>
      </c>
      <c r="E16" s="58">
        <v>10417018</v>
      </c>
      <c r="F16" s="33">
        <f t="shared" si="1"/>
        <v>0.58968221224585904</v>
      </c>
      <c r="G16" s="57">
        <v>4133541.75</v>
      </c>
      <c r="H16" s="33">
        <f t="shared" si="2"/>
        <v>0.23398980817260942</v>
      </c>
      <c r="I16" s="32">
        <f t="shared" si="3"/>
        <v>17665477.75</v>
      </c>
    </row>
    <row r="17" spans="1:9" x14ac:dyDescent="0.2">
      <c r="A17" s="60">
        <v>14</v>
      </c>
      <c r="B17" s="59" t="s">
        <v>83</v>
      </c>
      <c r="C17" s="58">
        <v>3259436</v>
      </c>
      <c r="D17" s="33">
        <f t="shared" si="0"/>
        <v>0.13424144577149072</v>
      </c>
      <c r="E17" s="58">
        <v>13127951</v>
      </c>
      <c r="F17" s="33">
        <f t="shared" si="1"/>
        <v>0.54068100194551671</v>
      </c>
      <c r="G17" s="57">
        <v>7893013.0006696656</v>
      </c>
      <c r="H17" s="33">
        <f t="shared" si="2"/>
        <v>0.32507755228299257</v>
      </c>
      <c r="I17" s="32">
        <f t="shared" si="3"/>
        <v>24280400.000669666</v>
      </c>
    </row>
    <row r="18" spans="1:9" x14ac:dyDescent="0.2">
      <c r="A18" s="49">
        <v>15</v>
      </c>
      <c r="B18" s="65" t="s">
        <v>82</v>
      </c>
      <c r="C18" s="64">
        <v>6222008</v>
      </c>
      <c r="D18" s="20">
        <f t="shared" si="0"/>
        <v>0.15535594493964885</v>
      </c>
      <c r="E18" s="64">
        <v>22153427</v>
      </c>
      <c r="F18" s="20">
        <f t="shared" si="1"/>
        <v>0.55314403087179098</v>
      </c>
      <c r="G18" s="63">
        <v>11674580.481654497</v>
      </c>
      <c r="H18" s="20">
        <f t="shared" si="2"/>
        <v>0.29150002418856025</v>
      </c>
      <c r="I18" s="19">
        <f t="shared" si="3"/>
        <v>40050015.481654495</v>
      </c>
    </row>
    <row r="19" spans="1:9" x14ac:dyDescent="0.2">
      <c r="A19" s="62">
        <v>16</v>
      </c>
      <c r="B19" s="61" t="s">
        <v>81</v>
      </c>
      <c r="C19" s="58">
        <v>9270762</v>
      </c>
      <c r="D19" s="39">
        <f t="shared" si="0"/>
        <v>9.4260864307543685E-2</v>
      </c>
      <c r="E19" s="58">
        <v>11306536</v>
      </c>
      <c r="F19" s="39">
        <f t="shared" si="1"/>
        <v>0.11495968246022902</v>
      </c>
      <c r="G19" s="57">
        <v>77774887.375177622</v>
      </c>
      <c r="H19" s="39">
        <f t="shared" si="2"/>
        <v>0.79077945323222731</v>
      </c>
      <c r="I19" s="38">
        <f t="shared" si="3"/>
        <v>98352185.375177622</v>
      </c>
    </row>
    <row r="20" spans="1:9" ht="12.75" customHeight="1" x14ac:dyDescent="0.2">
      <c r="A20" s="60">
        <v>17</v>
      </c>
      <c r="B20" s="59" t="s">
        <v>80</v>
      </c>
      <c r="C20" s="58">
        <v>87681792</v>
      </c>
      <c r="D20" s="33">
        <f t="shared" si="0"/>
        <v>0.15851203709011197</v>
      </c>
      <c r="E20" s="58">
        <v>177484297</v>
      </c>
      <c r="F20" s="33">
        <f t="shared" si="1"/>
        <v>0.32085792075253716</v>
      </c>
      <c r="G20" s="57">
        <v>287989328.15077496</v>
      </c>
      <c r="H20" s="33">
        <f t="shared" si="2"/>
        <v>0.52063004215735087</v>
      </c>
      <c r="I20" s="32">
        <f t="shared" si="3"/>
        <v>553155417.15077496</v>
      </c>
    </row>
    <row r="21" spans="1:9" x14ac:dyDescent="0.2">
      <c r="A21" s="60">
        <v>18</v>
      </c>
      <c r="B21" s="59" t="s">
        <v>79</v>
      </c>
      <c r="C21" s="58">
        <v>3781798</v>
      </c>
      <c r="D21" s="33">
        <f t="shared" si="0"/>
        <v>0.25627527781250908</v>
      </c>
      <c r="E21" s="58">
        <v>7834244</v>
      </c>
      <c r="F21" s="33">
        <f t="shared" si="1"/>
        <v>0.53089114160803474</v>
      </c>
      <c r="G21" s="57">
        <v>3140738.4131569886</v>
      </c>
      <c r="H21" s="33">
        <f t="shared" si="2"/>
        <v>0.21283358057945617</v>
      </c>
      <c r="I21" s="32">
        <f t="shared" si="3"/>
        <v>14756780.413156988</v>
      </c>
    </row>
    <row r="22" spans="1:9" x14ac:dyDescent="0.2">
      <c r="A22" s="60">
        <v>19</v>
      </c>
      <c r="B22" s="59" t="s">
        <v>78</v>
      </c>
      <c r="C22" s="58">
        <v>4940717</v>
      </c>
      <c r="D22" s="33">
        <f t="shared" si="0"/>
        <v>0.2128649602931787</v>
      </c>
      <c r="E22" s="58">
        <v>12115876</v>
      </c>
      <c r="F22" s="33">
        <f t="shared" si="1"/>
        <v>0.52199821678859093</v>
      </c>
      <c r="G22" s="57">
        <v>6153976.7114036782</v>
      </c>
      <c r="H22" s="33">
        <f t="shared" si="2"/>
        <v>0.26513682291823037</v>
      </c>
      <c r="I22" s="32">
        <f t="shared" si="3"/>
        <v>23210569.711403679</v>
      </c>
    </row>
    <row r="23" spans="1:9" x14ac:dyDescent="0.2">
      <c r="A23" s="49">
        <v>20</v>
      </c>
      <c r="B23" s="65" t="s">
        <v>77</v>
      </c>
      <c r="C23" s="64">
        <v>9140005</v>
      </c>
      <c r="D23" s="20">
        <f t="shared" si="0"/>
        <v>0.1526650603429785</v>
      </c>
      <c r="E23" s="64">
        <v>35516980</v>
      </c>
      <c r="F23" s="20">
        <f t="shared" si="1"/>
        <v>0.59323839482586282</v>
      </c>
      <c r="G23" s="63">
        <v>15212673.319107166</v>
      </c>
      <c r="H23" s="20">
        <f t="shared" si="2"/>
        <v>0.25409654483115868</v>
      </c>
      <c r="I23" s="19">
        <f t="shared" si="3"/>
        <v>59869658.319107167</v>
      </c>
    </row>
    <row r="24" spans="1:9" x14ac:dyDescent="0.2">
      <c r="A24" s="62">
        <v>21</v>
      </c>
      <c r="B24" s="61" t="s">
        <v>76</v>
      </c>
      <c r="C24" s="58">
        <v>6953830</v>
      </c>
      <c r="D24" s="39">
        <f t="shared" si="0"/>
        <v>0.21139930824188632</v>
      </c>
      <c r="E24" s="58">
        <v>18587542</v>
      </c>
      <c r="F24" s="39">
        <f t="shared" si="1"/>
        <v>0.56506896497570525</v>
      </c>
      <c r="G24" s="57">
        <v>7352917.2852010727</v>
      </c>
      <c r="H24" s="39">
        <f t="shared" si="2"/>
        <v>0.22353172678240849</v>
      </c>
      <c r="I24" s="38">
        <f t="shared" si="3"/>
        <v>32894289.285201073</v>
      </c>
    </row>
    <row r="25" spans="1:9" x14ac:dyDescent="0.2">
      <c r="A25" s="60">
        <v>22</v>
      </c>
      <c r="B25" s="59" t="s">
        <v>75</v>
      </c>
      <c r="C25" s="58">
        <v>4072754</v>
      </c>
      <c r="D25" s="33">
        <f t="shared" si="0"/>
        <v>0.12694280311777587</v>
      </c>
      <c r="E25" s="58">
        <v>22284680</v>
      </c>
      <c r="F25" s="33">
        <f t="shared" si="1"/>
        <v>0.69458645078554637</v>
      </c>
      <c r="G25" s="57">
        <v>5725944.4978054464</v>
      </c>
      <c r="H25" s="33">
        <f t="shared" si="2"/>
        <v>0.17847074609667776</v>
      </c>
      <c r="I25" s="32">
        <f t="shared" si="3"/>
        <v>32083378.497805446</v>
      </c>
    </row>
    <row r="26" spans="1:9" x14ac:dyDescent="0.2">
      <c r="A26" s="60">
        <v>23</v>
      </c>
      <c r="B26" s="59" t="s">
        <v>74</v>
      </c>
      <c r="C26" s="58">
        <v>18569997</v>
      </c>
      <c r="D26" s="33">
        <f t="shared" si="0"/>
        <v>0.13085679337140657</v>
      </c>
      <c r="E26" s="58">
        <v>74742357</v>
      </c>
      <c r="F26" s="33">
        <f t="shared" si="1"/>
        <v>0.52668533904668391</v>
      </c>
      <c r="G26" s="57">
        <v>48598482.430886574</v>
      </c>
      <c r="H26" s="33">
        <f t="shared" si="2"/>
        <v>0.34245786758190955</v>
      </c>
      <c r="I26" s="32">
        <f t="shared" si="3"/>
        <v>141910836.43088657</v>
      </c>
    </row>
    <row r="27" spans="1:9" x14ac:dyDescent="0.2">
      <c r="A27" s="60">
        <v>24</v>
      </c>
      <c r="B27" s="59" t="s">
        <v>73</v>
      </c>
      <c r="C27" s="58">
        <v>9300041</v>
      </c>
      <c r="D27" s="33">
        <f t="shared" si="0"/>
        <v>0.13357095239547606</v>
      </c>
      <c r="E27" s="58">
        <v>15493436</v>
      </c>
      <c r="F27" s="33">
        <f t="shared" si="1"/>
        <v>0.22252299773714493</v>
      </c>
      <c r="G27" s="57">
        <v>44832746.615329891</v>
      </c>
      <c r="H27" s="33">
        <f t="shared" si="2"/>
        <v>0.64390604986737898</v>
      </c>
      <c r="I27" s="32">
        <f t="shared" si="3"/>
        <v>69626223.615329891</v>
      </c>
    </row>
    <row r="28" spans="1:9" x14ac:dyDescent="0.2">
      <c r="A28" s="49">
        <v>25</v>
      </c>
      <c r="B28" s="65" t="s">
        <v>72</v>
      </c>
      <c r="C28" s="64">
        <v>2841112</v>
      </c>
      <c r="D28" s="20">
        <f t="shared" si="0"/>
        <v>0.11116410315727746</v>
      </c>
      <c r="E28" s="64">
        <v>9818656</v>
      </c>
      <c r="F28" s="20">
        <f t="shared" si="1"/>
        <v>0.38417425587228565</v>
      </c>
      <c r="G28" s="63">
        <v>12898050.75</v>
      </c>
      <c r="H28" s="20">
        <f t="shared" si="2"/>
        <v>0.50466164097043686</v>
      </c>
      <c r="I28" s="19">
        <f t="shared" si="3"/>
        <v>25557818.75</v>
      </c>
    </row>
    <row r="29" spans="1:9" x14ac:dyDescent="0.2">
      <c r="A29" s="62">
        <v>26</v>
      </c>
      <c r="B29" s="61" t="s">
        <v>71</v>
      </c>
      <c r="C29" s="58">
        <v>89061120</v>
      </c>
      <c r="D29" s="39">
        <f t="shared" si="0"/>
        <v>0.16631158185367226</v>
      </c>
      <c r="E29" s="58">
        <v>182649186</v>
      </c>
      <c r="F29" s="39">
        <f t="shared" si="1"/>
        <v>0.34107672402890971</v>
      </c>
      <c r="G29" s="57">
        <v>263797317.74661088</v>
      </c>
      <c r="H29" s="39">
        <f t="shared" si="2"/>
        <v>0.49261169411741806</v>
      </c>
      <c r="I29" s="38">
        <f t="shared" si="3"/>
        <v>535507623.74661088</v>
      </c>
    </row>
    <row r="30" spans="1:9" x14ac:dyDescent="0.2">
      <c r="A30" s="60">
        <v>27</v>
      </c>
      <c r="B30" s="59" t="s">
        <v>70</v>
      </c>
      <c r="C30" s="58">
        <v>6957457</v>
      </c>
      <c r="D30" s="33">
        <f t="shared" si="0"/>
        <v>0.11063534704371737</v>
      </c>
      <c r="E30" s="58">
        <v>36646207</v>
      </c>
      <c r="F30" s="33">
        <f t="shared" si="1"/>
        <v>0.58273674264618591</v>
      </c>
      <c r="G30" s="57">
        <v>19282720.739686962</v>
      </c>
      <c r="H30" s="33">
        <f t="shared" si="2"/>
        <v>0.30662791031009662</v>
      </c>
      <c r="I30" s="32">
        <f t="shared" si="3"/>
        <v>62886384.739686966</v>
      </c>
    </row>
    <row r="31" spans="1:9" x14ac:dyDescent="0.2">
      <c r="A31" s="60">
        <v>28</v>
      </c>
      <c r="B31" s="59" t="s">
        <v>69</v>
      </c>
      <c r="C31" s="58">
        <v>43415783</v>
      </c>
      <c r="D31" s="33">
        <f t="shared" si="0"/>
        <v>0.12964296723048443</v>
      </c>
      <c r="E31" s="58">
        <v>124712863</v>
      </c>
      <c r="F31" s="33">
        <f t="shared" si="1"/>
        <v>0.37240248807971277</v>
      </c>
      <c r="G31" s="57">
        <v>166758651.99599302</v>
      </c>
      <c r="H31" s="33">
        <f t="shared" si="2"/>
        <v>0.49795454468980282</v>
      </c>
      <c r="I31" s="32">
        <f t="shared" si="3"/>
        <v>334887297.99599302</v>
      </c>
    </row>
    <row r="32" spans="1:9" x14ac:dyDescent="0.2">
      <c r="A32" s="60">
        <v>29</v>
      </c>
      <c r="B32" s="59" t="s">
        <v>68</v>
      </c>
      <c r="C32" s="58">
        <v>19618640</v>
      </c>
      <c r="D32" s="33">
        <f t="shared" si="0"/>
        <v>0.12650390776703921</v>
      </c>
      <c r="E32" s="58">
        <v>68756358</v>
      </c>
      <c r="F32" s="33">
        <f t="shared" si="1"/>
        <v>0.44335121959674723</v>
      </c>
      <c r="G32" s="57">
        <v>66708274.495647475</v>
      </c>
      <c r="H32" s="33">
        <f t="shared" si="2"/>
        <v>0.43014487263621348</v>
      </c>
      <c r="I32" s="32">
        <f t="shared" si="3"/>
        <v>155083272.49564749</v>
      </c>
    </row>
    <row r="33" spans="1:9" x14ac:dyDescent="0.2">
      <c r="A33" s="49">
        <v>30</v>
      </c>
      <c r="B33" s="65" t="s">
        <v>67</v>
      </c>
      <c r="C33" s="64">
        <v>2939264</v>
      </c>
      <c r="D33" s="20">
        <f t="shared" si="0"/>
        <v>9.9995157185395617E-2</v>
      </c>
      <c r="E33" s="64">
        <v>16216636</v>
      </c>
      <c r="F33" s="20">
        <f t="shared" si="1"/>
        <v>0.55169765827035111</v>
      </c>
      <c r="G33" s="63">
        <v>10238163.5</v>
      </c>
      <c r="H33" s="20">
        <f t="shared" si="2"/>
        <v>0.3483071845442533</v>
      </c>
      <c r="I33" s="19">
        <f t="shared" si="3"/>
        <v>29394063.5</v>
      </c>
    </row>
    <row r="34" spans="1:9" x14ac:dyDescent="0.2">
      <c r="A34" s="62">
        <v>31</v>
      </c>
      <c r="B34" s="61" t="s">
        <v>66</v>
      </c>
      <c r="C34" s="58">
        <v>7230285</v>
      </c>
      <c r="D34" s="39">
        <f t="shared" si="0"/>
        <v>0.10138378366989055</v>
      </c>
      <c r="E34" s="58">
        <v>31906829</v>
      </c>
      <c r="F34" s="39">
        <f t="shared" si="1"/>
        <v>0.44740076621159336</v>
      </c>
      <c r="G34" s="57">
        <v>32178876.963032931</v>
      </c>
      <c r="H34" s="39">
        <f t="shared" si="2"/>
        <v>0.4512154501185161</v>
      </c>
      <c r="I34" s="38">
        <f t="shared" si="3"/>
        <v>71315990.963032931</v>
      </c>
    </row>
    <row r="35" spans="1:9" x14ac:dyDescent="0.2">
      <c r="A35" s="60">
        <v>32</v>
      </c>
      <c r="B35" s="59" t="s">
        <v>65</v>
      </c>
      <c r="C35" s="58">
        <v>21083395</v>
      </c>
      <c r="D35" s="33">
        <f t="shared" si="0"/>
        <v>9.3311080004775712E-2</v>
      </c>
      <c r="E35" s="58">
        <v>147693802</v>
      </c>
      <c r="F35" s="33">
        <f t="shared" si="1"/>
        <v>0.65366456278182439</v>
      </c>
      <c r="G35" s="57">
        <v>57170193.159035161</v>
      </c>
      <c r="H35" s="33">
        <f t="shared" si="2"/>
        <v>0.25302435721339994</v>
      </c>
      <c r="I35" s="32">
        <f t="shared" si="3"/>
        <v>225947390.15903515</v>
      </c>
    </row>
    <row r="36" spans="1:9" x14ac:dyDescent="0.2">
      <c r="A36" s="60">
        <v>33</v>
      </c>
      <c r="B36" s="59" t="s">
        <v>64</v>
      </c>
      <c r="C36" s="58">
        <v>5044413</v>
      </c>
      <c r="D36" s="33">
        <f t="shared" ref="D36:D67" si="4">C36/$I36</f>
        <v>0.22197656550762845</v>
      </c>
      <c r="E36" s="58">
        <v>11943449</v>
      </c>
      <c r="F36" s="33">
        <f t="shared" ref="F36:F67" si="5">E36/$I36</f>
        <v>0.52556477618615272</v>
      </c>
      <c r="G36" s="57">
        <v>5737117.9476091284</v>
      </c>
      <c r="H36" s="33">
        <f t="shared" ref="H36:H67" si="6">G36/$I36</f>
        <v>0.25245865830621889</v>
      </c>
      <c r="I36" s="32">
        <f t="shared" ref="I36:I67" si="7">C36+E36+G36</f>
        <v>22724979.947609127</v>
      </c>
    </row>
    <row r="37" spans="1:9" x14ac:dyDescent="0.2">
      <c r="A37" s="60">
        <v>34</v>
      </c>
      <c r="B37" s="59" t="s">
        <v>63</v>
      </c>
      <c r="C37" s="58">
        <v>11417549</v>
      </c>
      <c r="D37" s="33">
        <f t="shared" si="4"/>
        <v>0.2182450199514851</v>
      </c>
      <c r="E37" s="58">
        <v>28222835</v>
      </c>
      <c r="F37" s="33">
        <f t="shared" si="5"/>
        <v>0.53947595825185179</v>
      </c>
      <c r="G37" s="57">
        <v>12674894.5</v>
      </c>
      <c r="H37" s="33">
        <f t="shared" si="6"/>
        <v>0.24227902179666308</v>
      </c>
      <c r="I37" s="32">
        <f t="shared" si="7"/>
        <v>52315278.5</v>
      </c>
    </row>
    <row r="38" spans="1:9" x14ac:dyDescent="0.2">
      <c r="A38" s="49">
        <v>35</v>
      </c>
      <c r="B38" s="65" t="s">
        <v>62</v>
      </c>
      <c r="C38" s="64">
        <v>12389228</v>
      </c>
      <c r="D38" s="20">
        <f t="shared" si="4"/>
        <v>0.16461803133377739</v>
      </c>
      <c r="E38" s="64">
        <v>36170773</v>
      </c>
      <c r="F38" s="20">
        <f t="shared" si="5"/>
        <v>0.48060794773338172</v>
      </c>
      <c r="G38" s="63">
        <v>26700454.368220039</v>
      </c>
      <c r="H38" s="20">
        <f t="shared" si="6"/>
        <v>0.35477402093284099</v>
      </c>
      <c r="I38" s="19">
        <f t="shared" si="7"/>
        <v>75260455.368220031</v>
      </c>
    </row>
    <row r="39" spans="1:9" x14ac:dyDescent="0.2">
      <c r="A39" s="62">
        <v>36</v>
      </c>
      <c r="B39" s="61" t="s">
        <v>61</v>
      </c>
      <c r="C39" s="58">
        <v>51800908</v>
      </c>
      <c r="D39" s="39">
        <f t="shared" si="4"/>
        <v>0.23263622518515831</v>
      </c>
      <c r="E39" s="58">
        <v>46014179</v>
      </c>
      <c r="F39" s="39">
        <f t="shared" si="5"/>
        <v>0.20664820986447152</v>
      </c>
      <c r="G39" s="57">
        <v>124854052.16253138</v>
      </c>
      <c r="H39" s="39">
        <f t="shared" si="6"/>
        <v>0.56071556495037012</v>
      </c>
      <c r="I39" s="38">
        <f t="shared" si="7"/>
        <v>222669139.16253138</v>
      </c>
    </row>
    <row r="40" spans="1:9" x14ac:dyDescent="0.2">
      <c r="A40" s="60">
        <v>37</v>
      </c>
      <c r="B40" s="59" t="s">
        <v>60</v>
      </c>
      <c r="C40" s="58">
        <v>24876815</v>
      </c>
      <c r="D40" s="33">
        <f t="shared" si="4"/>
        <v>0.11617821780055484</v>
      </c>
      <c r="E40" s="58">
        <v>120248083</v>
      </c>
      <c r="F40" s="33">
        <f t="shared" si="5"/>
        <v>0.56157542582815345</v>
      </c>
      <c r="G40" s="57">
        <v>69001428.52625519</v>
      </c>
      <c r="H40" s="33">
        <f t="shared" si="6"/>
        <v>0.32224635637129168</v>
      </c>
      <c r="I40" s="32">
        <f t="shared" si="7"/>
        <v>214126326.52625519</v>
      </c>
    </row>
    <row r="41" spans="1:9" x14ac:dyDescent="0.2">
      <c r="A41" s="60">
        <v>38</v>
      </c>
      <c r="B41" s="59" t="s">
        <v>59</v>
      </c>
      <c r="C41" s="58">
        <v>5773312</v>
      </c>
      <c r="D41" s="33">
        <f t="shared" si="4"/>
        <v>9.3964960187132546E-2</v>
      </c>
      <c r="E41" s="58">
        <v>12410980</v>
      </c>
      <c r="F41" s="33">
        <f t="shared" si="5"/>
        <v>0.2019979591581571</v>
      </c>
      <c r="G41" s="57">
        <v>43256823.799999997</v>
      </c>
      <c r="H41" s="33">
        <f t="shared" si="6"/>
        <v>0.70403708065471038</v>
      </c>
      <c r="I41" s="32">
        <f t="shared" si="7"/>
        <v>61441115.799999997</v>
      </c>
    </row>
    <row r="42" spans="1:9" x14ac:dyDescent="0.2">
      <c r="A42" s="60">
        <v>39</v>
      </c>
      <c r="B42" s="59" t="s">
        <v>58</v>
      </c>
      <c r="C42" s="58">
        <v>7390541</v>
      </c>
      <c r="D42" s="33">
        <f t="shared" si="4"/>
        <v>0.23149679288756767</v>
      </c>
      <c r="E42" s="58">
        <v>11851328</v>
      </c>
      <c r="F42" s="33">
        <f t="shared" si="5"/>
        <v>0.37122376067714546</v>
      </c>
      <c r="G42" s="57">
        <v>12683156.430436116</v>
      </c>
      <c r="H42" s="33">
        <f t="shared" si="6"/>
        <v>0.39727944643528684</v>
      </c>
      <c r="I42" s="32">
        <f t="shared" si="7"/>
        <v>31925025.430436116</v>
      </c>
    </row>
    <row r="43" spans="1:9" x14ac:dyDescent="0.2">
      <c r="A43" s="49">
        <v>40</v>
      </c>
      <c r="B43" s="65" t="s">
        <v>57</v>
      </c>
      <c r="C43" s="64">
        <v>31698547</v>
      </c>
      <c r="D43" s="20">
        <f t="shared" si="4"/>
        <v>0.13577488487413564</v>
      </c>
      <c r="E43" s="64">
        <v>128556828</v>
      </c>
      <c r="F43" s="20">
        <f t="shared" si="5"/>
        <v>0.55064948312880257</v>
      </c>
      <c r="G43" s="63">
        <v>73208619.68049483</v>
      </c>
      <c r="H43" s="20">
        <f t="shared" si="6"/>
        <v>0.31357563199706173</v>
      </c>
      <c r="I43" s="19">
        <f t="shared" si="7"/>
        <v>233463994.68049484</v>
      </c>
    </row>
    <row r="44" spans="1:9" x14ac:dyDescent="0.2">
      <c r="A44" s="62">
        <v>41</v>
      </c>
      <c r="B44" s="61" t="s">
        <v>56</v>
      </c>
      <c r="C44" s="58">
        <v>3005837</v>
      </c>
      <c r="D44" s="39">
        <f t="shared" si="4"/>
        <v>0.12103968050034633</v>
      </c>
      <c r="E44" s="58">
        <v>4562503</v>
      </c>
      <c r="F44" s="39">
        <f t="shared" si="5"/>
        <v>0.183723836456159</v>
      </c>
      <c r="G44" s="57">
        <v>17265144.255532213</v>
      </c>
      <c r="H44" s="39">
        <f t="shared" si="6"/>
        <v>0.69523648304349461</v>
      </c>
      <c r="I44" s="38">
        <f t="shared" si="7"/>
        <v>24833484.255532213</v>
      </c>
    </row>
    <row r="45" spans="1:9" x14ac:dyDescent="0.2">
      <c r="A45" s="60">
        <v>42</v>
      </c>
      <c r="B45" s="59" t="s">
        <v>55</v>
      </c>
      <c r="C45" s="58">
        <v>6067412</v>
      </c>
      <c r="D45" s="33">
        <f t="shared" si="4"/>
        <v>0.16124874366557682</v>
      </c>
      <c r="E45" s="58">
        <v>21066726</v>
      </c>
      <c r="F45" s="33">
        <f t="shared" si="5"/>
        <v>0.55987348488069422</v>
      </c>
      <c r="G45" s="57">
        <v>10493516.405689877</v>
      </c>
      <c r="H45" s="33">
        <f t="shared" si="6"/>
        <v>0.27887777145372888</v>
      </c>
      <c r="I45" s="32">
        <f t="shared" si="7"/>
        <v>37627654.40568988</v>
      </c>
    </row>
    <row r="46" spans="1:9" x14ac:dyDescent="0.2">
      <c r="A46" s="60">
        <v>43</v>
      </c>
      <c r="B46" s="59" t="s">
        <v>54</v>
      </c>
      <c r="C46" s="58">
        <v>8475213</v>
      </c>
      <c r="D46" s="33">
        <f t="shared" si="4"/>
        <v>0.14685154197479103</v>
      </c>
      <c r="E46" s="58">
        <v>26687614</v>
      </c>
      <c r="F46" s="33">
        <f t="shared" si="5"/>
        <v>0.46242109402182818</v>
      </c>
      <c r="G46" s="57">
        <v>22549968.426110543</v>
      </c>
      <c r="H46" s="33">
        <f t="shared" si="6"/>
        <v>0.39072736400338076</v>
      </c>
      <c r="I46" s="32">
        <f t="shared" si="7"/>
        <v>57712795.426110543</v>
      </c>
    </row>
    <row r="47" spans="1:9" x14ac:dyDescent="0.2">
      <c r="A47" s="60">
        <v>44</v>
      </c>
      <c r="B47" s="59" t="s">
        <v>53</v>
      </c>
      <c r="C47" s="58">
        <v>14741249</v>
      </c>
      <c r="D47" s="33">
        <f t="shared" si="4"/>
        <v>0.20017465156304975</v>
      </c>
      <c r="E47" s="58">
        <v>29910291</v>
      </c>
      <c r="F47" s="33">
        <f t="shared" si="5"/>
        <v>0.4061583980485251</v>
      </c>
      <c r="G47" s="57">
        <v>28990396.603331096</v>
      </c>
      <c r="H47" s="33">
        <f t="shared" si="6"/>
        <v>0.39366695038842525</v>
      </c>
      <c r="I47" s="32">
        <f t="shared" si="7"/>
        <v>73641936.603331089</v>
      </c>
    </row>
    <row r="48" spans="1:9" x14ac:dyDescent="0.2">
      <c r="A48" s="49">
        <v>45</v>
      </c>
      <c r="B48" s="65" t="s">
        <v>52</v>
      </c>
      <c r="C48" s="64">
        <v>10346513</v>
      </c>
      <c r="D48" s="20">
        <f t="shared" si="4"/>
        <v>6.2797906718087687E-2</v>
      </c>
      <c r="E48" s="64">
        <v>31165283</v>
      </c>
      <c r="F48" s="20">
        <f t="shared" si="5"/>
        <v>0.18915692027611661</v>
      </c>
      <c r="G48" s="63">
        <v>123247087.54762456</v>
      </c>
      <c r="H48" s="20">
        <f t="shared" si="6"/>
        <v>0.74804517300579565</v>
      </c>
      <c r="I48" s="19">
        <f t="shared" si="7"/>
        <v>164758883.54762456</v>
      </c>
    </row>
    <row r="49" spans="1:9" x14ac:dyDescent="0.2">
      <c r="A49" s="62">
        <v>46</v>
      </c>
      <c r="B49" s="61" t="s">
        <v>51</v>
      </c>
      <c r="C49" s="58">
        <v>2590803</v>
      </c>
      <c r="D49" s="39">
        <f t="shared" si="4"/>
        <v>0.26245083535102903</v>
      </c>
      <c r="E49" s="58">
        <v>5135032</v>
      </c>
      <c r="F49" s="39">
        <f t="shared" si="5"/>
        <v>0.5201836797140752</v>
      </c>
      <c r="G49" s="57">
        <v>2145739.6</v>
      </c>
      <c r="H49" s="39">
        <f t="shared" si="6"/>
        <v>0.21736548493489583</v>
      </c>
      <c r="I49" s="38">
        <f t="shared" si="7"/>
        <v>9871574.5999999996</v>
      </c>
    </row>
    <row r="50" spans="1:9" x14ac:dyDescent="0.2">
      <c r="A50" s="60">
        <v>47</v>
      </c>
      <c r="B50" s="59" t="s">
        <v>50</v>
      </c>
      <c r="C50" s="58">
        <v>6207893</v>
      </c>
      <c r="D50" s="33">
        <f t="shared" si="4"/>
        <v>0.10034625185761664</v>
      </c>
      <c r="E50" s="58">
        <v>16949248</v>
      </c>
      <c r="F50" s="33">
        <f t="shared" si="5"/>
        <v>0.27397274866129379</v>
      </c>
      <c r="G50" s="57">
        <v>38707581.25</v>
      </c>
      <c r="H50" s="33">
        <f t="shared" si="6"/>
        <v>0.62568099948108957</v>
      </c>
      <c r="I50" s="32">
        <f t="shared" si="7"/>
        <v>61864722.25</v>
      </c>
    </row>
    <row r="51" spans="1:9" x14ac:dyDescent="0.2">
      <c r="A51" s="60">
        <v>48</v>
      </c>
      <c r="B51" s="59" t="s">
        <v>49</v>
      </c>
      <c r="C51" s="58">
        <v>11038278</v>
      </c>
      <c r="D51" s="33">
        <f t="shared" si="4"/>
        <v>0.14731706510712347</v>
      </c>
      <c r="E51" s="58">
        <v>28345017</v>
      </c>
      <c r="F51" s="33">
        <f t="shared" si="5"/>
        <v>0.37829312822629774</v>
      </c>
      <c r="G51" s="57">
        <v>35545417.379474685</v>
      </c>
      <c r="H51" s="33">
        <f t="shared" si="6"/>
        <v>0.47438980666657882</v>
      </c>
      <c r="I51" s="32">
        <f t="shared" si="7"/>
        <v>74928712.379474685</v>
      </c>
    </row>
    <row r="52" spans="1:9" x14ac:dyDescent="0.2">
      <c r="A52" s="60">
        <v>49</v>
      </c>
      <c r="B52" s="59" t="s">
        <v>48</v>
      </c>
      <c r="C52" s="58">
        <v>23666836</v>
      </c>
      <c r="D52" s="33">
        <f t="shared" si="4"/>
        <v>0.16777641843254767</v>
      </c>
      <c r="E52" s="58">
        <v>80477137</v>
      </c>
      <c r="F52" s="33">
        <f t="shared" si="5"/>
        <v>0.57050996641737262</v>
      </c>
      <c r="G52" s="57">
        <v>36917781.811001308</v>
      </c>
      <c r="H52" s="33">
        <f t="shared" si="6"/>
        <v>0.26171361515007979</v>
      </c>
      <c r="I52" s="32">
        <f t="shared" si="7"/>
        <v>141061754.8110013</v>
      </c>
    </row>
    <row r="53" spans="1:9" x14ac:dyDescent="0.2">
      <c r="A53" s="49">
        <v>50</v>
      </c>
      <c r="B53" s="65" t="s">
        <v>47</v>
      </c>
      <c r="C53" s="64">
        <v>11382705</v>
      </c>
      <c r="D53" s="20">
        <f t="shared" si="4"/>
        <v>0.13673675613004729</v>
      </c>
      <c r="E53" s="64">
        <v>47173287</v>
      </c>
      <c r="F53" s="20">
        <f t="shared" si="5"/>
        <v>0.5666774497249758</v>
      </c>
      <c r="G53" s="63">
        <v>24689400.988364886</v>
      </c>
      <c r="H53" s="20">
        <f t="shared" si="6"/>
        <v>0.29658579414497682</v>
      </c>
      <c r="I53" s="19">
        <f t="shared" si="7"/>
        <v>83245392.98836489</v>
      </c>
    </row>
    <row r="54" spans="1:9" x14ac:dyDescent="0.2">
      <c r="A54" s="62">
        <v>51</v>
      </c>
      <c r="B54" s="61" t="s">
        <v>46</v>
      </c>
      <c r="C54" s="58">
        <v>13336241</v>
      </c>
      <c r="D54" s="39">
        <f t="shared" si="4"/>
        <v>0.12738620681662594</v>
      </c>
      <c r="E54" s="58">
        <v>49112406</v>
      </c>
      <c r="F54" s="39">
        <f t="shared" si="5"/>
        <v>0.46911593064178281</v>
      </c>
      <c r="G54" s="57">
        <v>42242758.241367221</v>
      </c>
      <c r="H54" s="39">
        <f t="shared" si="6"/>
        <v>0.40349786254159131</v>
      </c>
      <c r="I54" s="38">
        <f t="shared" si="7"/>
        <v>104691405.24136722</v>
      </c>
    </row>
    <row r="55" spans="1:9" x14ac:dyDescent="0.2">
      <c r="A55" s="60">
        <v>52</v>
      </c>
      <c r="B55" s="59" t="s">
        <v>45</v>
      </c>
      <c r="C55" s="58">
        <v>40420612</v>
      </c>
      <c r="D55" s="33">
        <f t="shared" si="4"/>
        <v>9.0898265962739047E-2</v>
      </c>
      <c r="E55" s="58">
        <v>209648937</v>
      </c>
      <c r="F55" s="33">
        <f t="shared" si="5"/>
        <v>0.4714605715082078</v>
      </c>
      <c r="G55" s="57">
        <v>194610132.97071204</v>
      </c>
      <c r="H55" s="33">
        <f t="shared" si="6"/>
        <v>0.43764116252905311</v>
      </c>
      <c r="I55" s="32">
        <f t="shared" si="7"/>
        <v>444679681.97071207</v>
      </c>
    </row>
    <row r="56" spans="1:9" x14ac:dyDescent="0.2">
      <c r="A56" s="60">
        <v>53</v>
      </c>
      <c r="B56" s="59" t="s">
        <v>44</v>
      </c>
      <c r="C56" s="58">
        <v>35325940</v>
      </c>
      <c r="D56" s="33">
        <f t="shared" si="4"/>
        <v>0.19496767861241573</v>
      </c>
      <c r="E56" s="58">
        <v>104276275</v>
      </c>
      <c r="F56" s="33">
        <f t="shared" si="5"/>
        <v>0.57551202518885225</v>
      </c>
      <c r="G56" s="57">
        <v>41586483.821335845</v>
      </c>
      <c r="H56" s="33">
        <f t="shared" si="6"/>
        <v>0.22952029619873199</v>
      </c>
      <c r="I56" s="32">
        <f t="shared" si="7"/>
        <v>181188698.82133585</v>
      </c>
    </row>
    <row r="57" spans="1:9" x14ac:dyDescent="0.2">
      <c r="A57" s="60">
        <v>54</v>
      </c>
      <c r="B57" s="59" t="s">
        <v>43</v>
      </c>
      <c r="C57" s="58">
        <v>1790403</v>
      </c>
      <c r="D57" s="33">
        <f t="shared" si="4"/>
        <v>0.19101144191774067</v>
      </c>
      <c r="E57" s="58">
        <v>4776676</v>
      </c>
      <c r="F57" s="33">
        <f t="shared" si="5"/>
        <v>0.50960580960480173</v>
      </c>
      <c r="G57" s="57">
        <v>2806197.1871461058</v>
      </c>
      <c r="H57" s="33">
        <f t="shared" si="6"/>
        <v>0.29938274847745766</v>
      </c>
      <c r="I57" s="32">
        <f t="shared" si="7"/>
        <v>9373276.1871461049</v>
      </c>
    </row>
    <row r="58" spans="1:9" x14ac:dyDescent="0.2">
      <c r="A58" s="49">
        <v>55</v>
      </c>
      <c r="B58" s="65" t="s">
        <v>42</v>
      </c>
      <c r="C58" s="64">
        <v>31191992</v>
      </c>
      <c r="D58" s="20">
        <f t="shared" si="4"/>
        <v>0.17391814209462461</v>
      </c>
      <c r="E58" s="64">
        <v>87644503</v>
      </c>
      <c r="F58" s="20">
        <f t="shared" si="5"/>
        <v>0.48868213118824705</v>
      </c>
      <c r="G58" s="63">
        <v>60512201.026370853</v>
      </c>
      <c r="H58" s="20">
        <f t="shared" si="6"/>
        <v>0.33739972671712837</v>
      </c>
      <c r="I58" s="19">
        <f t="shared" si="7"/>
        <v>179348696.02637085</v>
      </c>
    </row>
    <row r="59" spans="1:9" x14ac:dyDescent="0.2">
      <c r="A59" s="62">
        <v>56</v>
      </c>
      <c r="B59" s="61" t="s">
        <v>41</v>
      </c>
      <c r="C59" s="58">
        <v>4228448</v>
      </c>
      <c r="D59" s="39">
        <f t="shared" si="4"/>
        <v>0.1605307812352072</v>
      </c>
      <c r="E59" s="58">
        <v>14521271</v>
      </c>
      <c r="F59" s="39">
        <f t="shared" si="5"/>
        <v>0.55129233661101151</v>
      </c>
      <c r="G59" s="57">
        <v>7590699.75</v>
      </c>
      <c r="H59" s="39">
        <f t="shared" si="6"/>
        <v>0.28817688215378123</v>
      </c>
      <c r="I59" s="38">
        <f t="shared" si="7"/>
        <v>26340418.75</v>
      </c>
    </row>
    <row r="60" spans="1:9" x14ac:dyDescent="0.2">
      <c r="A60" s="60">
        <v>57</v>
      </c>
      <c r="B60" s="59" t="s">
        <v>40</v>
      </c>
      <c r="C60" s="58">
        <v>12482885</v>
      </c>
      <c r="D60" s="33">
        <f t="shared" si="4"/>
        <v>0.13389755698370803</v>
      </c>
      <c r="E60" s="58">
        <v>47612071</v>
      </c>
      <c r="F60" s="33">
        <f t="shared" si="5"/>
        <v>0.51071046395403408</v>
      </c>
      <c r="G60" s="57">
        <v>33132174.361451287</v>
      </c>
      <c r="H60" s="33">
        <f t="shared" si="6"/>
        <v>0.35539197906225795</v>
      </c>
      <c r="I60" s="32">
        <f t="shared" si="7"/>
        <v>93227130.361451283</v>
      </c>
    </row>
    <row r="61" spans="1:9" x14ac:dyDescent="0.2">
      <c r="A61" s="60">
        <v>58</v>
      </c>
      <c r="B61" s="59" t="s">
        <v>39</v>
      </c>
      <c r="C61" s="58">
        <v>24165121</v>
      </c>
      <c r="D61" s="33">
        <f t="shared" si="4"/>
        <v>0.23317560582005625</v>
      </c>
      <c r="E61" s="58">
        <v>57960687</v>
      </c>
      <c r="F61" s="33">
        <f t="shared" si="5"/>
        <v>0.55927790740098748</v>
      </c>
      <c r="G61" s="57">
        <v>21509050.865332779</v>
      </c>
      <c r="H61" s="33">
        <f t="shared" si="6"/>
        <v>0.20754648677895618</v>
      </c>
      <c r="I61" s="32">
        <f t="shared" si="7"/>
        <v>103634858.86533278</v>
      </c>
    </row>
    <row r="62" spans="1:9" x14ac:dyDescent="0.2">
      <c r="A62" s="60">
        <v>59</v>
      </c>
      <c r="B62" s="59" t="s">
        <v>38</v>
      </c>
      <c r="C62" s="58">
        <v>8563157</v>
      </c>
      <c r="D62" s="33">
        <f t="shared" si="4"/>
        <v>0.15559611982508675</v>
      </c>
      <c r="E62" s="58">
        <v>36373594</v>
      </c>
      <c r="F62" s="33">
        <f t="shared" si="5"/>
        <v>0.6609233125695414</v>
      </c>
      <c r="G62" s="57">
        <v>10097764.061341282</v>
      </c>
      <c r="H62" s="33">
        <f t="shared" si="6"/>
        <v>0.18348056760537179</v>
      </c>
      <c r="I62" s="32">
        <f t="shared" si="7"/>
        <v>55034515.061341286</v>
      </c>
    </row>
    <row r="63" spans="1:9" x14ac:dyDescent="0.2">
      <c r="A63" s="49">
        <v>60</v>
      </c>
      <c r="B63" s="65" t="s">
        <v>37</v>
      </c>
      <c r="C63" s="64">
        <v>8730218</v>
      </c>
      <c r="D63" s="20">
        <f t="shared" si="4"/>
        <v>0.12029353401770901</v>
      </c>
      <c r="E63" s="64">
        <v>36354232</v>
      </c>
      <c r="F63" s="20">
        <f t="shared" si="5"/>
        <v>0.50092438055724209</v>
      </c>
      <c r="G63" s="63">
        <v>27489841.472015295</v>
      </c>
      <c r="H63" s="20">
        <f t="shared" si="6"/>
        <v>0.37878208542504893</v>
      </c>
      <c r="I63" s="19">
        <f t="shared" si="7"/>
        <v>72574291.472015291</v>
      </c>
    </row>
    <row r="64" spans="1:9" ht="15" customHeight="1" x14ac:dyDescent="0.2">
      <c r="A64" s="62">
        <v>61</v>
      </c>
      <c r="B64" s="61" t="s">
        <v>36</v>
      </c>
      <c r="C64" s="58">
        <v>6197456</v>
      </c>
      <c r="D64" s="39">
        <f t="shared" si="4"/>
        <v>0.13531424134067746</v>
      </c>
      <c r="E64" s="58">
        <v>13831482</v>
      </c>
      <c r="F64" s="39">
        <f t="shared" si="5"/>
        <v>0.30199431725650588</v>
      </c>
      <c r="G64" s="57">
        <v>25771533.100427724</v>
      </c>
      <c r="H64" s="39">
        <f t="shared" si="6"/>
        <v>0.56269144140281668</v>
      </c>
      <c r="I64" s="38">
        <f t="shared" si="7"/>
        <v>45800471.100427724</v>
      </c>
    </row>
    <row r="65" spans="1:9" x14ac:dyDescent="0.2">
      <c r="A65" s="60">
        <v>62</v>
      </c>
      <c r="B65" s="59" t="s">
        <v>35</v>
      </c>
      <c r="C65" s="58">
        <v>3427346</v>
      </c>
      <c r="D65" s="33">
        <f t="shared" si="4"/>
        <v>0.16632736974774354</v>
      </c>
      <c r="E65" s="58">
        <v>12883525</v>
      </c>
      <c r="F65" s="33">
        <f t="shared" si="5"/>
        <v>0.62523095897796654</v>
      </c>
      <c r="G65" s="57">
        <v>4295154.365506609</v>
      </c>
      <c r="H65" s="33">
        <f t="shared" si="6"/>
        <v>0.20844167127428995</v>
      </c>
      <c r="I65" s="32">
        <f t="shared" si="7"/>
        <v>20606025.365506608</v>
      </c>
    </row>
    <row r="66" spans="1:9" x14ac:dyDescent="0.2">
      <c r="A66" s="60">
        <v>63</v>
      </c>
      <c r="B66" s="59" t="s">
        <v>34</v>
      </c>
      <c r="C66" s="58">
        <v>2917024</v>
      </c>
      <c r="D66" s="33">
        <f t="shared" si="4"/>
        <v>0.10102656270166081</v>
      </c>
      <c r="E66" s="58">
        <v>10505921</v>
      </c>
      <c r="F66" s="33">
        <f t="shared" si="5"/>
        <v>0.36385613784637877</v>
      </c>
      <c r="G66" s="57">
        <v>15450887.010044681</v>
      </c>
      <c r="H66" s="33">
        <f t="shared" si="6"/>
        <v>0.53511729945196052</v>
      </c>
      <c r="I66" s="32">
        <f t="shared" si="7"/>
        <v>28873832.010044679</v>
      </c>
    </row>
    <row r="67" spans="1:9" x14ac:dyDescent="0.2">
      <c r="A67" s="60">
        <v>64</v>
      </c>
      <c r="B67" s="59" t="s">
        <v>33</v>
      </c>
      <c r="C67" s="58">
        <v>3926727</v>
      </c>
      <c r="D67" s="33">
        <f t="shared" si="4"/>
        <v>0.14530537051165993</v>
      </c>
      <c r="E67" s="58">
        <v>15965338</v>
      </c>
      <c r="F67" s="33">
        <f t="shared" si="5"/>
        <v>0.59078447608756191</v>
      </c>
      <c r="G67" s="57">
        <v>7131898.2999999998</v>
      </c>
      <c r="H67" s="33">
        <f t="shared" si="6"/>
        <v>0.26391015340077817</v>
      </c>
      <c r="I67" s="32">
        <f t="shared" si="7"/>
        <v>27023963.300000001</v>
      </c>
    </row>
    <row r="68" spans="1:9" x14ac:dyDescent="0.2">
      <c r="A68" s="49">
        <v>65</v>
      </c>
      <c r="B68" s="65" t="s">
        <v>32</v>
      </c>
      <c r="C68" s="64">
        <v>18788234</v>
      </c>
      <c r="D68" s="20">
        <f t="shared" ref="D68:D74" si="8">C68/$I68</f>
        <v>0.17617393331588896</v>
      </c>
      <c r="E68" s="64">
        <v>45827647</v>
      </c>
      <c r="F68" s="20">
        <f t="shared" ref="F68:F74" si="9">E68/$I68</f>
        <v>0.42971770665630943</v>
      </c>
      <c r="G68" s="63">
        <v>42030054.901945986</v>
      </c>
      <c r="H68" s="20">
        <f t="shared" ref="H68:H74" si="10">G68/$I68</f>
        <v>0.3941083600278017</v>
      </c>
      <c r="I68" s="19">
        <f t="shared" ref="I68:I73" si="11">C68+E68+G68</f>
        <v>106645935.90194598</v>
      </c>
    </row>
    <row r="69" spans="1:9" x14ac:dyDescent="0.2">
      <c r="A69" s="62">
        <v>66</v>
      </c>
      <c r="B69" s="61" t="s">
        <v>31</v>
      </c>
      <c r="C69" s="58">
        <v>4690589</v>
      </c>
      <c r="D69" s="39">
        <f t="shared" si="8"/>
        <v>0.17313187132621824</v>
      </c>
      <c r="E69" s="58">
        <v>14644297</v>
      </c>
      <c r="F69" s="39">
        <f t="shared" si="9"/>
        <v>0.54052796863398689</v>
      </c>
      <c r="G69" s="57">
        <v>7757693.5699505052</v>
      </c>
      <c r="H69" s="39">
        <f t="shared" si="10"/>
        <v>0.2863401600397949</v>
      </c>
      <c r="I69" s="38">
        <f t="shared" si="11"/>
        <v>27092579.569950506</v>
      </c>
    </row>
    <row r="70" spans="1:9" ht="12" customHeight="1" x14ac:dyDescent="0.2">
      <c r="A70" s="60">
        <v>67</v>
      </c>
      <c r="B70" s="59" t="s">
        <v>30</v>
      </c>
      <c r="C70" s="58">
        <v>3938188</v>
      </c>
      <c r="D70" s="33">
        <f t="shared" si="8"/>
        <v>6.2687198260489949E-2</v>
      </c>
      <c r="E70" s="58">
        <v>29260704</v>
      </c>
      <c r="F70" s="33">
        <f t="shared" si="9"/>
        <v>0.46576536033564453</v>
      </c>
      <c r="G70" s="57">
        <v>29623950.769831263</v>
      </c>
      <c r="H70" s="33">
        <f t="shared" si="10"/>
        <v>0.47154744140386551</v>
      </c>
      <c r="I70" s="32">
        <f t="shared" si="11"/>
        <v>62822842.769831263</v>
      </c>
    </row>
    <row r="71" spans="1:9" s="27" customFormat="1" x14ac:dyDescent="0.2">
      <c r="A71" s="60">
        <v>68</v>
      </c>
      <c r="B71" s="59" t="s">
        <v>29</v>
      </c>
      <c r="C71" s="58">
        <v>3238940</v>
      </c>
      <c r="D71" s="33">
        <f t="shared" si="8"/>
        <v>0.15989003074348809</v>
      </c>
      <c r="E71" s="58">
        <v>11917656</v>
      </c>
      <c r="F71" s="33">
        <f t="shared" si="9"/>
        <v>0.58831419669099005</v>
      </c>
      <c r="G71" s="57">
        <v>5100702</v>
      </c>
      <c r="H71" s="33">
        <f t="shared" si="10"/>
        <v>0.25179577256552182</v>
      </c>
      <c r="I71" s="32">
        <f t="shared" si="11"/>
        <v>20257298</v>
      </c>
    </row>
    <row r="72" spans="1:9" x14ac:dyDescent="0.2">
      <c r="A72" s="60">
        <v>69</v>
      </c>
      <c r="B72" s="59" t="s">
        <v>28</v>
      </c>
      <c r="C72" s="58">
        <v>5311304</v>
      </c>
      <c r="D72" s="33">
        <f t="shared" si="8"/>
        <v>0.11613371173278679</v>
      </c>
      <c r="E72" s="58">
        <v>24646800</v>
      </c>
      <c r="F72" s="33">
        <f t="shared" si="9"/>
        <v>0.53891179385244181</v>
      </c>
      <c r="G72" s="57">
        <v>15776282</v>
      </c>
      <c r="H72" s="33">
        <f t="shared" si="10"/>
        <v>0.34495449441477144</v>
      </c>
      <c r="I72" s="32">
        <f t="shared" si="11"/>
        <v>45734386</v>
      </c>
    </row>
    <row r="73" spans="1:9" x14ac:dyDescent="0.2">
      <c r="A73" s="60">
        <v>396</v>
      </c>
      <c r="B73" s="59" t="s">
        <v>107</v>
      </c>
      <c r="C73" s="58">
        <v>93055107</v>
      </c>
      <c r="D73" s="33">
        <f t="shared" si="8"/>
        <v>0.23857045833315141</v>
      </c>
      <c r="E73" s="58">
        <v>142456555</v>
      </c>
      <c r="F73" s="33">
        <f t="shared" si="9"/>
        <v>0.36522364773501137</v>
      </c>
      <c r="G73" s="57">
        <v>154541271</v>
      </c>
      <c r="H73" s="33">
        <f t="shared" si="10"/>
        <v>0.39620589393183719</v>
      </c>
      <c r="I73" s="32">
        <f t="shared" si="11"/>
        <v>390052933</v>
      </c>
    </row>
    <row r="74" spans="1:9" x14ac:dyDescent="0.2">
      <c r="A74" s="56"/>
      <c r="B74" s="55" t="s">
        <v>27</v>
      </c>
      <c r="C74" s="44">
        <f>SUM(C4:C73)</f>
        <v>1146291950</v>
      </c>
      <c r="D74" s="54">
        <f t="shared" si="8"/>
        <v>0.14501278786908117</v>
      </c>
      <c r="E74" s="44">
        <f>SUM(E4:E73)</f>
        <v>3455399366</v>
      </c>
      <c r="F74" s="54">
        <f t="shared" si="9"/>
        <v>0.43712868721159182</v>
      </c>
      <c r="G74" s="44">
        <f>SUM(G4:G73)</f>
        <v>3303073269.5542221</v>
      </c>
      <c r="H74" s="54">
        <f t="shared" si="10"/>
        <v>0.4178585249193269</v>
      </c>
      <c r="I74" s="44">
        <f>SUM(I4:I73)</f>
        <v>7904764585.5542231</v>
      </c>
    </row>
    <row r="75" spans="1:9" x14ac:dyDescent="0.2">
      <c r="A75" s="12"/>
      <c r="B75" s="11"/>
      <c r="C75" s="11"/>
      <c r="D75" s="11"/>
      <c r="E75" s="11"/>
      <c r="F75" s="11"/>
      <c r="G75" s="11"/>
      <c r="H75" s="11"/>
      <c r="I75" s="10"/>
    </row>
    <row r="76" spans="1:9" x14ac:dyDescent="0.2">
      <c r="A76" s="53">
        <v>318</v>
      </c>
      <c r="B76" s="52" t="s">
        <v>26</v>
      </c>
      <c r="C76" s="38">
        <v>204130</v>
      </c>
      <c r="D76" s="51">
        <f>C76/$I76</f>
        <v>1.565342205522921E-2</v>
      </c>
      <c r="E76" s="38">
        <v>6730130</v>
      </c>
      <c r="F76" s="51">
        <f>E76/$I76</f>
        <v>0.51609055688316163</v>
      </c>
      <c r="G76" s="38">
        <v>6106339</v>
      </c>
      <c r="H76" s="51">
        <f>G76/$I76</f>
        <v>0.46825602106160918</v>
      </c>
      <c r="I76" s="50">
        <f>C76+E76+G76</f>
        <v>13040599</v>
      </c>
    </row>
    <row r="77" spans="1:9" x14ac:dyDescent="0.2">
      <c r="A77" s="49">
        <v>319</v>
      </c>
      <c r="B77" s="48" t="s">
        <v>25</v>
      </c>
      <c r="C77" s="19">
        <v>0</v>
      </c>
      <c r="D77" s="47">
        <f>C77/$I77</f>
        <v>0</v>
      </c>
      <c r="E77" s="19">
        <v>1403276</v>
      </c>
      <c r="F77" s="47">
        <f>E77/$I77</f>
        <v>0.63801977244951402</v>
      </c>
      <c r="G77" s="19">
        <v>796148</v>
      </c>
      <c r="H77" s="47">
        <f>G77/$I77</f>
        <v>0.36198022755048592</v>
      </c>
      <c r="I77" s="19">
        <f>C77+E77+G77</f>
        <v>2199424</v>
      </c>
    </row>
    <row r="78" spans="1:9" x14ac:dyDescent="0.2">
      <c r="A78" s="18"/>
      <c r="B78" s="17" t="s">
        <v>24</v>
      </c>
      <c r="C78" s="46">
        <f>SUM(C76:C77)</f>
        <v>204130</v>
      </c>
      <c r="D78" s="45">
        <f>C78/$I78</f>
        <v>1.3394336740830378E-2</v>
      </c>
      <c r="E78" s="46">
        <f>SUM(E76:E77)</f>
        <v>8133406</v>
      </c>
      <c r="F78" s="45">
        <f>E78/$I78</f>
        <v>0.53368725230926484</v>
      </c>
      <c r="G78" s="44">
        <f>SUM(G76:G77)</f>
        <v>6902487</v>
      </c>
      <c r="H78" s="45">
        <f>G78/$I78</f>
        <v>0.45291841094990476</v>
      </c>
      <c r="I78" s="44">
        <f>SUM(I76:I77)</f>
        <v>15240023</v>
      </c>
    </row>
    <row r="79" spans="1:9" x14ac:dyDescent="0.2">
      <c r="A79" s="12"/>
      <c r="B79" s="11"/>
      <c r="C79" s="11"/>
      <c r="D79" s="11"/>
      <c r="E79" s="11"/>
      <c r="F79" s="11"/>
      <c r="G79" s="11"/>
      <c r="H79" s="11"/>
      <c r="I79" s="10"/>
    </row>
    <row r="80" spans="1:9" x14ac:dyDescent="0.2">
      <c r="A80" s="43">
        <v>321001</v>
      </c>
      <c r="B80" s="40" t="s">
        <v>23</v>
      </c>
      <c r="C80" s="38">
        <v>895210</v>
      </c>
      <c r="D80" s="42">
        <f t="shared" ref="D80:D96" si="12">C80/$I80</f>
        <v>0.20976197717668968</v>
      </c>
      <c r="E80" s="38">
        <v>3331464</v>
      </c>
      <c r="F80" s="42">
        <f t="shared" ref="F80:F96" si="13">E80/$I80</f>
        <v>0.78061513559160789</v>
      </c>
      <c r="G80" s="38">
        <v>41068</v>
      </c>
      <c r="H80" s="42">
        <f t="shared" ref="H80:H96" si="14">G80/$I80</f>
        <v>9.6228872317023848E-3</v>
      </c>
      <c r="I80" s="32">
        <f t="shared" ref="I80:I95" si="15">C80+E80+G80</f>
        <v>4267742</v>
      </c>
    </row>
    <row r="81" spans="1:9" x14ac:dyDescent="0.2">
      <c r="A81" s="35">
        <v>329001</v>
      </c>
      <c r="B81" s="34" t="s">
        <v>22</v>
      </c>
      <c r="C81" s="32">
        <v>416318</v>
      </c>
      <c r="D81" s="33">
        <f t="shared" si="12"/>
        <v>0.10726854006176628</v>
      </c>
      <c r="E81" s="32">
        <v>3378309</v>
      </c>
      <c r="F81" s="33">
        <f t="shared" si="13"/>
        <v>0.87045545546319303</v>
      </c>
      <c r="G81" s="32">
        <v>86455</v>
      </c>
      <c r="H81" s="33">
        <f t="shared" si="14"/>
        <v>2.2276004475040724E-2</v>
      </c>
      <c r="I81" s="32">
        <f t="shared" si="15"/>
        <v>3881082</v>
      </c>
    </row>
    <row r="82" spans="1:9" x14ac:dyDescent="0.2">
      <c r="A82" s="35">
        <v>331001</v>
      </c>
      <c r="B82" s="34" t="s">
        <v>21</v>
      </c>
      <c r="C82" s="32">
        <v>1247174</v>
      </c>
      <c r="D82" s="33">
        <f t="shared" si="12"/>
        <v>0.17750210674287234</v>
      </c>
      <c r="E82" s="32">
        <v>5169250</v>
      </c>
      <c r="F82" s="33">
        <f t="shared" si="13"/>
        <v>0.73570549520804063</v>
      </c>
      <c r="G82" s="32">
        <v>609825</v>
      </c>
      <c r="H82" s="33">
        <f t="shared" si="14"/>
        <v>8.6792398049087074E-2</v>
      </c>
      <c r="I82" s="32">
        <f t="shared" si="15"/>
        <v>7026249</v>
      </c>
    </row>
    <row r="83" spans="1:9" x14ac:dyDescent="0.2">
      <c r="A83" s="35">
        <v>333001</v>
      </c>
      <c r="B83" s="34" t="s">
        <v>20</v>
      </c>
      <c r="C83" s="32">
        <v>455457</v>
      </c>
      <c r="D83" s="33">
        <f t="shared" si="12"/>
        <v>8.2491586150537546E-2</v>
      </c>
      <c r="E83" s="32">
        <v>4628019</v>
      </c>
      <c r="F83" s="33">
        <f t="shared" si="13"/>
        <v>0.83821881768163542</v>
      </c>
      <c r="G83" s="32">
        <v>437778</v>
      </c>
      <c r="H83" s="33">
        <f t="shared" si="14"/>
        <v>7.9289596167827089E-2</v>
      </c>
      <c r="I83" s="32">
        <f t="shared" si="15"/>
        <v>5521254</v>
      </c>
    </row>
    <row r="84" spans="1:9" x14ac:dyDescent="0.2">
      <c r="A84" s="31">
        <v>336001</v>
      </c>
      <c r="B84" s="30" t="s">
        <v>19</v>
      </c>
      <c r="C84" s="19">
        <v>646640</v>
      </c>
      <c r="D84" s="20">
        <f t="shared" si="12"/>
        <v>9.5982748517005376E-2</v>
      </c>
      <c r="E84" s="19">
        <v>5885992</v>
      </c>
      <c r="F84" s="20">
        <f t="shared" si="13"/>
        <v>0.87367575452973145</v>
      </c>
      <c r="G84" s="19">
        <v>204412</v>
      </c>
      <c r="H84" s="20">
        <f t="shared" si="14"/>
        <v>3.0341496953263183E-2</v>
      </c>
      <c r="I84" s="19">
        <f t="shared" si="15"/>
        <v>6737044</v>
      </c>
    </row>
    <row r="85" spans="1:9" x14ac:dyDescent="0.2">
      <c r="A85" s="43">
        <v>337001</v>
      </c>
      <c r="B85" s="40" t="s">
        <v>18</v>
      </c>
      <c r="C85" s="32">
        <v>3203299</v>
      </c>
      <c r="D85" s="42">
        <f t="shared" si="12"/>
        <v>0.18765672604552328</v>
      </c>
      <c r="E85" s="32">
        <v>13574753</v>
      </c>
      <c r="F85" s="42">
        <f t="shared" si="13"/>
        <v>0.79524068931955627</v>
      </c>
      <c r="G85" s="32">
        <v>291941</v>
      </c>
      <c r="H85" s="42">
        <f t="shared" si="14"/>
        <v>1.7102584634920471E-2</v>
      </c>
      <c r="I85" s="32">
        <f t="shared" si="15"/>
        <v>17069993</v>
      </c>
    </row>
    <row r="86" spans="1:9" x14ac:dyDescent="0.2">
      <c r="A86" s="35">
        <v>339001</v>
      </c>
      <c r="B86" s="34" t="s">
        <v>17</v>
      </c>
      <c r="C86" s="32">
        <v>587353</v>
      </c>
      <c r="D86" s="33">
        <f t="shared" si="12"/>
        <v>0.13941340569295596</v>
      </c>
      <c r="E86" s="32">
        <v>3509460</v>
      </c>
      <c r="F86" s="33">
        <f t="shared" si="13"/>
        <v>0.83300122880652905</v>
      </c>
      <c r="G86" s="32">
        <v>116218</v>
      </c>
      <c r="H86" s="33">
        <f t="shared" si="14"/>
        <v>2.758536550051495E-2</v>
      </c>
      <c r="I86" s="32">
        <f t="shared" si="15"/>
        <v>4213031</v>
      </c>
    </row>
    <row r="87" spans="1:9" x14ac:dyDescent="0.2">
      <c r="A87" s="35">
        <v>340001</v>
      </c>
      <c r="B87" s="34" t="s">
        <v>16</v>
      </c>
      <c r="C87" s="32">
        <v>160950</v>
      </c>
      <c r="D87" s="33">
        <f t="shared" si="12"/>
        <v>0.13098976009219335</v>
      </c>
      <c r="E87" s="32">
        <v>950075</v>
      </c>
      <c r="F87" s="33">
        <f t="shared" si="13"/>
        <v>0.77322209580360735</v>
      </c>
      <c r="G87" s="32">
        <v>117697</v>
      </c>
      <c r="H87" s="33">
        <f t="shared" si="14"/>
        <v>9.5788144104199321E-2</v>
      </c>
      <c r="I87" s="32">
        <f t="shared" si="15"/>
        <v>1228722</v>
      </c>
    </row>
    <row r="88" spans="1:9" x14ac:dyDescent="0.2">
      <c r="A88" s="35">
        <v>341001</v>
      </c>
      <c r="B88" s="34" t="s">
        <v>15</v>
      </c>
      <c r="C88" s="32">
        <v>392657</v>
      </c>
      <c r="D88" s="33">
        <f t="shared" si="12"/>
        <v>0.10697847391177601</v>
      </c>
      <c r="E88" s="32">
        <v>2086714</v>
      </c>
      <c r="F88" s="33">
        <f t="shared" si="13"/>
        <v>0.56852030960950084</v>
      </c>
      <c r="G88" s="32">
        <v>1191059</v>
      </c>
      <c r="H88" s="33">
        <f t="shared" si="14"/>
        <v>0.32450121647872321</v>
      </c>
      <c r="I88" s="32">
        <f t="shared" si="15"/>
        <v>3670430</v>
      </c>
    </row>
    <row r="89" spans="1:9" x14ac:dyDescent="0.2">
      <c r="A89" s="37">
        <v>343001</v>
      </c>
      <c r="B89" s="36" t="s">
        <v>14</v>
      </c>
      <c r="C89" s="19">
        <v>284413</v>
      </c>
      <c r="D89" s="20">
        <f t="shared" si="12"/>
        <v>0.11990440126846649</v>
      </c>
      <c r="E89" s="19">
        <v>838706</v>
      </c>
      <c r="F89" s="20">
        <f t="shared" si="13"/>
        <v>0.35358630150615639</v>
      </c>
      <c r="G89" s="19">
        <v>1248879</v>
      </c>
      <c r="H89" s="20">
        <f t="shared" si="14"/>
        <v>0.52650929722537709</v>
      </c>
      <c r="I89" s="19">
        <f t="shared" si="15"/>
        <v>2371998</v>
      </c>
    </row>
    <row r="90" spans="1:9" x14ac:dyDescent="0.2">
      <c r="A90" s="41">
        <v>343002</v>
      </c>
      <c r="B90" s="40" t="s">
        <v>13</v>
      </c>
      <c r="C90" s="32">
        <v>313733</v>
      </c>
      <c r="D90" s="39">
        <f t="shared" si="12"/>
        <v>2.9216744863138557E-2</v>
      </c>
      <c r="E90" s="32">
        <v>5634866</v>
      </c>
      <c r="F90" s="39">
        <f t="shared" si="13"/>
        <v>0.52475334842038968</v>
      </c>
      <c r="G90" s="32">
        <v>4789524</v>
      </c>
      <c r="H90" s="39">
        <f t="shared" si="14"/>
        <v>0.44602990671647175</v>
      </c>
      <c r="I90" s="38">
        <f t="shared" si="15"/>
        <v>10738123</v>
      </c>
    </row>
    <row r="91" spans="1:9" x14ac:dyDescent="0.2">
      <c r="A91" s="37">
        <v>344001</v>
      </c>
      <c r="B91" s="36" t="s">
        <v>12</v>
      </c>
      <c r="C91" s="32">
        <v>452193</v>
      </c>
      <c r="D91" s="33">
        <f t="shared" si="12"/>
        <v>0.14960002381992141</v>
      </c>
      <c r="E91" s="32">
        <v>1191489</v>
      </c>
      <c r="F91" s="33">
        <f t="shared" si="13"/>
        <v>0.39418297669617691</v>
      </c>
      <c r="G91" s="32">
        <v>1378998</v>
      </c>
      <c r="H91" s="33">
        <f t="shared" si="14"/>
        <v>0.45621699948390171</v>
      </c>
      <c r="I91" s="32">
        <f t="shared" si="15"/>
        <v>3022680</v>
      </c>
    </row>
    <row r="92" spans="1:9" x14ac:dyDescent="0.2">
      <c r="A92" s="37">
        <v>345001</v>
      </c>
      <c r="B92" s="36" t="s">
        <v>11</v>
      </c>
      <c r="C92" s="32">
        <v>289272</v>
      </c>
      <c r="D92" s="33">
        <f t="shared" si="12"/>
        <v>5.5151870121075128E-2</v>
      </c>
      <c r="E92" s="32">
        <v>2767843</v>
      </c>
      <c r="F92" s="33">
        <f t="shared" si="13"/>
        <v>0.52770996726792407</v>
      </c>
      <c r="G92" s="32">
        <v>2187893</v>
      </c>
      <c r="H92" s="33">
        <f t="shared" si="14"/>
        <v>0.41713816261100078</v>
      </c>
      <c r="I92" s="32">
        <f t="shared" si="15"/>
        <v>5245008</v>
      </c>
    </row>
    <row r="93" spans="1:9" x14ac:dyDescent="0.2">
      <c r="A93" s="35">
        <v>346001</v>
      </c>
      <c r="B93" s="34" t="s">
        <v>10</v>
      </c>
      <c r="C93" s="32">
        <v>372742</v>
      </c>
      <c r="D93" s="33">
        <f t="shared" si="12"/>
        <v>5.6084396075828637E-2</v>
      </c>
      <c r="E93" s="32">
        <v>3112017</v>
      </c>
      <c r="F93" s="33">
        <f t="shared" si="13"/>
        <v>0.46824772637028295</v>
      </c>
      <c r="G93" s="32">
        <v>3161332</v>
      </c>
      <c r="H93" s="33">
        <f t="shared" si="14"/>
        <v>0.47566787755388845</v>
      </c>
      <c r="I93" s="32">
        <f t="shared" si="15"/>
        <v>6646091</v>
      </c>
    </row>
    <row r="94" spans="1:9" x14ac:dyDescent="0.2">
      <c r="A94" s="31">
        <v>347001</v>
      </c>
      <c r="B94" s="30" t="s">
        <v>9</v>
      </c>
      <c r="C94" s="19">
        <v>41386</v>
      </c>
      <c r="D94" s="20">
        <f t="shared" si="12"/>
        <v>3.5914279887708213E-2</v>
      </c>
      <c r="E94" s="19">
        <v>297694</v>
      </c>
      <c r="F94" s="20">
        <f t="shared" si="13"/>
        <v>0.25833532201448339</v>
      </c>
      <c r="G94" s="19">
        <v>813275</v>
      </c>
      <c r="H94" s="20">
        <f t="shared" si="14"/>
        <v>0.70575039809780837</v>
      </c>
      <c r="I94" s="19">
        <f t="shared" si="15"/>
        <v>1152355</v>
      </c>
    </row>
    <row r="95" spans="1:9" s="27" customFormat="1" x14ac:dyDescent="0.2">
      <c r="A95" s="29">
        <v>348001</v>
      </c>
      <c r="B95" s="28" t="s">
        <v>8</v>
      </c>
      <c r="C95" s="19">
        <v>406896</v>
      </c>
      <c r="D95" s="20">
        <f t="shared" si="12"/>
        <v>0.31480121836773695</v>
      </c>
      <c r="E95" s="19">
        <v>412466</v>
      </c>
      <c r="F95" s="20">
        <f t="shared" si="13"/>
        <v>0.31911053275349716</v>
      </c>
      <c r="G95" s="19">
        <v>473187</v>
      </c>
      <c r="H95" s="20">
        <f t="shared" si="14"/>
        <v>0.3660882488787659</v>
      </c>
      <c r="I95" s="19">
        <f t="shared" si="15"/>
        <v>1292549</v>
      </c>
    </row>
    <row r="96" spans="1:9" x14ac:dyDescent="0.2">
      <c r="A96" s="18"/>
      <c r="B96" s="17" t="s">
        <v>7</v>
      </c>
      <c r="C96" s="24">
        <f>SUM(C80:C95)</f>
        <v>10165693</v>
      </c>
      <c r="D96" s="26">
        <f t="shared" si="12"/>
        <v>0.12089875082701179</v>
      </c>
      <c r="E96" s="24">
        <f>SUM(E80:E95)</f>
        <v>56769117</v>
      </c>
      <c r="F96" s="25">
        <f t="shared" si="13"/>
        <v>0.6751448554321362</v>
      </c>
      <c r="G96" s="24">
        <f>SUM(G80:G95)</f>
        <v>17149541</v>
      </c>
      <c r="H96" s="25">
        <f t="shared" si="14"/>
        <v>0.20395639374085198</v>
      </c>
      <c r="I96" s="24">
        <f>SUM(I80:I95)</f>
        <v>84084351</v>
      </c>
    </row>
    <row r="97" spans="1:9" x14ac:dyDescent="0.2">
      <c r="A97" s="23"/>
      <c r="B97" s="11"/>
      <c r="C97" s="11"/>
      <c r="D97" s="11"/>
      <c r="E97" s="11"/>
      <c r="F97" s="11"/>
      <c r="G97" s="11"/>
      <c r="H97" s="11"/>
      <c r="I97" s="10"/>
    </row>
    <row r="98" spans="1:9" x14ac:dyDescent="0.2">
      <c r="A98" s="12"/>
      <c r="B98" s="11"/>
      <c r="C98" s="11"/>
      <c r="D98" s="11"/>
      <c r="E98" s="11"/>
      <c r="F98" s="11"/>
      <c r="G98" s="11"/>
      <c r="H98" s="11"/>
      <c r="I98" s="10"/>
    </row>
    <row r="99" spans="1:9" x14ac:dyDescent="0.2">
      <c r="A99" s="22" t="s">
        <v>6</v>
      </c>
      <c r="B99" s="21" t="s">
        <v>5</v>
      </c>
      <c r="C99" s="19">
        <v>851150</v>
      </c>
      <c r="D99" s="20">
        <f>C99/$I99</f>
        <v>0.18182451280259046</v>
      </c>
      <c r="E99" s="19">
        <v>2604026</v>
      </c>
      <c r="F99" s="20">
        <f>E99/$I99</f>
        <v>0.55627769344449096</v>
      </c>
      <c r="G99" s="19">
        <v>1225986</v>
      </c>
      <c r="H99" s="20">
        <f>G99/$I99</f>
        <v>0.26189779375291861</v>
      </c>
      <c r="I99" s="19">
        <f>C99+E99+G99</f>
        <v>4681162</v>
      </c>
    </row>
    <row r="100" spans="1:9" x14ac:dyDescent="0.2">
      <c r="A100" s="18"/>
      <c r="B100" s="17" t="s">
        <v>4</v>
      </c>
      <c r="C100" s="16">
        <f>SUM(C99)</f>
        <v>851150</v>
      </c>
      <c r="D100" s="15">
        <f>C100/$I100</f>
        <v>0.18182451280259046</v>
      </c>
      <c r="E100" s="13">
        <f>SUM(E99)</f>
        <v>2604026</v>
      </c>
      <c r="F100" s="15">
        <f>E100/$I100</f>
        <v>0.55627769344449096</v>
      </c>
      <c r="G100" s="13">
        <f>SUM(G99)</f>
        <v>1225986</v>
      </c>
      <c r="H100" s="14">
        <f>G100/$I100</f>
        <v>0.26189779375291861</v>
      </c>
      <c r="I100" s="13">
        <f>SUM(I99)</f>
        <v>4681162</v>
      </c>
    </row>
    <row r="101" spans="1:9" x14ac:dyDescent="0.2">
      <c r="A101" s="12"/>
      <c r="B101" s="11"/>
      <c r="C101" s="11"/>
      <c r="D101" s="11"/>
      <c r="E101" s="11"/>
      <c r="F101" s="11"/>
      <c r="G101" s="11"/>
      <c r="H101" s="11"/>
      <c r="I101" s="10"/>
    </row>
    <row r="102" spans="1:9" ht="13.5" thickBot="1" x14ac:dyDescent="0.25">
      <c r="A102" s="9"/>
      <c r="B102" s="8" t="s">
        <v>3</v>
      </c>
      <c r="C102" s="6">
        <f>C74+C78+C96+C100</f>
        <v>1157512923</v>
      </c>
      <c r="D102" s="7">
        <f>C102/$I102</f>
        <v>0.14453067143040524</v>
      </c>
      <c r="E102" s="6">
        <f>E74+E78+E96+E100</f>
        <v>3522905915</v>
      </c>
      <c r="F102" s="7">
        <f>E102/$I102</f>
        <v>0.43988101313068112</v>
      </c>
      <c r="G102" s="6">
        <f>G74+G78+G96+G100</f>
        <v>3328351283.5542221</v>
      </c>
      <c r="H102" s="7">
        <f>G102/$I102</f>
        <v>0.4155883154389135</v>
      </c>
      <c r="I102" s="6">
        <f>I74+I78+I96+I100</f>
        <v>8008770121.5542231</v>
      </c>
    </row>
    <row r="103" spans="1:9" ht="13.5" thickTop="1" x14ac:dyDescent="0.2">
      <c r="A103" s="5"/>
      <c r="B103" s="4"/>
      <c r="C103" s="1" t="s">
        <v>2</v>
      </c>
      <c r="D103" s="3"/>
      <c r="E103" s="2"/>
      <c r="F103" s="3"/>
      <c r="G103" s="2"/>
      <c r="H103" s="3"/>
      <c r="I103" s="2"/>
    </row>
    <row r="104" spans="1:9" ht="6" customHeight="1" x14ac:dyDescent="0.2">
      <c r="A104" s="5"/>
      <c r="B104" s="4"/>
      <c r="D104" s="3"/>
      <c r="E104" s="2"/>
      <c r="F104" s="3"/>
      <c r="G104" s="2"/>
      <c r="H104" s="3"/>
      <c r="I104" s="2"/>
    </row>
    <row r="105" spans="1:9" ht="51.75" customHeight="1" x14ac:dyDescent="0.2">
      <c r="C105" s="83" t="s">
        <v>1</v>
      </c>
      <c r="D105" s="83"/>
      <c r="E105" s="83"/>
      <c r="F105" s="83"/>
      <c r="G105" s="83"/>
      <c r="H105" s="84"/>
      <c r="I105" s="84"/>
    </row>
    <row r="106" spans="1:9" ht="4.5" customHeight="1" x14ac:dyDescent="0.2"/>
    <row r="107" spans="1:9" x14ac:dyDescent="0.2">
      <c r="C107" s="83" t="s">
        <v>0</v>
      </c>
      <c r="D107" s="83"/>
      <c r="E107" s="83"/>
    </row>
  </sheetData>
  <mergeCells count="3">
    <mergeCell ref="A1:I1"/>
    <mergeCell ref="C107:E107"/>
    <mergeCell ref="C105:I105"/>
  </mergeCells>
  <printOptions horizontalCentered="1"/>
  <pageMargins left="0.17" right="0.16" top="0.56000000000000005" bottom="0.25" header="0.49" footer="0.48"/>
  <pageSetup paperSize="5" scale="64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Total Revenue</vt:lpstr>
      <vt:lpstr>'Total Revenue'!Print_Area</vt:lpstr>
      <vt:lpstr>'Total Revenue'!Print_Titles</vt:lpstr>
    </vt:vector>
  </TitlesOfParts>
  <Company>LDOE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Zalinsky Matthew</dc:creator>
  <cp:lastModifiedBy>Zalinsky Matthew</cp:lastModifiedBy>
  <cp:lastPrinted>2013-10-23T12:50:45Z</cp:lastPrinted>
  <dcterms:created xsi:type="dcterms:W3CDTF">2013-07-12T17:26:05Z</dcterms:created>
  <dcterms:modified xsi:type="dcterms:W3CDTF">2013-10-23T12:50:46Z</dcterms:modified>
</cp:coreProperties>
</file>