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6" yWindow="288" windowWidth="6276" windowHeight="9192"/>
  </bookViews>
  <sheets>
    <sheet name="Total by Object" sheetId="9" r:id="rId1"/>
  </sheets>
  <definedNames>
    <definedName name="_xlnm.Print_Area" localSheetId="0">'Total by Object'!$A$1:$W$104</definedName>
    <definedName name="_xlnm.Print_Titles" localSheetId="0">'Total by Object'!$A:$C,'Total by Object'!$1:$2</definedName>
  </definedNames>
  <calcPr calcId="145621"/>
</workbook>
</file>

<file path=xl/calcChain.xml><?xml version="1.0" encoding="utf-8"?>
<calcChain xmlns="http://schemas.openxmlformats.org/spreadsheetml/2006/main">
  <c r="T100" i="9" l="1"/>
  <c r="T97" i="9"/>
  <c r="T77" i="9"/>
  <c r="T73" i="9"/>
  <c r="R100" i="9"/>
  <c r="R97" i="9"/>
  <c r="R77" i="9"/>
  <c r="R73" i="9"/>
  <c r="P100" i="9"/>
  <c r="P97" i="9"/>
  <c r="P77" i="9"/>
  <c r="P73" i="9"/>
  <c r="N100" i="9"/>
  <c r="N97" i="9"/>
  <c r="N77" i="9"/>
  <c r="N73" i="9"/>
  <c r="L100" i="9"/>
  <c r="L97" i="9"/>
  <c r="L77" i="9"/>
  <c r="L73" i="9"/>
  <c r="J100" i="9"/>
  <c r="J97" i="9"/>
  <c r="J77" i="9"/>
  <c r="J73" i="9"/>
  <c r="H100" i="9"/>
  <c r="H97" i="9"/>
  <c r="H77" i="9"/>
  <c r="H73" i="9"/>
  <c r="V95" i="9"/>
  <c r="W95" i="9" s="1"/>
  <c r="U95" i="9"/>
  <c r="S95" i="9"/>
  <c r="Q95" i="9"/>
  <c r="O95" i="9"/>
  <c r="M95" i="9"/>
  <c r="K95" i="9"/>
  <c r="I95" i="9"/>
  <c r="G95" i="9"/>
  <c r="E95" i="9"/>
  <c r="V94" i="9"/>
  <c r="W94" i="9" s="1"/>
  <c r="U94" i="9"/>
  <c r="S94" i="9"/>
  <c r="Q94" i="9"/>
  <c r="O94" i="9"/>
  <c r="M94" i="9"/>
  <c r="K94" i="9"/>
  <c r="I94" i="9"/>
  <c r="G94" i="9"/>
  <c r="E94" i="9"/>
  <c r="N102" i="9" l="1"/>
  <c r="P102" i="9"/>
  <c r="R102" i="9"/>
  <c r="T102" i="9"/>
  <c r="H102" i="9"/>
  <c r="J102" i="9"/>
  <c r="L102" i="9"/>
  <c r="U96" i="9"/>
  <c r="U80" i="9"/>
  <c r="U81" i="9"/>
  <c r="U82" i="9"/>
  <c r="U83" i="9"/>
  <c r="U84" i="9"/>
  <c r="U85" i="9"/>
  <c r="U86" i="9"/>
  <c r="U87" i="9"/>
  <c r="U88" i="9"/>
  <c r="U89" i="9"/>
  <c r="U90" i="9"/>
  <c r="U91" i="9"/>
  <c r="U92" i="9"/>
  <c r="U93" i="9"/>
  <c r="U79" i="9"/>
  <c r="U76" i="9"/>
  <c r="U75" i="9"/>
  <c r="E99" i="9" l="1"/>
  <c r="G99" i="9"/>
  <c r="I99" i="9"/>
  <c r="K99" i="9"/>
  <c r="M99" i="9"/>
  <c r="O99" i="9"/>
  <c r="Q99" i="9"/>
  <c r="S99" i="9"/>
  <c r="U99" i="9"/>
  <c r="V99" i="9"/>
  <c r="W99" i="9" s="1"/>
  <c r="C100" i="9"/>
  <c r="O100" i="9" s="1"/>
  <c r="D100" i="9"/>
  <c r="F100" i="9"/>
  <c r="S100" i="9" l="1"/>
  <c r="K100" i="9"/>
  <c r="V100" i="9"/>
  <c r="U100" i="9"/>
  <c r="Q100" i="9"/>
  <c r="M100" i="9"/>
  <c r="I100" i="9"/>
  <c r="E100" i="9"/>
  <c r="G100" i="9"/>
  <c r="W100" i="9" l="1"/>
  <c r="V92" i="9"/>
  <c r="W92" i="9" s="1"/>
  <c r="S92" i="9"/>
  <c r="Q92" i="9"/>
  <c r="O92" i="9"/>
  <c r="M92" i="9"/>
  <c r="K92" i="9"/>
  <c r="I92" i="9"/>
  <c r="G92" i="9"/>
  <c r="E92" i="9"/>
  <c r="V91" i="9"/>
  <c r="W91" i="9" s="1"/>
  <c r="S91" i="9"/>
  <c r="Q91" i="9"/>
  <c r="O91" i="9"/>
  <c r="M91" i="9"/>
  <c r="K91" i="9"/>
  <c r="I91" i="9"/>
  <c r="G91" i="9"/>
  <c r="E91" i="9"/>
  <c r="V90" i="9"/>
  <c r="W90" i="9" s="1"/>
  <c r="S90" i="9"/>
  <c r="Q90" i="9"/>
  <c r="O90" i="9"/>
  <c r="M90" i="9"/>
  <c r="K90" i="9"/>
  <c r="I90" i="9"/>
  <c r="G90" i="9"/>
  <c r="E90" i="9"/>
  <c r="V89" i="9"/>
  <c r="W89" i="9" s="1"/>
  <c r="S89" i="9"/>
  <c r="Q89" i="9"/>
  <c r="O89" i="9"/>
  <c r="M89" i="9"/>
  <c r="K89" i="9"/>
  <c r="I89" i="9"/>
  <c r="G89" i="9"/>
  <c r="E89" i="9"/>
  <c r="V93" i="9" l="1"/>
  <c r="W93" i="9" s="1"/>
  <c r="S93" i="9"/>
  <c r="Q93" i="9"/>
  <c r="O93" i="9"/>
  <c r="M93" i="9"/>
  <c r="K93" i="9"/>
  <c r="I93" i="9"/>
  <c r="G93" i="9"/>
  <c r="E93" i="9"/>
  <c r="F73" i="9" l="1"/>
  <c r="E87" i="9"/>
  <c r="G87" i="9"/>
  <c r="I87" i="9"/>
  <c r="K87" i="9"/>
  <c r="M87" i="9"/>
  <c r="O87" i="9"/>
  <c r="Q87" i="9"/>
  <c r="S87" i="9"/>
  <c r="V87" i="9"/>
  <c r="W87" i="9" s="1"/>
  <c r="E88" i="9"/>
  <c r="G88" i="9"/>
  <c r="I88" i="9"/>
  <c r="K88" i="9"/>
  <c r="M88" i="9"/>
  <c r="O88" i="9"/>
  <c r="Q88" i="9"/>
  <c r="S88" i="9"/>
  <c r="V88" i="9"/>
  <c r="W88" i="9" s="1"/>
  <c r="E96" i="9"/>
  <c r="G96" i="9"/>
  <c r="I96" i="9"/>
  <c r="K96" i="9"/>
  <c r="M96" i="9"/>
  <c r="O96" i="9"/>
  <c r="Q96" i="9"/>
  <c r="S96" i="9"/>
  <c r="V96" i="9"/>
  <c r="W96" i="9" s="1"/>
  <c r="F97" i="9"/>
  <c r="D97" i="9"/>
  <c r="C97" i="9"/>
  <c r="D73" i="9"/>
  <c r="C77" i="9"/>
  <c r="C73" i="9"/>
  <c r="V86" i="9"/>
  <c r="W86" i="9" s="1"/>
  <c r="S86" i="9"/>
  <c r="Q86" i="9"/>
  <c r="O86" i="9"/>
  <c r="M86" i="9"/>
  <c r="K86" i="9"/>
  <c r="I86" i="9"/>
  <c r="G86" i="9"/>
  <c r="E86" i="9"/>
  <c r="U28" i="9"/>
  <c r="U27" i="9"/>
  <c r="U26" i="9"/>
  <c r="V70" i="9"/>
  <c r="W70" i="9" s="1"/>
  <c r="U70" i="9"/>
  <c r="S70" i="9"/>
  <c r="Q70" i="9"/>
  <c r="O70" i="9"/>
  <c r="M70" i="9"/>
  <c r="K70" i="9"/>
  <c r="I70" i="9"/>
  <c r="G70" i="9"/>
  <c r="E70" i="9"/>
  <c r="V85" i="9"/>
  <c r="W85" i="9" s="1"/>
  <c r="S85" i="9"/>
  <c r="Q85" i="9"/>
  <c r="O85" i="9"/>
  <c r="M85" i="9"/>
  <c r="K85" i="9"/>
  <c r="I85" i="9"/>
  <c r="G85" i="9"/>
  <c r="E85" i="9"/>
  <c r="V75" i="9"/>
  <c r="W75" i="9" s="1"/>
  <c r="V76" i="9"/>
  <c r="V79" i="9"/>
  <c r="V80" i="9"/>
  <c r="W80" i="9" s="1"/>
  <c r="V81" i="9"/>
  <c r="W81" i="9" s="1"/>
  <c r="V82" i="9"/>
  <c r="W82" i="9" s="1"/>
  <c r="V83" i="9"/>
  <c r="W83" i="9" s="1"/>
  <c r="V84" i="9"/>
  <c r="W84" i="9" s="1"/>
  <c r="V3" i="9"/>
  <c r="W3" i="9" s="1"/>
  <c r="V4" i="9"/>
  <c r="W4" i="9" s="1"/>
  <c r="V5" i="9"/>
  <c r="W5" i="9" s="1"/>
  <c r="V6" i="9"/>
  <c r="W6" i="9" s="1"/>
  <c r="V7" i="9"/>
  <c r="W7" i="9" s="1"/>
  <c r="V8" i="9"/>
  <c r="W8" i="9" s="1"/>
  <c r="V9" i="9"/>
  <c r="W9" i="9" s="1"/>
  <c r="V10" i="9"/>
  <c r="V11" i="9"/>
  <c r="W11" i="9" s="1"/>
  <c r="V12" i="9"/>
  <c r="W12" i="9" s="1"/>
  <c r="V13" i="9"/>
  <c r="W13" i="9" s="1"/>
  <c r="V14" i="9"/>
  <c r="W14" i="9" s="1"/>
  <c r="V15" i="9"/>
  <c r="W15" i="9" s="1"/>
  <c r="V16" i="9"/>
  <c r="W16" i="9" s="1"/>
  <c r="V17" i="9"/>
  <c r="W17" i="9" s="1"/>
  <c r="V18" i="9"/>
  <c r="W18" i="9" s="1"/>
  <c r="V19" i="9"/>
  <c r="W19" i="9" s="1"/>
  <c r="V20" i="9"/>
  <c r="W20" i="9" s="1"/>
  <c r="V21" i="9"/>
  <c r="W21" i="9" s="1"/>
  <c r="V22" i="9"/>
  <c r="W22" i="9" s="1"/>
  <c r="V23" i="9"/>
  <c r="W23" i="9" s="1"/>
  <c r="V24" i="9"/>
  <c r="W24" i="9" s="1"/>
  <c r="V25" i="9"/>
  <c r="W25" i="9" s="1"/>
  <c r="V26" i="9"/>
  <c r="W26" i="9" s="1"/>
  <c r="V27" i="9"/>
  <c r="W27" i="9" s="1"/>
  <c r="V28" i="9"/>
  <c r="W28" i="9" s="1"/>
  <c r="V29" i="9"/>
  <c r="W29" i="9" s="1"/>
  <c r="V30" i="9"/>
  <c r="W30" i="9" s="1"/>
  <c r="V31" i="9"/>
  <c r="W31" i="9" s="1"/>
  <c r="V32" i="9"/>
  <c r="W32" i="9" s="1"/>
  <c r="V33" i="9"/>
  <c r="W33" i="9" s="1"/>
  <c r="V34" i="9"/>
  <c r="W34" i="9" s="1"/>
  <c r="V35" i="9"/>
  <c r="W35" i="9" s="1"/>
  <c r="V36" i="9"/>
  <c r="W36" i="9" s="1"/>
  <c r="V37" i="9"/>
  <c r="W37" i="9" s="1"/>
  <c r="V38" i="9"/>
  <c r="W38" i="9" s="1"/>
  <c r="V39" i="9"/>
  <c r="W39" i="9" s="1"/>
  <c r="V40" i="9"/>
  <c r="W40" i="9" s="1"/>
  <c r="V41" i="9"/>
  <c r="W41" i="9" s="1"/>
  <c r="V42" i="9"/>
  <c r="W42" i="9" s="1"/>
  <c r="V43" i="9"/>
  <c r="W43" i="9" s="1"/>
  <c r="V44" i="9"/>
  <c r="W44" i="9" s="1"/>
  <c r="V45" i="9"/>
  <c r="W45" i="9" s="1"/>
  <c r="V46" i="9"/>
  <c r="W46" i="9" s="1"/>
  <c r="V47" i="9"/>
  <c r="W47" i="9" s="1"/>
  <c r="V48" i="9"/>
  <c r="W48" i="9" s="1"/>
  <c r="V49" i="9"/>
  <c r="W49" i="9" s="1"/>
  <c r="V50" i="9"/>
  <c r="W50" i="9" s="1"/>
  <c r="V51" i="9"/>
  <c r="W51" i="9" s="1"/>
  <c r="V52" i="9"/>
  <c r="W52" i="9" s="1"/>
  <c r="V53" i="9"/>
  <c r="W53" i="9" s="1"/>
  <c r="V54" i="9"/>
  <c r="W54" i="9" s="1"/>
  <c r="V55" i="9"/>
  <c r="W55" i="9" s="1"/>
  <c r="V56" i="9"/>
  <c r="W56" i="9" s="1"/>
  <c r="V57" i="9"/>
  <c r="W57" i="9" s="1"/>
  <c r="V58" i="9"/>
  <c r="W58" i="9" s="1"/>
  <c r="V59" i="9"/>
  <c r="W59" i="9" s="1"/>
  <c r="V60" i="9"/>
  <c r="W60" i="9" s="1"/>
  <c r="V61" i="9"/>
  <c r="W61" i="9" s="1"/>
  <c r="V62" i="9"/>
  <c r="W62" i="9" s="1"/>
  <c r="V63" i="9"/>
  <c r="W63" i="9" s="1"/>
  <c r="V64" i="9"/>
  <c r="W64" i="9" s="1"/>
  <c r="V65" i="9"/>
  <c r="W65" i="9" s="1"/>
  <c r="V66" i="9"/>
  <c r="W66" i="9" s="1"/>
  <c r="V67" i="9"/>
  <c r="W67" i="9" s="1"/>
  <c r="V68" i="9"/>
  <c r="V69" i="9"/>
  <c r="W69" i="9" s="1"/>
  <c r="V71" i="9"/>
  <c r="W71" i="9" s="1"/>
  <c r="U77" i="9"/>
  <c r="Q77" i="9"/>
  <c r="O77" i="9"/>
  <c r="I77" i="9"/>
  <c r="F77" i="9"/>
  <c r="G77" i="9" s="1"/>
  <c r="D77" i="9"/>
  <c r="E77" i="9" s="1"/>
  <c r="U72" i="9"/>
  <c r="S72" i="9"/>
  <c r="S80" i="9"/>
  <c r="S81" i="9"/>
  <c r="S82" i="9"/>
  <c r="S83" i="9"/>
  <c r="S84" i="9"/>
  <c r="S79" i="9"/>
  <c r="S76" i="9"/>
  <c r="S75" i="9"/>
  <c r="Q72" i="9"/>
  <c r="Q80" i="9"/>
  <c r="Q81" i="9"/>
  <c r="Q82" i="9"/>
  <c r="Q83" i="9"/>
  <c r="Q84" i="9"/>
  <c r="Q79" i="9"/>
  <c r="Q76" i="9"/>
  <c r="Q75" i="9"/>
  <c r="O72" i="9"/>
  <c r="O80" i="9"/>
  <c r="O81" i="9"/>
  <c r="O82" i="9"/>
  <c r="O83" i="9"/>
  <c r="O84" i="9"/>
  <c r="O79" i="9"/>
  <c r="O76" i="9"/>
  <c r="O75" i="9"/>
  <c r="M72" i="9"/>
  <c r="M80" i="9"/>
  <c r="M81" i="9"/>
  <c r="M82" i="9"/>
  <c r="M83" i="9"/>
  <c r="M84" i="9"/>
  <c r="M79" i="9"/>
  <c r="M76" i="9"/>
  <c r="M75" i="9"/>
  <c r="K72" i="9"/>
  <c r="K80" i="9"/>
  <c r="K81" i="9"/>
  <c r="K82" i="9"/>
  <c r="K83" i="9"/>
  <c r="K84" i="9"/>
  <c r="K79" i="9"/>
  <c r="K76" i="9"/>
  <c r="K75" i="9"/>
  <c r="I72" i="9"/>
  <c r="I80" i="9"/>
  <c r="I81" i="9"/>
  <c r="I82" i="9"/>
  <c r="I83" i="9"/>
  <c r="I84" i="9"/>
  <c r="I79" i="9"/>
  <c r="I76" i="9"/>
  <c r="I75" i="9"/>
  <c r="G80" i="9"/>
  <c r="G81" i="9"/>
  <c r="G82" i="9"/>
  <c r="G83" i="9"/>
  <c r="G84" i="9"/>
  <c r="G97" i="9"/>
  <c r="G79" i="9"/>
  <c r="G76" i="9"/>
  <c r="G75" i="9"/>
  <c r="E72" i="9"/>
  <c r="E80" i="9"/>
  <c r="E81" i="9"/>
  <c r="E82" i="9"/>
  <c r="E83" i="9"/>
  <c r="E84" i="9"/>
  <c r="E79" i="9"/>
  <c r="E76" i="9"/>
  <c r="E75" i="9"/>
  <c r="U71" i="9"/>
  <c r="S71" i="9"/>
  <c r="Q71" i="9"/>
  <c r="O71" i="9"/>
  <c r="M71" i="9"/>
  <c r="K71" i="9"/>
  <c r="I71" i="9"/>
  <c r="G71" i="9"/>
  <c r="E71" i="9"/>
  <c r="U69" i="9"/>
  <c r="S69" i="9"/>
  <c r="Q69" i="9"/>
  <c r="O69" i="9"/>
  <c r="M69" i="9"/>
  <c r="K69" i="9"/>
  <c r="I69" i="9"/>
  <c r="G69" i="9"/>
  <c r="E69" i="9"/>
  <c r="W10" i="9"/>
  <c r="U68" i="9"/>
  <c r="U67" i="9"/>
  <c r="U66" i="9"/>
  <c r="U65" i="9"/>
  <c r="U64" i="9"/>
  <c r="U63" i="9"/>
  <c r="U62" i="9"/>
  <c r="U61" i="9"/>
  <c r="U60" i="9"/>
  <c r="U59" i="9"/>
  <c r="U58" i="9"/>
  <c r="U57" i="9"/>
  <c r="U56" i="9"/>
  <c r="U55" i="9"/>
  <c r="U54" i="9"/>
  <c r="U53" i="9"/>
  <c r="U52" i="9"/>
  <c r="U51" i="9"/>
  <c r="U50" i="9"/>
  <c r="U49" i="9"/>
  <c r="U48" i="9"/>
  <c r="U47" i="9"/>
  <c r="U46" i="9"/>
  <c r="U45" i="9"/>
  <c r="U44" i="9"/>
  <c r="U43" i="9"/>
  <c r="U42" i="9"/>
  <c r="U41" i="9"/>
  <c r="U40" i="9"/>
  <c r="U39" i="9"/>
  <c r="U38" i="9"/>
  <c r="U37" i="9"/>
  <c r="U36" i="9"/>
  <c r="U35" i="9"/>
  <c r="U34" i="9"/>
  <c r="U33" i="9"/>
  <c r="U32" i="9"/>
  <c r="U31" i="9"/>
  <c r="U30" i="9"/>
  <c r="U29" i="9"/>
  <c r="U25" i="9"/>
  <c r="U24" i="9"/>
  <c r="U23" i="9"/>
  <c r="U22" i="9"/>
  <c r="U21" i="9"/>
  <c r="U20" i="9"/>
  <c r="U19" i="9"/>
  <c r="U18" i="9"/>
  <c r="U17" i="9"/>
  <c r="U16" i="9"/>
  <c r="U15" i="9"/>
  <c r="U14" i="9"/>
  <c r="U13" i="9"/>
  <c r="U12" i="9"/>
  <c r="U11" i="9"/>
  <c r="U10" i="9"/>
  <c r="U9" i="9"/>
  <c r="U8" i="9"/>
  <c r="U7" i="9"/>
  <c r="U6" i="9"/>
  <c r="U5" i="9"/>
  <c r="U4" i="9"/>
  <c r="S68" i="9"/>
  <c r="S67" i="9"/>
  <c r="S66" i="9"/>
  <c r="S65" i="9"/>
  <c r="S64" i="9"/>
  <c r="S63" i="9"/>
  <c r="S62" i="9"/>
  <c r="S61" i="9"/>
  <c r="S60" i="9"/>
  <c r="S59" i="9"/>
  <c r="S58" i="9"/>
  <c r="S57" i="9"/>
  <c r="S56" i="9"/>
  <c r="S55" i="9"/>
  <c r="S54" i="9"/>
  <c r="S53" i="9"/>
  <c r="S52" i="9"/>
  <c r="S51" i="9"/>
  <c r="S50" i="9"/>
  <c r="S49" i="9"/>
  <c r="S48" i="9"/>
  <c r="S47" i="9"/>
  <c r="S46" i="9"/>
  <c r="S45" i="9"/>
  <c r="S44" i="9"/>
  <c r="S43" i="9"/>
  <c r="S42" i="9"/>
  <c r="S41" i="9"/>
  <c r="S40" i="9"/>
  <c r="S39" i="9"/>
  <c r="S38" i="9"/>
  <c r="S37" i="9"/>
  <c r="S36" i="9"/>
  <c r="S35" i="9"/>
  <c r="S34" i="9"/>
  <c r="S33" i="9"/>
  <c r="S32" i="9"/>
  <c r="S31" i="9"/>
  <c r="S30" i="9"/>
  <c r="S29" i="9"/>
  <c r="S28" i="9"/>
  <c r="S27" i="9"/>
  <c r="S26" i="9"/>
  <c r="S25" i="9"/>
  <c r="S24" i="9"/>
  <c r="S23" i="9"/>
  <c r="S22" i="9"/>
  <c r="S21" i="9"/>
  <c r="S20" i="9"/>
  <c r="S19" i="9"/>
  <c r="S18" i="9"/>
  <c r="S17" i="9"/>
  <c r="S16" i="9"/>
  <c r="S15" i="9"/>
  <c r="S14" i="9"/>
  <c r="S13" i="9"/>
  <c r="S12" i="9"/>
  <c r="S11" i="9"/>
  <c r="S10" i="9"/>
  <c r="S9" i="9"/>
  <c r="S8" i="9"/>
  <c r="S7" i="9"/>
  <c r="S6" i="9"/>
  <c r="S5" i="9"/>
  <c r="S4" i="9"/>
  <c r="Q68" i="9"/>
  <c r="Q67" i="9"/>
  <c r="Q66" i="9"/>
  <c r="Q65" i="9"/>
  <c r="Q64" i="9"/>
  <c r="Q63" i="9"/>
  <c r="Q62" i="9"/>
  <c r="Q61" i="9"/>
  <c r="Q60" i="9"/>
  <c r="Q59" i="9"/>
  <c r="Q58" i="9"/>
  <c r="Q57" i="9"/>
  <c r="Q56" i="9"/>
  <c r="Q55" i="9"/>
  <c r="Q54" i="9"/>
  <c r="Q53" i="9"/>
  <c r="Q52" i="9"/>
  <c r="Q51" i="9"/>
  <c r="Q50" i="9"/>
  <c r="Q49" i="9"/>
  <c r="Q48" i="9"/>
  <c r="Q47" i="9"/>
  <c r="Q46" i="9"/>
  <c r="Q45" i="9"/>
  <c r="Q44" i="9"/>
  <c r="Q43" i="9"/>
  <c r="Q42" i="9"/>
  <c r="Q41" i="9"/>
  <c r="Q40" i="9"/>
  <c r="Q39" i="9"/>
  <c r="Q38" i="9"/>
  <c r="Q37" i="9"/>
  <c r="Q36" i="9"/>
  <c r="Q35" i="9"/>
  <c r="Q34" i="9"/>
  <c r="Q33" i="9"/>
  <c r="Q32" i="9"/>
  <c r="Q31" i="9"/>
  <c r="Q30" i="9"/>
  <c r="Q29" i="9"/>
  <c r="Q28" i="9"/>
  <c r="Q27" i="9"/>
  <c r="Q26" i="9"/>
  <c r="Q25" i="9"/>
  <c r="Q24" i="9"/>
  <c r="Q23" i="9"/>
  <c r="Q22" i="9"/>
  <c r="Q21" i="9"/>
  <c r="Q20" i="9"/>
  <c r="Q19" i="9"/>
  <c r="Q18" i="9"/>
  <c r="Q17" i="9"/>
  <c r="Q16" i="9"/>
  <c r="Q15" i="9"/>
  <c r="Q14" i="9"/>
  <c r="Q13" i="9"/>
  <c r="Q12" i="9"/>
  <c r="Q11" i="9"/>
  <c r="Q10" i="9"/>
  <c r="Q9" i="9"/>
  <c r="Q8" i="9"/>
  <c r="Q7" i="9"/>
  <c r="Q6" i="9"/>
  <c r="Q5" i="9"/>
  <c r="Q4" i="9"/>
  <c r="O68" i="9"/>
  <c r="O67" i="9"/>
  <c r="O66" i="9"/>
  <c r="O65" i="9"/>
  <c r="O64" i="9"/>
  <c r="O63" i="9"/>
  <c r="O62" i="9"/>
  <c r="O61" i="9"/>
  <c r="O60" i="9"/>
  <c r="O59" i="9"/>
  <c r="O58" i="9"/>
  <c r="O57" i="9"/>
  <c r="O56" i="9"/>
  <c r="O55" i="9"/>
  <c r="O54" i="9"/>
  <c r="O53" i="9"/>
  <c r="O52" i="9"/>
  <c r="O51" i="9"/>
  <c r="O50" i="9"/>
  <c r="O49" i="9"/>
  <c r="O48" i="9"/>
  <c r="O47" i="9"/>
  <c r="O46" i="9"/>
  <c r="O45" i="9"/>
  <c r="O44" i="9"/>
  <c r="O43" i="9"/>
  <c r="O42" i="9"/>
  <c r="O41" i="9"/>
  <c r="O40" i="9"/>
  <c r="O39" i="9"/>
  <c r="O38" i="9"/>
  <c r="O37" i="9"/>
  <c r="O36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O21" i="9"/>
  <c r="O20" i="9"/>
  <c r="O19" i="9"/>
  <c r="O18" i="9"/>
  <c r="O17" i="9"/>
  <c r="O16" i="9"/>
  <c r="O15" i="9"/>
  <c r="O14" i="9"/>
  <c r="O13" i="9"/>
  <c r="O12" i="9"/>
  <c r="O11" i="9"/>
  <c r="O10" i="9"/>
  <c r="O9" i="9"/>
  <c r="O8" i="9"/>
  <c r="O7" i="9"/>
  <c r="O6" i="9"/>
  <c r="O5" i="9"/>
  <c r="O4" i="9"/>
  <c r="M68" i="9"/>
  <c r="M67" i="9"/>
  <c r="M66" i="9"/>
  <c r="M65" i="9"/>
  <c r="M64" i="9"/>
  <c r="M63" i="9"/>
  <c r="M62" i="9"/>
  <c r="M61" i="9"/>
  <c r="M60" i="9"/>
  <c r="M59" i="9"/>
  <c r="M58" i="9"/>
  <c r="M57" i="9"/>
  <c r="M56" i="9"/>
  <c r="M55" i="9"/>
  <c r="M54" i="9"/>
  <c r="M53" i="9"/>
  <c r="M52" i="9"/>
  <c r="M51" i="9"/>
  <c r="M50" i="9"/>
  <c r="M49" i="9"/>
  <c r="M48" i="9"/>
  <c r="M47" i="9"/>
  <c r="M46" i="9"/>
  <c r="M45" i="9"/>
  <c r="M44" i="9"/>
  <c r="M43" i="9"/>
  <c r="M42" i="9"/>
  <c r="M41" i="9"/>
  <c r="M40" i="9"/>
  <c r="M39" i="9"/>
  <c r="M38" i="9"/>
  <c r="M37" i="9"/>
  <c r="M36" i="9"/>
  <c r="M35" i="9"/>
  <c r="M34" i="9"/>
  <c r="M33" i="9"/>
  <c r="M32" i="9"/>
  <c r="M31" i="9"/>
  <c r="M30" i="9"/>
  <c r="M29" i="9"/>
  <c r="M28" i="9"/>
  <c r="M27" i="9"/>
  <c r="M26" i="9"/>
  <c r="M25" i="9"/>
  <c r="M24" i="9"/>
  <c r="M23" i="9"/>
  <c r="M22" i="9"/>
  <c r="M21" i="9"/>
  <c r="M20" i="9"/>
  <c r="M19" i="9"/>
  <c r="M18" i="9"/>
  <c r="M17" i="9"/>
  <c r="M16" i="9"/>
  <c r="M15" i="9"/>
  <c r="M14" i="9"/>
  <c r="M13" i="9"/>
  <c r="M12" i="9"/>
  <c r="M11" i="9"/>
  <c r="M10" i="9"/>
  <c r="M9" i="9"/>
  <c r="M8" i="9"/>
  <c r="M7" i="9"/>
  <c r="M6" i="9"/>
  <c r="M5" i="9"/>
  <c r="M4" i="9"/>
  <c r="K68" i="9"/>
  <c r="K67" i="9"/>
  <c r="K66" i="9"/>
  <c r="K65" i="9"/>
  <c r="K64" i="9"/>
  <c r="K63" i="9"/>
  <c r="K62" i="9"/>
  <c r="K61" i="9"/>
  <c r="K60" i="9"/>
  <c r="K59" i="9"/>
  <c r="K58" i="9"/>
  <c r="K57" i="9"/>
  <c r="K56" i="9"/>
  <c r="K55" i="9"/>
  <c r="K54" i="9"/>
  <c r="K53" i="9"/>
  <c r="K52" i="9"/>
  <c r="K51" i="9"/>
  <c r="K50" i="9"/>
  <c r="K49" i="9"/>
  <c r="K48" i="9"/>
  <c r="K47" i="9"/>
  <c r="K46" i="9"/>
  <c r="K45" i="9"/>
  <c r="K44" i="9"/>
  <c r="K43" i="9"/>
  <c r="K42" i="9"/>
  <c r="K41" i="9"/>
  <c r="K40" i="9"/>
  <c r="K39" i="9"/>
  <c r="K38" i="9"/>
  <c r="K37" i="9"/>
  <c r="K36" i="9"/>
  <c r="K35" i="9"/>
  <c r="K34" i="9"/>
  <c r="K33" i="9"/>
  <c r="K32" i="9"/>
  <c r="K31" i="9"/>
  <c r="K30" i="9"/>
  <c r="K29" i="9"/>
  <c r="K28" i="9"/>
  <c r="K27" i="9"/>
  <c r="K26" i="9"/>
  <c r="K25" i="9"/>
  <c r="K24" i="9"/>
  <c r="K23" i="9"/>
  <c r="K22" i="9"/>
  <c r="K21" i="9"/>
  <c r="K20" i="9"/>
  <c r="K19" i="9"/>
  <c r="K18" i="9"/>
  <c r="K17" i="9"/>
  <c r="K16" i="9"/>
  <c r="K15" i="9"/>
  <c r="K14" i="9"/>
  <c r="K13" i="9"/>
  <c r="K12" i="9"/>
  <c r="K11" i="9"/>
  <c r="K10" i="9"/>
  <c r="K9" i="9"/>
  <c r="K8" i="9"/>
  <c r="K7" i="9"/>
  <c r="K6" i="9"/>
  <c r="K5" i="9"/>
  <c r="K4" i="9"/>
  <c r="I68" i="9"/>
  <c r="I67" i="9"/>
  <c r="I66" i="9"/>
  <c r="I65" i="9"/>
  <c r="I64" i="9"/>
  <c r="I63" i="9"/>
  <c r="I62" i="9"/>
  <c r="I61" i="9"/>
  <c r="I60" i="9"/>
  <c r="I59" i="9"/>
  <c r="I58" i="9"/>
  <c r="I57" i="9"/>
  <c r="I56" i="9"/>
  <c r="I55" i="9"/>
  <c r="I54" i="9"/>
  <c r="I53" i="9"/>
  <c r="I52" i="9"/>
  <c r="I51" i="9"/>
  <c r="I50" i="9"/>
  <c r="I49" i="9"/>
  <c r="I48" i="9"/>
  <c r="I47" i="9"/>
  <c r="I46" i="9"/>
  <c r="I45" i="9"/>
  <c r="I44" i="9"/>
  <c r="I43" i="9"/>
  <c r="I42" i="9"/>
  <c r="I41" i="9"/>
  <c r="I40" i="9"/>
  <c r="I39" i="9"/>
  <c r="I38" i="9"/>
  <c r="I37" i="9"/>
  <c r="I36" i="9"/>
  <c r="I35" i="9"/>
  <c r="I34" i="9"/>
  <c r="I33" i="9"/>
  <c r="I32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I9" i="9"/>
  <c r="I8" i="9"/>
  <c r="I7" i="9"/>
  <c r="I6" i="9"/>
  <c r="I5" i="9"/>
  <c r="I4" i="9"/>
  <c r="G68" i="9"/>
  <c r="G67" i="9"/>
  <c r="G66" i="9"/>
  <c r="G65" i="9"/>
  <c r="G64" i="9"/>
  <c r="G63" i="9"/>
  <c r="G62" i="9"/>
  <c r="G61" i="9"/>
  <c r="G60" i="9"/>
  <c r="G59" i="9"/>
  <c r="G58" i="9"/>
  <c r="G57" i="9"/>
  <c r="G56" i="9"/>
  <c r="G55" i="9"/>
  <c r="G54" i="9"/>
  <c r="G53" i="9"/>
  <c r="G52" i="9"/>
  <c r="G51" i="9"/>
  <c r="G50" i="9"/>
  <c r="G49" i="9"/>
  <c r="G48" i="9"/>
  <c r="G47" i="9"/>
  <c r="G46" i="9"/>
  <c r="G45" i="9"/>
  <c r="G44" i="9"/>
  <c r="G43" i="9"/>
  <c r="G42" i="9"/>
  <c r="G41" i="9"/>
  <c r="G40" i="9"/>
  <c r="G39" i="9"/>
  <c r="G38" i="9"/>
  <c r="G37" i="9"/>
  <c r="G36" i="9"/>
  <c r="G35" i="9"/>
  <c r="G34" i="9"/>
  <c r="G33" i="9"/>
  <c r="G32" i="9"/>
  <c r="G31" i="9"/>
  <c r="G30" i="9"/>
  <c r="G29" i="9"/>
  <c r="G28" i="9"/>
  <c r="G27" i="9"/>
  <c r="G26" i="9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G9" i="9"/>
  <c r="G8" i="9"/>
  <c r="G7" i="9"/>
  <c r="G6" i="9"/>
  <c r="G5" i="9"/>
  <c r="G4" i="9"/>
  <c r="U3" i="9"/>
  <c r="S3" i="9"/>
  <c r="Q3" i="9"/>
  <c r="O3" i="9"/>
  <c r="M3" i="9"/>
  <c r="K3" i="9"/>
  <c r="I3" i="9"/>
  <c r="G3" i="9"/>
  <c r="E68" i="9"/>
  <c r="E67" i="9"/>
  <c r="E66" i="9"/>
  <c r="E65" i="9"/>
  <c r="E64" i="9"/>
  <c r="E63" i="9"/>
  <c r="E62" i="9"/>
  <c r="E61" i="9"/>
  <c r="E60" i="9"/>
  <c r="E59" i="9"/>
  <c r="E58" i="9"/>
  <c r="E57" i="9"/>
  <c r="E56" i="9"/>
  <c r="E55" i="9"/>
  <c r="E54" i="9"/>
  <c r="E53" i="9"/>
  <c r="E52" i="9"/>
  <c r="E51" i="9"/>
  <c r="E50" i="9"/>
  <c r="E49" i="9"/>
  <c r="E48" i="9"/>
  <c r="E47" i="9"/>
  <c r="E46" i="9"/>
  <c r="E45" i="9"/>
  <c r="E44" i="9"/>
  <c r="E43" i="9"/>
  <c r="E42" i="9"/>
  <c r="E41" i="9"/>
  <c r="E40" i="9"/>
  <c r="E39" i="9"/>
  <c r="E38" i="9"/>
  <c r="E37" i="9"/>
  <c r="E36" i="9"/>
  <c r="E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5" i="9"/>
  <c r="E4" i="9"/>
  <c r="E3" i="9"/>
  <c r="D102" i="9" l="1"/>
  <c r="C102" i="9"/>
  <c r="F102" i="9"/>
  <c r="K77" i="9"/>
  <c r="I97" i="9"/>
  <c r="S73" i="9"/>
  <c r="G72" i="9"/>
  <c r="V72" i="9"/>
  <c r="W72" i="9" s="1"/>
  <c r="G73" i="9"/>
  <c r="M77" i="9"/>
  <c r="S77" i="9"/>
  <c r="V97" i="9"/>
  <c r="O97" i="9"/>
  <c r="E97" i="9"/>
  <c r="M97" i="9"/>
  <c r="Q97" i="9"/>
  <c r="U97" i="9"/>
  <c r="K73" i="9"/>
  <c r="W68" i="9"/>
  <c r="K97" i="9"/>
  <c r="S97" i="9"/>
  <c r="E73" i="9"/>
  <c r="I73" i="9"/>
  <c r="M73" i="9"/>
  <c r="U73" i="9"/>
  <c r="O73" i="9"/>
  <c r="Q73" i="9"/>
  <c r="V77" i="9"/>
  <c r="W77" i="9" s="1"/>
  <c r="W76" i="9"/>
  <c r="W79" i="9"/>
  <c r="W97" i="9" l="1"/>
  <c r="V73" i="9"/>
  <c r="V102" i="9" s="1"/>
  <c r="Q102" i="9"/>
  <c r="U102" i="9"/>
  <c r="K102" i="9"/>
  <c r="O102" i="9"/>
  <c r="M102" i="9"/>
  <c r="I102" i="9"/>
  <c r="S102" i="9"/>
  <c r="G102" i="9"/>
  <c r="E102" i="9"/>
  <c r="W73" i="9" l="1"/>
  <c r="W102" i="9" l="1"/>
</calcChain>
</file>

<file path=xl/sharedStrings.xml><?xml version="1.0" encoding="utf-8"?>
<sst xmlns="http://schemas.openxmlformats.org/spreadsheetml/2006/main" count="131" uniqueCount="122">
  <si>
    <t>LEA</t>
  </si>
  <si>
    <t>Salaries</t>
  </si>
  <si>
    <t>Benefits</t>
  </si>
  <si>
    <t>Other Uses of Funds</t>
  </si>
  <si>
    <t>Other Objects</t>
  </si>
  <si>
    <t>Property</t>
  </si>
  <si>
    <t>Supplies</t>
  </si>
  <si>
    <t>Other Purchased Services</t>
  </si>
  <si>
    <t>Purchased Property Services</t>
  </si>
  <si>
    <t>Purchased Professional &amp; Technical Services</t>
  </si>
  <si>
    <t xml:space="preserve">Object Code 100 </t>
  </si>
  <si>
    <t xml:space="preserve">Object Code 200 </t>
  </si>
  <si>
    <t xml:space="preserve">Object Code 300 </t>
  </si>
  <si>
    <t xml:space="preserve">Object Code 400 </t>
  </si>
  <si>
    <t xml:space="preserve">Object Code 500 </t>
  </si>
  <si>
    <t xml:space="preserve">Object Code 600 </t>
  </si>
  <si>
    <t xml:space="preserve">Object Code 700 </t>
  </si>
  <si>
    <t xml:space="preserve">Object Code 800 </t>
  </si>
  <si>
    <t xml:space="preserve">Object Code 900 </t>
  </si>
  <si>
    <t>DISTRICT</t>
  </si>
  <si>
    <t>Per Pupil</t>
  </si>
  <si>
    <t>Acadia Parish School Board</t>
  </si>
  <si>
    <t>Ascension Parish School Board</t>
  </si>
  <si>
    <t>Assumption Parish School Board</t>
  </si>
  <si>
    <t>Avoyelles Parish School Board</t>
  </si>
  <si>
    <t>Beauregard Parish School Board</t>
  </si>
  <si>
    <t>Bienville Parish School Board</t>
  </si>
  <si>
    <t>Bossier Parish School Board</t>
  </si>
  <si>
    <t>Caldwell Parish School Board</t>
  </si>
  <si>
    <t>Catahoula Parish School Board</t>
  </si>
  <si>
    <t>Claiborne Parish School Board</t>
  </si>
  <si>
    <t>Concordia Parish School Board</t>
  </si>
  <si>
    <t>DeSoto Parish School Board</t>
  </si>
  <si>
    <t>East Carroll Parish School Board</t>
  </si>
  <si>
    <t>East Feliciana Parish School Board</t>
  </si>
  <si>
    <t>Evangeline Parish School Board</t>
  </si>
  <si>
    <t>Franklin Parish School Board</t>
  </si>
  <si>
    <t>Grant Parish School Board</t>
  </si>
  <si>
    <t>Iberia Parish School Board</t>
  </si>
  <si>
    <t>Iberville Parish School Board</t>
  </si>
  <si>
    <t>Jackson Parish School Board</t>
  </si>
  <si>
    <t>Lafayette Parish School Board</t>
  </si>
  <si>
    <t>LaSalle Parish School Board</t>
  </si>
  <si>
    <t>Madison Parish School Board</t>
  </si>
  <si>
    <t>Morehouse Parish School Board</t>
  </si>
  <si>
    <t>Natchitoches Parish School Board</t>
  </si>
  <si>
    <t>Rapides Parish School Board</t>
  </si>
  <si>
    <t>Red River Parish School Board</t>
  </si>
  <si>
    <t>Richland Parish School Board</t>
  </si>
  <si>
    <t>Sabine Parish School Board</t>
  </si>
  <si>
    <t>St. Helena Parish School Board</t>
  </si>
  <si>
    <t>St. James Parish School Board</t>
  </si>
  <si>
    <t>St. John Parish School Board</t>
  </si>
  <si>
    <t>St. Landry Parish School Board</t>
  </si>
  <si>
    <t>St. Martin Parish School Board</t>
  </si>
  <si>
    <t>St. Mary Parish School Board</t>
  </si>
  <si>
    <t>Tensas Parish School Board</t>
  </si>
  <si>
    <t>Vernon Parish School Board</t>
  </si>
  <si>
    <t>Washington Parish School Board</t>
  </si>
  <si>
    <t>Webster Parish School Board</t>
  </si>
  <si>
    <t>West Baton Rouge Parish School Board</t>
  </si>
  <si>
    <t>West Carroll Parish School Board</t>
  </si>
  <si>
    <t>West Feliciana Parish School Board</t>
  </si>
  <si>
    <t>Winn Parish School Board</t>
  </si>
  <si>
    <t>City of Monroe School Board</t>
  </si>
  <si>
    <t>LSU Laboratory School</t>
  </si>
  <si>
    <t>Southern University Lab School</t>
  </si>
  <si>
    <t>Total Lab Schools</t>
  </si>
  <si>
    <t>Avoyelles Public Charter School</t>
  </si>
  <si>
    <t>Delhi Charter School</t>
  </si>
  <si>
    <t>Belle Chasse Academy</t>
  </si>
  <si>
    <t>Total Type 2 Charter Schools</t>
  </si>
  <si>
    <t>Total State</t>
  </si>
  <si>
    <t>Total Expenditures
Plus
Other Uses of Funds</t>
  </si>
  <si>
    <t>D'Arbonne Woods Charter School</t>
  </si>
  <si>
    <t xml:space="preserve">Caddo Parish School Board </t>
  </si>
  <si>
    <t xml:space="preserve">Calcasieu Parish School Board </t>
  </si>
  <si>
    <t xml:space="preserve">Cameron Parish School Board </t>
  </si>
  <si>
    <t xml:space="preserve">East Baton Rouge Parish School Board </t>
  </si>
  <si>
    <t xml:space="preserve">Jefferson Parish School Board </t>
  </si>
  <si>
    <t xml:space="preserve">Jefferson Davis Parish School Board </t>
  </si>
  <si>
    <t xml:space="preserve">Lincoln Parish School Board </t>
  </si>
  <si>
    <t xml:space="preserve">Orleans Parish School Board </t>
  </si>
  <si>
    <t xml:space="preserve">Ouachita Parish School Board </t>
  </si>
  <si>
    <t xml:space="preserve">Pointe Coupee Parish School Board </t>
  </si>
  <si>
    <t xml:space="preserve">St. Charles Parish School Board </t>
  </si>
  <si>
    <t xml:space="preserve">Terrebonne Parish School Board </t>
  </si>
  <si>
    <t xml:space="preserve">Vermilion Parish School Board </t>
  </si>
  <si>
    <t xml:space="preserve">City of Bogalusa School Board </t>
  </si>
  <si>
    <t xml:space="preserve">Zachary Community School Board </t>
  </si>
  <si>
    <t xml:space="preserve">City of Baker School Board </t>
  </si>
  <si>
    <t xml:space="preserve">Central Community School Board </t>
  </si>
  <si>
    <t>A02</t>
  </si>
  <si>
    <t>Louisiana Virtual Charter Academy</t>
  </si>
  <si>
    <t>New Orleans Military/Maritime Academy</t>
  </si>
  <si>
    <t>Office of Juvenile Justice</t>
  </si>
  <si>
    <t>2012-2013</t>
  </si>
  <si>
    <t>Oct.  2012 Elementary Secondary Membership</t>
  </si>
  <si>
    <t>** Excludes one-time Hurricane Related expenditures</t>
  </si>
  <si>
    <t xml:space="preserve">Allen Parish School Board </t>
  </si>
  <si>
    <t>Lafourche Parish School Board **</t>
  </si>
  <si>
    <t>Livingston Parish School Board **</t>
  </si>
  <si>
    <t>Plaquemines Parish School Board **</t>
  </si>
  <si>
    <t>St. Bernard Parish School Board **</t>
  </si>
  <si>
    <t>St. Tammany Parish School Board **</t>
  </si>
  <si>
    <t>Tangipahoa Parish School Board **</t>
  </si>
  <si>
    <t>Union Parish School Board</t>
  </si>
  <si>
    <t>Recovery School District (RSD OPERATED) **</t>
  </si>
  <si>
    <t>Total Districts</t>
  </si>
  <si>
    <t xml:space="preserve">New Vision Learning Academy </t>
  </si>
  <si>
    <t>Southwest Louisiana charter</t>
  </si>
  <si>
    <t>Glencoe Charter School</t>
  </si>
  <si>
    <t xml:space="preserve">International School of Louisiana </t>
  </si>
  <si>
    <t>Milestone/Sabis Academy</t>
  </si>
  <si>
    <t>Maxine Giardina Charter School</t>
  </si>
  <si>
    <t xml:space="preserve">Madison Preparatory Academy </t>
  </si>
  <si>
    <t>International High School of N.O. (VIBE)</t>
  </si>
  <si>
    <t xml:space="preserve">Louisiana Connections Academy </t>
  </si>
  <si>
    <t xml:space="preserve">Lake Charles Academy </t>
  </si>
  <si>
    <t>Lycee Francais de la Nouvelle Orleans</t>
  </si>
  <si>
    <t>JS Clark Leadership Academy</t>
  </si>
  <si>
    <t>Total Office of Juvenile Justice Schools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</si>
</sst>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&quot;$&quot;#,##0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 Narrow"/>
      <family val="2"/>
    </font>
    <font>
      <sz val="10"/>
      <color indexed="8"/>
      <name val="Arial Narrow"/>
      <family val="2"/>
    </font>
    <font>
      <b/>
      <sz val="10"/>
      <color indexed="20"/>
      <name val="Arial Narrow"/>
      <family val="2"/>
    </font>
    <font>
      <b/>
      <sz val="10"/>
      <name val="Arial Narrow"/>
      <family val="2"/>
    </font>
    <font>
      <b/>
      <sz val="18"/>
      <name val="Arial Narrow"/>
      <family val="2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Courier New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rgb="FFFFCC99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57">
    <xf numFmtId="0" fontId="0" fillId="0" borderId="0"/>
    <xf numFmtId="0" fontId="9" fillId="0" borderId="0"/>
    <xf numFmtId="0" fontId="9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6" fillId="0" borderId="0"/>
    <xf numFmtId="0" fontId="7" fillId="0" borderId="0"/>
    <xf numFmtId="0" fontId="16" fillId="0" borderId="0"/>
    <xf numFmtId="0" fontId="16" fillId="0" borderId="0"/>
    <xf numFmtId="0" fontId="16" fillId="0" borderId="0"/>
    <xf numFmtId="0" fontId="7" fillId="0" borderId="0"/>
    <xf numFmtId="0" fontId="7" fillId="0" borderId="0"/>
    <xf numFmtId="0" fontId="1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17" fillId="0" borderId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6" fillId="0" borderId="0"/>
    <xf numFmtId="0" fontId="16" fillId="0" borderId="0"/>
    <xf numFmtId="0" fontId="18" fillId="0" borderId="0"/>
    <xf numFmtId="0" fontId="16" fillId="0" borderId="0"/>
    <xf numFmtId="0" fontId="4" fillId="0" borderId="0"/>
    <xf numFmtId="0" fontId="4" fillId="0" borderId="0"/>
    <xf numFmtId="0" fontId="16" fillId="0" borderId="0"/>
    <xf numFmtId="0" fontId="4" fillId="0" borderId="0"/>
    <xf numFmtId="0" fontId="9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141">
    <xf numFmtId="0" fontId="0" fillId="0" borderId="0" xfId="0"/>
    <xf numFmtId="0" fontId="10" fillId="0" borderId="0" xfId="0" applyFont="1"/>
    <xf numFmtId="0" fontId="11" fillId="2" borderId="1" xfId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wrapText="1"/>
    </xf>
    <xf numFmtId="0" fontId="10" fillId="0" borderId="2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wrapText="1"/>
    </xf>
    <xf numFmtId="0" fontId="10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0" fillId="4" borderId="5" xfId="0" applyFont="1" applyFill="1" applyBorder="1"/>
    <xf numFmtId="0" fontId="13" fillId="0" borderId="1" xfId="0" applyFont="1" applyBorder="1" applyAlignment="1">
      <alignment horizontal="center" vertical="center" wrapText="1"/>
    </xf>
    <xf numFmtId="164" fontId="13" fillId="0" borderId="1" xfId="0" applyNumberFormat="1" applyFont="1" applyBorder="1"/>
    <xf numFmtId="0" fontId="10" fillId="4" borderId="7" xfId="0" applyFont="1" applyFill="1" applyBorder="1"/>
    <xf numFmtId="0" fontId="10" fillId="4" borderId="8" xfId="0" applyFont="1" applyFill="1" applyBorder="1"/>
    <xf numFmtId="0" fontId="11" fillId="0" borderId="9" xfId="2" applyFont="1" applyFill="1" applyBorder="1" applyAlignment="1">
      <alignment horizontal="right" wrapText="1"/>
    </xf>
    <xf numFmtId="0" fontId="10" fillId="0" borderId="10" xfId="0" applyFont="1" applyBorder="1"/>
    <xf numFmtId="0" fontId="13" fillId="0" borderId="11" xfId="0" applyFont="1" applyBorder="1" applyAlignment="1">
      <alignment horizontal="left"/>
    </xf>
    <xf numFmtId="0" fontId="11" fillId="0" borderId="12" xfId="2" applyFont="1" applyFill="1" applyBorder="1" applyAlignment="1">
      <alignment horizontal="right" wrapText="1"/>
    </xf>
    <xf numFmtId="0" fontId="11" fillId="0" borderId="2" xfId="2" applyFont="1" applyFill="1" applyBorder="1" applyAlignment="1">
      <alignment horizontal="right" wrapText="1"/>
    </xf>
    <xf numFmtId="164" fontId="13" fillId="0" borderId="10" xfId="0" applyNumberFormat="1" applyFont="1" applyBorder="1"/>
    <xf numFmtId="164" fontId="13" fillId="0" borderId="13" xfId="0" applyNumberFormat="1" applyFont="1" applyBorder="1"/>
    <xf numFmtId="0" fontId="10" fillId="4" borderId="14" xfId="0" applyFont="1" applyFill="1" applyBorder="1"/>
    <xf numFmtId="0" fontId="10" fillId="0" borderId="15" xfId="0" applyFont="1" applyBorder="1"/>
    <xf numFmtId="0" fontId="13" fillId="0" borderId="16" xfId="0" applyFont="1" applyBorder="1" applyAlignment="1">
      <alignment horizontal="left"/>
    </xf>
    <xf numFmtId="164" fontId="13" fillId="0" borderId="17" xfId="0" applyNumberFormat="1" applyFont="1" applyBorder="1"/>
    <xf numFmtId="164" fontId="13" fillId="0" borderId="18" xfId="0" applyNumberFormat="1" applyFont="1" applyBorder="1"/>
    <xf numFmtId="0" fontId="11" fillId="0" borderId="10" xfId="2" applyFont="1" applyFill="1" applyBorder="1" applyAlignment="1">
      <alignment horizontal="left" wrapText="1"/>
    </xf>
    <xf numFmtId="164" fontId="13" fillId="0" borderId="19" xfId="0" applyNumberFormat="1" applyFont="1" applyBorder="1"/>
    <xf numFmtId="164" fontId="12" fillId="2" borderId="1" xfId="0" applyNumberFormat="1" applyFont="1" applyFill="1" applyBorder="1"/>
    <xf numFmtId="164" fontId="12" fillId="2" borderId="17" xfId="0" applyNumberFormat="1" applyFont="1" applyFill="1" applyBorder="1"/>
    <xf numFmtId="164" fontId="13" fillId="0" borderId="0" xfId="0" applyNumberFormat="1" applyFont="1"/>
    <xf numFmtId="0" fontId="10" fillId="4" borderId="6" xfId="0" applyFont="1" applyFill="1" applyBorder="1"/>
    <xf numFmtId="0" fontId="10" fillId="0" borderId="0" xfId="0" applyFont="1" applyAlignment="1">
      <alignment horizontal="left" vertical="center" wrapText="1"/>
    </xf>
    <xf numFmtId="0" fontId="10" fillId="0" borderId="20" xfId="0" applyFont="1" applyBorder="1" applyAlignment="1">
      <alignment horizontal="left" vertical="center" wrapText="1"/>
    </xf>
    <xf numFmtId="0" fontId="10" fillId="0" borderId="0" xfId="0" applyFont="1" applyBorder="1"/>
    <xf numFmtId="164" fontId="11" fillId="0" borderId="2" xfId="2" applyNumberFormat="1" applyFont="1" applyFill="1" applyBorder="1" applyAlignment="1">
      <alignment horizontal="right" wrapText="1"/>
    </xf>
    <xf numFmtId="164" fontId="11" fillId="5" borderId="2" xfId="2" applyNumberFormat="1" applyFont="1" applyFill="1" applyBorder="1" applyAlignment="1">
      <alignment horizontal="right" wrapText="1"/>
    </xf>
    <xf numFmtId="0" fontId="11" fillId="0" borderId="12" xfId="2" applyFont="1" applyFill="1" applyBorder="1" applyAlignment="1">
      <alignment wrapText="1"/>
    </xf>
    <xf numFmtId="164" fontId="11" fillId="0" borderId="12" xfId="2" applyNumberFormat="1" applyFont="1" applyFill="1" applyBorder="1" applyAlignment="1">
      <alignment horizontal="right" wrapText="1"/>
    </xf>
    <xf numFmtId="164" fontId="11" fillId="5" borderId="12" xfId="2" applyNumberFormat="1" applyFont="1" applyFill="1" applyBorder="1" applyAlignment="1">
      <alignment horizontal="right" wrapText="1"/>
    </xf>
    <xf numFmtId="0" fontId="10" fillId="4" borderId="22" xfId="0" applyFont="1" applyFill="1" applyBorder="1"/>
    <xf numFmtId="0" fontId="11" fillId="0" borderId="12" xfId="2" applyFont="1" applyFill="1" applyBorder="1" applyAlignment="1">
      <alignment horizontal="right" wrapText="1"/>
    </xf>
    <xf numFmtId="0" fontId="10" fillId="4" borderId="5" xfId="0" applyFont="1" applyFill="1" applyBorder="1"/>
    <xf numFmtId="0" fontId="10" fillId="4" borderId="8" xfId="0" applyFont="1" applyFill="1" applyBorder="1"/>
    <xf numFmtId="3" fontId="13" fillId="3" borderId="9" xfId="0" applyNumberFormat="1" applyFont="1" applyFill="1" applyBorder="1"/>
    <xf numFmtId="0" fontId="10" fillId="2" borderId="14" xfId="0" applyFont="1" applyFill="1" applyBorder="1" applyAlignment="1">
      <alignment horizontal="center" wrapText="1"/>
    </xf>
    <xf numFmtId="164" fontId="13" fillId="0" borderId="14" xfId="0" applyNumberFormat="1" applyFont="1" applyBorder="1"/>
    <xf numFmtId="164" fontId="11" fillId="0" borderId="23" xfId="2" applyNumberFormat="1" applyFont="1" applyFill="1" applyBorder="1" applyAlignment="1">
      <alignment horizontal="right" wrapText="1"/>
    </xf>
    <xf numFmtId="164" fontId="11" fillId="0" borderId="24" xfId="2" applyNumberFormat="1" applyFont="1" applyFill="1" applyBorder="1" applyAlignment="1">
      <alignment horizontal="right" wrapText="1"/>
    </xf>
    <xf numFmtId="164" fontId="13" fillId="0" borderId="25" xfId="0" applyNumberFormat="1" applyFont="1" applyBorder="1"/>
    <xf numFmtId="164" fontId="13" fillId="0" borderId="23" xfId="0" applyNumberFormat="1" applyFont="1" applyBorder="1"/>
    <xf numFmtId="0" fontId="11" fillId="0" borderId="4" xfId="2" applyFont="1" applyFill="1" applyBorder="1" applyAlignment="1">
      <alignment wrapText="1"/>
    </xf>
    <xf numFmtId="164" fontId="11" fillId="0" borderId="4" xfId="2" applyNumberFormat="1" applyFont="1" applyFill="1" applyBorder="1" applyAlignment="1">
      <alignment horizontal="right" wrapText="1"/>
    </xf>
    <xf numFmtId="164" fontId="11" fillId="5" borderId="4" xfId="2" applyNumberFormat="1" applyFont="1" applyFill="1" applyBorder="1" applyAlignment="1">
      <alignment horizontal="right" wrapText="1"/>
    </xf>
    <xf numFmtId="0" fontId="10" fillId="0" borderId="3" xfId="0" applyFont="1" applyBorder="1"/>
    <xf numFmtId="0" fontId="13" fillId="0" borderId="2" xfId="0" applyFont="1" applyBorder="1"/>
    <xf numFmtId="3" fontId="13" fillId="3" borderId="2" xfId="0" applyNumberFormat="1" applyFont="1" applyFill="1" applyBorder="1"/>
    <xf numFmtId="164" fontId="13" fillId="0" borderId="2" xfId="0" applyNumberFormat="1" applyFont="1" applyBorder="1"/>
    <xf numFmtId="164" fontId="13" fillId="0" borderId="24" xfId="0" applyNumberFormat="1" applyFont="1" applyBorder="1"/>
    <xf numFmtId="164" fontId="13" fillId="0" borderId="12" xfId="0" applyNumberFormat="1" applyFont="1" applyBorder="1"/>
    <xf numFmtId="164" fontId="12" fillId="2" borderId="12" xfId="0" applyNumberFormat="1" applyFont="1" applyFill="1" applyBorder="1"/>
    <xf numFmtId="164" fontId="13" fillId="0" borderId="21" xfId="0" applyNumberFormat="1" applyFont="1" applyBorder="1"/>
    <xf numFmtId="164" fontId="12" fillId="2" borderId="21" xfId="0" applyNumberFormat="1" applyFont="1" applyFill="1" applyBorder="1"/>
    <xf numFmtId="164" fontId="13" fillId="0" borderId="26" xfId="0" applyNumberFormat="1" applyFont="1" applyBorder="1"/>
    <xf numFmtId="164" fontId="12" fillId="2" borderId="2" xfId="0" applyNumberFormat="1" applyFont="1" applyFill="1" applyBorder="1"/>
    <xf numFmtId="3" fontId="11" fillId="6" borderId="2" xfId="2" applyNumberFormat="1" applyFont="1" applyFill="1" applyBorder="1" applyAlignment="1">
      <alignment horizontal="right" wrapText="1"/>
    </xf>
    <xf numFmtId="3" fontId="11" fillId="6" borderId="12" xfId="2" applyNumberFormat="1" applyFont="1" applyFill="1" applyBorder="1" applyAlignment="1">
      <alignment horizontal="right" wrapText="1"/>
    </xf>
    <xf numFmtId="0" fontId="10" fillId="0" borderId="0" xfId="0" applyFont="1"/>
    <xf numFmtId="164" fontId="11" fillId="0" borderId="2" xfId="2" applyNumberFormat="1" applyFont="1" applyFill="1" applyBorder="1" applyAlignment="1">
      <alignment horizontal="right" wrapText="1"/>
    </xf>
    <xf numFmtId="164" fontId="11" fillId="0" borderId="4" xfId="2" applyNumberFormat="1" applyFont="1" applyFill="1" applyBorder="1" applyAlignment="1">
      <alignment horizontal="right" wrapText="1"/>
    </xf>
    <xf numFmtId="0" fontId="10" fillId="0" borderId="0" xfId="0" applyFont="1" applyBorder="1"/>
    <xf numFmtId="164" fontId="11" fillId="0" borderId="12" xfId="2" applyNumberFormat="1" applyFont="1" applyFill="1" applyBorder="1" applyAlignment="1">
      <alignment horizontal="right" wrapText="1"/>
    </xf>
    <xf numFmtId="0" fontId="11" fillId="0" borderId="2" xfId="2" applyFont="1" applyFill="1" applyBorder="1" applyAlignment="1">
      <alignment horizontal="right" wrapText="1"/>
    </xf>
    <xf numFmtId="164" fontId="11" fillId="0" borderId="27" xfId="2" applyNumberFormat="1" applyFont="1" applyFill="1" applyBorder="1" applyAlignment="1">
      <alignment horizontal="right" wrapText="1"/>
    </xf>
    <xf numFmtId="164" fontId="11" fillId="0" borderId="2" xfId="2" applyNumberFormat="1" applyFont="1" applyFill="1" applyBorder="1" applyAlignment="1">
      <alignment horizontal="right" wrapText="1"/>
    </xf>
    <xf numFmtId="164" fontId="11" fillId="0" borderId="12" xfId="2" applyNumberFormat="1" applyFont="1" applyFill="1" applyBorder="1" applyAlignment="1">
      <alignment horizontal="right" wrapText="1"/>
    </xf>
    <xf numFmtId="164" fontId="11" fillId="0" borderId="4" xfId="2" applyNumberFormat="1" applyFont="1" applyFill="1" applyBorder="1" applyAlignment="1">
      <alignment horizontal="right" wrapText="1"/>
    </xf>
    <xf numFmtId="164" fontId="11" fillId="0" borderId="28" xfId="2" applyNumberFormat="1" applyFont="1" applyFill="1" applyBorder="1" applyAlignment="1">
      <alignment horizontal="right" wrapText="1"/>
    </xf>
    <xf numFmtId="164" fontId="11" fillId="0" borderId="2" xfId="2" applyNumberFormat="1" applyFont="1" applyFill="1" applyBorder="1" applyAlignment="1">
      <alignment horizontal="right" wrapText="1"/>
    </xf>
    <xf numFmtId="164" fontId="11" fillId="0" borderId="12" xfId="2" applyNumberFormat="1" applyFont="1" applyFill="1" applyBorder="1" applyAlignment="1">
      <alignment horizontal="right" wrapText="1"/>
    </xf>
    <xf numFmtId="164" fontId="11" fillId="0" borderId="4" xfId="2" applyNumberFormat="1" applyFont="1" applyFill="1" applyBorder="1" applyAlignment="1">
      <alignment horizontal="right" wrapText="1"/>
    </xf>
    <xf numFmtId="164" fontId="11" fillId="0" borderId="2" xfId="2" applyNumberFormat="1" applyFont="1" applyFill="1" applyBorder="1" applyAlignment="1">
      <alignment horizontal="right" wrapText="1"/>
    </xf>
    <xf numFmtId="164" fontId="11" fillId="0" borderId="12" xfId="2" applyNumberFormat="1" applyFont="1" applyFill="1" applyBorder="1" applyAlignment="1">
      <alignment horizontal="right" wrapText="1"/>
    </xf>
    <xf numFmtId="164" fontId="11" fillId="0" borderId="2" xfId="2" applyNumberFormat="1" applyFont="1" applyFill="1" applyBorder="1" applyAlignment="1">
      <alignment horizontal="right" wrapText="1"/>
    </xf>
    <xf numFmtId="164" fontId="11" fillId="0" borderId="12" xfId="2" applyNumberFormat="1" applyFont="1" applyFill="1" applyBorder="1" applyAlignment="1">
      <alignment horizontal="right" wrapText="1"/>
    </xf>
    <xf numFmtId="164" fontId="11" fillId="0" borderId="4" xfId="2" applyNumberFormat="1" applyFont="1" applyFill="1" applyBorder="1" applyAlignment="1">
      <alignment horizontal="right" wrapText="1"/>
    </xf>
    <xf numFmtId="164" fontId="11" fillId="0" borderId="2" xfId="2" applyNumberFormat="1" applyFont="1" applyFill="1" applyBorder="1" applyAlignment="1">
      <alignment horizontal="right" wrapText="1"/>
    </xf>
    <xf numFmtId="164" fontId="11" fillId="0" borderId="12" xfId="2" applyNumberFormat="1" applyFont="1" applyFill="1" applyBorder="1" applyAlignment="1">
      <alignment horizontal="right" wrapText="1"/>
    </xf>
    <xf numFmtId="164" fontId="11" fillId="0" borderId="4" xfId="2" applyNumberFormat="1" applyFont="1" applyFill="1" applyBorder="1" applyAlignment="1">
      <alignment horizontal="right" wrapText="1"/>
    </xf>
    <xf numFmtId="164" fontId="11" fillId="0" borderId="2" xfId="2" applyNumberFormat="1" applyFont="1" applyFill="1" applyBorder="1" applyAlignment="1">
      <alignment horizontal="right" wrapText="1"/>
    </xf>
    <xf numFmtId="164" fontId="11" fillId="0" borderId="12" xfId="2" applyNumberFormat="1" applyFont="1" applyFill="1" applyBorder="1" applyAlignment="1">
      <alignment horizontal="right" wrapText="1"/>
    </xf>
    <xf numFmtId="164" fontId="11" fillId="0" borderId="2" xfId="2" applyNumberFormat="1" applyFont="1" applyFill="1" applyBorder="1" applyAlignment="1">
      <alignment horizontal="right" wrapText="1"/>
    </xf>
    <xf numFmtId="164" fontId="11" fillId="0" borderId="12" xfId="2" applyNumberFormat="1" applyFont="1" applyFill="1" applyBorder="1" applyAlignment="1">
      <alignment horizontal="right" wrapText="1"/>
    </xf>
    <xf numFmtId="164" fontId="11" fillId="0" borderId="4" xfId="2" applyNumberFormat="1" applyFont="1" applyFill="1" applyBorder="1" applyAlignment="1">
      <alignment horizontal="right" wrapText="1"/>
    </xf>
    <xf numFmtId="164" fontId="11" fillId="0" borderId="2" xfId="2" applyNumberFormat="1" applyFont="1" applyFill="1" applyBorder="1" applyAlignment="1">
      <alignment horizontal="right" wrapText="1"/>
    </xf>
    <xf numFmtId="0" fontId="10" fillId="0" borderId="0" xfId="0" applyFont="1"/>
    <xf numFmtId="0" fontId="11" fillId="0" borderId="12" xfId="2" applyFont="1" applyFill="1" applyBorder="1" applyAlignment="1">
      <alignment wrapText="1"/>
    </xf>
    <xf numFmtId="0" fontId="11" fillId="0" borderId="2" xfId="2" applyFont="1" applyFill="1" applyBorder="1" applyAlignment="1">
      <alignment wrapText="1"/>
    </xf>
    <xf numFmtId="0" fontId="11" fillId="0" borderId="4" xfId="2" applyFont="1" applyFill="1" applyBorder="1" applyAlignment="1">
      <alignment wrapText="1"/>
    </xf>
    <xf numFmtId="0" fontId="11" fillId="0" borderId="2" xfId="2" applyFont="1" applyFill="1" applyBorder="1" applyAlignment="1">
      <alignment horizontal="left" wrapText="1"/>
    </xf>
    <xf numFmtId="0" fontId="11" fillId="7" borderId="2" xfId="43" applyFont="1" applyFill="1" applyBorder="1" applyAlignment="1">
      <alignment horizontal="right" wrapText="1"/>
    </xf>
    <xf numFmtId="0" fontId="11" fillId="7" borderId="2" xfId="43" applyFont="1" applyFill="1" applyBorder="1" applyAlignment="1">
      <alignment wrapText="1"/>
    </xf>
    <xf numFmtId="164" fontId="11" fillId="7" borderId="2" xfId="2" applyNumberFormat="1" applyFont="1" applyFill="1" applyBorder="1" applyAlignment="1">
      <alignment horizontal="right" wrapText="1"/>
    </xf>
    <xf numFmtId="164" fontId="11" fillId="7" borderId="24" xfId="2" applyNumberFormat="1" applyFont="1" applyFill="1" applyBorder="1" applyAlignment="1">
      <alignment horizontal="right" wrapText="1"/>
    </xf>
    <xf numFmtId="0" fontId="10" fillId="7" borderId="0" xfId="0" applyFont="1" applyFill="1" applyBorder="1"/>
    <xf numFmtId="3" fontId="10" fillId="3" borderId="9" xfId="0" applyNumberFormat="1" applyFont="1" applyFill="1" applyBorder="1"/>
    <xf numFmtId="164" fontId="10" fillId="0" borderId="0" xfId="0" applyNumberFormat="1" applyFont="1"/>
    <xf numFmtId="164" fontId="13" fillId="0" borderId="2" xfId="0" applyNumberFormat="1" applyFont="1" applyBorder="1" applyAlignment="1">
      <alignment vertical="top"/>
    </xf>
    <xf numFmtId="0" fontId="11" fillId="0" borderId="29" xfId="43" applyFont="1" applyFill="1" applyBorder="1" applyAlignment="1">
      <alignment horizontal="right" wrapText="1"/>
    </xf>
    <xf numFmtId="0" fontId="11" fillId="0" borderId="27" xfId="43" applyFont="1" applyFill="1" applyBorder="1" applyAlignment="1">
      <alignment wrapText="1"/>
    </xf>
    <xf numFmtId="0" fontId="11" fillId="0" borderId="12" xfId="43" applyFont="1" applyFill="1" applyBorder="1" applyAlignment="1">
      <alignment horizontal="right" wrapText="1"/>
    </xf>
    <xf numFmtId="0" fontId="11" fillId="0" borderId="12" xfId="43" applyFont="1" applyFill="1" applyBorder="1" applyAlignment="1">
      <alignment wrapText="1"/>
    </xf>
    <xf numFmtId="0" fontId="11" fillId="0" borderId="2" xfId="43" applyFont="1" applyFill="1" applyBorder="1" applyAlignment="1">
      <alignment horizontal="right" wrapText="1"/>
    </xf>
    <xf numFmtId="0" fontId="11" fillId="0" borderId="2" xfId="43" applyFont="1" applyFill="1" applyBorder="1" applyAlignment="1">
      <alignment wrapText="1"/>
    </xf>
    <xf numFmtId="0" fontId="11" fillId="0" borderId="4" xfId="43" applyFont="1" applyFill="1" applyBorder="1" applyAlignment="1">
      <alignment horizontal="right" wrapText="1"/>
    </xf>
    <xf numFmtId="0" fontId="11" fillId="0" borderId="4" xfId="43" applyFont="1" applyFill="1" applyBorder="1" applyAlignment="1">
      <alignment wrapText="1"/>
    </xf>
    <xf numFmtId="164" fontId="11" fillId="0" borderId="2" xfId="2" applyNumberFormat="1" applyFont="1" applyFill="1" applyBorder="1" applyAlignment="1">
      <alignment horizontal="right" wrapText="1"/>
    </xf>
    <xf numFmtId="164" fontId="11" fillId="0" borderId="2" xfId="2" applyNumberFormat="1" applyFont="1" applyFill="1" applyBorder="1" applyAlignment="1">
      <alignment horizontal="right" wrapText="1"/>
    </xf>
    <xf numFmtId="164" fontId="11" fillId="0" borderId="12" xfId="2" applyNumberFormat="1" applyFont="1" applyFill="1" applyBorder="1" applyAlignment="1">
      <alignment horizontal="right" wrapText="1"/>
    </xf>
    <xf numFmtId="164" fontId="11" fillId="0" borderId="4" xfId="2" applyNumberFormat="1" applyFont="1" applyFill="1" applyBorder="1" applyAlignment="1">
      <alignment horizontal="right" wrapText="1"/>
    </xf>
    <xf numFmtId="164" fontId="11" fillId="0" borderId="2" xfId="2" applyNumberFormat="1" applyFont="1" applyFill="1" applyBorder="1" applyAlignment="1">
      <alignment horizontal="right" wrapText="1"/>
    </xf>
    <xf numFmtId="164" fontId="11" fillId="0" borderId="12" xfId="2" applyNumberFormat="1" applyFont="1" applyFill="1" applyBorder="1" applyAlignment="1">
      <alignment horizontal="right" wrapText="1"/>
    </xf>
    <xf numFmtId="164" fontId="11" fillId="0" borderId="4" xfId="2" applyNumberFormat="1" applyFont="1" applyFill="1" applyBorder="1" applyAlignment="1">
      <alignment horizontal="right" wrapText="1"/>
    </xf>
    <xf numFmtId="164" fontId="11" fillId="0" borderId="29" xfId="2" applyNumberFormat="1" applyFont="1" applyFill="1" applyBorder="1" applyAlignment="1">
      <alignment horizontal="right" wrapText="1"/>
    </xf>
    <xf numFmtId="164" fontId="11" fillId="0" borderId="2" xfId="2" applyNumberFormat="1" applyFont="1" applyFill="1" applyBorder="1" applyAlignment="1">
      <alignment horizontal="right" wrapText="1"/>
    </xf>
    <xf numFmtId="164" fontId="11" fillId="0" borderId="12" xfId="2" applyNumberFormat="1" applyFont="1" applyFill="1" applyBorder="1" applyAlignment="1">
      <alignment horizontal="right" wrapText="1"/>
    </xf>
    <xf numFmtId="164" fontId="11" fillId="0" borderId="4" xfId="2" applyNumberFormat="1" applyFont="1" applyFill="1" applyBorder="1" applyAlignment="1">
      <alignment horizontal="right" wrapText="1"/>
    </xf>
    <xf numFmtId="164" fontId="11" fillId="7" borderId="2" xfId="2" applyNumberFormat="1" applyFont="1" applyFill="1" applyBorder="1" applyAlignment="1">
      <alignment horizontal="right" wrapText="1"/>
    </xf>
    <xf numFmtId="164" fontId="11" fillId="0" borderId="2" xfId="2" applyNumberFormat="1" applyFont="1" applyFill="1" applyBorder="1" applyAlignment="1">
      <alignment horizontal="right" wrapText="1"/>
    </xf>
    <xf numFmtId="164" fontId="11" fillId="0" borderId="12" xfId="2" applyNumberFormat="1" applyFont="1" applyFill="1" applyBorder="1" applyAlignment="1">
      <alignment horizontal="right" wrapText="1"/>
    </xf>
    <xf numFmtId="164" fontId="11" fillId="5" borderId="4" xfId="2" applyNumberFormat="1" applyFont="1" applyFill="1" applyBorder="1" applyAlignment="1">
      <alignment horizontal="right" wrapText="1"/>
    </xf>
    <xf numFmtId="0" fontId="10" fillId="0" borderId="20" xfId="0" applyFont="1" applyBorder="1" applyAlignment="1">
      <alignment vertical="center" wrapText="1"/>
    </xf>
    <xf numFmtId="38" fontId="10" fillId="0" borderId="0" xfId="38" applyNumberFormat="1" applyFont="1" applyFill="1" applyAlignment="1">
      <alignment vertical="top" wrapText="1"/>
    </xf>
    <xf numFmtId="0" fontId="10" fillId="0" borderId="0" xfId="0" applyFont="1" applyAlignment="1">
      <alignment horizontal="left" vertical="center"/>
    </xf>
    <xf numFmtId="38" fontId="10" fillId="0" borderId="0" xfId="38" applyNumberFormat="1" applyFont="1" applyFill="1" applyAlignment="1">
      <alignment horizontal="left" vertical="top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0" fillId="0" borderId="20" xfId="0" applyFont="1" applyBorder="1" applyAlignment="1">
      <alignment horizontal="left" vertical="center" wrapText="1"/>
    </xf>
  </cellXfs>
  <cellStyles count="57">
    <cellStyle name="Comma 2" xfId="33"/>
    <cellStyle name="Comma 3" xfId="34"/>
    <cellStyle name="Comma 3 2" xfId="45"/>
    <cellStyle name="Comma 4" xfId="56"/>
    <cellStyle name="Normal" xfId="0" builtinId="0"/>
    <cellStyle name="Normal 109" xfId="16"/>
    <cellStyle name="Normal 112" xfId="14"/>
    <cellStyle name="Normal 135" xfId="15"/>
    <cellStyle name="Normal 135 2" xfId="46"/>
    <cellStyle name="Normal 16" xfId="10"/>
    <cellStyle name="Normal 16 2" xfId="22"/>
    <cellStyle name="Normal 19" xfId="9"/>
    <cellStyle name="Normal 19 2" xfId="13"/>
    <cellStyle name="Normal 2" xfId="32"/>
    <cellStyle name="Normal 2 2" xfId="35"/>
    <cellStyle name="Normal 2 2 2" xfId="48"/>
    <cellStyle name="Normal 2 3" xfId="36"/>
    <cellStyle name="Normal 2 4" xfId="49"/>
    <cellStyle name="Normal 2 5" xfId="53"/>
    <cellStyle name="Normal 3" xfId="31"/>
    <cellStyle name="Normal 3 2" xfId="37"/>
    <cellStyle name="Normal 35" xfId="21"/>
    <cellStyle name="Normal 35 2" xfId="44"/>
    <cellStyle name="Normal 36" xfId="24"/>
    <cellStyle name="Normal 37" xfId="26"/>
    <cellStyle name="Normal 37 2" xfId="29"/>
    <cellStyle name="Normal 37 3" xfId="47"/>
    <cellStyle name="Normal 38" xfId="27"/>
    <cellStyle name="Normal 38 2" xfId="38"/>
    <cellStyle name="Normal 39" xfId="28"/>
    <cellStyle name="Normal 39 2" xfId="30"/>
    <cellStyle name="Normal 39 2 2" xfId="39"/>
    <cellStyle name="Normal 39 2 3" xfId="50"/>
    <cellStyle name="Normal 4" xfId="5"/>
    <cellStyle name="Normal 4 2" xfId="3"/>
    <cellStyle name="Normal 4 3" xfId="4"/>
    <cellStyle name="Normal 4 4" xfId="6"/>
    <cellStyle name="Normal 4 5" xfId="7"/>
    <cellStyle name="Normal 4 6" xfId="8"/>
    <cellStyle name="Normal 46" xfId="40"/>
    <cellStyle name="Normal 46 2" xfId="41"/>
    <cellStyle name="Normal 46 3" xfId="51"/>
    <cellStyle name="Normal 47" xfId="42"/>
    <cellStyle name="Normal 47 2" xfId="52"/>
    <cellStyle name="Normal 5" xfId="54"/>
    <cellStyle name="Normal 56" xfId="18"/>
    <cellStyle name="Normal 6" xfId="55"/>
    <cellStyle name="Normal 64" xfId="25"/>
    <cellStyle name="Normal 65" xfId="19"/>
    <cellStyle name="Normal 7" xfId="11"/>
    <cellStyle name="Normal 7 2" xfId="20"/>
    <cellStyle name="Normal 79" xfId="17"/>
    <cellStyle name="Normal 8" xfId="12"/>
    <cellStyle name="Normal 8 2" xfId="23"/>
    <cellStyle name="Normal_800" xfId="1"/>
    <cellStyle name="Normal_Sheet1" xfId="2"/>
    <cellStyle name="Normal_Sheet1 2" xfId="4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6"/>
  <sheetViews>
    <sheetView tabSelected="1" view="pageBreakPreview" zoomScale="90" zoomScaleNormal="100" zoomScaleSheetLayoutView="90" workbookViewId="0">
      <pane xSplit="3" ySplit="2" topLeftCell="D3" activePane="bottomRight" state="frozen"/>
      <selection pane="topRight" activeCell="D1" sqref="D1"/>
      <selection pane="bottomLeft" activeCell="A4" sqref="A4"/>
      <selection pane="bottomRight" activeCell="D3" sqref="D3"/>
    </sheetView>
  </sheetViews>
  <sheetFormatPr defaultColWidth="9.109375" defaultRowHeight="13.8" x14ac:dyDescent="0.3"/>
  <cols>
    <col min="1" max="1" width="8.6640625" style="1" customWidth="1"/>
    <col min="2" max="2" width="41.77734375" style="1" customWidth="1"/>
    <col min="3" max="3" width="12.44140625" style="1" customWidth="1"/>
    <col min="4" max="4" width="12.5546875" style="1" bestFit="1" customWidth="1"/>
    <col min="5" max="5" width="8.44140625" style="1" customWidth="1"/>
    <col min="6" max="6" width="12.5546875" style="1" bestFit="1" customWidth="1"/>
    <col min="7" max="7" width="8.44140625" style="1" customWidth="1"/>
    <col min="8" max="8" width="14.5546875" style="1" customWidth="1"/>
    <col min="9" max="9" width="8.44140625" style="1" customWidth="1"/>
    <col min="10" max="10" width="13.44140625" style="1" customWidth="1"/>
    <col min="11" max="11" width="8.44140625" style="1" customWidth="1"/>
    <col min="12" max="12" width="13.5546875" style="1" customWidth="1"/>
    <col min="13" max="13" width="8.44140625" style="1" customWidth="1"/>
    <col min="14" max="14" width="12.5546875" style="1" bestFit="1" customWidth="1"/>
    <col min="15" max="15" width="8.44140625" style="1" customWidth="1"/>
    <col min="16" max="16" width="12.5546875" style="1" bestFit="1" customWidth="1"/>
    <col min="17" max="17" width="8.44140625" style="1" customWidth="1"/>
    <col min="18" max="18" width="12.5546875" style="1" bestFit="1" customWidth="1"/>
    <col min="19" max="19" width="8.44140625" style="1" customWidth="1"/>
    <col min="20" max="20" width="12.88671875" style="1" customWidth="1"/>
    <col min="21" max="21" width="8.44140625" style="1" customWidth="1"/>
    <col min="22" max="22" width="14" style="1" customWidth="1"/>
    <col min="23" max="23" width="8.44140625" style="1" customWidth="1"/>
    <col min="24" max="16384" width="9.109375" style="1"/>
  </cols>
  <sheetData>
    <row r="1" spans="1:23" ht="56.4" customHeight="1" x14ac:dyDescent="0.3">
      <c r="A1" s="138" t="s">
        <v>96</v>
      </c>
      <c r="B1" s="139"/>
      <c r="C1" s="134" t="s">
        <v>97</v>
      </c>
      <c r="D1" s="7" t="s">
        <v>1</v>
      </c>
      <c r="E1" s="4"/>
      <c r="F1" s="7" t="s">
        <v>2</v>
      </c>
      <c r="G1" s="6"/>
      <c r="H1" s="9" t="s">
        <v>9</v>
      </c>
      <c r="I1" s="6"/>
      <c r="J1" s="9" t="s">
        <v>8</v>
      </c>
      <c r="K1" s="4"/>
      <c r="L1" s="7" t="s">
        <v>7</v>
      </c>
      <c r="M1" s="6"/>
      <c r="N1" s="9" t="s">
        <v>6</v>
      </c>
      <c r="O1" s="6"/>
      <c r="P1" s="9" t="s">
        <v>5</v>
      </c>
      <c r="Q1" s="6"/>
      <c r="R1" s="9" t="s">
        <v>4</v>
      </c>
      <c r="S1" s="6"/>
      <c r="T1" s="9" t="s">
        <v>3</v>
      </c>
      <c r="U1" s="4"/>
      <c r="V1" s="136" t="s">
        <v>73</v>
      </c>
      <c r="W1" s="6"/>
    </row>
    <row r="2" spans="1:23" ht="21.6" customHeight="1" x14ac:dyDescent="0.3">
      <c r="A2" s="2" t="s">
        <v>0</v>
      </c>
      <c r="B2" s="2" t="s">
        <v>19</v>
      </c>
      <c r="C2" s="135"/>
      <c r="D2" s="3" t="s">
        <v>10</v>
      </c>
      <c r="E2" s="5" t="s">
        <v>20</v>
      </c>
      <c r="F2" s="3" t="s">
        <v>11</v>
      </c>
      <c r="G2" s="5" t="s">
        <v>20</v>
      </c>
      <c r="H2" s="44" t="s">
        <v>12</v>
      </c>
      <c r="I2" s="5" t="s">
        <v>20</v>
      </c>
      <c r="J2" s="3" t="s">
        <v>13</v>
      </c>
      <c r="K2" s="5" t="s">
        <v>20</v>
      </c>
      <c r="L2" s="44" t="s">
        <v>14</v>
      </c>
      <c r="M2" s="5" t="s">
        <v>20</v>
      </c>
      <c r="N2" s="3" t="s">
        <v>15</v>
      </c>
      <c r="O2" s="5" t="s">
        <v>20</v>
      </c>
      <c r="P2" s="44" t="s">
        <v>16</v>
      </c>
      <c r="Q2" s="5" t="s">
        <v>20</v>
      </c>
      <c r="R2" s="3" t="s">
        <v>17</v>
      </c>
      <c r="S2" s="5" t="s">
        <v>20</v>
      </c>
      <c r="T2" s="44" t="s">
        <v>18</v>
      </c>
      <c r="U2" s="5" t="s">
        <v>20</v>
      </c>
      <c r="V2" s="137"/>
      <c r="W2" s="5" t="s">
        <v>20</v>
      </c>
    </row>
    <row r="3" spans="1:23" x14ac:dyDescent="0.3">
      <c r="A3" s="50">
        <v>1</v>
      </c>
      <c r="B3" s="97" t="s">
        <v>21</v>
      </c>
      <c r="C3" s="65">
        <v>9931</v>
      </c>
      <c r="D3" s="75">
        <v>53372069</v>
      </c>
      <c r="E3" s="51">
        <f>D3/$C3</f>
        <v>5374.2894975329773</v>
      </c>
      <c r="F3" s="76">
        <v>23192890</v>
      </c>
      <c r="G3" s="51">
        <f>F3/$C3</f>
        <v>2335.4032826502871</v>
      </c>
      <c r="H3" s="84">
        <v>2477891</v>
      </c>
      <c r="I3" s="51">
        <f>H3/$C3</f>
        <v>249.51072399556944</v>
      </c>
      <c r="J3" s="92">
        <v>3617398</v>
      </c>
      <c r="K3" s="51">
        <f>J3/$C3</f>
        <v>364.25314671231496</v>
      </c>
      <c r="L3" s="76">
        <v>2428137</v>
      </c>
      <c r="M3" s="51">
        <f>L3/$C3</f>
        <v>244.50075521095559</v>
      </c>
      <c r="N3" s="118">
        <v>6426807</v>
      </c>
      <c r="O3" s="51">
        <f>N3/$C3</f>
        <v>647.14600745141479</v>
      </c>
      <c r="P3" s="118">
        <v>788593</v>
      </c>
      <c r="Q3" s="51">
        <f>P3/$C3</f>
        <v>79.407209747256061</v>
      </c>
      <c r="R3" s="125">
        <v>1787368</v>
      </c>
      <c r="S3" s="51">
        <f>R3/$C3</f>
        <v>179.97865270365523</v>
      </c>
      <c r="T3" s="125">
        <v>5787580</v>
      </c>
      <c r="U3" s="51">
        <f>T3/$C3</f>
        <v>582.77917631658443</v>
      </c>
      <c r="V3" s="52">
        <f>D3+F3+H3+J3+L3+N3+P3+R3+T3</f>
        <v>99878733</v>
      </c>
      <c r="W3" s="51">
        <f>V3/$C3</f>
        <v>10057.268452321016</v>
      </c>
    </row>
    <row r="4" spans="1:23" s="33" customFormat="1" x14ac:dyDescent="0.3">
      <c r="A4" s="40">
        <v>2</v>
      </c>
      <c r="B4" s="95" t="s">
        <v>99</v>
      </c>
      <c r="C4" s="65">
        <v>4340</v>
      </c>
      <c r="D4" s="74">
        <v>26558037</v>
      </c>
      <c r="E4" s="37">
        <f t="shared" ref="E4:E69" si="0">D4/$C4</f>
        <v>6119.3633640552998</v>
      </c>
      <c r="F4" s="46">
        <v>11831712</v>
      </c>
      <c r="G4" s="37">
        <f t="shared" ref="G4:G69" si="1">F4/$C4</f>
        <v>2726.2009216589863</v>
      </c>
      <c r="H4" s="83">
        <v>1491316</v>
      </c>
      <c r="I4" s="37">
        <f t="shared" ref="I4:I69" si="2">H4/$C4</f>
        <v>343.62119815668206</v>
      </c>
      <c r="J4" s="91">
        <v>1534133</v>
      </c>
      <c r="K4" s="37">
        <f t="shared" ref="K4:K69" si="3">J4/$C4</f>
        <v>353.48686635944699</v>
      </c>
      <c r="L4" s="46">
        <v>880724</v>
      </c>
      <c r="M4" s="37">
        <f t="shared" ref="M4:M69" si="4">L4/$C4</f>
        <v>202.93179723502305</v>
      </c>
      <c r="N4" s="117">
        <v>3135334</v>
      </c>
      <c r="O4" s="37">
        <f t="shared" ref="O4:O69" si="5">N4/$C4</f>
        <v>722.42718894009215</v>
      </c>
      <c r="P4" s="117">
        <v>2596340</v>
      </c>
      <c r="Q4" s="37">
        <f t="shared" ref="Q4:Q69" si="6">P4/$C4</f>
        <v>598.23502304147462</v>
      </c>
      <c r="R4" s="124">
        <v>1641869</v>
      </c>
      <c r="S4" s="37">
        <f t="shared" ref="S4:S69" si="7">R4/$C4</f>
        <v>378.31082949308757</v>
      </c>
      <c r="T4" s="124">
        <v>1521285</v>
      </c>
      <c r="U4" s="37">
        <f t="shared" ref="U4:U69" si="8">T4/$C4</f>
        <v>350.52649769585253</v>
      </c>
      <c r="V4" s="38">
        <f t="shared" ref="V4:V67" si="9">D4+F4+H4+J4+L4+N4+P4+R4+T4</f>
        <v>51190750</v>
      </c>
      <c r="W4" s="37">
        <f t="shared" ref="W4:W69" si="10">V4/$C4</f>
        <v>11795.103686635945</v>
      </c>
    </row>
    <row r="5" spans="1:23" s="33" customFormat="1" x14ac:dyDescent="0.3">
      <c r="A5" s="40">
        <v>3</v>
      </c>
      <c r="B5" s="95" t="s">
        <v>22</v>
      </c>
      <c r="C5" s="65">
        <v>20932</v>
      </c>
      <c r="D5" s="74">
        <v>118514400</v>
      </c>
      <c r="E5" s="37">
        <f t="shared" si="0"/>
        <v>5661.876552646665</v>
      </c>
      <c r="F5" s="46">
        <v>58824681</v>
      </c>
      <c r="G5" s="37">
        <f t="shared" si="1"/>
        <v>2810.2752245365946</v>
      </c>
      <c r="H5" s="83">
        <v>6436468</v>
      </c>
      <c r="I5" s="37">
        <f t="shared" si="2"/>
        <v>307.49417160328682</v>
      </c>
      <c r="J5" s="91">
        <v>36449596</v>
      </c>
      <c r="K5" s="37">
        <f t="shared" si="3"/>
        <v>1741.3336518249571</v>
      </c>
      <c r="L5" s="46">
        <v>4518484</v>
      </c>
      <c r="M5" s="37">
        <f t="shared" si="4"/>
        <v>215.86489585323906</v>
      </c>
      <c r="N5" s="117">
        <v>21441714</v>
      </c>
      <c r="O5" s="37">
        <f t="shared" si="5"/>
        <v>1024.3509459201223</v>
      </c>
      <c r="P5" s="117">
        <v>1149183</v>
      </c>
      <c r="Q5" s="37">
        <f t="shared" si="6"/>
        <v>54.900773934645521</v>
      </c>
      <c r="R5" s="124">
        <v>16736880</v>
      </c>
      <c r="S5" s="37">
        <f t="shared" si="7"/>
        <v>799.58341295623927</v>
      </c>
      <c r="T5" s="124">
        <v>1981433</v>
      </c>
      <c r="U5" s="37">
        <f t="shared" si="8"/>
        <v>94.660472004586282</v>
      </c>
      <c r="V5" s="38">
        <f t="shared" si="9"/>
        <v>266052839</v>
      </c>
      <c r="W5" s="37">
        <f t="shared" si="10"/>
        <v>12710.340101280337</v>
      </c>
    </row>
    <row r="6" spans="1:23" s="33" customFormat="1" x14ac:dyDescent="0.3">
      <c r="A6" s="40">
        <v>4</v>
      </c>
      <c r="B6" s="95" t="s">
        <v>23</v>
      </c>
      <c r="C6" s="65">
        <v>3799</v>
      </c>
      <c r="D6" s="74">
        <v>22581493</v>
      </c>
      <c r="E6" s="37">
        <f t="shared" si="0"/>
        <v>5944.0623848381156</v>
      </c>
      <c r="F6" s="46">
        <v>11585596</v>
      </c>
      <c r="G6" s="37">
        <f t="shared" si="1"/>
        <v>3049.6435904185314</v>
      </c>
      <c r="H6" s="83">
        <v>1479833</v>
      </c>
      <c r="I6" s="37">
        <f t="shared" si="2"/>
        <v>389.53224532771782</v>
      </c>
      <c r="J6" s="91">
        <v>5848804</v>
      </c>
      <c r="K6" s="37">
        <f t="shared" si="3"/>
        <v>1539.564095814688</v>
      </c>
      <c r="L6" s="46">
        <v>2828397</v>
      </c>
      <c r="M6" s="37">
        <f t="shared" si="4"/>
        <v>744.51092392734927</v>
      </c>
      <c r="N6" s="117">
        <v>3801390</v>
      </c>
      <c r="O6" s="37">
        <f t="shared" si="5"/>
        <v>1000.6291129244538</v>
      </c>
      <c r="P6" s="117">
        <v>224722</v>
      </c>
      <c r="Q6" s="37">
        <f t="shared" si="6"/>
        <v>59.152934982890237</v>
      </c>
      <c r="R6" s="124">
        <v>405912</v>
      </c>
      <c r="S6" s="37">
        <f t="shared" si="7"/>
        <v>106.84706501710977</v>
      </c>
      <c r="T6" s="124">
        <v>2208465</v>
      </c>
      <c r="U6" s="37">
        <f t="shared" si="8"/>
        <v>581.32798104764413</v>
      </c>
      <c r="V6" s="38">
        <f t="shared" si="9"/>
        <v>50964612</v>
      </c>
      <c r="W6" s="37">
        <f t="shared" si="10"/>
        <v>13415.270334298499</v>
      </c>
    </row>
    <row r="7" spans="1:23" x14ac:dyDescent="0.3">
      <c r="A7" s="17">
        <v>5</v>
      </c>
      <c r="B7" s="98" t="s">
        <v>24</v>
      </c>
      <c r="C7" s="64">
        <v>5979</v>
      </c>
      <c r="D7" s="73">
        <v>26004517</v>
      </c>
      <c r="E7" s="34">
        <f t="shared" si="0"/>
        <v>4349.3087472821544</v>
      </c>
      <c r="F7" s="47">
        <v>15633187</v>
      </c>
      <c r="G7" s="34">
        <f t="shared" si="1"/>
        <v>2614.6825556113063</v>
      </c>
      <c r="H7" s="82">
        <v>867309</v>
      </c>
      <c r="I7" s="34">
        <f t="shared" si="2"/>
        <v>145.0592072252885</v>
      </c>
      <c r="J7" s="90">
        <v>2412696</v>
      </c>
      <c r="K7" s="34">
        <f t="shared" si="3"/>
        <v>403.528349222278</v>
      </c>
      <c r="L7" s="47">
        <v>1221650</v>
      </c>
      <c r="M7" s="34">
        <f t="shared" si="4"/>
        <v>204.32346546245191</v>
      </c>
      <c r="N7" s="116">
        <v>5465150</v>
      </c>
      <c r="O7" s="34">
        <f t="shared" si="5"/>
        <v>914.0575347048001</v>
      </c>
      <c r="P7" s="116">
        <v>412156</v>
      </c>
      <c r="Q7" s="34">
        <f t="shared" si="6"/>
        <v>68.933935440709149</v>
      </c>
      <c r="R7" s="123">
        <v>894833</v>
      </c>
      <c r="S7" s="34">
        <f t="shared" si="7"/>
        <v>149.66265261749456</v>
      </c>
      <c r="T7" s="123">
        <v>5376140</v>
      </c>
      <c r="U7" s="34">
        <f t="shared" si="8"/>
        <v>899.17042983776548</v>
      </c>
      <c r="V7" s="35">
        <f t="shared" si="9"/>
        <v>58287638</v>
      </c>
      <c r="W7" s="34">
        <f t="shared" si="10"/>
        <v>9748.7268774042477</v>
      </c>
    </row>
    <row r="8" spans="1:23" x14ac:dyDescent="0.3">
      <c r="A8" s="50">
        <v>6</v>
      </c>
      <c r="B8" s="97" t="s">
        <v>25</v>
      </c>
      <c r="C8" s="65">
        <v>6081</v>
      </c>
      <c r="D8" s="75">
        <v>33992082</v>
      </c>
      <c r="E8" s="51">
        <f t="shared" si="0"/>
        <v>5589.883571780957</v>
      </c>
      <c r="F8" s="76">
        <v>16362613</v>
      </c>
      <c r="G8" s="51">
        <f t="shared" si="1"/>
        <v>2690.7766814668639</v>
      </c>
      <c r="H8" s="84">
        <v>2083556</v>
      </c>
      <c r="I8" s="51">
        <f t="shared" si="2"/>
        <v>342.63377733925341</v>
      </c>
      <c r="J8" s="92">
        <v>4350745</v>
      </c>
      <c r="K8" s="51">
        <f t="shared" si="3"/>
        <v>715.46538398289761</v>
      </c>
      <c r="L8" s="76">
        <v>988809</v>
      </c>
      <c r="M8" s="51">
        <f t="shared" si="4"/>
        <v>162.60631475086333</v>
      </c>
      <c r="N8" s="118">
        <v>7245279</v>
      </c>
      <c r="O8" s="51">
        <f t="shared" si="5"/>
        <v>1191.461766156882</v>
      </c>
      <c r="P8" s="118">
        <v>619555</v>
      </c>
      <c r="Q8" s="51">
        <f t="shared" si="6"/>
        <v>101.88373622759414</v>
      </c>
      <c r="R8" s="125">
        <v>4149099</v>
      </c>
      <c r="S8" s="51">
        <f t="shared" si="7"/>
        <v>682.30537740503212</v>
      </c>
      <c r="T8" s="125">
        <v>1019962</v>
      </c>
      <c r="U8" s="51">
        <f t="shared" si="8"/>
        <v>167.7293208353889</v>
      </c>
      <c r="V8" s="52">
        <f t="shared" si="9"/>
        <v>70811700</v>
      </c>
      <c r="W8" s="51">
        <f t="shared" si="10"/>
        <v>11644.745929945733</v>
      </c>
    </row>
    <row r="9" spans="1:23" s="33" customFormat="1" x14ac:dyDescent="0.3">
      <c r="A9" s="40">
        <v>7</v>
      </c>
      <c r="B9" s="95" t="s">
        <v>26</v>
      </c>
      <c r="C9" s="65">
        <v>2329</v>
      </c>
      <c r="D9" s="74">
        <v>17706610</v>
      </c>
      <c r="E9" s="37">
        <f t="shared" si="0"/>
        <v>7602.666380420781</v>
      </c>
      <c r="F9" s="46">
        <v>8247322</v>
      </c>
      <c r="G9" s="37">
        <f t="shared" si="1"/>
        <v>3541.142979819665</v>
      </c>
      <c r="H9" s="83">
        <v>1436598</v>
      </c>
      <c r="I9" s="37">
        <f t="shared" si="2"/>
        <v>616.83039931300982</v>
      </c>
      <c r="J9" s="91">
        <v>4121259</v>
      </c>
      <c r="K9" s="37">
        <f t="shared" si="3"/>
        <v>1769.5401459854015</v>
      </c>
      <c r="L9" s="46">
        <v>443491</v>
      </c>
      <c r="M9" s="37">
        <f t="shared" si="4"/>
        <v>190.42121082009447</v>
      </c>
      <c r="N9" s="117">
        <v>2903830</v>
      </c>
      <c r="O9" s="37">
        <f t="shared" si="5"/>
        <v>1246.8140832975525</v>
      </c>
      <c r="P9" s="117">
        <v>423178</v>
      </c>
      <c r="Q9" s="37">
        <f t="shared" si="6"/>
        <v>181.69944182052382</v>
      </c>
      <c r="R9" s="124">
        <v>2334431</v>
      </c>
      <c r="S9" s="37">
        <f t="shared" si="7"/>
        <v>1002.3319021039073</v>
      </c>
      <c r="T9" s="124">
        <v>771104</v>
      </c>
      <c r="U9" s="37">
        <f t="shared" si="8"/>
        <v>331.08802060970373</v>
      </c>
      <c r="V9" s="38">
        <f t="shared" si="9"/>
        <v>38387823</v>
      </c>
      <c r="W9" s="37">
        <f t="shared" si="10"/>
        <v>16482.534564190639</v>
      </c>
    </row>
    <row r="10" spans="1:23" s="33" customFormat="1" x14ac:dyDescent="0.3">
      <c r="A10" s="40">
        <v>8</v>
      </c>
      <c r="B10" s="95" t="s">
        <v>27</v>
      </c>
      <c r="C10" s="65">
        <v>21490</v>
      </c>
      <c r="D10" s="74">
        <v>118859179</v>
      </c>
      <c r="E10" s="37">
        <f t="shared" si="0"/>
        <v>5530.9064215914377</v>
      </c>
      <c r="F10" s="46">
        <v>60505752</v>
      </c>
      <c r="G10" s="37">
        <f t="shared" si="1"/>
        <v>2815.5305723592369</v>
      </c>
      <c r="H10" s="83">
        <v>5716211</v>
      </c>
      <c r="I10" s="37">
        <f t="shared" si="2"/>
        <v>265.99399720800375</v>
      </c>
      <c r="J10" s="91">
        <v>4735494</v>
      </c>
      <c r="K10" s="37">
        <f t="shared" si="3"/>
        <v>220.35802698929734</v>
      </c>
      <c r="L10" s="46">
        <v>2714788</v>
      </c>
      <c r="M10" s="37">
        <f t="shared" si="4"/>
        <v>126.32796649604467</v>
      </c>
      <c r="N10" s="117">
        <v>14642512</v>
      </c>
      <c r="O10" s="37">
        <f t="shared" si="5"/>
        <v>681.36398324802235</v>
      </c>
      <c r="P10" s="117">
        <v>5559263</v>
      </c>
      <c r="Q10" s="37">
        <f t="shared" si="6"/>
        <v>258.6906933457422</v>
      </c>
      <c r="R10" s="124">
        <v>7849666</v>
      </c>
      <c r="S10" s="37">
        <f t="shared" si="7"/>
        <v>365.27063750581664</v>
      </c>
      <c r="T10" s="124">
        <v>84496302</v>
      </c>
      <c r="U10" s="37">
        <f t="shared" si="8"/>
        <v>3931.889343880875</v>
      </c>
      <c r="V10" s="38">
        <f t="shared" si="9"/>
        <v>305079167</v>
      </c>
      <c r="W10" s="37">
        <f t="shared" si="10"/>
        <v>14196.331642624476</v>
      </c>
    </row>
    <row r="11" spans="1:23" s="33" customFormat="1" x14ac:dyDescent="0.3">
      <c r="A11" s="40">
        <v>9</v>
      </c>
      <c r="B11" s="95" t="s">
        <v>75</v>
      </c>
      <c r="C11" s="65">
        <v>41239</v>
      </c>
      <c r="D11" s="74">
        <v>245616496</v>
      </c>
      <c r="E11" s="37">
        <f t="shared" si="0"/>
        <v>5955.9275443148472</v>
      </c>
      <c r="F11" s="46">
        <v>129801756</v>
      </c>
      <c r="G11" s="37">
        <f t="shared" si="1"/>
        <v>3147.5485826523436</v>
      </c>
      <c r="H11" s="83">
        <v>18688641</v>
      </c>
      <c r="I11" s="37">
        <f t="shared" si="2"/>
        <v>453.17881131938213</v>
      </c>
      <c r="J11" s="91">
        <v>25978303</v>
      </c>
      <c r="K11" s="37">
        <f t="shared" si="3"/>
        <v>629.94502776497973</v>
      </c>
      <c r="L11" s="46">
        <v>4609061</v>
      </c>
      <c r="M11" s="37">
        <f t="shared" si="4"/>
        <v>111.76461601881714</v>
      </c>
      <c r="N11" s="117">
        <v>40783061</v>
      </c>
      <c r="O11" s="37">
        <f t="shared" si="5"/>
        <v>988.9439850626834</v>
      </c>
      <c r="P11" s="117">
        <v>4178907</v>
      </c>
      <c r="Q11" s="37">
        <f t="shared" si="6"/>
        <v>101.33385872596328</v>
      </c>
      <c r="R11" s="124">
        <v>13255324</v>
      </c>
      <c r="S11" s="37">
        <f t="shared" si="7"/>
        <v>321.42690171924636</v>
      </c>
      <c r="T11" s="124">
        <v>6034384</v>
      </c>
      <c r="U11" s="37">
        <f t="shared" si="8"/>
        <v>146.3271175343728</v>
      </c>
      <c r="V11" s="38">
        <f t="shared" si="9"/>
        <v>488945933</v>
      </c>
      <c r="W11" s="37">
        <f t="shared" si="10"/>
        <v>11856.396445112636</v>
      </c>
    </row>
    <row r="12" spans="1:23" x14ac:dyDescent="0.3">
      <c r="A12" s="17">
        <v>10</v>
      </c>
      <c r="B12" s="98" t="s">
        <v>76</v>
      </c>
      <c r="C12" s="64">
        <v>32259</v>
      </c>
      <c r="D12" s="73">
        <v>190444365</v>
      </c>
      <c r="E12" s="34">
        <f t="shared" si="0"/>
        <v>5903.6041104807964</v>
      </c>
      <c r="F12" s="47">
        <v>78696544</v>
      </c>
      <c r="G12" s="34">
        <f t="shared" si="1"/>
        <v>2439.5221178585821</v>
      </c>
      <c r="H12" s="82">
        <v>5251666</v>
      </c>
      <c r="I12" s="34">
        <f t="shared" si="2"/>
        <v>162.7969248891782</v>
      </c>
      <c r="J12" s="90">
        <v>20587727</v>
      </c>
      <c r="K12" s="34">
        <f t="shared" si="3"/>
        <v>638.20102917015402</v>
      </c>
      <c r="L12" s="47">
        <v>8430651</v>
      </c>
      <c r="M12" s="34">
        <f t="shared" si="4"/>
        <v>261.34260206454013</v>
      </c>
      <c r="N12" s="116">
        <v>30287901</v>
      </c>
      <c r="O12" s="34">
        <f t="shared" si="5"/>
        <v>938.89770296661402</v>
      </c>
      <c r="P12" s="116">
        <v>921539</v>
      </c>
      <c r="Q12" s="34">
        <f t="shared" si="6"/>
        <v>28.566880560463748</v>
      </c>
      <c r="R12" s="123">
        <v>27619710</v>
      </c>
      <c r="S12" s="34">
        <f t="shared" si="7"/>
        <v>856.18618060076255</v>
      </c>
      <c r="T12" s="123">
        <v>86981412</v>
      </c>
      <c r="U12" s="34">
        <f t="shared" si="8"/>
        <v>2696.3455779782385</v>
      </c>
      <c r="V12" s="35">
        <f t="shared" si="9"/>
        <v>449221515</v>
      </c>
      <c r="W12" s="34">
        <f t="shared" si="10"/>
        <v>13925.46312656933</v>
      </c>
    </row>
    <row r="13" spans="1:23" x14ac:dyDescent="0.3">
      <c r="A13" s="50">
        <v>11</v>
      </c>
      <c r="B13" s="97" t="s">
        <v>28</v>
      </c>
      <c r="C13" s="65">
        <v>1638</v>
      </c>
      <c r="D13" s="75">
        <v>10118055</v>
      </c>
      <c r="E13" s="51">
        <f t="shared" si="0"/>
        <v>6177.0787545787543</v>
      </c>
      <c r="F13" s="76">
        <v>4783548</v>
      </c>
      <c r="G13" s="51">
        <f t="shared" si="1"/>
        <v>2920.3589743589741</v>
      </c>
      <c r="H13" s="84">
        <v>477964</v>
      </c>
      <c r="I13" s="51">
        <f t="shared" si="2"/>
        <v>291.79731379731379</v>
      </c>
      <c r="J13" s="92">
        <v>253341</v>
      </c>
      <c r="K13" s="51">
        <f t="shared" si="3"/>
        <v>154.66483516483515</v>
      </c>
      <c r="L13" s="76">
        <v>304085</v>
      </c>
      <c r="M13" s="51">
        <f t="shared" si="4"/>
        <v>185.64407814407815</v>
      </c>
      <c r="N13" s="118">
        <v>1552460</v>
      </c>
      <c r="O13" s="51">
        <f t="shared" si="5"/>
        <v>947.77777777777783</v>
      </c>
      <c r="P13" s="118">
        <v>150428</v>
      </c>
      <c r="Q13" s="51">
        <f t="shared" si="6"/>
        <v>91.83638583638583</v>
      </c>
      <c r="R13" s="125">
        <v>1209997</v>
      </c>
      <c r="S13" s="51">
        <f t="shared" si="7"/>
        <v>738.70390720390719</v>
      </c>
      <c r="T13" s="125">
        <v>104857</v>
      </c>
      <c r="U13" s="51">
        <f t="shared" si="8"/>
        <v>64.015262515262521</v>
      </c>
      <c r="V13" s="52">
        <f t="shared" si="9"/>
        <v>18954735</v>
      </c>
      <c r="W13" s="51">
        <f t="shared" si="10"/>
        <v>11571.877289377289</v>
      </c>
    </row>
    <row r="14" spans="1:23" s="33" customFormat="1" x14ac:dyDescent="0.3">
      <c r="A14" s="40">
        <v>12</v>
      </c>
      <c r="B14" s="95" t="s">
        <v>77</v>
      </c>
      <c r="C14" s="65">
        <v>1279</v>
      </c>
      <c r="D14" s="74">
        <v>13012899</v>
      </c>
      <c r="E14" s="37">
        <f t="shared" si="0"/>
        <v>10174.275996872557</v>
      </c>
      <c r="F14" s="46">
        <v>6173805</v>
      </c>
      <c r="G14" s="37">
        <f t="shared" si="1"/>
        <v>4827.0562939796719</v>
      </c>
      <c r="H14" s="83">
        <v>3875367</v>
      </c>
      <c r="I14" s="37">
        <f t="shared" si="2"/>
        <v>3029.9976544175138</v>
      </c>
      <c r="J14" s="91">
        <v>9362519</v>
      </c>
      <c r="K14" s="37">
        <f t="shared" si="3"/>
        <v>7320.186864738077</v>
      </c>
      <c r="L14" s="46">
        <v>1947865</v>
      </c>
      <c r="M14" s="37">
        <f t="shared" si="4"/>
        <v>1522.9593432369038</v>
      </c>
      <c r="N14" s="117">
        <v>1693189</v>
      </c>
      <c r="O14" s="37">
        <f t="shared" si="5"/>
        <v>1323.8381548084442</v>
      </c>
      <c r="P14" s="117">
        <v>113018</v>
      </c>
      <c r="Q14" s="37">
        <f t="shared" si="6"/>
        <v>88.364347146207976</v>
      </c>
      <c r="R14" s="124">
        <v>3942298</v>
      </c>
      <c r="S14" s="37">
        <f t="shared" si="7"/>
        <v>3082.3283815480845</v>
      </c>
      <c r="T14" s="124">
        <v>89480</v>
      </c>
      <c r="U14" s="37">
        <f t="shared" si="8"/>
        <v>69.960906958561381</v>
      </c>
      <c r="V14" s="38">
        <f t="shared" si="9"/>
        <v>40210440</v>
      </c>
      <c r="W14" s="37">
        <f t="shared" si="10"/>
        <v>31438.967943706019</v>
      </c>
    </row>
    <row r="15" spans="1:23" s="33" customFormat="1" x14ac:dyDescent="0.3">
      <c r="A15" s="40">
        <v>13</v>
      </c>
      <c r="B15" s="95" t="s">
        <v>29</v>
      </c>
      <c r="C15" s="65">
        <v>1514</v>
      </c>
      <c r="D15" s="74">
        <v>9202005</v>
      </c>
      <c r="E15" s="37">
        <f t="shared" si="0"/>
        <v>6077.9425363276087</v>
      </c>
      <c r="F15" s="46">
        <v>5011180</v>
      </c>
      <c r="G15" s="37">
        <f t="shared" si="1"/>
        <v>3309.8943196829591</v>
      </c>
      <c r="H15" s="83">
        <v>652930</v>
      </c>
      <c r="I15" s="37">
        <f t="shared" si="2"/>
        <v>431.26155878467637</v>
      </c>
      <c r="J15" s="91">
        <v>338795</v>
      </c>
      <c r="K15" s="37">
        <f t="shared" si="3"/>
        <v>223.77476882430648</v>
      </c>
      <c r="L15" s="46">
        <v>897434</v>
      </c>
      <c r="M15" s="37">
        <f t="shared" si="4"/>
        <v>592.7569352708058</v>
      </c>
      <c r="N15" s="117">
        <v>2332434</v>
      </c>
      <c r="O15" s="37">
        <f t="shared" si="5"/>
        <v>1540.5772787318363</v>
      </c>
      <c r="P15" s="117">
        <v>57502</v>
      </c>
      <c r="Q15" s="37">
        <f t="shared" si="6"/>
        <v>37.980184940554821</v>
      </c>
      <c r="R15" s="124">
        <v>235463</v>
      </c>
      <c r="S15" s="37">
        <f t="shared" si="7"/>
        <v>155.52377807133422</v>
      </c>
      <c r="T15" s="124">
        <v>375379</v>
      </c>
      <c r="U15" s="37">
        <f t="shared" si="8"/>
        <v>247.93857331571994</v>
      </c>
      <c r="V15" s="38">
        <f t="shared" si="9"/>
        <v>19103122</v>
      </c>
      <c r="W15" s="37">
        <f t="shared" si="10"/>
        <v>12617.649933949802</v>
      </c>
    </row>
    <row r="16" spans="1:23" s="33" customFormat="1" x14ac:dyDescent="0.3">
      <c r="A16" s="40">
        <v>14</v>
      </c>
      <c r="B16" s="95" t="s">
        <v>30</v>
      </c>
      <c r="C16" s="65">
        <v>1930</v>
      </c>
      <c r="D16" s="74">
        <v>10912790</v>
      </c>
      <c r="E16" s="37">
        <f t="shared" si="0"/>
        <v>5654.2953367875643</v>
      </c>
      <c r="F16" s="46">
        <v>5311798</v>
      </c>
      <c r="G16" s="37">
        <f t="shared" si="1"/>
        <v>2752.2269430051815</v>
      </c>
      <c r="H16" s="83">
        <v>665296</v>
      </c>
      <c r="I16" s="37">
        <f t="shared" si="2"/>
        <v>344.71295336787563</v>
      </c>
      <c r="J16" s="91">
        <v>664117</v>
      </c>
      <c r="K16" s="37">
        <f t="shared" si="3"/>
        <v>344.10207253886011</v>
      </c>
      <c r="L16" s="46">
        <v>459211</v>
      </c>
      <c r="M16" s="37">
        <f t="shared" si="4"/>
        <v>237.93316062176166</v>
      </c>
      <c r="N16" s="117">
        <v>2416983</v>
      </c>
      <c r="O16" s="37">
        <f t="shared" si="5"/>
        <v>1252.3227979274611</v>
      </c>
      <c r="P16" s="117">
        <v>21279</v>
      </c>
      <c r="Q16" s="37">
        <f t="shared" si="6"/>
        <v>11.025388601036269</v>
      </c>
      <c r="R16" s="124">
        <v>1417105</v>
      </c>
      <c r="S16" s="37">
        <f t="shared" si="7"/>
        <v>734.25129533678762</v>
      </c>
      <c r="T16" s="124">
        <v>2454118</v>
      </c>
      <c r="U16" s="37">
        <f t="shared" si="8"/>
        <v>1271.5637305699481</v>
      </c>
      <c r="V16" s="38">
        <f t="shared" si="9"/>
        <v>24322697</v>
      </c>
      <c r="W16" s="37">
        <f t="shared" si="10"/>
        <v>12602.433678756477</v>
      </c>
    </row>
    <row r="17" spans="1:23" x14ac:dyDescent="0.3">
      <c r="A17" s="17">
        <v>15</v>
      </c>
      <c r="B17" s="98" t="s">
        <v>31</v>
      </c>
      <c r="C17" s="64">
        <v>3814</v>
      </c>
      <c r="D17" s="73">
        <v>20875163</v>
      </c>
      <c r="E17" s="34">
        <f t="shared" si="0"/>
        <v>5473.2991609858418</v>
      </c>
      <c r="F17" s="47">
        <v>10695677</v>
      </c>
      <c r="G17" s="34">
        <f t="shared" si="1"/>
        <v>2804.3201363398007</v>
      </c>
      <c r="H17" s="82">
        <v>1191885</v>
      </c>
      <c r="I17" s="34">
        <f t="shared" si="2"/>
        <v>312.50262191924486</v>
      </c>
      <c r="J17" s="90">
        <v>1552571</v>
      </c>
      <c r="K17" s="34">
        <f t="shared" si="3"/>
        <v>407.07157839538542</v>
      </c>
      <c r="L17" s="47">
        <v>1725714</v>
      </c>
      <c r="M17" s="34">
        <f t="shared" si="4"/>
        <v>452.46827477713686</v>
      </c>
      <c r="N17" s="116">
        <v>3233768</v>
      </c>
      <c r="O17" s="34">
        <f t="shared" si="5"/>
        <v>847.8678552700577</v>
      </c>
      <c r="P17" s="116">
        <v>168873</v>
      </c>
      <c r="Q17" s="34">
        <f t="shared" si="6"/>
        <v>44.277136864184584</v>
      </c>
      <c r="R17" s="123">
        <v>667700</v>
      </c>
      <c r="S17" s="34">
        <f t="shared" si="7"/>
        <v>175.06554798112219</v>
      </c>
      <c r="T17" s="123">
        <v>7484678</v>
      </c>
      <c r="U17" s="34">
        <f t="shared" si="8"/>
        <v>1962.4221289984268</v>
      </c>
      <c r="V17" s="35">
        <f t="shared" si="9"/>
        <v>47596029</v>
      </c>
      <c r="W17" s="34">
        <f t="shared" si="10"/>
        <v>12479.294441531201</v>
      </c>
    </row>
    <row r="18" spans="1:23" x14ac:dyDescent="0.3">
      <c r="A18" s="50">
        <v>16</v>
      </c>
      <c r="B18" s="97" t="s">
        <v>32</v>
      </c>
      <c r="C18" s="65">
        <v>5189</v>
      </c>
      <c r="D18" s="75">
        <v>45948696</v>
      </c>
      <c r="E18" s="51">
        <f t="shared" si="0"/>
        <v>8855.0194642513015</v>
      </c>
      <c r="F18" s="76">
        <v>24932177</v>
      </c>
      <c r="G18" s="51">
        <f t="shared" si="1"/>
        <v>4804.8134515320871</v>
      </c>
      <c r="H18" s="84">
        <v>3835396</v>
      </c>
      <c r="I18" s="51">
        <f t="shared" si="2"/>
        <v>739.13971863557526</v>
      </c>
      <c r="J18" s="92">
        <v>6742835</v>
      </c>
      <c r="K18" s="51">
        <f t="shared" si="3"/>
        <v>1299.4478704952785</v>
      </c>
      <c r="L18" s="76">
        <v>1145442</v>
      </c>
      <c r="M18" s="51">
        <f t="shared" si="4"/>
        <v>220.74426671805742</v>
      </c>
      <c r="N18" s="118">
        <v>7847990</v>
      </c>
      <c r="O18" s="51">
        <f t="shared" si="5"/>
        <v>1512.4282135286182</v>
      </c>
      <c r="P18" s="118">
        <v>1032543</v>
      </c>
      <c r="Q18" s="51">
        <f t="shared" si="6"/>
        <v>198.98689535555985</v>
      </c>
      <c r="R18" s="125">
        <v>4408986</v>
      </c>
      <c r="S18" s="51">
        <f t="shared" si="7"/>
        <v>849.67932164193485</v>
      </c>
      <c r="T18" s="125">
        <v>9959651</v>
      </c>
      <c r="U18" s="51">
        <f t="shared" si="8"/>
        <v>1919.3777221044518</v>
      </c>
      <c r="V18" s="52">
        <f t="shared" si="9"/>
        <v>105853716</v>
      </c>
      <c r="W18" s="51">
        <f t="shared" si="10"/>
        <v>20399.636924262864</v>
      </c>
    </row>
    <row r="19" spans="1:23" s="33" customFormat="1" x14ac:dyDescent="0.3">
      <c r="A19" s="40">
        <v>17</v>
      </c>
      <c r="B19" s="95" t="s">
        <v>78</v>
      </c>
      <c r="C19" s="65">
        <v>42334</v>
      </c>
      <c r="D19" s="74">
        <v>263199006</v>
      </c>
      <c r="E19" s="37">
        <f t="shared" si="0"/>
        <v>6217.2014456465249</v>
      </c>
      <c r="F19" s="46">
        <v>127600632</v>
      </c>
      <c r="G19" s="37">
        <f t="shared" si="1"/>
        <v>3014.1406906977841</v>
      </c>
      <c r="H19" s="83">
        <v>18783332</v>
      </c>
      <c r="I19" s="37">
        <f t="shared" si="2"/>
        <v>443.69376860206927</v>
      </c>
      <c r="J19" s="91">
        <v>71046143</v>
      </c>
      <c r="K19" s="37">
        <f t="shared" si="3"/>
        <v>1678.2289176548402</v>
      </c>
      <c r="L19" s="46">
        <v>9116503</v>
      </c>
      <c r="M19" s="37">
        <f t="shared" si="4"/>
        <v>215.34707327443661</v>
      </c>
      <c r="N19" s="117">
        <v>34830357</v>
      </c>
      <c r="O19" s="37">
        <f t="shared" si="5"/>
        <v>822.75138186800211</v>
      </c>
      <c r="P19" s="117">
        <v>4038289</v>
      </c>
      <c r="Q19" s="37">
        <f t="shared" si="6"/>
        <v>95.391151320451641</v>
      </c>
      <c r="R19" s="124">
        <v>4168230</v>
      </c>
      <c r="S19" s="37">
        <f t="shared" si="7"/>
        <v>98.460575424009065</v>
      </c>
      <c r="T19" s="124">
        <v>21659193</v>
      </c>
      <c r="U19" s="37">
        <f t="shared" si="8"/>
        <v>511.62642320593375</v>
      </c>
      <c r="V19" s="38">
        <f t="shared" si="9"/>
        <v>554441685</v>
      </c>
      <c r="W19" s="37">
        <f t="shared" si="10"/>
        <v>13096.841427694051</v>
      </c>
    </row>
    <row r="20" spans="1:23" s="33" customFormat="1" x14ac:dyDescent="0.3">
      <c r="A20" s="40">
        <v>18</v>
      </c>
      <c r="B20" s="95" t="s">
        <v>33</v>
      </c>
      <c r="C20" s="65">
        <v>1150</v>
      </c>
      <c r="D20" s="74">
        <v>7279500</v>
      </c>
      <c r="E20" s="37">
        <f t="shared" si="0"/>
        <v>6330</v>
      </c>
      <c r="F20" s="46">
        <v>3435479</v>
      </c>
      <c r="G20" s="37">
        <f t="shared" si="1"/>
        <v>2987.373043478261</v>
      </c>
      <c r="H20" s="83">
        <v>1075606</v>
      </c>
      <c r="I20" s="37">
        <f t="shared" si="2"/>
        <v>935.30956521739131</v>
      </c>
      <c r="J20" s="91">
        <v>617178</v>
      </c>
      <c r="K20" s="37">
        <f t="shared" si="3"/>
        <v>536.67652173913041</v>
      </c>
      <c r="L20" s="46">
        <v>585624</v>
      </c>
      <c r="M20" s="37">
        <f t="shared" si="4"/>
        <v>509.23826086956524</v>
      </c>
      <c r="N20" s="117">
        <v>1294079</v>
      </c>
      <c r="O20" s="37">
        <f t="shared" si="5"/>
        <v>1125.2860869565218</v>
      </c>
      <c r="P20" s="117">
        <v>28631</v>
      </c>
      <c r="Q20" s="37">
        <f t="shared" si="6"/>
        <v>24.896521739130435</v>
      </c>
      <c r="R20" s="124">
        <v>79051</v>
      </c>
      <c r="S20" s="37">
        <f t="shared" si="7"/>
        <v>68.739999999999995</v>
      </c>
      <c r="T20" s="124">
        <v>4565866</v>
      </c>
      <c r="U20" s="37">
        <f t="shared" si="8"/>
        <v>3970.3182608695652</v>
      </c>
      <c r="V20" s="38">
        <f t="shared" si="9"/>
        <v>18961014</v>
      </c>
      <c r="W20" s="37">
        <f t="shared" si="10"/>
        <v>16487.838260869565</v>
      </c>
    </row>
    <row r="21" spans="1:23" s="33" customFormat="1" x14ac:dyDescent="0.3">
      <c r="A21" s="40">
        <v>19</v>
      </c>
      <c r="B21" s="95" t="s">
        <v>34</v>
      </c>
      <c r="C21" s="65">
        <v>2000</v>
      </c>
      <c r="D21" s="74">
        <v>12766962</v>
      </c>
      <c r="E21" s="37">
        <f t="shared" si="0"/>
        <v>6383.4809999999998</v>
      </c>
      <c r="F21" s="46">
        <v>5686452</v>
      </c>
      <c r="G21" s="37">
        <f t="shared" si="1"/>
        <v>2843.2260000000001</v>
      </c>
      <c r="H21" s="83">
        <v>1096510</v>
      </c>
      <c r="I21" s="37">
        <f t="shared" si="2"/>
        <v>548.255</v>
      </c>
      <c r="J21" s="91">
        <v>723984</v>
      </c>
      <c r="K21" s="37">
        <f t="shared" si="3"/>
        <v>361.99200000000002</v>
      </c>
      <c r="L21" s="46">
        <v>693716</v>
      </c>
      <c r="M21" s="37">
        <f t="shared" si="4"/>
        <v>346.858</v>
      </c>
      <c r="N21" s="117">
        <v>2122322</v>
      </c>
      <c r="O21" s="37">
        <f t="shared" si="5"/>
        <v>1061.1610000000001</v>
      </c>
      <c r="P21" s="117">
        <v>209575</v>
      </c>
      <c r="Q21" s="37">
        <f t="shared" si="6"/>
        <v>104.78749999999999</v>
      </c>
      <c r="R21" s="124">
        <v>47191</v>
      </c>
      <c r="S21" s="37">
        <f t="shared" si="7"/>
        <v>23.595500000000001</v>
      </c>
      <c r="T21" s="124">
        <v>1476173</v>
      </c>
      <c r="U21" s="37">
        <f t="shared" si="8"/>
        <v>738.0865</v>
      </c>
      <c r="V21" s="38">
        <f t="shared" si="9"/>
        <v>24822885</v>
      </c>
      <c r="W21" s="37">
        <f t="shared" si="10"/>
        <v>12411.442499999999</v>
      </c>
    </row>
    <row r="22" spans="1:23" x14ac:dyDescent="0.3">
      <c r="A22" s="17">
        <v>20</v>
      </c>
      <c r="B22" s="98" t="s">
        <v>35</v>
      </c>
      <c r="C22" s="64">
        <v>6098</v>
      </c>
      <c r="D22" s="73">
        <v>30371947</v>
      </c>
      <c r="E22" s="34">
        <f t="shared" si="0"/>
        <v>4980.6407018694654</v>
      </c>
      <c r="F22" s="47">
        <v>15343011</v>
      </c>
      <c r="G22" s="34">
        <f t="shared" si="1"/>
        <v>2516.0726467694326</v>
      </c>
      <c r="H22" s="82">
        <v>1172212</v>
      </c>
      <c r="I22" s="34">
        <f t="shared" si="2"/>
        <v>192.22892751721875</v>
      </c>
      <c r="J22" s="90">
        <v>3898878</v>
      </c>
      <c r="K22" s="34">
        <f t="shared" si="3"/>
        <v>639.36995736306983</v>
      </c>
      <c r="L22" s="47">
        <v>1141859</v>
      </c>
      <c r="M22" s="34">
        <f t="shared" si="4"/>
        <v>187.25139389963923</v>
      </c>
      <c r="N22" s="116">
        <v>4421014</v>
      </c>
      <c r="O22" s="34">
        <f t="shared" si="5"/>
        <v>724.99409642505736</v>
      </c>
      <c r="P22" s="116">
        <v>104006</v>
      </c>
      <c r="Q22" s="34">
        <f t="shared" si="6"/>
        <v>17.055755985569039</v>
      </c>
      <c r="R22" s="123">
        <v>3429523</v>
      </c>
      <c r="S22" s="34">
        <f t="shared" si="7"/>
        <v>562.4012791079042</v>
      </c>
      <c r="T22" s="123">
        <v>19608893</v>
      </c>
      <c r="U22" s="34">
        <f t="shared" si="8"/>
        <v>3215.6269268612659</v>
      </c>
      <c r="V22" s="35">
        <f t="shared" si="9"/>
        <v>79491343</v>
      </c>
      <c r="W22" s="34">
        <f t="shared" si="10"/>
        <v>13035.641685798622</v>
      </c>
    </row>
    <row r="23" spans="1:23" x14ac:dyDescent="0.3">
      <c r="A23" s="50">
        <v>21</v>
      </c>
      <c r="B23" s="97" t="s">
        <v>36</v>
      </c>
      <c r="C23" s="65">
        <v>3195</v>
      </c>
      <c r="D23" s="75">
        <v>16246347</v>
      </c>
      <c r="E23" s="51">
        <f t="shared" si="0"/>
        <v>5084.9286384976522</v>
      </c>
      <c r="F23" s="76">
        <v>8417556</v>
      </c>
      <c r="G23" s="51">
        <f t="shared" si="1"/>
        <v>2634.6028169014085</v>
      </c>
      <c r="H23" s="84">
        <v>915081</v>
      </c>
      <c r="I23" s="51">
        <f t="shared" si="2"/>
        <v>286.41032863849767</v>
      </c>
      <c r="J23" s="92">
        <v>955286</v>
      </c>
      <c r="K23" s="51">
        <f t="shared" si="3"/>
        <v>298.9940532081377</v>
      </c>
      <c r="L23" s="76">
        <v>793864</v>
      </c>
      <c r="M23" s="51">
        <f t="shared" si="4"/>
        <v>248.47073552425664</v>
      </c>
      <c r="N23" s="118">
        <v>2926742</v>
      </c>
      <c r="O23" s="51">
        <f t="shared" si="5"/>
        <v>916.03818466353675</v>
      </c>
      <c r="P23" s="118">
        <v>10845</v>
      </c>
      <c r="Q23" s="51">
        <f t="shared" si="6"/>
        <v>3.3943661971830985</v>
      </c>
      <c r="R23" s="125">
        <v>1596505</v>
      </c>
      <c r="S23" s="51">
        <f t="shared" si="7"/>
        <v>499.6885758998435</v>
      </c>
      <c r="T23" s="125">
        <v>2348389</v>
      </c>
      <c r="U23" s="51">
        <f t="shared" si="8"/>
        <v>735.02003129890454</v>
      </c>
      <c r="V23" s="52">
        <f t="shared" si="9"/>
        <v>34210615</v>
      </c>
      <c r="W23" s="51">
        <f t="shared" si="10"/>
        <v>10707.547730829421</v>
      </c>
    </row>
    <row r="24" spans="1:23" s="33" customFormat="1" x14ac:dyDescent="0.3">
      <c r="A24" s="40">
        <v>22</v>
      </c>
      <c r="B24" s="95" t="s">
        <v>37</v>
      </c>
      <c r="C24" s="65">
        <v>3288</v>
      </c>
      <c r="D24" s="74">
        <v>15492522</v>
      </c>
      <c r="E24" s="37">
        <f t="shared" si="0"/>
        <v>4711.8375912408756</v>
      </c>
      <c r="F24" s="46">
        <v>7727884</v>
      </c>
      <c r="G24" s="37">
        <f t="shared" si="1"/>
        <v>2350.3296836982968</v>
      </c>
      <c r="H24" s="83">
        <v>1040877</v>
      </c>
      <c r="I24" s="37">
        <f t="shared" si="2"/>
        <v>316.56843065693431</v>
      </c>
      <c r="J24" s="91">
        <v>1695964</v>
      </c>
      <c r="K24" s="37">
        <f t="shared" si="3"/>
        <v>515.80413625304141</v>
      </c>
      <c r="L24" s="46">
        <v>537863</v>
      </c>
      <c r="M24" s="37">
        <f t="shared" si="4"/>
        <v>163.58363746958636</v>
      </c>
      <c r="N24" s="117">
        <v>3132926</v>
      </c>
      <c r="O24" s="37">
        <f t="shared" si="5"/>
        <v>952.8363746958637</v>
      </c>
      <c r="P24" s="117">
        <v>444690</v>
      </c>
      <c r="Q24" s="37">
        <f t="shared" si="6"/>
        <v>135.24635036496349</v>
      </c>
      <c r="R24" s="124">
        <v>1858755</v>
      </c>
      <c r="S24" s="37">
        <f t="shared" si="7"/>
        <v>565.31478102189783</v>
      </c>
      <c r="T24" s="124">
        <v>2612108</v>
      </c>
      <c r="U24" s="37">
        <f t="shared" si="8"/>
        <v>794.43673965936739</v>
      </c>
      <c r="V24" s="38">
        <f t="shared" si="9"/>
        <v>34543589</v>
      </c>
      <c r="W24" s="37">
        <f t="shared" si="10"/>
        <v>10505.957725060827</v>
      </c>
    </row>
    <row r="25" spans="1:23" s="33" customFormat="1" x14ac:dyDescent="0.3">
      <c r="A25" s="40">
        <v>23</v>
      </c>
      <c r="B25" s="95" t="s">
        <v>38</v>
      </c>
      <c r="C25" s="65">
        <v>13873</v>
      </c>
      <c r="D25" s="74">
        <v>75843055</v>
      </c>
      <c r="E25" s="37">
        <f t="shared" si="0"/>
        <v>5466.9541555539536</v>
      </c>
      <c r="F25" s="46">
        <v>29233153</v>
      </c>
      <c r="G25" s="37">
        <f t="shared" si="1"/>
        <v>2107.1976501117279</v>
      </c>
      <c r="H25" s="83">
        <v>2167020</v>
      </c>
      <c r="I25" s="37">
        <f t="shared" si="2"/>
        <v>156.20413753333813</v>
      </c>
      <c r="J25" s="91">
        <v>20108869</v>
      </c>
      <c r="K25" s="37">
        <f t="shared" si="3"/>
        <v>1449.4967923304259</v>
      </c>
      <c r="L25" s="46">
        <v>3892117</v>
      </c>
      <c r="M25" s="37">
        <f t="shared" si="4"/>
        <v>280.55337706336047</v>
      </c>
      <c r="N25" s="117">
        <v>10749608</v>
      </c>
      <c r="O25" s="37">
        <f t="shared" si="5"/>
        <v>774.8582137965833</v>
      </c>
      <c r="P25" s="117">
        <v>753619</v>
      </c>
      <c r="Q25" s="37">
        <f t="shared" si="6"/>
        <v>54.322713183882364</v>
      </c>
      <c r="R25" s="124">
        <v>11903705</v>
      </c>
      <c r="S25" s="37">
        <f t="shared" si="7"/>
        <v>858.04836733222805</v>
      </c>
      <c r="T25" s="124">
        <v>533140</v>
      </c>
      <c r="U25" s="37">
        <f t="shared" si="8"/>
        <v>38.430043970302023</v>
      </c>
      <c r="V25" s="38">
        <f t="shared" si="9"/>
        <v>155184286</v>
      </c>
      <c r="W25" s="37">
        <f t="shared" si="10"/>
        <v>11186.065450875802</v>
      </c>
    </row>
    <row r="26" spans="1:23" s="33" customFormat="1" x14ac:dyDescent="0.3">
      <c r="A26" s="40">
        <v>24</v>
      </c>
      <c r="B26" s="95" t="s">
        <v>39</v>
      </c>
      <c r="C26" s="65">
        <v>4585</v>
      </c>
      <c r="D26" s="74">
        <v>32489853</v>
      </c>
      <c r="E26" s="37">
        <f t="shared" si="0"/>
        <v>7086.1184296619413</v>
      </c>
      <c r="F26" s="46">
        <v>15302696</v>
      </c>
      <c r="G26" s="37">
        <f t="shared" si="1"/>
        <v>3337.5563794983641</v>
      </c>
      <c r="H26" s="83">
        <v>2795813</v>
      </c>
      <c r="I26" s="37">
        <f t="shared" si="2"/>
        <v>609.77382769901851</v>
      </c>
      <c r="J26" s="91">
        <v>10802152</v>
      </c>
      <c r="K26" s="37">
        <f t="shared" si="3"/>
        <v>2355.9764449291165</v>
      </c>
      <c r="L26" s="46">
        <v>3093608</v>
      </c>
      <c r="M26" s="37">
        <f t="shared" si="4"/>
        <v>674.72366412213739</v>
      </c>
      <c r="N26" s="117">
        <v>6708290</v>
      </c>
      <c r="O26" s="37">
        <f t="shared" si="5"/>
        <v>1463.0948745910578</v>
      </c>
      <c r="P26" s="117">
        <v>1424192</v>
      </c>
      <c r="Q26" s="37">
        <f t="shared" si="6"/>
        <v>310.61984732824425</v>
      </c>
      <c r="R26" s="124">
        <v>4513918</v>
      </c>
      <c r="S26" s="37">
        <f t="shared" si="7"/>
        <v>984.49683751363136</v>
      </c>
      <c r="T26" s="124">
        <v>14888671</v>
      </c>
      <c r="U26" s="37">
        <f>T26/$C26</f>
        <v>3247.2564885496181</v>
      </c>
      <c r="V26" s="38">
        <f t="shared" si="9"/>
        <v>92019193</v>
      </c>
      <c r="W26" s="37">
        <f t="shared" si="10"/>
        <v>20069.616793893128</v>
      </c>
    </row>
    <row r="27" spans="1:23" x14ac:dyDescent="0.3">
      <c r="A27" s="17">
        <v>25</v>
      </c>
      <c r="B27" s="98" t="s">
        <v>40</v>
      </c>
      <c r="C27" s="64">
        <v>2272</v>
      </c>
      <c r="D27" s="73">
        <v>12856910</v>
      </c>
      <c r="E27" s="34">
        <f t="shared" si="0"/>
        <v>5658.851232394366</v>
      </c>
      <c r="F27" s="47">
        <v>6042262</v>
      </c>
      <c r="G27" s="34">
        <f t="shared" si="1"/>
        <v>2659.4463028169016</v>
      </c>
      <c r="H27" s="82">
        <v>578484</v>
      </c>
      <c r="I27" s="34">
        <f t="shared" si="2"/>
        <v>254.6144366197183</v>
      </c>
      <c r="J27" s="90">
        <v>1132987</v>
      </c>
      <c r="K27" s="34">
        <f t="shared" si="3"/>
        <v>498.67385563380282</v>
      </c>
      <c r="L27" s="47">
        <v>594997</v>
      </c>
      <c r="M27" s="34">
        <f t="shared" si="4"/>
        <v>261.88248239436621</v>
      </c>
      <c r="N27" s="116">
        <v>2245044</v>
      </c>
      <c r="O27" s="34">
        <f t="shared" si="5"/>
        <v>988.13556338028172</v>
      </c>
      <c r="P27" s="116">
        <v>862979</v>
      </c>
      <c r="Q27" s="34">
        <f t="shared" si="6"/>
        <v>379.83230633802816</v>
      </c>
      <c r="R27" s="123">
        <v>1253160</v>
      </c>
      <c r="S27" s="34">
        <f t="shared" si="7"/>
        <v>551.56690140845069</v>
      </c>
      <c r="T27" s="123">
        <v>1327777</v>
      </c>
      <c r="U27" s="34">
        <f>T27/$C27</f>
        <v>584.40889084507046</v>
      </c>
      <c r="V27" s="35">
        <f t="shared" si="9"/>
        <v>26894600</v>
      </c>
      <c r="W27" s="34">
        <f t="shared" si="10"/>
        <v>11837.411971830987</v>
      </c>
    </row>
    <row r="28" spans="1:23" x14ac:dyDescent="0.3">
      <c r="A28" s="50">
        <v>26</v>
      </c>
      <c r="B28" s="97" t="s">
        <v>79</v>
      </c>
      <c r="C28" s="65">
        <v>45661</v>
      </c>
      <c r="D28" s="75">
        <v>254267609</v>
      </c>
      <c r="E28" s="51">
        <f t="shared" si="0"/>
        <v>5568.5948402356498</v>
      </c>
      <c r="F28" s="76">
        <v>135938948</v>
      </c>
      <c r="G28" s="51">
        <f t="shared" si="1"/>
        <v>2977.1347101465144</v>
      </c>
      <c r="H28" s="84">
        <v>40191762</v>
      </c>
      <c r="I28" s="51">
        <f t="shared" si="2"/>
        <v>880.22080112130698</v>
      </c>
      <c r="J28" s="92">
        <v>62660701</v>
      </c>
      <c r="K28" s="51">
        <f t="shared" si="3"/>
        <v>1372.3024243884277</v>
      </c>
      <c r="L28" s="76">
        <v>20056899</v>
      </c>
      <c r="M28" s="51">
        <f t="shared" si="4"/>
        <v>439.25667418584788</v>
      </c>
      <c r="N28" s="118">
        <v>39295966</v>
      </c>
      <c r="O28" s="51">
        <f t="shared" si="5"/>
        <v>860.60239591774166</v>
      </c>
      <c r="P28" s="118">
        <v>856969</v>
      </c>
      <c r="Q28" s="51">
        <f t="shared" si="6"/>
        <v>18.768073410569194</v>
      </c>
      <c r="R28" s="125">
        <v>21320666</v>
      </c>
      <c r="S28" s="51">
        <f t="shared" si="7"/>
        <v>466.93383850550799</v>
      </c>
      <c r="T28" s="125">
        <v>107949754</v>
      </c>
      <c r="U28" s="51">
        <f>T28/$C28</f>
        <v>2364.1565887737893</v>
      </c>
      <c r="V28" s="52">
        <f t="shared" si="9"/>
        <v>682539274</v>
      </c>
      <c r="W28" s="51">
        <f t="shared" si="10"/>
        <v>14947.970346685355</v>
      </c>
    </row>
    <row r="29" spans="1:23" s="33" customFormat="1" x14ac:dyDescent="0.3">
      <c r="A29" s="40">
        <v>27</v>
      </c>
      <c r="B29" s="95" t="s">
        <v>80</v>
      </c>
      <c r="C29" s="65">
        <v>5867</v>
      </c>
      <c r="D29" s="74">
        <v>34563489</v>
      </c>
      <c r="E29" s="37">
        <f t="shared" si="0"/>
        <v>5891.1690813021987</v>
      </c>
      <c r="F29" s="46">
        <v>16690614</v>
      </c>
      <c r="G29" s="37">
        <f t="shared" si="1"/>
        <v>2844.8293846940514</v>
      </c>
      <c r="H29" s="83">
        <v>1477003</v>
      </c>
      <c r="I29" s="37">
        <f t="shared" si="2"/>
        <v>251.74757116072951</v>
      </c>
      <c r="J29" s="91">
        <v>2168373</v>
      </c>
      <c r="K29" s="37">
        <f t="shared" si="3"/>
        <v>369.58803477075168</v>
      </c>
      <c r="L29" s="46">
        <v>1561507</v>
      </c>
      <c r="M29" s="37">
        <f t="shared" si="4"/>
        <v>266.15084370206239</v>
      </c>
      <c r="N29" s="117">
        <v>6088604</v>
      </c>
      <c r="O29" s="37">
        <f t="shared" si="5"/>
        <v>1037.7712629964205</v>
      </c>
      <c r="P29" s="117">
        <v>413829</v>
      </c>
      <c r="Q29" s="37">
        <f t="shared" si="6"/>
        <v>70.535026418953464</v>
      </c>
      <c r="R29" s="124">
        <v>2914639</v>
      </c>
      <c r="S29" s="37">
        <f t="shared" si="7"/>
        <v>496.78523947502981</v>
      </c>
      <c r="T29" s="124">
        <v>5211571</v>
      </c>
      <c r="U29" s="37">
        <f t="shared" si="8"/>
        <v>888.28549514232145</v>
      </c>
      <c r="V29" s="38">
        <f t="shared" si="9"/>
        <v>71089629</v>
      </c>
      <c r="W29" s="37">
        <f t="shared" si="10"/>
        <v>12116.86193966252</v>
      </c>
    </row>
    <row r="30" spans="1:23" s="33" customFormat="1" x14ac:dyDescent="0.3">
      <c r="A30" s="40">
        <v>28</v>
      </c>
      <c r="B30" s="95" t="s">
        <v>41</v>
      </c>
      <c r="C30" s="65">
        <v>30583</v>
      </c>
      <c r="D30" s="74">
        <v>180251394</v>
      </c>
      <c r="E30" s="37">
        <f t="shared" si="0"/>
        <v>5893.8427884772582</v>
      </c>
      <c r="F30" s="46">
        <v>75544820</v>
      </c>
      <c r="G30" s="37">
        <f t="shared" si="1"/>
        <v>2470.1572769185495</v>
      </c>
      <c r="H30" s="83">
        <v>8207412</v>
      </c>
      <c r="I30" s="37">
        <f t="shared" si="2"/>
        <v>268.36517019259065</v>
      </c>
      <c r="J30" s="91">
        <v>13473072</v>
      </c>
      <c r="K30" s="37">
        <f t="shared" si="3"/>
        <v>440.54121570807314</v>
      </c>
      <c r="L30" s="46">
        <v>8930665</v>
      </c>
      <c r="M30" s="37">
        <f t="shared" si="4"/>
        <v>292.01402740084359</v>
      </c>
      <c r="N30" s="117">
        <v>28513626</v>
      </c>
      <c r="O30" s="37">
        <f t="shared" si="5"/>
        <v>932.33580747474082</v>
      </c>
      <c r="P30" s="117">
        <v>1944122</v>
      </c>
      <c r="Q30" s="37">
        <f t="shared" si="6"/>
        <v>63.568714645391232</v>
      </c>
      <c r="R30" s="124">
        <v>9887064</v>
      </c>
      <c r="S30" s="37">
        <f t="shared" si="7"/>
        <v>323.2862701500834</v>
      </c>
      <c r="T30" s="124">
        <v>20848951</v>
      </c>
      <c r="U30" s="37">
        <f t="shared" si="8"/>
        <v>681.71699964032302</v>
      </c>
      <c r="V30" s="38">
        <f t="shared" si="9"/>
        <v>347601126</v>
      </c>
      <c r="W30" s="37">
        <f t="shared" si="10"/>
        <v>11365.828270607853</v>
      </c>
    </row>
    <row r="31" spans="1:23" s="33" customFormat="1" x14ac:dyDescent="0.3">
      <c r="A31" s="40">
        <v>29</v>
      </c>
      <c r="B31" s="95" t="s">
        <v>100</v>
      </c>
      <c r="C31" s="65">
        <v>14585</v>
      </c>
      <c r="D31" s="74">
        <v>80651627</v>
      </c>
      <c r="E31" s="37">
        <f t="shared" si="0"/>
        <v>5529.765306822077</v>
      </c>
      <c r="F31" s="46">
        <v>34333308</v>
      </c>
      <c r="G31" s="37">
        <f t="shared" si="1"/>
        <v>2354.0149468632158</v>
      </c>
      <c r="H31" s="83">
        <v>6618582</v>
      </c>
      <c r="I31" s="37">
        <f t="shared" si="2"/>
        <v>453.79376071306137</v>
      </c>
      <c r="J31" s="91">
        <v>8456990</v>
      </c>
      <c r="K31" s="37">
        <f t="shared" si="3"/>
        <v>579.84161810078854</v>
      </c>
      <c r="L31" s="46">
        <v>4662590</v>
      </c>
      <c r="M31" s="37">
        <f t="shared" si="4"/>
        <v>319.68392183750427</v>
      </c>
      <c r="N31" s="117">
        <v>13609525</v>
      </c>
      <c r="O31" s="37">
        <f t="shared" si="5"/>
        <v>933.11792937949951</v>
      </c>
      <c r="P31" s="117">
        <v>1001943</v>
      </c>
      <c r="Q31" s="37">
        <f t="shared" si="6"/>
        <v>68.69681179293795</v>
      </c>
      <c r="R31" s="124">
        <v>53972336</v>
      </c>
      <c r="S31" s="37">
        <f t="shared" si="7"/>
        <v>3700.5372643126498</v>
      </c>
      <c r="T31" s="124">
        <v>26346387</v>
      </c>
      <c r="U31" s="37">
        <f t="shared" si="8"/>
        <v>1806.4029482344874</v>
      </c>
      <c r="V31" s="38">
        <f t="shared" si="9"/>
        <v>229653288</v>
      </c>
      <c r="W31" s="37">
        <f t="shared" si="10"/>
        <v>15745.854508056222</v>
      </c>
    </row>
    <row r="32" spans="1:23" x14ac:dyDescent="0.3">
      <c r="A32" s="17">
        <v>30</v>
      </c>
      <c r="B32" s="98" t="s">
        <v>42</v>
      </c>
      <c r="C32" s="64">
        <v>2640</v>
      </c>
      <c r="D32" s="73">
        <v>14198885</v>
      </c>
      <c r="E32" s="34">
        <f t="shared" si="0"/>
        <v>5378.36553030303</v>
      </c>
      <c r="F32" s="47">
        <v>7476201</v>
      </c>
      <c r="G32" s="34">
        <f t="shared" si="1"/>
        <v>2831.8943181818181</v>
      </c>
      <c r="H32" s="82">
        <v>638718</v>
      </c>
      <c r="I32" s="34">
        <f t="shared" si="2"/>
        <v>241.93863636363636</v>
      </c>
      <c r="J32" s="90">
        <v>5823141</v>
      </c>
      <c r="K32" s="34">
        <f t="shared" si="3"/>
        <v>2205.7352272727271</v>
      </c>
      <c r="L32" s="47">
        <v>646728</v>
      </c>
      <c r="M32" s="34">
        <f t="shared" si="4"/>
        <v>244.97272727272727</v>
      </c>
      <c r="N32" s="116">
        <v>2585288</v>
      </c>
      <c r="O32" s="34">
        <f t="shared" si="5"/>
        <v>979.27575757575755</v>
      </c>
      <c r="P32" s="116">
        <v>60230</v>
      </c>
      <c r="Q32" s="34">
        <f t="shared" si="6"/>
        <v>22.814393939393938</v>
      </c>
      <c r="R32" s="123">
        <v>1451094</v>
      </c>
      <c r="S32" s="34">
        <f t="shared" si="7"/>
        <v>549.65681818181815</v>
      </c>
      <c r="T32" s="123">
        <v>3459969</v>
      </c>
      <c r="U32" s="34">
        <f t="shared" si="8"/>
        <v>1310.5943181818182</v>
      </c>
      <c r="V32" s="35">
        <f t="shared" si="9"/>
        <v>36340254</v>
      </c>
      <c r="W32" s="34">
        <f t="shared" si="10"/>
        <v>13765.247727272726</v>
      </c>
    </row>
    <row r="33" spans="1:23" x14ac:dyDescent="0.3">
      <c r="A33" s="50">
        <v>31</v>
      </c>
      <c r="B33" s="97" t="s">
        <v>81</v>
      </c>
      <c r="C33" s="65">
        <v>6600</v>
      </c>
      <c r="D33" s="75">
        <v>37665779</v>
      </c>
      <c r="E33" s="51">
        <f t="shared" si="0"/>
        <v>5706.9362121212125</v>
      </c>
      <c r="F33" s="76">
        <v>18073254</v>
      </c>
      <c r="G33" s="51">
        <f t="shared" si="1"/>
        <v>2738.3718181818181</v>
      </c>
      <c r="H33" s="84">
        <v>2222207</v>
      </c>
      <c r="I33" s="51">
        <f t="shared" si="2"/>
        <v>336.69803030303029</v>
      </c>
      <c r="J33" s="92">
        <v>5471040</v>
      </c>
      <c r="K33" s="51">
        <f t="shared" si="3"/>
        <v>828.9454545454546</v>
      </c>
      <c r="L33" s="76">
        <v>950963</v>
      </c>
      <c r="M33" s="51">
        <f t="shared" si="4"/>
        <v>144.08530303030304</v>
      </c>
      <c r="N33" s="118">
        <v>5388421</v>
      </c>
      <c r="O33" s="51">
        <f t="shared" si="5"/>
        <v>816.42742424242419</v>
      </c>
      <c r="P33" s="118">
        <v>830263</v>
      </c>
      <c r="Q33" s="51">
        <f t="shared" si="6"/>
        <v>125.79742424242424</v>
      </c>
      <c r="R33" s="125">
        <v>25799037</v>
      </c>
      <c r="S33" s="51">
        <f t="shared" si="7"/>
        <v>3908.9450000000002</v>
      </c>
      <c r="T33" s="125">
        <v>2787598</v>
      </c>
      <c r="U33" s="51">
        <f t="shared" si="8"/>
        <v>422.36333333333334</v>
      </c>
      <c r="V33" s="52">
        <f t="shared" si="9"/>
        <v>99188562</v>
      </c>
      <c r="W33" s="51">
        <f t="shared" si="10"/>
        <v>15028.57</v>
      </c>
    </row>
    <row r="34" spans="1:23" s="33" customFormat="1" x14ac:dyDescent="0.3">
      <c r="A34" s="40">
        <v>32</v>
      </c>
      <c r="B34" s="95" t="s">
        <v>101</v>
      </c>
      <c r="C34" s="65">
        <v>25293</v>
      </c>
      <c r="D34" s="74">
        <v>126403908</v>
      </c>
      <c r="E34" s="37">
        <f t="shared" si="0"/>
        <v>4997.5846281579879</v>
      </c>
      <c r="F34" s="46">
        <v>55495835</v>
      </c>
      <c r="G34" s="37">
        <f t="shared" si="1"/>
        <v>2194.1183331356501</v>
      </c>
      <c r="H34" s="83">
        <v>1997475</v>
      </c>
      <c r="I34" s="37">
        <f t="shared" si="2"/>
        <v>78.973431384177445</v>
      </c>
      <c r="J34" s="91">
        <v>9445493</v>
      </c>
      <c r="K34" s="37">
        <f t="shared" si="3"/>
        <v>373.44296841023208</v>
      </c>
      <c r="L34" s="46">
        <v>2804478</v>
      </c>
      <c r="M34" s="37">
        <f t="shared" si="4"/>
        <v>110.87961095955403</v>
      </c>
      <c r="N34" s="117">
        <v>20221353</v>
      </c>
      <c r="O34" s="37">
        <f t="shared" si="5"/>
        <v>799.48416557940936</v>
      </c>
      <c r="P34" s="117">
        <v>6371713</v>
      </c>
      <c r="Q34" s="37">
        <f t="shared" si="6"/>
        <v>251.91606373304867</v>
      </c>
      <c r="R34" s="124">
        <v>11249918</v>
      </c>
      <c r="S34" s="37">
        <f t="shared" si="7"/>
        <v>444.78385324002687</v>
      </c>
      <c r="T34" s="124">
        <v>9141265</v>
      </c>
      <c r="U34" s="37">
        <f t="shared" si="8"/>
        <v>361.41481832918197</v>
      </c>
      <c r="V34" s="38">
        <f t="shared" si="9"/>
        <v>243131438</v>
      </c>
      <c r="W34" s="37">
        <f t="shared" si="10"/>
        <v>9612.5978729292692</v>
      </c>
    </row>
    <row r="35" spans="1:23" s="33" customFormat="1" x14ac:dyDescent="0.3">
      <c r="A35" s="40">
        <v>33</v>
      </c>
      <c r="B35" s="95" t="s">
        <v>43</v>
      </c>
      <c r="C35" s="65">
        <v>1883</v>
      </c>
      <c r="D35" s="74">
        <v>10538448</v>
      </c>
      <c r="E35" s="37">
        <f t="shared" si="0"/>
        <v>5596.6266595857678</v>
      </c>
      <c r="F35" s="46">
        <v>4476645</v>
      </c>
      <c r="G35" s="37">
        <f t="shared" si="1"/>
        <v>2377.4004248539563</v>
      </c>
      <c r="H35" s="83">
        <v>673990</v>
      </c>
      <c r="I35" s="37">
        <f t="shared" si="2"/>
        <v>357.93414763674986</v>
      </c>
      <c r="J35" s="91">
        <v>255565</v>
      </c>
      <c r="K35" s="37">
        <f t="shared" si="3"/>
        <v>135.72225172596919</v>
      </c>
      <c r="L35" s="46">
        <v>653787</v>
      </c>
      <c r="M35" s="37">
        <f t="shared" si="4"/>
        <v>347.20499203398833</v>
      </c>
      <c r="N35" s="117">
        <v>2436965</v>
      </c>
      <c r="O35" s="37">
        <f t="shared" si="5"/>
        <v>1294.1927774827402</v>
      </c>
      <c r="P35" s="117">
        <v>40656</v>
      </c>
      <c r="Q35" s="37">
        <f t="shared" si="6"/>
        <v>21.591078066914498</v>
      </c>
      <c r="R35" s="124">
        <v>2261825</v>
      </c>
      <c r="S35" s="37">
        <f t="shared" si="7"/>
        <v>1201.1816250663835</v>
      </c>
      <c r="T35" s="124">
        <v>1025061</v>
      </c>
      <c r="U35" s="37">
        <f t="shared" si="8"/>
        <v>544.37652681890597</v>
      </c>
      <c r="V35" s="38">
        <f t="shared" si="9"/>
        <v>22362942</v>
      </c>
      <c r="W35" s="37">
        <f t="shared" si="10"/>
        <v>11876.230483271376</v>
      </c>
    </row>
    <row r="36" spans="1:23" s="33" customFormat="1" x14ac:dyDescent="0.3">
      <c r="A36" s="40">
        <v>34</v>
      </c>
      <c r="B36" s="95" t="s">
        <v>44</v>
      </c>
      <c r="C36" s="65">
        <v>4352</v>
      </c>
      <c r="D36" s="74">
        <v>26335751</v>
      </c>
      <c r="E36" s="37">
        <f t="shared" si="0"/>
        <v>6051.4133731617649</v>
      </c>
      <c r="F36" s="46">
        <v>13475788</v>
      </c>
      <c r="G36" s="37">
        <f t="shared" si="1"/>
        <v>3096.4586397058824</v>
      </c>
      <c r="H36" s="83">
        <v>1053872</v>
      </c>
      <c r="I36" s="37">
        <f t="shared" si="2"/>
        <v>242.15808823529412</v>
      </c>
      <c r="J36" s="91">
        <v>582876</v>
      </c>
      <c r="K36" s="37">
        <f t="shared" si="3"/>
        <v>133.9329044117647</v>
      </c>
      <c r="L36" s="46">
        <v>829803</v>
      </c>
      <c r="M36" s="37">
        <f t="shared" si="4"/>
        <v>190.67164522058823</v>
      </c>
      <c r="N36" s="117">
        <v>4425387</v>
      </c>
      <c r="O36" s="37">
        <f t="shared" si="5"/>
        <v>1016.8628216911765</v>
      </c>
      <c r="P36" s="117">
        <v>7225</v>
      </c>
      <c r="Q36" s="37">
        <f t="shared" si="6"/>
        <v>1.66015625</v>
      </c>
      <c r="R36" s="124">
        <v>1677146</v>
      </c>
      <c r="S36" s="37">
        <f t="shared" si="7"/>
        <v>385.37362132352939</v>
      </c>
      <c r="T36" s="124">
        <v>682129</v>
      </c>
      <c r="U36" s="37">
        <f t="shared" si="8"/>
        <v>156.73920036764707</v>
      </c>
      <c r="V36" s="38">
        <f t="shared" si="9"/>
        <v>49069977</v>
      </c>
      <c r="W36" s="37">
        <f t="shared" si="10"/>
        <v>11275.270450367647</v>
      </c>
    </row>
    <row r="37" spans="1:23" x14ac:dyDescent="0.3">
      <c r="A37" s="17">
        <v>35</v>
      </c>
      <c r="B37" s="98" t="s">
        <v>45</v>
      </c>
      <c r="C37" s="64">
        <v>6749</v>
      </c>
      <c r="D37" s="73">
        <v>35247759</v>
      </c>
      <c r="E37" s="34">
        <f t="shared" si="0"/>
        <v>5222.6639502148464</v>
      </c>
      <c r="F37" s="47">
        <v>16280892</v>
      </c>
      <c r="G37" s="34">
        <f t="shared" si="1"/>
        <v>2412.341383908727</v>
      </c>
      <c r="H37" s="82">
        <v>2630790</v>
      </c>
      <c r="I37" s="34">
        <f t="shared" si="2"/>
        <v>389.80441546895838</v>
      </c>
      <c r="J37" s="90">
        <v>5054968</v>
      </c>
      <c r="K37" s="34">
        <f t="shared" si="3"/>
        <v>748.99511038672392</v>
      </c>
      <c r="L37" s="47">
        <v>2113081</v>
      </c>
      <c r="M37" s="34">
        <f t="shared" si="4"/>
        <v>313.09542154393245</v>
      </c>
      <c r="N37" s="116">
        <v>7107350</v>
      </c>
      <c r="O37" s="34">
        <f t="shared" si="5"/>
        <v>1053.096755074826</v>
      </c>
      <c r="P37" s="116">
        <v>256201</v>
      </c>
      <c r="Q37" s="34">
        <f t="shared" si="6"/>
        <v>37.961327604089497</v>
      </c>
      <c r="R37" s="123">
        <v>3285283</v>
      </c>
      <c r="S37" s="34">
        <f t="shared" si="7"/>
        <v>486.78070825307452</v>
      </c>
      <c r="T37" s="123">
        <v>1959750</v>
      </c>
      <c r="U37" s="34">
        <f t="shared" si="8"/>
        <v>290.37635205215588</v>
      </c>
      <c r="V37" s="35">
        <f t="shared" si="9"/>
        <v>73936074</v>
      </c>
      <c r="W37" s="34">
        <f t="shared" si="10"/>
        <v>10955.115424507334</v>
      </c>
    </row>
    <row r="38" spans="1:23" x14ac:dyDescent="0.3">
      <c r="A38" s="50">
        <v>36</v>
      </c>
      <c r="B38" s="97" t="s">
        <v>82</v>
      </c>
      <c r="C38" s="65">
        <v>11267</v>
      </c>
      <c r="D38" s="75">
        <v>72884003</v>
      </c>
      <c r="E38" s="51">
        <f t="shared" si="0"/>
        <v>6468.8029644093367</v>
      </c>
      <c r="F38" s="76">
        <v>27970910</v>
      </c>
      <c r="G38" s="51">
        <f t="shared" si="1"/>
        <v>2482.5516996538563</v>
      </c>
      <c r="H38" s="84">
        <v>32650668</v>
      </c>
      <c r="I38" s="51">
        <f t="shared" si="2"/>
        <v>2897.9025472619155</v>
      </c>
      <c r="J38" s="92">
        <v>38591445</v>
      </c>
      <c r="K38" s="51">
        <f t="shared" si="3"/>
        <v>3425.1748468980209</v>
      </c>
      <c r="L38" s="76">
        <v>13300386</v>
      </c>
      <c r="M38" s="51">
        <f t="shared" si="4"/>
        <v>1180.4727079080501</v>
      </c>
      <c r="N38" s="118">
        <v>14455795</v>
      </c>
      <c r="O38" s="51">
        <f t="shared" si="5"/>
        <v>1283.020768616313</v>
      </c>
      <c r="P38" s="118">
        <v>1663922</v>
      </c>
      <c r="Q38" s="51">
        <f t="shared" si="6"/>
        <v>147.68101535457532</v>
      </c>
      <c r="R38" s="125">
        <v>34387653</v>
      </c>
      <c r="S38" s="51">
        <f t="shared" si="7"/>
        <v>3052.0682524185677</v>
      </c>
      <c r="T38" s="125">
        <v>175663208</v>
      </c>
      <c r="U38" s="51">
        <f t="shared" si="8"/>
        <v>15590.947723440135</v>
      </c>
      <c r="V38" s="52">
        <f t="shared" si="9"/>
        <v>411567990</v>
      </c>
      <c r="W38" s="51">
        <f t="shared" si="10"/>
        <v>36528.622525960767</v>
      </c>
    </row>
    <row r="39" spans="1:23" s="33" customFormat="1" x14ac:dyDescent="0.3">
      <c r="A39" s="40">
        <v>37</v>
      </c>
      <c r="B39" s="95" t="s">
        <v>83</v>
      </c>
      <c r="C39" s="65">
        <v>19994</v>
      </c>
      <c r="D39" s="74">
        <v>114296049</v>
      </c>
      <c r="E39" s="37">
        <f t="shared" si="0"/>
        <v>5716.5174052215662</v>
      </c>
      <c r="F39" s="46">
        <v>47807884</v>
      </c>
      <c r="G39" s="37">
        <f t="shared" si="1"/>
        <v>2391.1115334600381</v>
      </c>
      <c r="H39" s="83">
        <v>2897216</v>
      </c>
      <c r="I39" s="37">
        <f t="shared" si="2"/>
        <v>144.90427128138441</v>
      </c>
      <c r="J39" s="91">
        <v>10258494</v>
      </c>
      <c r="K39" s="37">
        <f t="shared" si="3"/>
        <v>513.07862358707609</v>
      </c>
      <c r="L39" s="46">
        <v>3523679</v>
      </c>
      <c r="M39" s="37">
        <f t="shared" si="4"/>
        <v>176.23682104631391</v>
      </c>
      <c r="N39" s="117">
        <v>16957483</v>
      </c>
      <c r="O39" s="37">
        <f t="shared" si="5"/>
        <v>848.12858857657295</v>
      </c>
      <c r="P39" s="117">
        <v>1507674</v>
      </c>
      <c r="Q39" s="37">
        <f t="shared" si="6"/>
        <v>75.406321896568969</v>
      </c>
      <c r="R39" s="124">
        <v>12741709</v>
      </c>
      <c r="S39" s="37">
        <f t="shared" si="7"/>
        <v>637.27663298989694</v>
      </c>
      <c r="T39" s="124">
        <v>9030069</v>
      </c>
      <c r="U39" s="37">
        <f t="shared" si="8"/>
        <v>451.63894168250476</v>
      </c>
      <c r="V39" s="38">
        <f t="shared" si="9"/>
        <v>219020257</v>
      </c>
      <c r="W39" s="37">
        <f t="shared" si="10"/>
        <v>10954.299139741923</v>
      </c>
    </row>
    <row r="40" spans="1:23" s="33" customFormat="1" x14ac:dyDescent="0.3">
      <c r="A40" s="40">
        <v>38</v>
      </c>
      <c r="B40" s="95" t="s">
        <v>102</v>
      </c>
      <c r="C40" s="65">
        <v>3895</v>
      </c>
      <c r="D40" s="74">
        <v>31831161</v>
      </c>
      <c r="E40" s="37">
        <f t="shared" si="0"/>
        <v>8172.3134788189991</v>
      </c>
      <c r="F40" s="46">
        <v>13779399</v>
      </c>
      <c r="G40" s="37">
        <f t="shared" si="1"/>
        <v>3537.714762516046</v>
      </c>
      <c r="H40" s="83">
        <v>3943861</v>
      </c>
      <c r="I40" s="37">
        <f t="shared" si="2"/>
        <v>1012.5445442875481</v>
      </c>
      <c r="J40" s="91">
        <v>1132957</v>
      </c>
      <c r="K40" s="37">
        <f t="shared" si="3"/>
        <v>290.87471116816431</v>
      </c>
      <c r="L40" s="46">
        <v>3047353</v>
      </c>
      <c r="M40" s="37">
        <f t="shared" si="4"/>
        <v>782.37560975609756</v>
      </c>
      <c r="N40" s="117">
        <v>4747758</v>
      </c>
      <c r="O40" s="37">
        <f t="shared" si="5"/>
        <v>1218.9365853658537</v>
      </c>
      <c r="P40" s="117">
        <v>1064398</v>
      </c>
      <c r="Q40" s="37">
        <f t="shared" si="6"/>
        <v>273.27291399229784</v>
      </c>
      <c r="R40" s="124">
        <v>810171</v>
      </c>
      <c r="S40" s="37">
        <f t="shared" si="7"/>
        <v>208.0028241335045</v>
      </c>
      <c r="T40" s="124">
        <v>1031349</v>
      </c>
      <c r="U40" s="37">
        <f t="shared" si="8"/>
        <v>264.78793324775353</v>
      </c>
      <c r="V40" s="38">
        <f t="shared" si="9"/>
        <v>61388407</v>
      </c>
      <c r="W40" s="37">
        <f t="shared" si="10"/>
        <v>15760.823363286265</v>
      </c>
    </row>
    <row r="41" spans="1:23" s="33" customFormat="1" x14ac:dyDescent="0.3">
      <c r="A41" s="40">
        <v>39</v>
      </c>
      <c r="B41" s="95" t="s">
        <v>84</v>
      </c>
      <c r="C41" s="65">
        <v>2896</v>
      </c>
      <c r="D41" s="74">
        <v>15228608</v>
      </c>
      <c r="E41" s="37">
        <f t="shared" si="0"/>
        <v>5258.4972375690604</v>
      </c>
      <c r="F41" s="46">
        <v>7613600</v>
      </c>
      <c r="G41" s="37">
        <f t="shared" si="1"/>
        <v>2629.0055248618783</v>
      </c>
      <c r="H41" s="83">
        <v>1539056</v>
      </c>
      <c r="I41" s="37">
        <f t="shared" si="2"/>
        <v>531.44198895027625</v>
      </c>
      <c r="J41" s="91">
        <v>423957</v>
      </c>
      <c r="K41" s="37">
        <f t="shared" si="3"/>
        <v>146.39399171270719</v>
      </c>
      <c r="L41" s="46">
        <v>2915490</v>
      </c>
      <c r="M41" s="37">
        <f t="shared" si="4"/>
        <v>1006.7299723756906</v>
      </c>
      <c r="N41" s="117">
        <v>3022276</v>
      </c>
      <c r="O41" s="37">
        <f t="shared" si="5"/>
        <v>1043.603591160221</v>
      </c>
      <c r="P41" s="117">
        <v>64615</v>
      </c>
      <c r="Q41" s="37">
        <f t="shared" si="6"/>
        <v>22.311809392265193</v>
      </c>
      <c r="R41" s="124">
        <v>576692</v>
      </c>
      <c r="S41" s="37">
        <f t="shared" si="7"/>
        <v>199.13397790055248</v>
      </c>
      <c r="T41" s="124">
        <v>1594757</v>
      </c>
      <c r="U41" s="37">
        <f t="shared" si="8"/>
        <v>550.67575966850825</v>
      </c>
      <c r="V41" s="38">
        <f t="shared" si="9"/>
        <v>32979051</v>
      </c>
      <c r="W41" s="37">
        <f t="shared" si="10"/>
        <v>11387.79385359116</v>
      </c>
    </row>
    <row r="42" spans="1:23" x14ac:dyDescent="0.3">
      <c r="A42" s="17">
        <v>40</v>
      </c>
      <c r="B42" s="98" t="s">
        <v>46</v>
      </c>
      <c r="C42" s="64">
        <v>23984</v>
      </c>
      <c r="D42" s="73">
        <v>126189865</v>
      </c>
      <c r="E42" s="34">
        <f t="shared" si="0"/>
        <v>5261.4186541027348</v>
      </c>
      <c r="F42" s="47">
        <v>61193894</v>
      </c>
      <c r="G42" s="34">
        <f t="shared" si="1"/>
        <v>2551.4465476984656</v>
      </c>
      <c r="H42" s="82">
        <v>3576499</v>
      </c>
      <c r="I42" s="34">
        <f t="shared" si="2"/>
        <v>149.12020513675785</v>
      </c>
      <c r="J42" s="90">
        <v>11004137</v>
      </c>
      <c r="K42" s="34">
        <f t="shared" si="3"/>
        <v>458.81158272181455</v>
      </c>
      <c r="L42" s="47">
        <v>3411969</v>
      </c>
      <c r="M42" s="34">
        <f t="shared" si="4"/>
        <v>142.26021514342895</v>
      </c>
      <c r="N42" s="116">
        <v>21061466</v>
      </c>
      <c r="O42" s="34">
        <f t="shared" si="5"/>
        <v>878.14651434289522</v>
      </c>
      <c r="P42" s="116">
        <v>1606016</v>
      </c>
      <c r="Q42" s="34">
        <f t="shared" si="6"/>
        <v>66.961974649766518</v>
      </c>
      <c r="R42" s="123">
        <v>10817395</v>
      </c>
      <c r="S42" s="34">
        <f t="shared" si="7"/>
        <v>451.02547531687793</v>
      </c>
      <c r="T42" s="123">
        <v>49798225</v>
      </c>
      <c r="U42" s="34">
        <f t="shared" si="8"/>
        <v>2076.3102484989995</v>
      </c>
      <c r="V42" s="35">
        <f t="shared" si="9"/>
        <v>288659466</v>
      </c>
      <c r="W42" s="34">
        <f t="shared" si="10"/>
        <v>12035.501417611742</v>
      </c>
    </row>
    <row r="43" spans="1:23" x14ac:dyDescent="0.3">
      <c r="A43" s="50">
        <v>41</v>
      </c>
      <c r="B43" s="97" t="s">
        <v>47</v>
      </c>
      <c r="C43" s="65">
        <v>1483</v>
      </c>
      <c r="D43" s="75">
        <v>12086407</v>
      </c>
      <c r="E43" s="51">
        <f t="shared" si="0"/>
        <v>8149.9710047201615</v>
      </c>
      <c r="F43" s="76">
        <v>4511930</v>
      </c>
      <c r="G43" s="51">
        <f t="shared" si="1"/>
        <v>3042.4342548887389</v>
      </c>
      <c r="H43" s="84">
        <v>879993</v>
      </c>
      <c r="I43" s="51">
        <f t="shared" si="2"/>
        <v>593.38705327039781</v>
      </c>
      <c r="J43" s="92">
        <v>518281</v>
      </c>
      <c r="K43" s="51">
        <f t="shared" si="3"/>
        <v>349.48145650708022</v>
      </c>
      <c r="L43" s="76">
        <v>292871</v>
      </c>
      <c r="M43" s="51">
        <f t="shared" si="4"/>
        <v>197.48550236008091</v>
      </c>
      <c r="N43" s="118">
        <v>1832868</v>
      </c>
      <c r="O43" s="51">
        <f t="shared" si="5"/>
        <v>1235.9190829399865</v>
      </c>
      <c r="P43" s="118">
        <v>2265629</v>
      </c>
      <c r="Q43" s="51">
        <f t="shared" si="6"/>
        <v>1527.733648010789</v>
      </c>
      <c r="R43" s="125">
        <v>1019181</v>
      </c>
      <c r="S43" s="51">
        <f t="shared" si="7"/>
        <v>687.2427511800405</v>
      </c>
      <c r="T43" s="125">
        <v>197878</v>
      </c>
      <c r="U43" s="51">
        <f t="shared" si="8"/>
        <v>133.43088334457181</v>
      </c>
      <c r="V43" s="52">
        <f t="shared" si="9"/>
        <v>23605038</v>
      </c>
      <c r="W43" s="51">
        <f t="shared" si="10"/>
        <v>15917.085637221848</v>
      </c>
    </row>
    <row r="44" spans="1:23" s="33" customFormat="1" x14ac:dyDescent="0.3">
      <c r="A44" s="40">
        <v>42</v>
      </c>
      <c r="B44" s="95" t="s">
        <v>48</v>
      </c>
      <c r="C44" s="65">
        <v>3454</v>
      </c>
      <c r="D44" s="74">
        <v>19117173</v>
      </c>
      <c r="E44" s="37">
        <f t="shared" si="0"/>
        <v>5534.7924145917777</v>
      </c>
      <c r="F44" s="46">
        <v>9271107</v>
      </c>
      <c r="G44" s="37">
        <f t="shared" si="1"/>
        <v>2684.1653155761437</v>
      </c>
      <c r="H44" s="83">
        <v>868237</v>
      </c>
      <c r="I44" s="37">
        <f t="shared" si="2"/>
        <v>251.37145338737696</v>
      </c>
      <c r="J44" s="91">
        <v>2805901</v>
      </c>
      <c r="K44" s="37">
        <f t="shared" si="3"/>
        <v>812.36276780544301</v>
      </c>
      <c r="L44" s="46">
        <v>777369</v>
      </c>
      <c r="M44" s="37">
        <f t="shared" si="4"/>
        <v>225.06340474811813</v>
      </c>
      <c r="N44" s="117">
        <v>3803248</v>
      </c>
      <c r="O44" s="37">
        <f t="shared" si="5"/>
        <v>1101.1140706427332</v>
      </c>
      <c r="P44" s="117">
        <v>477169</v>
      </c>
      <c r="Q44" s="37">
        <f t="shared" si="6"/>
        <v>138.14968152866243</v>
      </c>
      <c r="R44" s="124">
        <v>1822168</v>
      </c>
      <c r="S44" s="37">
        <f t="shared" si="7"/>
        <v>527.55298204979738</v>
      </c>
      <c r="T44" s="124">
        <v>6074914</v>
      </c>
      <c r="U44" s="37">
        <f t="shared" si="8"/>
        <v>1758.8054429646786</v>
      </c>
      <c r="V44" s="38">
        <f t="shared" si="9"/>
        <v>45017286</v>
      </c>
      <c r="W44" s="37">
        <f t="shared" si="10"/>
        <v>13033.377533294732</v>
      </c>
    </row>
    <row r="45" spans="1:23" s="33" customFormat="1" x14ac:dyDescent="0.3">
      <c r="A45" s="40">
        <v>43</v>
      </c>
      <c r="B45" s="95" t="s">
        <v>49</v>
      </c>
      <c r="C45" s="65">
        <v>4344</v>
      </c>
      <c r="D45" s="74">
        <v>26994034</v>
      </c>
      <c r="E45" s="37">
        <f t="shared" si="0"/>
        <v>6214.0962246777162</v>
      </c>
      <c r="F45" s="46">
        <v>12414289</v>
      </c>
      <c r="G45" s="37">
        <f t="shared" si="1"/>
        <v>2857.8013351749541</v>
      </c>
      <c r="H45" s="83">
        <v>970775</v>
      </c>
      <c r="I45" s="37">
        <f t="shared" si="2"/>
        <v>223.47490791896868</v>
      </c>
      <c r="J45" s="91">
        <v>1775774</v>
      </c>
      <c r="K45" s="37">
        <f t="shared" si="3"/>
        <v>408.7877532228361</v>
      </c>
      <c r="L45" s="46">
        <v>1563524</v>
      </c>
      <c r="M45" s="37">
        <f t="shared" si="4"/>
        <v>359.92725598526704</v>
      </c>
      <c r="N45" s="117">
        <v>4482033</v>
      </c>
      <c r="O45" s="37">
        <f t="shared" si="5"/>
        <v>1031.7755524861877</v>
      </c>
      <c r="P45" s="117">
        <v>463444</v>
      </c>
      <c r="Q45" s="37">
        <f t="shared" si="6"/>
        <v>106.68600368324125</v>
      </c>
      <c r="R45" s="124">
        <v>2917250</v>
      </c>
      <c r="S45" s="37">
        <f t="shared" si="7"/>
        <v>671.5584714548803</v>
      </c>
      <c r="T45" s="124">
        <v>12295459</v>
      </c>
      <c r="U45" s="37">
        <f t="shared" si="8"/>
        <v>2830.4463627992632</v>
      </c>
      <c r="V45" s="38">
        <f t="shared" si="9"/>
        <v>63876582</v>
      </c>
      <c r="W45" s="37">
        <f t="shared" si="10"/>
        <v>14704.553867403314</v>
      </c>
    </row>
    <row r="46" spans="1:23" s="33" customFormat="1" x14ac:dyDescent="0.3">
      <c r="A46" s="40">
        <v>44</v>
      </c>
      <c r="B46" s="95" t="s">
        <v>103</v>
      </c>
      <c r="C46" s="65">
        <v>6702</v>
      </c>
      <c r="D46" s="74">
        <v>37130226</v>
      </c>
      <c r="E46" s="37">
        <f t="shared" si="0"/>
        <v>5540.1709937332143</v>
      </c>
      <c r="F46" s="46">
        <v>20542963</v>
      </c>
      <c r="G46" s="37">
        <f t="shared" si="1"/>
        <v>3065.1988958519846</v>
      </c>
      <c r="H46" s="83">
        <v>3248754</v>
      </c>
      <c r="I46" s="37">
        <f t="shared" si="2"/>
        <v>484.74395702775291</v>
      </c>
      <c r="J46" s="91">
        <v>2291102</v>
      </c>
      <c r="K46" s="37">
        <f t="shared" si="3"/>
        <v>341.85347657415696</v>
      </c>
      <c r="L46" s="46">
        <v>2543917</v>
      </c>
      <c r="M46" s="37">
        <f t="shared" si="4"/>
        <v>379.57579826917339</v>
      </c>
      <c r="N46" s="117">
        <v>10178083</v>
      </c>
      <c r="O46" s="37">
        <f t="shared" si="5"/>
        <v>1518.6635332736496</v>
      </c>
      <c r="P46" s="117">
        <v>-22087</v>
      </c>
      <c r="Q46" s="37">
        <f t="shared" si="6"/>
        <v>-3.2955834079379289</v>
      </c>
      <c r="R46" s="124">
        <v>2497329</v>
      </c>
      <c r="S46" s="37">
        <f t="shared" si="7"/>
        <v>372.6244404655327</v>
      </c>
      <c r="T46" s="124">
        <v>1222005</v>
      </c>
      <c r="U46" s="37">
        <f t="shared" si="8"/>
        <v>182.33437779767235</v>
      </c>
      <c r="V46" s="38">
        <f t="shared" si="9"/>
        <v>79632292</v>
      </c>
      <c r="W46" s="37">
        <f t="shared" si="10"/>
        <v>11881.869889585198</v>
      </c>
    </row>
    <row r="47" spans="1:23" x14ac:dyDescent="0.3">
      <c r="A47" s="17">
        <v>45</v>
      </c>
      <c r="B47" s="98" t="s">
        <v>85</v>
      </c>
      <c r="C47" s="64">
        <v>9708</v>
      </c>
      <c r="D47" s="73">
        <v>83206159</v>
      </c>
      <c r="E47" s="34">
        <f t="shared" si="0"/>
        <v>8570.8857643180891</v>
      </c>
      <c r="F47" s="47">
        <v>38973868</v>
      </c>
      <c r="G47" s="34">
        <f t="shared" si="1"/>
        <v>4014.6135146271117</v>
      </c>
      <c r="H47" s="82">
        <v>4525816</v>
      </c>
      <c r="I47" s="34">
        <f t="shared" si="2"/>
        <v>466.19447878038733</v>
      </c>
      <c r="J47" s="90">
        <v>17074676</v>
      </c>
      <c r="K47" s="34">
        <f t="shared" si="3"/>
        <v>1758.8252987227029</v>
      </c>
      <c r="L47" s="47">
        <v>4141377</v>
      </c>
      <c r="M47" s="34">
        <f t="shared" si="4"/>
        <v>426.59425216316441</v>
      </c>
      <c r="N47" s="116">
        <v>10922965</v>
      </c>
      <c r="O47" s="34">
        <f t="shared" si="5"/>
        <v>1125.1509064688917</v>
      </c>
      <c r="P47" s="116">
        <v>4950984</v>
      </c>
      <c r="Q47" s="34">
        <f t="shared" si="6"/>
        <v>509.99011124845487</v>
      </c>
      <c r="R47" s="123">
        <v>13998371</v>
      </c>
      <c r="S47" s="34">
        <f t="shared" si="7"/>
        <v>1441.9418005768439</v>
      </c>
      <c r="T47" s="123">
        <v>10299659</v>
      </c>
      <c r="U47" s="34">
        <f t="shared" si="8"/>
        <v>1060.9455088586733</v>
      </c>
      <c r="V47" s="35">
        <f t="shared" si="9"/>
        <v>188093875</v>
      </c>
      <c r="W47" s="34">
        <f t="shared" si="10"/>
        <v>19375.141635764317</v>
      </c>
    </row>
    <row r="48" spans="1:23" x14ac:dyDescent="0.3">
      <c r="A48" s="50">
        <v>46</v>
      </c>
      <c r="B48" s="97" t="s">
        <v>50</v>
      </c>
      <c r="C48" s="65">
        <v>792</v>
      </c>
      <c r="D48" s="75">
        <v>4419618</v>
      </c>
      <c r="E48" s="51">
        <f t="shared" si="0"/>
        <v>5580.325757575758</v>
      </c>
      <c r="F48" s="76">
        <v>2193901</v>
      </c>
      <c r="G48" s="51">
        <f t="shared" si="1"/>
        <v>2770.0770202020203</v>
      </c>
      <c r="H48" s="84">
        <v>719560</v>
      </c>
      <c r="I48" s="51">
        <f t="shared" si="2"/>
        <v>908.53535353535358</v>
      </c>
      <c r="J48" s="92">
        <v>972437</v>
      </c>
      <c r="K48" s="51">
        <f t="shared" si="3"/>
        <v>1227.8244949494949</v>
      </c>
      <c r="L48" s="76">
        <v>461723</v>
      </c>
      <c r="M48" s="51">
        <f t="shared" si="4"/>
        <v>582.98358585858591</v>
      </c>
      <c r="N48" s="118">
        <v>1190235</v>
      </c>
      <c r="O48" s="51">
        <f t="shared" si="5"/>
        <v>1502.8219696969697</v>
      </c>
      <c r="P48" s="118">
        <v>102629</v>
      </c>
      <c r="Q48" s="51">
        <f t="shared" si="6"/>
        <v>129.5820707070707</v>
      </c>
      <c r="R48" s="125">
        <v>76549</v>
      </c>
      <c r="S48" s="51">
        <f t="shared" si="7"/>
        <v>96.652777777777771</v>
      </c>
      <c r="T48" s="125">
        <v>1010758</v>
      </c>
      <c r="U48" s="51">
        <f t="shared" si="8"/>
        <v>1276.2095959595961</v>
      </c>
      <c r="V48" s="52">
        <f t="shared" si="9"/>
        <v>11147410</v>
      </c>
      <c r="W48" s="51">
        <f t="shared" si="10"/>
        <v>14075.012626262625</v>
      </c>
    </row>
    <row r="49" spans="1:23" s="33" customFormat="1" x14ac:dyDescent="0.3">
      <c r="A49" s="40">
        <v>47</v>
      </c>
      <c r="B49" s="95" t="s">
        <v>51</v>
      </c>
      <c r="C49" s="65">
        <v>3755</v>
      </c>
      <c r="D49" s="74">
        <v>28773298</v>
      </c>
      <c r="E49" s="37">
        <f t="shared" si="0"/>
        <v>7662.6625832223699</v>
      </c>
      <c r="F49" s="46">
        <v>13946872</v>
      </c>
      <c r="G49" s="37">
        <f t="shared" si="1"/>
        <v>3714.2135818908123</v>
      </c>
      <c r="H49" s="83">
        <v>5125284</v>
      </c>
      <c r="I49" s="37">
        <f t="shared" si="2"/>
        <v>1364.9225033288949</v>
      </c>
      <c r="J49" s="91">
        <v>10528275</v>
      </c>
      <c r="K49" s="37">
        <f t="shared" si="3"/>
        <v>2803.8015978695075</v>
      </c>
      <c r="L49" s="46">
        <v>1384883</v>
      </c>
      <c r="M49" s="37">
        <f t="shared" si="4"/>
        <v>368.81038615179762</v>
      </c>
      <c r="N49" s="117">
        <v>4414288</v>
      </c>
      <c r="O49" s="37">
        <f t="shared" si="5"/>
        <v>1175.5760319573901</v>
      </c>
      <c r="P49" s="117">
        <v>1938266</v>
      </c>
      <c r="Q49" s="37">
        <f t="shared" si="6"/>
        <v>516.18268974700402</v>
      </c>
      <c r="R49" s="124">
        <v>4418947</v>
      </c>
      <c r="S49" s="37">
        <f t="shared" si="7"/>
        <v>1176.8167776298269</v>
      </c>
      <c r="T49" s="124">
        <v>167240</v>
      </c>
      <c r="U49" s="37">
        <f t="shared" si="8"/>
        <v>44.537949400798936</v>
      </c>
      <c r="V49" s="38">
        <f t="shared" si="9"/>
        <v>70697353</v>
      </c>
      <c r="W49" s="37">
        <f t="shared" si="10"/>
        <v>18827.524101198404</v>
      </c>
    </row>
    <row r="50" spans="1:23" s="33" customFormat="1" x14ac:dyDescent="0.3">
      <c r="A50" s="40">
        <v>48</v>
      </c>
      <c r="B50" s="95" t="s">
        <v>52</v>
      </c>
      <c r="C50" s="65">
        <v>6038</v>
      </c>
      <c r="D50" s="74">
        <v>41849727</v>
      </c>
      <c r="E50" s="37">
        <f t="shared" si="0"/>
        <v>6931.0578005962243</v>
      </c>
      <c r="F50" s="46">
        <v>19578773</v>
      </c>
      <c r="G50" s="37">
        <f t="shared" si="1"/>
        <v>3242.5924147068567</v>
      </c>
      <c r="H50" s="83">
        <v>1793630</v>
      </c>
      <c r="I50" s="37">
        <f t="shared" si="2"/>
        <v>297.05697250745283</v>
      </c>
      <c r="J50" s="91">
        <v>11607154</v>
      </c>
      <c r="K50" s="37">
        <f t="shared" si="3"/>
        <v>1922.3507784034448</v>
      </c>
      <c r="L50" s="46">
        <v>2487843</v>
      </c>
      <c r="M50" s="37">
        <f t="shared" si="4"/>
        <v>412.03097052003977</v>
      </c>
      <c r="N50" s="117">
        <v>7856527</v>
      </c>
      <c r="O50" s="37">
        <f t="shared" si="5"/>
        <v>1301.1803577343492</v>
      </c>
      <c r="P50" s="117">
        <v>330256</v>
      </c>
      <c r="Q50" s="37">
        <f t="shared" si="6"/>
        <v>54.696257038754553</v>
      </c>
      <c r="R50" s="124">
        <v>6102481</v>
      </c>
      <c r="S50" s="37">
        <f t="shared" si="7"/>
        <v>1010.6791984100696</v>
      </c>
      <c r="T50" s="124">
        <v>9027979</v>
      </c>
      <c r="U50" s="37">
        <f t="shared" si="8"/>
        <v>1495.193607154687</v>
      </c>
      <c r="V50" s="38">
        <f>D50+F50+H50+J50+L50+N50+P50+R50+T50</f>
        <v>100634370</v>
      </c>
      <c r="W50" s="37">
        <f t="shared" si="10"/>
        <v>16666.83835707188</v>
      </c>
    </row>
    <row r="51" spans="1:23" s="33" customFormat="1" x14ac:dyDescent="0.3">
      <c r="A51" s="40">
        <v>49</v>
      </c>
      <c r="B51" s="95" t="s">
        <v>53</v>
      </c>
      <c r="C51" s="65">
        <v>14788</v>
      </c>
      <c r="D51" s="74">
        <v>73081864</v>
      </c>
      <c r="E51" s="37">
        <f t="shared" si="0"/>
        <v>4941.9707871246956</v>
      </c>
      <c r="F51" s="46">
        <v>38731574</v>
      </c>
      <c r="G51" s="37">
        <f t="shared" si="1"/>
        <v>2619.121855558561</v>
      </c>
      <c r="H51" s="83">
        <v>1613330</v>
      </c>
      <c r="I51" s="37">
        <f t="shared" si="2"/>
        <v>109.09724100622127</v>
      </c>
      <c r="J51" s="91">
        <v>3348406</v>
      </c>
      <c r="K51" s="37">
        <f t="shared" si="3"/>
        <v>226.42723830132539</v>
      </c>
      <c r="L51" s="46">
        <v>2440604</v>
      </c>
      <c r="M51" s="37">
        <f t="shared" si="4"/>
        <v>165.03949147957803</v>
      </c>
      <c r="N51" s="117">
        <v>9169128</v>
      </c>
      <c r="O51" s="37">
        <f t="shared" si="5"/>
        <v>620.03840952123346</v>
      </c>
      <c r="P51" s="117">
        <v>1170392</v>
      </c>
      <c r="Q51" s="37">
        <f t="shared" si="6"/>
        <v>79.144711928590752</v>
      </c>
      <c r="R51" s="124">
        <v>5458450</v>
      </c>
      <c r="S51" s="37">
        <f t="shared" si="7"/>
        <v>369.1134703813903</v>
      </c>
      <c r="T51" s="124">
        <v>11587576</v>
      </c>
      <c r="U51" s="37">
        <f t="shared" si="8"/>
        <v>783.57965918312141</v>
      </c>
      <c r="V51" s="38">
        <f t="shared" si="9"/>
        <v>146601324</v>
      </c>
      <c r="W51" s="37">
        <f t="shared" si="10"/>
        <v>9913.5328644847177</v>
      </c>
    </row>
    <row r="52" spans="1:23" x14ac:dyDescent="0.3">
      <c r="A52" s="17">
        <v>50</v>
      </c>
      <c r="B52" s="98" t="s">
        <v>54</v>
      </c>
      <c r="C52" s="64">
        <v>8347</v>
      </c>
      <c r="D52" s="73">
        <v>44212417</v>
      </c>
      <c r="E52" s="34">
        <f t="shared" si="0"/>
        <v>5296.803282616509</v>
      </c>
      <c r="F52" s="47">
        <v>19463908</v>
      </c>
      <c r="G52" s="34">
        <f t="shared" si="1"/>
        <v>2331.8447346351982</v>
      </c>
      <c r="H52" s="82">
        <v>3162670</v>
      </c>
      <c r="I52" s="34">
        <f t="shared" si="2"/>
        <v>378.89900563076554</v>
      </c>
      <c r="J52" s="90">
        <v>8715651</v>
      </c>
      <c r="K52" s="34">
        <f t="shared" si="3"/>
        <v>1044.1656882712352</v>
      </c>
      <c r="L52" s="47">
        <v>1399801</v>
      </c>
      <c r="M52" s="34">
        <f t="shared" si="4"/>
        <v>167.70109021205224</v>
      </c>
      <c r="N52" s="116">
        <v>5950210</v>
      </c>
      <c r="O52" s="34">
        <f t="shared" si="5"/>
        <v>712.85611596980948</v>
      </c>
      <c r="P52" s="116">
        <v>1123709</v>
      </c>
      <c r="Q52" s="34">
        <f t="shared" si="6"/>
        <v>134.62429615430693</v>
      </c>
      <c r="R52" s="123">
        <v>4960618</v>
      </c>
      <c r="S52" s="34">
        <f t="shared" si="7"/>
        <v>594.29950880555884</v>
      </c>
      <c r="T52" s="123">
        <v>16214185</v>
      </c>
      <c r="U52" s="34">
        <f t="shared" si="8"/>
        <v>1942.5164729843057</v>
      </c>
      <c r="V52" s="35">
        <f t="shared" si="9"/>
        <v>105203169</v>
      </c>
      <c r="W52" s="34">
        <f t="shared" si="10"/>
        <v>12603.710195279742</v>
      </c>
    </row>
    <row r="53" spans="1:23" x14ac:dyDescent="0.3">
      <c r="A53" s="50">
        <v>51</v>
      </c>
      <c r="B53" s="97" t="s">
        <v>55</v>
      </c>
      <c r="C53" s="65">
        <v>9409</v>
      </c>
      <c r="D53" s="75">
        <v>56486601</v>
      </c>
      <c r="E53" s="51">
        <f t="shared" si="0"/>
        <v>6003.4648740567545</v>
      </c>
      <c r="F53" s="76">
        <v>22409842</v>
      </c>
      <c r="G53" s="51">
        <f t="shared" si="1"/>
        <v>2381.7453501966202</v>
      </c>
      <c r="H53" s="84">
        <v>2436467</v>
      </c>
      <c r="I53" s="51">
        <f t="shared" si="2"/>
        <v>258.9506855138697</v>
      </c>
      <c r="J53" s="92">
        <v>3993656</v>
      </c>
      <c r="K53" s="51">
        <f t="shared" si="3"/>
        <v>424.45063237325962</v>
      </c>
      <c r="L53" s="76">
        <v>3805991</v>
      </c>
      <c r="M53" s="51">
        <f t="shared" si="4"/>
        <v>404.50536720161546</v>
      </c>
      <c r="N53" s="118">
        <v>9274814</v>
      </c>
      <c r="O53" s="51">
        <f t="shared" si="5"/>
        <v>985.73854819853329</v>
      </c>
      <c r="P53" s="118">
        <v>1180242</v>
      </c>
      <c r="Q53" s="51">
        <f t="shared" si="6"/>
        <v>125.43755978318632</v>
      </c>
      <c r="R53" s="125">
        <v>2208672</v>
      </c>
      <c r="S53" s="51">
        <f t="shared" si="7"/>
        <v>234.74035497927517</v>
      </c>
      <c r="T53" s="125">
        <v>3088024</v>
      </c>
      <c r="U53" s="51">
        <f t="shared" si="8"/>
        <v>328.19895844404294</v>
      </c>
      <c r="V53" s="52">
        <f t="shared" si="9"/>
        <v>104884309</v>
      </c>
      <c r="W53" s="51">
        <f t="shared" si="10"/>
        <v>11147.232330747156</v>
      </c>
    </row>
    <row r="54" spans="1:23" s="33" customFormat="1" x14ac:dyDescent="0.3">
      <c r="A54" s="40">
        <v>52</v>
      </c>
      <c r="B54" s="95" t="s">
        <v>104</v>
      </c>
      <c r="C54" s="65">
        <v>37467</v>
      </c>
      <c r="D54" s="74">
        <v>239963519</v>
      </c>
      <c r="E54" s="37">
        <f t="shared" si="0"/>
        <v>6404.6632770171082</v>
      </c>
      <c r="F54" s="46">
        <v>124375063</v>
      </c>
      <c r="G54" s="37">
        <f t="shared" si="1"/>
        <v>3319.5895855019085</v>
      </c>
      <c r="H54" s="83">
        <v>7517253</v>
      </c>
      <c r="I54" s="37">
        <f t="shared" si="2"/>
        <v>200.63664024341421</v>
      </c>
      <c r="J54" s="91">
        <v>14933962</v>
      </c>
      <c r="K54" s="37">
        <f t="shared" si="3"/>
        <v>398.58974564283238</v>
      </c>
      <c r="L54" s="46">
        <v>14985687</v>
      </c>
      <c r="M54" s="37">
        <f t="shared" si="4"/>
        <v>399.97029385859554</v>
      </c>
      <c r="N54" s="117">
        <v>20265567</v>
      </c>
      <c r="O54" s="37">
        <f t="shared" si="5"/>
        <v>540.89110417167103</v>
      </c>
      <c r="P54" s="117">
        <v>347433</v>
      </c>
      <c r="Q54" s="37">
        <f t="shared" si="6"/>
        <v>9.2730402754423888</v>
      </c>
      <c r="R54" s="124">
        <v>30768881</v>
      </c>
      <c r="S54" s="37">
        <f t="shared" si="7"/>
        <v>821.22617236501458</v>
      </c>
      <c r="T54" s="124">
        <v>28307584</v>
      </c>
      <c r="U54" s="37">
        <f t="shared" si="8"/>
        <v>755.53377638988979</v>
      </c>
      <c r="V54" s="38">
        <f t="shared" si="9"/>
        <v>481464949</v>
      </c>
      <c r="W54" s="37">
        <f t="shared" si="10"/>
        <v>12850.373635465876</v>
      </c>
    </row>
    <row r="55" spans="1:23" s="33" customFormat="1" x14ac:dyDescent="0.3">
      <c r="A55" s="40">
        <v>53</v>
      </c>
      <c r="B55" s="95" t="s">
        <v>105</v>
      </c>
      <c r="C55" s="65">
        <v>19784</v>
      </c>
      <c r="D55" s="74">
        <v>100358104</v>
      </c>
      <c r="E55" s="37">
        <f t="shared" si="0"/>
        <v>5072.6902547513146</v>
      </c>
      <c r="F55" s="46">
        <v>45480135</v>
      </c>
      <c r="G55" s="37">
        <f t="shared" si="1"/>
        <v>2298.834158916296</v>
      </c>
      <c r="H55" s="83">
        <v>2962118</v>
      </c>
      <c r="I55" s="37">
        <f t="shared" si="2"/>
        <v>149.72290739991914</v>
      </c>
      <c r="J55" s="91">
        <v>14237501</v>
      </c>
      <c r="K55" s="37">
        <f t="shared" si="3"/>
        <v>719.64724019409618</v>
      </c>
      <c r="L55" s="46">
        <v>5097335</v>
      </c>
      <c r="M55" s="37">
        <f t="shared" si="4"/>
        <v>257.64936312171454</v>
      </c>
      <c r="N55" s="117">
        <v>15097575</v>
      </c>
      <c r="O55" s="37">
        <f t="shared" si="5"/>
        <v>763.1204508693894</v>
      </c>
      <c r="P55" s="117">
        <v>1772349</v>
      </c>
      <c r="Q55" s="37">
        <f t="shared" si="6"/>
        <v>89.584967650626766</v>
      </c>
      <c r="R55" s="124">
        <v>2921141</v>
      </c>
      <c r="S55" s="37">
        <f t="shared" si="7"/>
        <v>147.65168823291549</v>
      </c>
      <c r="T55" s="124">
        <v>8510594</v>
      </c>
      <c r="U55" s="37">
        <f t="shared" si="8"/>
        <v>430.17559644156893</v>
      </c>
      <c r="V55" s="38">
        <f t="shared" si="9"/>
        <v>196436852</v>
      </c>
      <c r="W55" s="37">
        <f t="shared" si="10"/>
        <v>9929.0766275778406</v>
      </c>
    </row>
    <row r="56" spans="1:23" s="33" customFormat="1" x14ac:dyDescent="0.3">
      <c r="A56" s="40">
        <v>54</v>
      </c>
      <c r="B56" s="95" t="s">
        <v>56</v>
      </c>
      <c r="C56" s="65">
        <v>680</v>
      </c>
      <c r="D56" s="74">
        <v>4679724</v>
      </c>
      <c r="E56" s="37">
        <f t="shared" si="0"/>
        <v>6881.947058823529</v>
      </c>
      <c r="F56" s="46">
        <v>2262207</v>
      </c>
      <c r="G56" s="37">
        <f t="shared" si="1"/>
        <v>3326.7750000000001</v>
      </c>
      <c r="H56" s="83">
        <v>628038</v>
      </c>
      <c r="I56" s="37">
        <f t="shared" si="2"/>
        <v>923.58529411764709</v>
      </c>
      <c r="J56" s="91">
        <v>216500</v>
      </c>
      <c r="K56" s="37">
        <f t="shared" si="3"/>
        <v>318.38235294117646</v>
      </c>
      <c r="L56" s="46">
        <v>251933</v>
      </c>
      <c r="M56" s="37">
        <f t="shared" si="4"/>
        <v>370.48970588235295</v>
      </c>
      <c r="N56" s="117">
        <v>934054</v>
      </c>
      <c r="O56" s="37">
        <f t="shared" si="5"/>
        <v>1373.6088235294117</v>
      </c>
      <c r="P56" s="117">
        <v>10090</v>
      </c>
      <c r="Q56" s="37">
        <f t="shared" si="6"/>
        <v>14.838235294117647</v>
      </c>
      <c r="R56" s="124">
        <v>154302</v>
      </c>
      <c r="S56" s="37">
        <f t="shared" si="7"/>
        <v>226.91470588235293</v>
      </c>
      <c r="T56" s="124">
        <v>233380</v>
      </c>
      <c r="U56" s="37">
        <f t="shared" si="8"/>
        <v>343.20588235294116</v>
      </c>
      <c r="V56" s="38">
        <f t="shared" si="9"/>
        <v>9370228</v>
      </c>
      <c r="W56" s="37">
        <f t="shared" si="10"/>
        <v>13779.74705882353</v>
      </c>
    </row>
    <row r="57" spans="1:23" x14ac:dyDescent="0.3">
      <c r="A57" s="17">
        <v>55</v>
      </c>
      <c r="B57" s="98" t="s">
        <v>86</v>
      </c>
      <c r="C57" s="64">
        <v>18619</v>
      </c>
      <c r="D57" s="73">
        <v>89754609</v>
      </c>
      <c r="E57" s="34">
        <f t="shared" si="0"/>
        <v>4820.5923518985983</v>
      </c>
      <c r="F57" s="47">
        <v>48912167</v>
      </c>
      <c r="G57" s="34">
        <f t="shared" si="1"/>
        <v>2627.0029002631723</v>
      </c>
      <c r="H57" s="82">
        <v>3569188</v>
      </c>
      <c r="I57" s="34">
        <f t="shared" si="2"/>
        <v>191.6960094527096</v>
      </c>
      <c r="J57" s="90">
        <v>12742323</v>
      </c>
      <c r="K57" s="34">
        <f t="shared" si="3"/>
        <v>684.37203931467855</v>
      </c>
      <c r="L57" s="47">
        <v>3003864</v>
      </c>
      <c r="M57" s="34">
        <f t="shared" si="4"/>
        <v>161.33326172189697</v>
      </c>
      <c r="N57" s="116">
        <v>15262865</v>
      </c>
      <c r="O57" s="34">
        <f t="shared" si="5"/>
        <v>819.74676405822015</v>
      </c>
      <c r="P57" s="116">
        <v>797020</v>
      </c>
      <c r="Q57" s="34">
        <f t="shared" si="6"/>
        <v>42.806810247596545</v>
      </c>
      <c r="R57" s="123">
        <v>391157</v>
      </c>
      <c r="S57" s="34">
        <f t="shared" si="7"/>
        <v>21.008485955207046</v>
      </c>
      <c r="T57" s="123">
        <v>33292045</v>
      </c>
      <c r="U57" s="34">
        <f t="shared" si="8"/>
        <v>1788.0683710188516</v>
      </c>
      <c r="V57" s="35">
        <f t="shared" si="9"/>
        <v>207725238</v>
      </c>
      <c r="W57" s="34">
        <f t="shared" si="10"/>
        <v>11156.626993930931</v>
      </c>
    </row>
    <row r="58" spans="1:23" x14ac:dyDescent="0.3">
      <c r="A58" s="50">
        <v>56</v>
      </c>
      <c r="B58" s="97" t="s">
        <v>106</v>
      </c>
      <c r="C58" s="65">
        <v>2355</v>
      </c>
      <c r="D58" s="75">
        <v>14382975</v>
      </c>
      <c r="E58" s="51">
        <f t="shared" si="0"/>
        <v>6107.4203821656047</v>
      </c>
      <c r="F58" s="76">
        <v>6746030</v>
      </c>
      <c r="G58" s="51">
        <f t="shared" si="1"/>
        <v>2864.5562632696392</v>
      </c>
      <c r="H58" s="84">
        <v>830138</v>
      </c>
      <c r="I58" s="51">
        <f t="shared" si="2"/>
        <v>352.50021231422505</v>
      </c>
      <c r="J58" s="92">
        <v>679320</v>
      </c>
      <c r="K58" s="51">
        <f t="shared" si="3"/>
        <v>288.45859872611464</v>
      </c>
      <c r="L58" s="76">
        <v>915949</v>
      </c>
      <c r="M58" s="51">
        <f t="shared" si="4"/>
        <v>388.93800424628449</v>
      </c>
      <c r="N58" s="118">
        <v>2395886</v>
      </c>
      <c r="O58" s="51">
        <f t="shared" si="5"/>
        <v>1017.3613588110403</v>
      </c>
      <c r="P58" s="118">
        <v>175246</v>
      </c>
      <c r="Q58" s="51">
        <f t="shared" si="6"/>
        <v>74.414437367303606</v>
      </c>
      <c r="R58" s="125">
        <v>151214</v>
      </c>
      <c r="S58" s="51">
        <f t="shared" si="7"/>
        <v>64.209766454352447</v>
      </c>
      <c r="T58" s="125">
        <v>6644475</v>
      </c>
      <c r="U58" s="51">
        <f t="shared" si="8"/>
        <v>2821.4331210191081</v>
      </c>
      <c r="V58" s="52">
        <f t="shared" si="9"/>
        <v>32921233</v>
      </c>
      <c r="W58" s="51">
        <f t="shared" si="10"/>
        <v>13979.292144373672</v>
      </c>
    </row>
    <row r="59" spans="1:23" s="33" customFormat="1" x14ac:dyDescent="0.3">
      <c r="A59" s="40">
        <v>57</v>
      </c>
      <c r="B59" s="95" t="s">
        <v>87</v>
      </c>
      <c r="C59" s="65">
        <v>9460</v>
      </c>
      <c r="D59" s="74">
        <v>51838679</v>
      </c>
      <c r="E59" s="37">
        <f t="shared" si="0"/>
        <v>5479.775792811839</v>
      </c>
      <c r="F59" s="46">
        <v>21762845</v>
      </c>
      <c r="G59" s="37">
        <f t="shared" si="1"/>
        <v>2300.5121564482029</v>
      </c>
      <c r="H59" s="83">
        <v>2379393</v>
      </c>
      <c r="I59" s="37">
        <f t="shared" si="2"/>
        <v>251.52145877378436</v>
      </c>
      <c r="J59" s="91">
        <v>3479604</v>
      </c>
      <c r="K59" s="37">
        <f t="shared" si="3"/>
        <v>367.82283298097252</v>
      </c>
      <c r="L59" s="46">
        <v>2492017</v>
      </c>
      <c r="M59" s="37">
        <f t="shared" si="4"/>
        <v>263.42674418604651</v>
      </c>
      <c r="N59" s="117">
        <v>8234713</v>
      </c>
      <c r="O59" s="37">
        <f t="shared" si="5"/>
        <v>870.47706131078223</v>
      </c>
      <c r="P59" s="117">
        <v>682489</v>
      </c>
      <c r="Q59" s="37">
        <f t="shared" si="6"/>
        <v>72.144714587737838</v>
      </c>
      <c r="R59" s="124">
        <v>675635</v>
      </c>
      <c r="S59" s="37">
        <f t="shared" si="7"/>
        <v>71.420190274841431</v>
      </c>
      <c r="T59" s="124">
        <v>12153705</v>
      </c>
      <c r="U59" s="37">
        <f t="shared" si="8"/>
        <v>1284.7468287526426</v>
      </c>
      <c r="V59" s="38">
        <f t="shared" si="9"/>
        <v>103699080</v>
      </c>
      <c r="W59" s="37">
        <f t="shared" si="10"/>
        <v>10961.847780126849</v>
      </c>
    </row>
    <row r="60" spans="1:23" s="33" customFormat="1" x14ac:dyDescent="0.3">
      <c r="A60" s="40">
        <v>58</v>
      </c>
      <c r="B60" s="95" t="s">
        <v>57</v>
      </c>
      <c r="C60" s="65">
        <v>9829</v>
      </c>
      <c r="D60" s="74">
        <v>56186712</v>
      </c>
      <c r="E60" s="37">
        <f t="shared" si="0"/>
        <v>5716.4220164818398</v>
      </c>
      <c r="F60" s="46">
        <v>24628490</v>
      </c>
      <c r="G60" s="37">
        <f t="shared" si="1"/>
        <v>2505.6964085868349</v>
      </c>
      <c r="H60" s="83">
        <v>2081886</v>
      </c>
      <c r="I60" s="37">
        <f t="shared" si="2"/>
        <v>211.81056058602096</v>
      </c>
      <c r="J60" s="91">
        <v>10795979</v>
      </c>
      <c r="K60" s="37">
        <f t="shared" si="3"/>
        <v>1098.3802014447044</v>
      </c>
      <c r="L60" s="46">
        <v>1796818</v>
      </c>
      <c r="M60" s="37">
        <f t="shared" si="4"/>
        <v>182.80781361277852</v>
      </c>
      <c r="N60" s="117">
        <v>9786263</v>
      </c>
      <c r="O60" s="37">
        <f t="shared" si="5"/>
        <v>995.65194831620715</v>
      </c>
      <c r="P60" s="117">
        <v>1163921</v>
      </c>
      <c r="Q60" s="37">
        <f t="shared" si="6"/>
        <v>118.41703123410316</v>
      </c>
      <c r="R60" s="124">
        <v>4193631</v>
      </c>
      <c r="S60" s="37">
        <f t="shared" si="7"/>
        <v>426.65896835893784</v>
      </c>
      <c r="T60" s="124">
        <v>23103019</v>
      </c>
      <c r="U60" s="37">
        <f t="shared" si="8"/>
        <v>2350.4953708413877</v>
      </c>
      <c r="V60" s="38">
        <f t="shared" si="9"/>
        <v>133736719</v>
      </c>
      <c r="W60" s="37">
        <f t="shared" si="10"/>
        <v>13606.340319462814</v>
      </c>
    </row>
    <row r="61" spans="1:23" s="33" customFormat="1" x14ac:dyDescent="0.3">
      <c r="A61" s="40">
        <v>59</v>
      </c>
      <c r="B61" s="95" t="s">
        <v>58</v>
      </c>
      <c r="C61" s="65">
        <v>5426</v>
      </c>
      <c r="D61" s="74">
        <v>28597492</v>
      </c>
      <c r="E61" s="37">
        <f t="shared" si="0"/>
        <v>5270.4555842241061</v>
      </c>
      <c r="F61" s="46">
        <v>14381102</v>
      </c>
      <c r="G61" s="37">
        <f t="shared" si="1"/>
        <v>2650.4058238112789</v>
      </c>
      <c r="H61" s="83">
        <v>665376</v>
      </c>
      <c r="I61" s="37">
        <f t="shared" si="2"/>
        <v>122.62734979727239</v>
      </c>
      <c r="J61" s="91">
        <v>2558536</v>
      </c>
      <c r="K61" s="37">
        <f t="shared" si="3"/>
        <v>471.53262071507555</v>
      </c>
      <c r="L61" s="46">
        <v>3358889</v>
      </c>
      <c r="M61" s="37">
        <f t="shared" si="4"/>
        <v>619.03593807593074</v>
      </c>
      <c r="N61" s="117">
        <v>4762981</v>
      </c>
      <c r="O61" s="37">
        <f t="shared" si="5"/>
        <v>877.80704017692597</v>
      </c>
      <c r="P61" s="117">
        <v>205511</v>
      </c>
      <c r="Q61" s="37">
        <f t="shared" si="6"/>
        <v>37.875230372281607</v>
      </c>
      <c r="R61" s="124">
        <v>4036732</v>
      </c>
      <c r="S61" s="37">
        <f t="shared" si="7"/>
        <v>743.96092886103941</v>
      </c>
      <c r="T61" s="124">
        <v>569848</v>
      </c>
      <c r="U61" s="37">
        <f t="shared" si="8"/>
        <v>105.02174714338371</v>
      </c>
      <c r="V61" s="38">
        <f t="shared" si="9"/>
        <v>59136467</v>
      </c>
      <c r="W61" s="37">
        <f t="shared" si="10"/>
        <v>10898.722263177295</v>
      </c>
    </row>
    <row r="62" spans="1:23" x14ac:dyDescent="0.3">
      <c r="A62" s="17">
        <v>60</v>
      </c>
      <c r="B62" s="98" t="s">
        <v>59</v>
      </c>
      <c r="C62" s="64">
        <v>6661</v>
      </c>
      <c r="D62" s="73">
        <v>34296146</v>
      </c>
      <c r="E62" s="34">
        <f t="shared" si="0"/>
        <v>5148.7983786218283</v>
      </c>
      <c r="F62" s="47">
        <v>16642656</v>
      </c>
      <c r="G62" s="34">
        <f t="shared" si="1"/>
        <v>2498.5221438222488</v>
      </c>
      <c r="H62" s="82">
        <v>1528414</v>
      </c>
      <c r="I62" s="34">
        <f t="shared" si="2"/>
        <v>229.45713856778261</v>
      </c>
      <c r="J62" s="90">
        <v>4082745</v>
      </c>
      <c r="K62" s="34">
        <f t="shared" si="3"/>
        <v>612.9327428314067</v>
      </c>
      <c r="L62" s="47">
        <v>1186437</v>
      </c>
      <c r="M62" s="34">
        <f t="shared" si="4"/>
        <v>178.11694940699596</v>
      </c>
      <c r="N62" s="116">
        <v>5913263</v>
      </c>
      <c r="O62" s="34">
        <f t="shared" si="5"/>
        <v>887.74403242756341</v>
      </c>
      <c r="P62" s="116">
        <v>839095</v>
      </c>
      <c r="Q62" s="34">
        <f t="shared" si="6"/>
        <v>125.97132562678277</v>
      </c>
      <c r="R62" s="123">
        <v>7195178</v>
      </c>
      <c r="S62" s="34">
        <f t="shared" si="7"/>
        <v>1080.1948656357904</v>
      </c>
      <c r="T62" s="123">
        <v>3459470</v>
      </c>
      <c r="U62" s="34">
        <f t="shared" si="8"/>
        <v>519.36195766401443</v>
      </c>
      <c r="V62" s="35">
        <f t="shared" si="9"/>
        <v>75143404</v>
      </c>
      <c r="W62" s="34">
        <f t="shared" si="10"/>
        <v>11281.099534604415</v>
      </c>
    </row>
    <row r="63" spans="1:23" x14ac:dyDescent="0.3">
      <c r="A63" s="50">
        <v>61</v>
      </c>
      <c r="B63" s="97" t="s">
        <v>60</v>
      </c>
      <c r="C63" s="65">
        <v>3896</v>
      </c>
      <c r="D63" s="75">
        <v>25413256</v>
      </c>
      <c r="E63" s="51">
        <f t="shared" si="0"/>
        <v>6522.9096509240244</v>
      </c>
      <c r="F63" s="76">
        <v>10825028</v>
      </c>
      <c r="G63" s="51">
        <f t="shared" si="1"/>
        <v>2778.4979466119098</v>
      </c>
      <c r="H63" s="84">
        <v>2094744</v>
      </c>
      <c r="I63" s="51">
        <f t="shared" si="2"/>
        <v>537.66529774127309</v>
      </c>
      <c r="J63" s="92">
        <v>859466</v>
      </c>
      <c r="K63" s="51">
        <f t="shared" si="3"/>
        <v>220.60215605749485</v>
      </c>
      <c r="L63" s="76">
        <v>3105456</v>
      </c>
      <c r="M63" s="51">
        <f t="shared" si="4"/>
        <v>797.08829568788497</v>
      </c>
      <c r="N63" s="118">
        <v>3469469</v>
      </c>
      <c r="O63" s="51">
        <f t="shared" si="5"/>
        <v>890.52079055441482</v>
      </c>
      <c r="P63" s="118">
        <v>233817</v>
      </c>
      <c r="Q63" s="51">
        <f t="shared" si="6"/>
        <v>60.014630390143736</v>
      </c>
      <c r="R63" s="125">
        <v>103630</v>
      </c>
      <c r="S63" s="51">
        <f t="shared" si="7"/>
        <v>26.599075975359344</v>
      </c>
      <c r="T63" s="125">
        <v>3076211</v>
      </c>
      <c r="U63" s="51">
        <f t="shared" si="8"/>
        <v>789.58187885010273</v>
      </c>
      <c r="V63" s="52">
        <f t="shared" si="9"/>
        <v>49181077</v>
      </c>
      <c r="W63" s="51">
        <f t="shared" si="10"/>
        <v>12623.479722792608</v>
      </c>
    </row>
    <row r="64" spans="1:23" s="33" customFormat="1" x14ac:dyDescent="0.3">
      <c r="A64" s="40">
        <v>62</v>
      </c>
      <c r="B64" s="95" t="s">
        <v>61</v>
      </c>
      <c r="C64" s="65">
        <v>2195</v>
      </c>
      <c r="D64" s="74">
        <v>11544794</v>
      </c>
      <c r="E64" s="37">
        <f t="shared" si="0"/>
        <v>5259.587243735763</v>
      </c>
      <c r="F64" s="46">
        <v>6356415</v>
      </c>
      <c r="G64" s="37">
        <f t="shared" si="1"/>
        <v>2895.861047835991</v>
      </c>
      <c r="H64" s="83">
        <v>240104</v>
      </c>
      <c r="I64" s="37">
        <f t="shared" si="2"/>
        <v>109.38678815489749</v>
      </c>
      <c r="J64" s="91">
        <v>485092</v>
      </c>
      <c r="K64" s="37">
        <f t="shared" si="3"/>
        <v>220.99863325740318</v>
      </c>
      <c r="L64" s="46">
        <v>417546</v>
      </c>
      <c r="M64" s="37">
        <f t="shared" si="4"/>
        <v>190.22596810933942</v>
      </c>
      <c r="N64" s="117">
        <v>1950294</v>
      </c>
      <c r="O64" s="37">
        <f t="shared" si="5"/>
        <v>888.51662870159453</v>
      </c>
      <c r="P64" s="117">
        <v>517091</v>
      </c>
      <c r="Q64" s="37">
        <f t="shared" si="6"/>
        <v>235.57676537585422</v>
      </c>
      <c r="R64" s="124">
        <v>85350</v>
      </c>
      <c r="S64" s="37">
        <f t="shared" si="7"/>
        <v>38.883826879271069</v>
      </c>
      <c r="T64" s="124">
        <v>658468</v>
      </c>
      <c r="U64" s="37">
        <f t="shared" si="8"/>
        <v>299.9854214123007</v>
      </c>
      <c r="V64" s="38">
        <f t="shared" si="9"/>
        <v>22255154</v>
      </c>
      <c r="W64" s="37">
        <f t="shared" si="10"/>
        <v>10139.022323462415</v>
      </c>
    </row>
    <row r="65" spans="1:23" s="33" customFormat="1" x14ac:dyDescent="0.3">
      <c r="A65" s="40">
        <v>63</v>
      </c>
      <c r="B65" s="95" t="s">
        <v>62</v>
      </c>
      <c r="C65" s="65">
        <v>2137</v>
      </c>
      <c r="D65" s="74">
        <v>17428776</v>
      </c>
      <c r="E65" s="37">
        <f t="shared" si="0"/>
        <v>8155.7211043518955</v>
      </c>
      <c r="F65" s="46">
        <v>6533271</v>
      </c>
      <c r="G65" s="37">
        <f t="shared" si="1"/>
        <v>3057.216190921853</v>
      </c>
      <c r="H65" s="83">
        <v>509079</v>
      </c>
      <c r="I65" s="37">
        <f t="shared" si="2"/>
        <v>238.22133832475433</v>
      </c>
      <c r="J65" s="91">
        <v>467306</v>
      </c>
      <c r="K65" s="37">
        <f t="shared" si="3"/>
        <v>218.67384183434723</v>
      </c>
      <c r="L65" s="46">
        <v>1019743</v>
      </c>
      <c r="M65" s="37">
        <f t="shared" si="4"/>
        <v>477.18437061300887</v>
      </c>
      <c r="N65" s="117">
        <v>1879867</v>
      </c>
      <c r="O65" s="37">
        <f t="shared" si="5"/>
        <v>879.67571361722037</v>
      </c>
      <c r="P65" s="117">
        <v>251645</v>
      </c>
      <c r="Q65" s="37">
        <f t="shared" si="6"/>
        <v>117.75620028076743</v>
      </c>
      <c r="R65" s="124">
        <v>800281</v>
      </c>
      <c r="S65" s="37">
        <f t="shared" si="7"/>
        <v>374.48806738418341</v>
      </c>
      <c r="T65" s="124">
        <v>657847</v>
      </c>
      <c r="U65" s="37">
        <f t="shared" si="8"/>
        <v>307.83668694431447</v>
      </c>
      <c r="V65" s="38">
        <f t="shared" si="9"/>
        <v>29547815</v>
      </c>
      <c r="W65" s="37">
        <f t="shared" si="10"/>
        <v>13826.773514272345</v>
      </c>
    </row>
    <row r="66" spans="1:23" s="33" customFormat="1" x14ac:dyDescent="0.3">
      <c r="A66" s="40">
        <v>64</v>
      </c>
      <c r="B66" s="95" t="s">
        <v>63</v>
      </c>
      <c r="C66" s="65">
        <v>2507</v>
      </c>
      <c r="D66" s="74">
        <v>13577576</v>
      </c>
      <c r="E66" s="37">
        <f t="shared" si="0"/>
        <v>5415.8659752692465</v>
      </c>
      <c r="F66" s="46">
        <v>7020762</v>
      </c>
      <c r="G66" s="37">
        <f t="shared" si="1"/>
        <v>2800.463502193857</v>
      </c>
      <c r="H66" s="83">
        <v>422405</v>
      </c>
      <c r="I66" s="37">
        <f t="shared" si="2"/>
        <v>168.49022736338253</v>
      </c>
      <c r="J66" s="91">
        <v>520613</v>
      </c>
      <c r="K66" s="37">
        <f t="shared" si="3"/>
        <v>207.66374152373353</v>
      </c>
      <c r="L66" s="46">
        <v>696442</v>
      </c>
      <c r="M66" s="37">
        <f t="shared" si="4"/>
        <v>277.79896290386915</v>
      </c>
      <c r="N66" s="117">
        <v>2505999</v>
      </c>
      <c r="O66" s="37">
        <f t="shared" si="5"/>
        <v>999.60071798962906</v>
      </c>
      <c r="P66" s="117">
        <v>484714</v>
      </c>
      <c r="Q66" s="37">
        <f t="shared" si="6"/>
        <v>193.34423613881134</v>
      </c>
      <c r="R66" s="124">
        <v>1413008</v>
      </c>
      <c r="S66" s="37">
        <f t="shared" si="7"/>
        <v>563.62504986039096</v>
      </c>
      <c r="T66" s="124">
        <v>254459</v>
      </c>
      <c r="U66" s="37">
        <f t="shared" si="8"/>
        <v>101.49940167530913</v>
      </c>
      <c r="V66" s="38">
        <f t="shared" si="9"/>
        <v>26895978</v>
      </c>
      <c r="W66" s="37">
        <f t="shared" si="10"/>
        <v>10728.351814918229</v>
      </c>
    </row>
    <row r="67" spans="1:23" x14ac:dyDescent="0.3">
      <c r="A67" s="17">
        <v>65</v>
      </c>
      <c r="B67" s="98" t="s">
        <v>64</v>
      </c>
      <c r="C67" s="64">
        <v>8593</v>
      </c>
      <c r="D67" s="73">
        <v>57510393</v>
      </c>
      <c r="E67" s="34">
        <f t="shared" si="0"/>
        <v>6692.7025485860586</v>
      </c>
      <c r="F67" s="47">
        <v>23664673</v>
      </c>
      <c r="G67" s="34">
        <f t="shared" si="1"/>
        <v>2753.9477481671129</v>
      </c>
      <c r="H67" s="82">
        <v>2084680</v>
      </c>
      <c r="I67" s="34">
        <f t="shared" si="2"/>
        <v>242.60211800302571</v>
      </c>
      <c r="J67" s="90">
        <v>3151607</v>
      </c>
      <c r="K67" s="34">
        <f t="shared" si="3"/>
        <v>366.76445944373324</v>
      </c>
      <c r="L67" s="47">
        <v>1559894</v>
      </c>
      <c r="M67" s="34">
        <f t="shared" si="4"/>
        <v>181.5307808681485</v>
      </c>
      <c r="N67" s="116">
        <v>8335132</v>
      </c>
      <c r="O67" s="34">
        <f t="shared" si="5"/>
        <v>969.99092284417554</v>
      </c>
      <c r="P67" s="116">
        <v>1077132</v>
      </c>
      <c r="Q67" s="34">
        <f t="shared" si="6"/>
        <v>125.34993599441405</v>
      </c>
      <c r="R67" s="123">
        <v>8194492</v>
      </c>
      <c r="S67" s="34">
        <f t="shared" si="7"/>
        <v>953.6241126498312</v>
      </c>
      <c r="T67" s="123">
        <v>2709192</v>
      </c>
      <c r="U67" s="34">
        <f t="shared" si="8"/>
        <v>315.27894798091472</v>
      </c>
      <c r="V67" s="35">
        <f t="shared" si="9"/>
        <v>108287195</v>
      </c>
      <c r="W67" s="34">
        <f t="shared" si="10"/>
        <v>12601.791574537414</v>
      </c>
    </row>
    <row r="68" spans="1:23" x14ac:dyDescent="0.3">
      <c r="A68" s="50">
        <v>66</v>
      </c>
      <c r="B68" s="97" t="s">
        <v>88</v>
      </c>
      <c r="C68" s="65">
        <v>2108</v>
      </c>
      <c r="D68" s="75">
        <v>14551867</v>
      </c>
      <c r="E68" s="51">
        <f>D68/$C68</f>
        <v>6903.1627134724858</v>
      </c>
      <c r="F68" s="76">
        <v>7286015</v>
      </c>
      <c r="G68" s="51">
        <f>F68/$C68</f>
        <v>3456.3638519924098</v>
      </c>
      <c r="H68" s="84">
        <v>924670</v>
      </c>
      <c r="I68" s="51">
        <f>H68/$C68</f>
        <v>438.64800759013281</v>
      </c>
      <c r="J68" s="92">
        <v>4469038</v>
      </c>
      <c r="K68" s="51">
        <f>J68/$C68</f>
        <v>2120.0370018975332</v>
      </c>
      <c r="L68" s="76">
        <v>1274464</v>
      </c>
      <c r="M68" s="51">
        <f>L68/$C68</f>
        <v>604.58444022770402</v>
      </c>
      <c r="N68" s="118">
        <v>2288434</v>
      </c>
      <c r="O68" s="51">
        <f>N68/$C68</f>
        <v>1085.5948766603415</v>
      </c>
      <c r="P68" s="118">
        <v>72832</v>
      </c>
      <c r="Q68" s="51">
        <f>P68/$C68</f>
        <v>34.550284629981022</v>
      </c>
      <c r="R68" s="125">
        <v>179477</v>
      </c>
      <c r="S68" s="51">
        <f>R68/$C68</f>
        <v>85.14089184060721</v>
      </c>
      <c r="T68" s="125">
        <v>1013981</v>
      </c>
      <c r="U68" s="51">
        <f>T68/$C68</f>
        <v>481.01565464895634</v>
      </c>
      <c r="V68" s="52">
        <f>D68+F68+H68+J68+L68+N68+P68+R68+T68</f>
        <v>32060778</v>
      </c>
      <c r="W68" s="51">
        <f>V68/$C68</f>
        <v>15209.097722960152</v>
      </c>
    </row>
    <row r="69" spans="1:23" s="33" customFormat="1" x14ac:dyDescent="0.3">
      <c r="A69" s="40">
        <v>67</v>
      </c>
      <c r="B69" s="95" t="s">
        <v>89</v>
      </c>
      <c r="C69" s="65">
        <v>5335</v>
      </c>
      <c r="D69" s="74">
        <v>30743798</v>
      </c>
      <c r="E69" s="37">
        <f t="shared" si="0"/>
        <v>5762.6612933458291</v>
      </c>
      <c r="F69" s="46">
        <v>12490686</v>
      </c>
      <c r="G69" s="37">
        <f t="shared" si="1"/>
        <v>2341.2719775070291</v>
      </c>
      <c r="H69" s="83">
        <v>3006945</v>
      </c>
      <c r="I69" s="37">
        <f t="shared" si="2"/>
        <v>563.62605435801311</v>
      </c>
      <c r="J69" s="91">
        <v>15232344</v>
      </c>
      <c r="K69" s="37">
        <f t="shared" si="3"/>
        <v>2855.1722586691658</v>
      </c>
      <c r="L69" s="46">
        <v>4844031</v>
      </c>
      <c r="M69" s="37">
        <f t="shared" si="4"/>
        <v>907.97207122774137</v>
      </c>
      <c r="N69" s="117">
        <v>3661671</v>
      </c>
      <c r="O69" s="37">
        <f t="shared" si="5"/>
        <v>686.34882849109658</v>
      </c>
      <c r="P69" s="117">
        <v>1354259</v>
      </c>
      <c r="Q69" s="37">
        <f t="shared" si="6"/>
        <v>253.84423617619493</v>
      </c>
      <c r="R69" s="124">
        <v>7758877</v>
      </c>
      <c r="S69" s="37">
        <f t="shared" si="7"/>
        <v>1454.3349578256796</v>
      </c>
      <c r="T69" s="124">
        <v>1332111</v>
      </c>
      <c r="U69" s="37">
        <f t="shared" si="8"/>
        <v>249.69278350515464</v>
      </c>
      <c r="V69" s="38">
        <f>D69+F69+H69+J69+L69+N69+P69+R69+T69</f>
        <v>80424722</v>
      </c>
      <c r="W69" s="37">
        <f t="shared" si="10"/>
        <v>15074.924461105904</v>
      </c>
    </row>
    <row r="70" spans="1:23" s="33" customFormat="1" x14ac:dyDescent="0.3">
      <c r="A70" s="40">
        <v>68</v>
      </c>
      <c r="B70" s="95" t="s">
        <v>90</v>
      </c>
      <c r="C70" s="65">
        <v>1753</v>
      </c>
      <c r="D70" s="74">
        <v>10995941</v>
      </c>
      <c r="E70" s="37">
        <f>D70/$C70</f>
        <v>6272.6417569880205</v>
      </c>
      <c r="F70" s="46">
        <v>4172126</v>
      </c>
      <c r="G70" s="37">
        <f>F70/$C70</f>
        <v>2379.9920136908158</v>
      </c>
      <c r="H70" s="83">
        <v>646925</v>
      </c>
      <c r="I70" s="37">
        <f>H70/$C70</f>
        <v>369.03879064460926</v>
      </c>
      <c r="J70" s="91">
        <v>1285942</v>
      </c>
      <c r="K70" s="37">
        <f>J70/$C70</f>
        <v>733.56645750142616</v>
      </c>
      <c r="L70" s="46">
        <v>538064</v>
      </c>
      <c r="M70" s="37">
        <f>L70/$C70</f>
        <v>306.93896177980605</v>
      </c>
      <c r="N70" s="117">
        <v>1963930</v>
      </c>
      <c r="O70" s="37">
        <f>N70/$C70</f>
        <v>1120.3251568739304</v>
      </c>
      <c r="P70" s="117">
        <v>4983</v>
      </c>
      <c r="Q70" s="37">
        <f>P70/$C70</f>
        <v>2.8425556189389618</v>
      </c>
      <c r="R70" s="124">
        <v>74818</v>
      </c>
      <c r="S70" s="37">
        <f>R70/$C70</f>
        <v>42.679977181973761</v>
      </c>
      <c r="T70" s="124">
        <v>5812263</v>
      </c>
      <c r="U70" s="37">
        <f>T70/$C70</f>
        <v>3315.6092413006277</v>
      </c>
      <c r="V70" s="38">
        <f>D70+F70+H70+J70+L70+N70+P70+R70+T70</f>
        <v>25494992</v>
      </c>
      <c r="W70" s="37">
        <f>V70/$C70</f>
        <v>14543.634911580148</v>
      </c>
    </row>
    <row r="71" spans="1:23" s="33" customFormat="1" x14ac:dyDescent="0.3">
      <c r="A71" s="40">
        <v>69</v>
      </c>
      <c r="B71" s="95" t="s">
        <v>91</v>
      </c>
      <c r="C71" s="65">
        <v>4315</v>
      </c>
      <c r="D71" s="74">
        <v>21075755</v>
      </c>
      <c r="E71" s="37">
        <f>D71/$C71</f>
        <v>4884.3001158748548</v>
      </c>
      <c r="F71" s="46">
        <v>8033042</v>
      </c>
      <c r="G71" s="37">
        <f>F71/$C71</f>
        <v>1861.6551564310544</v>
      </c>
      <c r="H71" s="83">
        <v>4782863</v>
      </c>
      <c r="I71" s="37">
        <f>H71/$C71</f>
        <v>1108.4271147161066</v>
      </c>
      <c r="J71" s="91">
        <v>4733120</v>
      </c>
      <c r="K71" s="37">
        <f>J71/$C71</f>
        <v>1096.8991888760138</v>
      </c>
      <c r="L71" s="46">
        <v>1363795</v>
      </c>
      <c r="M71" s="37">
        <f>L71/$C71</f>
        <v>316.0590961761298</v>
      </c>
      <c r="N71" s="117">
        <v>3216496</v>
      </c>
      <c r="O71" s="37">
        <f>N71/$C71</f>
        <v>745.42201622247967</v>
      </c>
      <c r="P71" s="117">
        <v>995876</v>
      </c>
      <c r="Q71" s="37">
        <f>P71/$C71</f>
        <v>230.79397450753186</v>
      </c>
      <c r="R71" s="124">
        <v>4216016</v>
      </c>
      <c r="S71" s="37">
        <f>R71/$C71</f>
        <v>977.06048667439165</v>
      </c>
      <c r="T71" s="124">
        <v>89553</v>
      </c>
      <c r="U71" s="37">
        <f>T71/$C71</f>
        <v>20.75388180764774</v>
      </c>
      <c r="V71" s="38">
        <f>D71+F71+H71+J71+L71+N71+P71+R71+T71</f>
        <v>48506516</v>
      </c>
      <c r="W71" s="37">
        <f>V71/$C71</f>
        <v>11241.371031286211</v>
      </c>
    </row>
    <row r="72" spans="1:23" ht="12.75" customHeight="1" x14ac:dyDescent="0.3">
      <c r="A72" s="71">
        <v>396</v>
      </c>
      <c r="B72" s="96" t="s">
        <v>107</v>
      </c>
      <c r="C72" s="64">
        <v>33393</v>
      </c>
      <c r="D72" s="93">
        <v>199639678</v>
      </c>
      <c r="E72" s="93">
        <f>D72/$C72</f>
        <v>5978.4888449675082</v>
      </c>
      <c r="F72" s="47">
        <v>50034536</v>
      </c>
      <c r="G72" s="93">
        <f>F72/$C72</f>
        <v>1498.3540262929357</v>
      </c>
      <c r="H72" s="93">
        <v>37499339</v>
      </c>
      <c r="I72" s="93">
        <f>H72/$C72</f>
        <v>1122.9700536040486</v>
      </c>
      <c r="J72" s="93">
        <v>17113898</v>
      </c>
      <c r="K72" s="93">
        <f>J72/$C72</f>
        <v>512.49956577725868</v>
      </c>
      <c r="L72" s="47">
        <v>51165317</v>
      </c>
      <c r="M72" s="93">
        <f>L72/$C72</f>
        <v>1532.216841853083</v>
      </c>
      <c r="N72" s="116">
        <v>27000376</v>
      </c>
      <c r="O72" s="93">
        <f>N72/$C72</f>
        <v>808.56395052855385</v>
      </c>
      <c r="P72" s="119">
        <v>4165771</v>
      </c>
      <c r="Q72" s="93">
        <f>P72/$C72</f>
        <v>124.74982780822329</v>
      </c>
      <c r="R72" s="93">
        <v>8074768</v>
      </c>
      <c r="S72" s="93">
        <f>R72/$C72</f>
        <v>241.81019974246101</v>
      </c>
      <c r="T72" s="123">
        <v>227279090</v>
      </c>
      <c r="U72" s="93">
        <f>T72/$C72</f>
        <v>6806.1896205791636</v>
      </c>
      <c r="V72" s="35">
        <f>D72+F72+H72+J72+L72+N72+P72+R72+T72</f>
        <v>621972773</v>
      </c>
      <c r="W72" s="93">
        <f>V72/$C72</f>
        <v>18625.842931153235</v>
      </c>
    </row>
    <row r="73" spans="1:23" x14ac:dyDescent="0.3">
      <c r="A73" s="53"/>
      <c r="B73" s="54" t="s">
        <v>108</v>
      </c>
      <c r="C73" s="55">
        <f>SUM(C3:C72)</f>
        <v>694120</v>
      </c>
      <c r="D73" s="106">
        <f>SUM(D3:D72)</f>
        <v>4040716611</v>
      </c>
      <c r="E73" s="56">
        <f>D73/$C73</f>
        <v>5821.351655333372</v>
      </c>
      <c r="F73" s="56">
        <f>SUM(F3:F72)</f>
        <v>1870177631</v>
      </c>
      <c r="G73" s="56">
        <f>F73/$C73</f>
        <v>2694.3145724082292</v>
      </c>
      <c r="H73" s="57">
        <f>SUM(H3:H72)</f>
        <v>296290447</v>
      </c>
      <c r="I73" s="58">
        <f>H73/$C73</f>
        <v>426.85767158416411</v>
      </c>
      <c r="J73" s="58">
        <f>SUM(J3:J72)</f>
        <v>590011192</v>
      </c>
      <c r="K73" s="58">
        <f>J73/$C73</f>
        <v>850.01324266697407</v>
      </c>
      <c r="L73" s="49">
        <f>SUM(L3:L72)</f>
        <v>245777056</v>
      </c>
      <c r="M73" s="58">
        <f>L73/$C73</f>
        <v>354.08438886647843</v>
      </c>
      <c r="N73" s="58">
        <f>SUM(N3:N72)</f>
        <v>621556681</v>
      </c>
      <c r="O73" s="58">
        <f>N73/$C73</f>
        <v>895.45997954244228</v>
      </c>
      <c r="P73" s="49">
        <f>SUM(P3:P72)</f>
        <v>73115588</v>
      </c>
      <c r="Q73" s="58">
        <f>P73/$C73</f>
        <v>105.33565954013716</v>
      </c>
      <c r="R73" s="58">
        <f>SUM(R3:R72)</f>
        <v>437427911</v>
      </c>
      <c r="S73" s="58">
        <f>R73/$C73</f>
        <v>630.1906168962139</v>
      </c>
      <c r="T73" s="49">
        <f>SUM(T3:T72)</f>
        <v>1132539455</v>
      </c>
      <c r="U73" s="58">
        <f>T73/$C73</f>
        <v>1631.6191076470927</v>
      </c>
      <c r="V73" s="59">
        <f>SUM(V3:V72)</f>
        <v>9307612572</v>
      </c>
      <c r="W73" s="58">
        <f>V73/$C73</f>
        <v>13409.226894485104</v>
      </c>
    </row>
    <row r="74" spans="1:23" x14ac:dyDescent="0.3">
      <c r="A74" s="30"/>
      <c r="B74" s="8"/>
      <c r="C74" s="41"/>
      <c r="D74" s="8"/>
      <c r="E74" s="8"/>
      <c r="F74" s="8"/>
      <c r="G74" s="20"/>
      <c r="H74" s="8"/>
      <c r="I74" s="8"/>
      <c r="J74" s="8"/>
      <c r="K74" s="20"/>
      <c r="L74" s="8"/>
      <c r="M74" s="20"/>
      <c r="N74" s="8"/>
      <c r="O74" s="20"/>
      <c r="P74" s="8"/>
      <c r="Q74" s="8"/>
      <c r="R74" s="8"/>
      <c r="S74" s="20"/>
      <c r="T74" s="8"/>
      <c r="U74" s="8"/>
      <c r="V74" s="8"/>
      <c r="W74" s="20"/>
    </row>
    <row r="75" spans="1:23" s="33" customFormat="1" x14ac:dyDescent="0.3">
      <c r="A75" s="16">
        <v>318001</v>
      </c>
      <c r="B75" s="36" t="s">
        <v>65</v>
      </c>
      <c r="C75" s="65">
        <v>1373</v>
      </c>
      <c r="D75" s="74">
        <v>7632273</v>
      </c>
      <c r="E75" s="37">
        <f>D75/$C75</f>
        <v>5558.8295702840496</v>
      </c>
      <c r="F75" s="76">
        <v>2715328</v>
      </c>
      <c r="G75" s="37">
        <f>F75/$C75</f>
        <v>1977.660597232338</v>
      </c>
      <c r="H75" s="81">
        <v>41844</v>
      </c>
      <c r="I75" s="37">
        <f>H75/$C75</f>
        <v>30.476329206117988</v>
      </c>
      <c r="J75" s="89">
        <v>1152024</v>
      </c>
      <c r="K75" s="37">
        <f>J75/$C75</f>
        <v>839.05608157319739</v>
      </c>
      <c r="L75" s="46">
        <v>125554</v>
      </c>
      <c r="M75" s="37">
        <f>L75/$C75</f>
        <v>91.445010924981787</v>
      </c>
      <c r="N75" s="117">
        <v>613188</v>
      </c>
      <c r="O75" s="37">
        <f>N75/$C75</f>
        <v>446.60451565914059</v>
      </c>
      <c r="P75" s="120">
        <v>403813</v>
      </c>
      <c r="Q75" s="37">
        <f>P75/$C75</f>
        <v>294.1099781500364</v>
      </c>
      <c r="R75" s="125">
        <v>925216</v>
      </c>
      <c r="S75" s="37">
        <f>R75/$C75</f>
        <v>673.86453022578291</v>
      </c>
      <c r="T75" s="125">
        <v>0</v>
      </c>
      <c r="U75" s="37">
        <f>T75/$C75</f>
        <v>0</v>
      </c>
      <c r="V75" s="38">
        <f>D75+F75+H75+J75+L75+N75+P75+R75+T75</f>
        <v>13609240</v>
      </c>
      <c r="W75" s="37">
        <f>V75/$C75</f>
        <v>9912.0466132556448</v>
      </c>
    </row>
    <row r="76" spans="1:23" x14ac:dyDescent="0.3">
      <c r="A76" s="13">
        <v>319001</v>
      </c>
      <c r="B76" s="25" t="s">
        <v>66</v>
      </c>
      <c r="C76" s="64">
        <v>402</v>
      </c>
      <c r="D76" s="73">
        <v>2054173</v>
      </c>
      <c r="E76" s="34">
        <f>D76/$C76</f>
        <v>5109.8830845771145</v>
      </c>
      <c r="F76" s="47">
        <v>699038</v>
      </c>
      <c r="G76" s="34">
        <f>F76/$C76</f>
        <v>1738.9004975124378</v>
      </c>
      <c r="H76" s="80">
        <v>2565</v>
      </c>
      <c r="I76" s="34">
        <f>H76/$C76</f>
        <v>6.3805970149253728</v>
      </c>
      <c r="J76" s="88">
        <v>1935</v>
      </c>
      <c r="K76" s="34">
        <f>J76/$C76</f>
        <v>4.8134328358208958</v>
      </c>
      <c r="L76" s="47">
        <v>35532</v>
      </c>
      <c r="M76" s="34">
        <f>L76/$C76</f>
        <v>88.388059701492537</v>
      </c>
      <c r="N76" s="116">
        <v>168393</v>
      </c>
      <c r="O76" s="34">
        <f>N76/$C76</f>
        <v>418.88805970149252</v>
      </c>
      <c r="P76" s="119">
        <v>56005</v>
      </c>
      <c r="Q76" s="34">
        <f>P76/$C76</f>
        <v>139.31592039800995</v>
      </c>
      <c r="R76" s="123">
        <v>219925</v>
      </c>
      <c r="S76" s="34">
        <f>R76/$C76</f>
        <v>547.07711442786069</v>
      </c>
      <c r="T76" s="123">
        <v>0</v>
      </c>
      <c r="U76" s="123">
        <f>T76/$C76</f>
        <v>0</v>
      </c>
      <c r="V76" s="35">
        <f>D76+F76+H76+J76+L76+N76+P76+R76+T76</f>
        <v>3237566</v>
      </c>
      <c r="W76" s="34">
        <f>V76/$C76</f>
        <v>8053.646766169154</v>
      </c>
    </row>
    <row r="77" spans="1:23" x14ac:dyDescent="0.3">
      <c r="A77" s="14"/>
      <c r="B77" s="15" t="s">
        <v>67</v>
      </c>
      <c r="C77" s="43">
        <f>SUM(C75:C76)</f>
        <v>1775</v>
      </c>
      <c r="D77" s="10">
        <f>SUM(D75:D76)</f>
        <v>9686446</v>
      </c>
      <c r="E77" s="10">
        <f>D77/$C77</f>
        <v>5457.1526760563384</v>
      </c>
      <c r="F77" s="10">
        <f>SUM(F75:F76)</f>
        <v>3414366</v>
      </c>
      <c r="G77" s="10">
        <f>F77/$C77</f>
        <v>1923.5864788732395</v>
      </c>
      <c r="H77" s="45">
        <f>SUM(H75:H76)</f>
        <v>44409</v>
      </c>
      <c r="I77" s="10">
        <f>H77/$C77</f>
        <v>25.019154929577464</v>
      </c>
      <c r="J77" s="10">
        <f>SUM(J75:J76)</f>
        <v>1153959</v>
      </c>
      <c r="K77" s="10">
        <f>J77/$C77</f>
        <v>650.11774647887319</v>
      </c>
      <c r="L77" s="45">
        <f>SUM(L75:L76)</f>
        <v>161086</v>
      </c>
      <c r="M77" s="10">
        <f>L77/$C77</f>
        <v>90.752676056338032</v>
      </c>
      <c r="N77" s="10">
        <f>SUM(N75:N76)</f>
        <v>781581</v>
      </c>
      <c r="O77" s="10">
        <f>N77/$C77</f>
        <v>440.32732394366195</v>
      </c>
      <c r="P77" s="45">
        <f>SUM(P75:P76)</f>
        <v>459818</v>
      </c>
      <c r="Q77" s="10">
        <f>P77/$C77</f>
        <v>259.05239436619718</v>
      </c>
      <c r="R77" s="10">
        <f>SUM(R75:R76)</f>
        <v>1145141</v>
      </c>
      <c r="S77" s="49">
        <f>R77/$C77</f>
        <v>645.14985915492957</v>
      </c>
      <c r="T77" s="45">
        <f>SUM(T75:T76)</f>
        <v>0</v>
      </c>
      <c r="U77" s="29">
        <f>T77/$C77</f>
        <v>0</v>
      </c>
      <c r="V77" s="27">
        <f>SUM(V75:V76)</f>
        <v>16846806</v>
      </c>
      <c r="W77" s="10">
        <f>V77/$C77</f>
        <v>9491.1583098591545</v>
      </c>
    </row>
    <row r="78" spans="1:23" x14ac:dyDescent="0.3">
      <c r="A78" s="11"/>
      <c r="B78" s="12"/>
      <c r="C78" s="41"/>
      <c r="D78" s="12"/>
      <c r="E78" s="12"/>
      <c r="F78" s="12"/>
      <c r="G78" s="39"/>
      <c r="H78" s="12"/>
      <c r="I78" s="12"/>
      <c r="J78" s="12"/>
      <c r="K78" s="39"/>
      <c r="L78" s="12"/>
      <c r="M78" s="39"/>
      <c r="N78" s="12"/>
      <c r="O78" s="39"/>
      <c r="P78" s="12"/>
      <c r="Q78" s="12"/>
      <c r="R78" s="12"/>
      <c r="S78" s="39"/>
      <c r="T78" s="12"/>
      <c r="U78" s="12"/>
      <c r="V78" s="12"/>
      <c r="W78" s="39"/>
    </row>
    <row r="79" spans="1:23" x14ac:dyDescent="0.3">
      <c r="A79" s="107">
        <v>321001</v>
      </c>
      <c r="B79" s="108" t="s">
        <v>109</v>
      </c>
      <c r="C79" s="65">
        <v>374</v>
      </c>
      <c r="D79" s="72">
        <v>2181882</v>
      </c>
      <c r="E79" s="51">
        <f t="shared" ref="E79:E97" si="11">D79/$C79</f>
        <v>5833.909090909091</v>
      </c>
      <c r="F79" s="76">
        <v>651589</v>
      </c>
      <c r="G79" s="51">
        <f t="shared" ref="G79:G97" si="12">F79/$C79</f>
        <v>1742.216577540107</v>
      </c>
      <c r="H79" s="79">
        <v>86800</v>
      </c>
      <c r="I79" s="51">
        <f t="shared" ref="I79:I97" si="13">H79/$C79</f>
        <v>232.08556149732621</v>
      </c>
      <c r="J79" s="87">
        <v>406521</v>
      </c>
      <c r="K79" s="51">
        <f t="shared" ref="K79:K97" si="14">J79/$C79</f>
        <v>1086.9545454545455</v>
      </c>
      <c r="L79" s="76">
        <v>66620</v>
      </c>
      <c r="M79" s="51">
        <f t="shared" ref="M79:M97" si="15">L79/$C79</f>
        <v>178.1283422459893</v>
      </c>
      <c r="N79" s="118">
        <v>430038</v>
      </c>
      <c r="O79" s="51">
        <f t="shared" ref="O79:O97" si="16">N79/$C79</f>
        <v>1149.8342245989304</v>
      </c>
      <c r="P79" s="121">
        <v>0</v>
      </c>
      <c r="Q79" s="51">
        <f t="shared" ref="Q79:Q97" si="17">P79/$C79</f>
        <v>0</v>
      </c>
      <c r="R79" s="125">
        <v>29543</v>
      </c>
      <c r="S79" s="51">
        <f t="shared" ref="S79:S97" si="18">R79/$C79</f>
        <v>78.991978609625662</v>
      </c>
      <c r="T79" s="125">
        <v>0</v>
      </c>
      <c r="U79" s="122">
        <f>T79/$C79</f>
        <v>0</v>
      </c>
      <c r="V79" s="52">
        <f t="shared" ref="V79:V84" si="19">D79+F79+H79+J79+L79+N79+P79+R79+T79</f>
        <v>3852993</v>
      </c>
      <c r="W79" s="51">
        <f t="shared" ref="W79:W97" si="20">V79/$C79</f>
        <v>10302.120320855614</v>
      </c>
    </row>
    <row r="80" spans="1:23" s="33" customFormat="1" x14ac:dyDescent="0.3">
      <c r="A80" s="109">
        <v>328001</v>
      </c>
      <c r="B80" s="110" t="s">
        <v>110</v>
      </c>
      <c r="C80" s="65">
        <v>560</v>
      </c>
      <c r="D80" s="74">
        <v>2068043</v>
      </c>
      <c r="E80" s="37">
        <f t="shared" si="11"/>
        <v>3692.9339285714286</v>
      </c>
      <c r="F80" s="46">
        <v>275185</v>
      </c>
      <c r="G80" s="37">
        <f t="shared" si="12"/>
        <v>491.40178571428572</v>
      </c>
      <c r="H80" s="78">
        <v>730367</v>
      </c>
      <c r="I80" s="37">
        <f t="shared" si="13"/>
        <v>1304.2267857142858</v>
      </c>
      <c r="J80" s="86">
        <v>747536</v>
      </c>
      <c r="K80" s="37">
        <f t="shared" si="14"/>
        <v>1334.8857142857144</v>
      </c>
      <c r="L80" s="46">
        <v>112303</v>
      </c>
      <c r="M80" s="37">
        <f t="shared" si="15"/>
        <v>200.54107142857143</v>
      </c>
      <c r="N80" s="117">
        <v>673221</v>
      </c>
      <c r="O80" s="37">
        <f t="shared" si="16"/>
        <v>1202.1803571428572</v>
      </c>
      <c r="P80" s="120">
        <v>693130</v>
      </c>
      <c r="Q80" s="37">
        <f t="shared" si="17"/>
        <v>1237.7321428571429</v>
      </c>
      <c r="R80" s="124">
        <v>31745</v>
      </c>
      <c r="S80" s="37">
        <f t="shared" si="18"/>
        <v>56.6875</v>
      </c>
      <c r="T80" s="124">
        <v>0</v>
      </c>
      <c r="U80" s="124">
        <f t="shared" ref="U80:U93" si="21">T80/$C80</f>
        <v>0</v>
      </c>
      <c r="V80" s="38">
        <f t="shared" si="19"/>
        <v>5331530</v>
      </c>
      <c r="W80" s="37">
        <f t="shared" si="20"/>
        <v>9520.5892857142862</v>
      </c>
    </row>
    <row r="81" spans="1:23" s="33" customFormat="1" x14ac:dyDescent="0.3">
      <c r="A81" s="109">
        <v>329001</v>
      </c>
      <c r="B81" s="110" t="s">
        <v>111</v>
      </c>
      <c r="C81" s="65">
        <v>372</v>
      </c>
      <c r="D81" s="74">
        <v>1975946</v>
      </c>
      <c r="E81" s="37">
        <f t="shared" si="11"/>
        <v>5311.6827956989246</v>
      </c>
      <c r="F81" s="46">
        <v>704090</v>
      </c>
      <c r="G81" s="37">
        <f t="shared" si="12"/>
        <v>1892.7150537634409</v>
      </c>
      <c r="H81" s="78">
        <v>74508</v>
      </c>
      <c r="I81" s="37">
        <f t="shared" si="13"/>
        <v>200.29032258064515</v>
      </c>
      <c r="J81" s="86">
        <v>219767</v>
      </c>
      <c r="K81" s="37">
        <f t="shared" si="14"/>
        <v>590.77150537634407</v>
      </c>
      <c r="L81" s="46">
        <v>85250</v>
      </c>
      <c r="M81" s="37">
        <f t="shared" si="15"/>
        <v>229.16666666666666</v>
      </c>
      <c r="N81" s="117">
        <v>307658</v>
      </c>
      <c r="O81" s="37">
        <f t="shared" si="16"/>
        <v>827.03763440860212</v>
      </c>
      <c r="P81" s="120">
        <v>41127</v>
      </c>
      <c r="Q81" s="37">
        <f t="shared" si="17"/>
        <v>110.55645161290323</v>
      </c>
      <c r="R81" s="124">
        <v>130931</v>
      </c>
      <c r="S81" s="37">
        <f t="shared" si="18"/>
        <v>351.96505376344084</v>
      </c>
      <c r="T81" s="124">
        <v>0</v>
      </c>
      <c r="U81" s="124">
        <f t="shared" si="21"/>
        <v>0</v>
      </c>
      <c r="V81" s="38">
        <f t="shared" si="19"/>
        <v>3539277</v>
      </c>
      <c r="W81" s="37">
        <f t="shared" si="20"/>
        <v>9514.1854838709678</v>
      </c>
    </row>
    <row r="82" spans="1:23" s="33" customFormat="1" x14ac:dyDescent="0.3">
      <c r="A82" s="109">
        <v>331001</v>
      </c>
      <c r="B82" s="110" t="s">
        <v>112</v>
      </c>
      <c r="C82" s="65">
        <v>743</v>
      </c>
      <c r="D82" s="74">
        <v>4277380</v>
      </c>
      <c r="E82" s="37">
        <f t="shared" si="11"/>
        <v>5756.9044414535665</v>
      </c>
      <c r="F82" s="46">
        <v>808329</v>
      </c>
      <c r="G82" s="37">
        <f t="shared" si="12"/>
        <v>1087.9259757738896</v>
      </c>
      <c r="H82" s="78">
        <v>1405833</v>
      </c>
      <c r="I82" s="37">
        <f t="shared" si="13"/>
        <v>1892.1036339165546</v>
      </c>
      <c r="J82" s="86">
        <v>438399</v>
      </c>
      <c r="K82" s="37">
        <f t="shared" si="14"/>
        <v>590.03903095558542</v>
      </c>
      <c r="L82" s="46">
        <v>201478</v>
      </c>
      <c r="M82" s="37">
        <f t="shared" si="15"/>
        <v>271.16823687752355</v>
      </c>
      <c r="N82" s="117">
        <v>760536</v>
      </c>
      <c r="O82" s="37">
        <f t="shared" si="16"/>
        <v>1023.6016150740243</v>
      </c>
      <c r="P82" s="120">
        <v>34086</v>
      </c>
      <c r="Q82" s="37">
        <f t="shared" si="17"/>
        <v>45.876177658142666</v>
      </c>
      <c r="R82" s="124">
        <v>50189</v>
      </c>
      <c r="S82" s="37">
        <f t="shared" si="18"/>
        <v>67.549125168236884</v>
      </c>
      <c r="T82" s="124">
        <v>35468</v>
      </c>
      <c r="U82" s="124">
        <f t="shared" si="21"/>
        <v>47.736204576043072</v>
      </c>
      <c r="V82" s="38">
        <f t="shared" si="19"/>
        <v>8011698</v>
      </c>
      <c r="W82" s="37">
        <f t="shared" si="20"/>
        <v>10782.904441453567</v>
      </c>
    </row>
    <row r="83" spans="1:23" x14ac:dyDescent="0.3">
      <c r="A83" s="111">
        <v>333001</v>
      </c>
      <c r="B83" s="112" t="s">
        <v>68</v>
      </c>
      <c r="C83" s="64">
        <v>696</v>
      </c>
      <c r="D83" s="73">
        <v>2559898</v>
      </c>
      <c r="E83" s="34">
        <f t="shared" si="11"/>
        <v>3678.0143678160921</v>
      </c>
      <c r="F83" s="47">
        <v>1071184</v>
      </c>
      <c r="G83" s="34">
        <f t="shared" si="12"/>
        <v>1539.0574712643679</v>
      </c>
      <c r="H83" s="77">
        <v>179604</v>
      </c>
      <c r="I83" s="34">
        <f t="shared" si="13"/>
        <v>258.05172413793105</v>
      </c>
      <c r="J83" s="85">
        <v>77916</v>
      </c>
      <c r="K83" s="34">
        <f t="shared" si="14"/>
        <v>111.94827586206897</v>
      </c>
      <c r="L83" s="47">
        <v>374109</v>
      </c>
      <c r="M83" s="34">
        <f t="shared" si="15"/>
        <v>537.51293103448279</v>
      </c>
      <c r="N83" s="116">
        <v>364732</v>
      </c>
      <c r="O83" s="34">
        <f t="shared" si="16"/>
        <v>524.04022988505744</v>
      </c>
      <c r="P83" s="123">
        <v>524083</v>
      </c>
      <c r="Q83" s="34">
        <f t="shared" si="17"/>
        <v>752.99281609195407</v>
      </c>
      <c r="R83" s="123">
        <v>785307</v>
      </c>
      <c r="S83" s="34">
        <f t="shared" si="18"/>
        <v>1128.3146551724137</v>
      </c>
      <c r="T83" s="123">
        <v>60619</v>
      </c>
      <c r="U83" s="123">
        <f t="shared" si="21"/>
        <v>87.09626436781609</v>
      </c>
      <c r="V83" s="35">
        <f t="shared" si="19"/>
        <v>5997452</v>
      </c>
      <c r="W83" s="34">
        <f t="shared" si="20"/>
        <v>8617.0287356321842</v>
      </c>
    </row>
    <row r="84" spans="1:23" s="66" customFormat="1" x14ac:dyDescent="0.3">
      <c r="A84" s="113">
        <v>336001</v>
      </c>
      <c r="B84" s="114" t="s">
        <v>69</v>
      </c>
      <c r="C84" s="65">
        <v>679</v>
      </c>
      <c r="D84" s="72">
        <v>3474889</v>
      </c>
      <c r="E84" s="68">
        <f t="shared" si="11"/>
        <v>5117.6568483063329</v>
      </c>
      <c r="F84" s="76">
        <v>1255448</v>
      </c>
      <c r="G84" s="68">
        <f t="shared" si="12"/>
        <v>1848.9661266568482</v>
      </c>
      <c r="H84" s="79">
        <v>203095</v>
      </c>
      <c r="I84" s="68">
        <f t="shared" si="13"/>
        <v>299.10898379970547</v>
      </c>
      <c r="J84" s="87">
        <v>1578782</v>
      </c>
      <c r="K84" s="68">
        <f t="shared" si="14"/>
        <v>2325.157584683358</v>
      </c>
      <c r="L84" s="76">
        <v>181137</v>
      </c>
      <c r="M84" s="68">
        <f t="shared" si="15"/>
        <v>266.7702503681885</v>
      </c>
      <c r="N84" s="118">
        <v>1032232</v>
      </c>
      <c r="O84" s="68">
        <f t="shared" si="16"/>
        <v>1520.2238586156111</v>
      </c>
      <c r="P84" s="125">
        <v>51724</v>
      </c>
      <c r="Q84" s="68">
        <f t="shared" si="17"/>
        <v>76.176730486008836</v>
      </c>
      <c r="R84" s="125">
        <v>106150</v>
      </c>
      <c r="S84" s="68">
        <f t="shared" si="18"/>
        <v>156.33284241531663</v>
      </c>
      <c r="T84" s="125">
        <v>18401</v>
      </c>
      <c r="U84" s="124">
        <f t="shared" si="21"/>
        <v>27.100147275405007</v>
      </c>
      <c r="V84" s="52">
        <f t="shared" si="19"/>
        <v>7901858</v>
      </c>
      <c r="W84" s="68">
        <f t="shared" si="20"/>
        <v>11637.493372606774</v>
      </c>
    </row>
    <row r="85" spans="1:23" s="69" customFormat="1" x14ac:dyDescent="0.3">
      <c r="A85" s="109">
        <v>337001</v>
      </c>
      <c r="B85" s="110" t="s">
        <v>70</v>
      </c>
      <c r="C85" s="65">
        <v>971</v>
      </c>
      <c r="D85" s="74">
        <v>9090450</v>
      </c>
      <c r="E85" s="70">
        <f t="shared" si="11"/>
        <v>9361.9464469618943</v>
      </c>
      <c r="F85" s="46">
        <v>1437874</v>
      </c>
      <c r="G85" s="70">
        <f t="shared" si="12"/>
        <v>1480.8177136972195</v>
      </c>
      <c r="H85" s="78">
        <v>1054468</v>
      </c>
      <c r="I85" s="70">
        <f t="shared" si="13"/>
        <v>1085.9608650875387</v>
      </c>
      <c r="J85" s="86">
        <v>545387</v>
      </c>
      <c r="K85" s="70">
        <f t="shared" si="14"/>
        <v>561.67559217301755</v>
      </c>
      <c r="L85" s="46">
        <v>265101</v>
      </c>
      <c r="M85" s="70">
        <f t="shared" si="15"/>
        <v>273.01853759011328</v>
      </c>
      <c r="N85" s="117">
        <v>1432532</v>
      </c>
      <c r="O85" s="70">
        <f t="shared" si="16"/>
        <v>1475.3161688980433</v>
      </c>
      <c r="P85" s="124">
        <v>428063</v>
      </c>
      <c r="Q85" s="70">
        <f t="shared" si="17"/>
        <v>440.84757981462411</v>
      </c>
      <c r="R85" s="124">
        <v>2074433</v>
      </c>
      <c r="S85" s="70">
        <f t="shared" si="18"/>
        <v>2136.3882595262617</v>
      </c>
      <c r="T85" s="124">
        <v>0</v>
      </c>
      <c r="U85" s="124">
        <f t="shared" si="21"/>
        <v>0</v>
      </c>
      <c r="V85" s="38">
        <f>D85+F85+H85+J85+L85+N85+P85+R85+T85</f>
        <v>16328308</v>
      </c>
      <c r="W85" s="70">
        <f t="shared" si="20"/>
        <v>16815.971163748713</v>
      </c>
    </row>
    <row r="86" spans="1:23" s="69" customFormat="1" x14ac:dyDescent="0.3">
      <c r="A86" s="109">
        <v>339001</v>
      </c>
      <c r="B86" s="110" t="s">
        <v>113</v>
      </c>
      <c r="C86" s="65">
        <v>419</v>
      </c>
      <c r="D86" s="74">
        <v>1885254</v>
      </c>
      <c r="E86" s="70">
        <f t="shared" ref="E86" si="22">D86/$C86</f>
        <v>4499.4128878281626</v>
      </c>
      <c r="F86" s="46">
        <v>392739</v>
      </c>
      <c r="G86" s="70">
        <f t="shared" ref="G86" si="23">F86/$C86</f>
        <v>937.32458233890213</v>
      </c>
      <c r="H86" s="78">
        <v>743174</v>
      </c>
      <c r="I86" s="70">
        <f t="shared" ref="I86" si="24">H86/$C86</f>
        <v>1773.6849642004772</v>
      </c>
      <c r="J86" s="86">
        <v>273298</v>
      </c>
      <c r="K86" s="70">
        <f t="shared" ref="K86" si="25">J86/$C86</f>
        <v>652.26252983293557</v>
      </c>
      <c r="L86" s="46">
        <v>485194</v>
      </c>
      <c r="M86" s="70">
        <f t="shared" ref="M86" si="26">L86/$C86</f>
        <v>1157.9809069212411</v>
      </c>
      <c r="N86" s="117">
        <v>507237</v>
      </c>
      <c r="O86" s="70">
        <f t="shared" ref="O86" si="27">N86/$C86</f>
        <v>1210.5894988066825</v>
      </c>
      <c r="P86" s="124">
        <v>0</v>
      </c>
      <c r="Q86" s="70">
        <f t="shared" ref="Q86" si="28">P86/$C86</f>
        <v>0</v>
      </c>
      <c r="R86" s="124">
        <v>55856</v>
      </c>
      <c r="S86" s="70">
        <f t="shared" ref="S86" si="29">R86/$C86</f>
        <v>133.30787589498806</v>
      </c>
      <c r="T86" s="124">
        <v>16024</v>
      </c>
      <c r="U86" s="124">
        <f t="shared" si="21"/>
        <v>38.243436754176614</v>
      </c>
      <c r="V86" s="38">
        <f t="shared" ref="V86" si="30">D86+F86+H86+J86+L86+N86+P86+R86+T86</f>
        <v>4358776</v>
      </c>
      <c r="W86" s="70">
        <f t="shared" ref="W86" si="31">V86/$C86</f>
        <v>10402.806682577566</v>
      </c>
    </row>
    <row r="87" spans="1:23" s="69" customFormat="1" x14ac:dyDescent="0.3">
      <c r="A87" s="109">
        <v>340001</v>
      </c>
      <c r="B87" s="110" t="s">
        <v>114</v>
      </c>
      <c r="C87" s="65">
        <v>109</v>
      </c>
      <c r="D87" s="74">
        <v>693061</v>
      </c>
      <c r="E87" s="70">
        <f t="shared" ref="E87:E96" si="32">D87/$C87</f>
        <v>6358.3577981651379</v>
      </c>
      <c r="F87" s="46">
        <v>260674</v>
      </c>
      <c r="G87" s="70">
        <f t="shared" ref="G87:G96" si="33">F87/$C87</f>
        <v>2391.5045871559632</v>
      </c>
      <c r="H87" s="78">
        <v>108380</v>
      </c>
      <c r="I87" s="70">
        <f t="shared" ref="I87:I96" si="34">H87/$C87</f>
        <v>994.3119266055046</v>
      </c>
      <c r="J87" s="86">
        <v>8903</v>
      </c>
      <c r="K87" s="70">
        <f t="shared" ref="K87:K96" si="35">J87/$C87</f>
        <v>81.678899082568805</v>
      </c>
      <c r="L87" s="46">
        <v>26482</v>
      </c>
      <c r="M87" s="70">
        <f t="shared" ref="M87:M96" si="36">L87/$C87</f>
        <v>242.95412844036699</v>
      </c>
      <c r="N87" s="117">
        <v>57283</v>
      </c>
      <c r="O87" s="70">
        <f t="shared" ref="O87:O96" si="37">N87/$C87</f>
        <v>525.53211009174311</v>
      </c>
      <c r="P87" s="124">
        <v>86020</v>
      </c>
      <c r="Q87" s="70">
        <f t="shared" ref="Q87:Q96" si="38">P87/$C87</f>
        <v>789.17431192660547</v>
      </c>
      <c r="R87" s="124">
        <v>3227</v>
      </c>
      <c r="S87" s="70">
        <f t="shared" ref="S87:S96" si="39">R87/$C87</f>
        <v>29.605504587155963</v>
      </c>
      <c r="T87" s="124">
        <v>0</v>
      </c>
      <c r="U87" s="124">
        <f t="shared" si="21"/>
        <v>0</v>
      </c>
      <c r="V87" s="38">
        <f t="shared" ref="V87:V96" si="40">D87+F87+H87+J87+L87+N87+P87+R87+T87</f>
        <v>1244030</v>
      </c>
      <c r="W87" s="70">
        <f t="shared" ref="W87:W96" si="41">V87/$C87</f>
        <v>11413.119266055046</v>
      </c>
    </row>
    <row r="88" spans="1:23" s="66" customFormat="1" x14ac:dyDescent="0.3">
      <c r="A88" s="109">
        <v>341001</v>
      </c>
      <c r="B88" s="112" t="s">
        <v>74</v>
      </c>
      <c r="C88" s="64">
        <v>562</v>
      </c>
      <c r="D88" s="73">
        <v>2139023</v>
      </c>
      <c r="E88" s="67">
        <f t="shared" si="32"/>
        <v>3806.0907473309608</v>
      </c>
      <c r="F88" s="47">
        <v>836965</v>
      </c>
      <c r="G88" s="67">
        <f t="shared" si="33"/>
        <v>1489.261565836299</v>
      </c>
      <c r="H88" s="77">
        <v>1082153</v>
      </c>
      <c r="I88" s="67">
        <f t="shared" si="34"/>
        <v>1925.5391459074733</v>
      </c>
      <c r="J88" s="85">
        <v>318559</v>
      </c>
      <c r="K88" s="67">
        <f t="shared" si="35"/>
        <v>566.8309608540925</v>
      </c>
      <c r="L88" s="115">
        <v>633292</v>
      </c>
      <c r="M88" s="67">
        <f t="shared" si="36"/>
        <v>1126.8540925266905</v>
      </c>
      <c r="N88" s="116">
        <v>462092</v>
      </c>
      <c r="O88" s="67">
        <f t="shared" si="37"/>
        <v>822.22775800711747</v>
      </c>
      <c r="P88" s="123">
        <v>72710</v>
      </c>
      <c r="Q88" s="67">
        <f t="shared" si="38"/>
        <v>129.37722419928826</v>
      </c>
      <c r="R88" s="123">
        <v>82587</v>
      </c>
      <c r="S88" s="67">
        <f t="shared" si="39"/>
        <v>146.95195729537366</v>
      </c>
      <c r="T88" s="123">
        <v>609872</v>
      </c>
      <c r="U88" s="123">
        <f t="shared" si="21"/>
        <v>1085.1814946619218</v>
      </c>
      <c r="V88" s="35">
        <f t="shared" si="40"/>
        <v>6237253</v>
      </c>
      <c r="W88" s="67">
        <f t="shared" si="41"/>
        <v>11098.314946619217</v>
      </c>
    </row>
    <row r="89" spans="1:23" s="94" customFormat="1" x14ac:dyDescent="0.3">
      <c r="A89" s="107">
        <v>343001</v>
      </c>
      <c r="B89" s="108" t="s">
        <v>115</v>
      </c>
      <c r="C89" s="65">
        <v>235</v>
      </c>
      <c r="D89" s="72">
        <v>1356673</v>
      </c>
      <c r="E89" s="125">
        <f t="shared" si="32"/>
        <v>5773.0765957446811</v>
      </c>
      <c r="F89" s="76">
        <v>469788</v>
      </c>
      <c r="G89" s="125">
        <f t="shared" si="33"/>
        <v>1999.0978723404255</v>
      </c>
      <c r="H89" s="125">
        <v>64722</v>
      </c>
      <c r="I89" s="125">
        <f t="shared" si="34"/>
        <v>275.41276595744682</v>
      </c>
      <c r="J89" s="125">
        <v>45995</v>
      </c>
      <c r="K89" s="125">
        <f t="shared" si="35"/>
        <v>195.72340425531914</v>
      </c>
      <c r="L89" s="76">
        <v>307331</v>
      </c>
      <c r="M89" s="125">
        <f t="shared" si="36"/>
        <v>1307.7914893617021</v>
      </c>
      <c r="N89" s="125">
        <v>99080</v>
      </c>
      <c r="O89" s="125">
        <f t="shared" si="37"/>
        <v>421.61702127659572</v>
      </c>
      <c r="P89" s="125">
        <v>0</v>
      </c>
      <c r="Q89" s="125">
        <f t="shared" si="38"/>
        <v>0</v>
      </c>
      <c r="R89" s="125">
        <v>115394</v>
      </c>
      <c r="S89" s="125">
        <f t="shared" si="39"/>
        <v>491.03829787234042</v>
      </c>
      <c r="T89" s="125">
        <v>0</v>
      </c>
      <c r="U89" s="122">
        <f t="shared" si="21"/>
        <v>0</v>
      </c>
      <c r="V89" s="129">
        <f>D89+F89+H89+J89+L89+N89+P89+R89+T89</f>
        <v>2458983</v>
      </c>
      <c r="W89" s="125">
        <f t="shared" si="41"/>
        <v>10463.757446808511</v>
      </c>
    </row>
    <row r="90" spans="1:23" s="69" customFormat="1" x14ac:dyDescent="0.3">
      <c r="A90" s="109">
        <v>343002</v>
      </c>
      <c r="B90" s="110" t="s">
        <v>93</v>
      </c>
      <c r="C90" s="65">
        <v>1362</v>
      </c>
      <c r="D90" s="128">
        <v>1974577</v>
      </c>
      <c r="E90" s="128">
        <f t="shared" si="32"/>
        <v>1449.7628487518355</v>
      </c>
      <c r="F90" s="46">
        <v>425755</v>
      </c>
      <c r="G90" s="128">
        <f t="shared" si="33"/>
        <v>312.59544787077829</v>
      </c>
      <c r="H90" s="128">
        <v>7387975</v>
      </c>
      <c r="I90" s="128">
        <f t="shared" si="34"/>
        <v>5424.3575624082232</v>
      </c>
      <c r="J90" s="128">
        <v>171281</v>
      </c>
      <c r="K90" s="128">
        <f t="shared" si="35"/>
        <v>125.75697503671071</v>
      </c>
      <c r="L90" s="46">
        <v>144488</v>
      </c>
      <c r="M90" s="128">
        <f t="shared" si="36"/>
        <v>106.08516886930984</v>
      </c>
      <c r="N90" s="128">
        <v>1543862</v>
      </c>
      <c r="O90" s="128">
        <f t="shared" si="37"/>
        <v>1133.5256975036712</v>
      </c>
      <c r="P90" s="128">
        <v>25</v>
      </c>
      <c r="Q90" s="128">
        <f t="shared" si="38"/>
        <v>1.8355359765051395E-2</v>
      </c>
      <c r="R90" s="128">
        <v>906702</v>
      </c>
      <c r="S90" s="128">
        <f t="shared" si="39"/>
        <v>665.7136563876652</v>
      </c>
      <c r="T90" s="128">
        <v>0</v>
      </c>
      <c r="U90" s="128">
        <f t="shared" si="21"/>
        <v>0</v>
      </c>
      <c r="V90" s="38">
        <f t="shared" ref="V90:V92" si="42">D90+F90+H90+J90+L90+N90+P90+R90+T90</f>
        <v>12554665</v>
      </c>
      <c r="W90" s="128">
        <f t="shared" si="41"/>
        <v>9217.8157121879594</v>
      </c>
    </row>
    <row r="91" spans="1:23" s="69" customFormat="1" x14ac:dyDescent="0.3">
      <c r="A91" s="109">
        <v>344001</v>
      </c>
      <c r="B91" s="110" t="s">
        <v>116</v>
      </c>
      <c r="C91" s="65">
        <v>418</v>
      </c>
      <c r="D91" s="128">
        <v>2355828</v>
      </c>
      <c r="E91" s="128">
        <f t="shared" ref="E91:E92" si="43">D91/$C91</f>
        <v>5635.9521531100481</v>
      </c>
      <c r="F91" s="46">
        <v>419554</v>
      </c>
      <c r="G91" s="128">
        <f t="shared" ref="G91:G92" si="44">F91/$C91</f>
        <v>1003.7177033492823</v>
      </c>
      <c r="H91" s="128">
        <v>248600</v>
      </c>
      <c r="I91" s="128">
        <f t="shared" ref="I91:I92" si="45">H91/$C91</f>
        <v>594.73684210526312</v>
      </c>
      <c r="J91" s="128">
        <v>287280</v>
      </c>
      <c r="K91" s="128">
        <f t="shared" ref="K91:K92" si="46">J91/$C91</f>
        <v>687.27272727272725</v>
      </c>
      <c r="L91" s="46">
        <v>517776</v>
      </c>
      <c r="M91" s="128">
        <f t="shared" ref="M91:M92" si="47">L91/$C91</f>
        <v>1238.6985645933014</v>
      </c>
      <c r="N91" s="128">
        <v>516690</v>
      </c>
      <c r="O91" s="128">
        <f t="shared" ref="O91:O92" si="48">N91/$C91</f>
        <v>1236.1004784688996</v>
      </c>
      <c r="P91" s="128">
        <v>18598</v>
      </c>
      <c r="Q91" s="128">
        <f t="shared" ref="Q91:Q92" si="49">P91/$C91</f>
        <v>44.492822966507177</v>
      </c>
      <c r="R91" s="128">
        <v>71071</v>
      </c>
      <c r="S91" s="128">
        <f t="shared" ref="S91:S92" si="50">R91/$C91</f>
        <v>170.02631578947367</v>
      </c>
      <c r="T91" s="128">
        <v>0</v>
      </c>
      <c r="U91" s="128">
        <f t="shared" si="21"/>
        <v>0</v>
      </c>
      <c r="V91" s="38">
        <f t="shared" si="42"/>
        <v>4435397</v>
      </c>
      <c r="W91" s="128">
        <f t="shared" ref="W91:W92" si="51">V91/$C91</f>
        <v>10610.997607655503</v>
      </c>
    </row>
    <row r="92" spans="1:23" s="69" customFormat="1" x14ac:dyDescent="0.3">
      <c r="A92" s="109">
        <v>345001</v>
      </c>
      <c r="B92" s="110" t="s">
        <v>117</v>
      </c>
      <c r="C92" s="65">
        <v>1200</v>
      </c>
      <c r="D92" s="128">
        <v>2544313</v>
      </c>
      <c r="E92" s="128">
        <f t="shared" si="43"/>
        <v>2120.2608333333333</v>
      </c>
      <c r="F92" s="46">
        <v>641975</v>
      </c>
      <c r="G92" s="128">
        <f t="shared" si="44"/>
        <v>534.97916666666663</v>
      </c>
      <c r="H92" s="128">
        <v>2497411</v>
      </c>
      <c r="I92" s="128">
        <f t="shared" si="45"/>
        <v>2081.1758333333332</v>
      </c>
      <c r="J92" s="128">
        <v>110279</v>
      </c>
      <c r="K92" s="128">
        <f t="shared" si="46"/>
        <v>91.899166666666673</v>
      </c>
      <c r="L92" s="46">
        <v>902081</v>
      </c>
      <c r="M92" s="128">
        <f t="shared" si="47"/>
        <v>751.73416666666662</v>
      </c>
      <c r="N92" s="128">
        <v>2734717</v>
      </c>
      <c r="O92" s="128">
        <f t="shared" si="48"/>
        <v>2278.9308333333333</v>
      </c>
      <c r="P92" s="128">
        <v>25072</v>
      </c>
      <c r="Q92" s="128">
        <f t="shared" si="49"/>
        <v>20.893333333333334</v>
      </c>
      <c r="R92" s="128">
        <v>45599</v>
      </c>
      <c r="S92" s="128">
        <f t="shared" si="50"/>
        <v>37.999166666666667</v>
      </c>
      <c r="T92" s="128">
        <v>0</v>
      </c>
      <c r="U92" s="128">
        <f t="shared" si="21"/>
        <v>0</v>
      </c>
      <c r="V92" s="38">
        <f t="shared" si="42"/>
        <v>9501447</v>
      </c>
      <c r="W92" s="128">
        <f t="shared" si="51"/>
        <v>7917.8725000000004</v>
      </c>
    </row>
    <row r="93" spans="1:23" s="94" customFormat="1" x14ac:dyDescent="0.3">
      <c r="A93" s="111">
        <v>346001</v>
      </c>
      <c r="B93" s="112" t="s">
        <v>118</v>
      </c>
      <c r="C93" s="64">
        <v>778</v>
      </c>
      <c r="D93" s="127">
        <v>2651789</v>
      </c>
      <c r="E93" s="127">
        <f t="shared" ref="E93" si="52">D93/$C93</f>
        <v>3408.4691516709513</v>
      </c>
      <c r="F93" s="47">
        <v>412077</v>
      </c>
      <c r="G93" s="127">
        <f t="shared" ref="G93" si="53">F93/$C93</f>
        <v>529.66195372750644</v>
      </c>
      <c r="H93" s="127">
        <v>1217711</v>
      </c>
      <c r="I93" s="127">
        <f t="shared" ref="I93" si="54">H93/$C93</f>
        <v>1565.181233933162</v>
      </c>
      <c r="J93" s="127">
        <v>3416911</v>
      </c>
      <c r="K93" s="127">
        <f t="shared" ref="K93" si="55">J93/$C93</f>
        <v>4391.9164524421594</v>
      </c>
      <c r="L93" s="47">
        <v>264826</v>
      </c>
      <c r="M93" s="127">
        <f t="shared" ref="M93" si="56">L93/$C93</f>
        <v>340.39331619537273</v>
      </c>
      <c r="N93" s="127">
        <v>802919</v>
      </c>
      <c r="O93" s="127">
        <f t="shared" ref="O93" si="57">N93/$C93</f>
        <v>1032.0295629820052</v>
      </c>
      <c r="P93" s="127">
        <v>1138164</v>
      </c>
      <c r="Q93" s="127">
        <f t="shared" ref="Q93" si="58">P93/$C93</f>
        <v>1462.9357326478148</v>
      </c>
      <c r="R93" s="127">
        <v>1268639</v>
      </c>
      <c r="S93" s="127">
        <f t="shared" ref="S93" si="59">R93/$C93</f>
        <v>1630.6413881748072</v>
      </c>
      <c r="T93" s="127">
        <v>0</v>
      </c>
      <c r="U93" s="127">
        <f t="shared" si="21"/>
        <v>0</v>
      </c>
      <c r="V93" s="35">
        <f t="shared" ref="V93" si="60">D93+F93+H93+J93+L93+N93+P93+R93+T93</f>
        <v>11173036</v>
      </c>
      <c r="W93" s="127">
        <f t="shared" ref="W93" si="61">V93/$C93</f>
        <v>14361.228791773779</v>
      </c>
    </row>
    <row r="94" spans="1:23" s="94" customFormat="1" x14ac:dyDescent="0.3">
      <c r="A94" s="107">
        <v>347001</v>
      </c>
      <c r="B94" s="108" t="s">
        <v>119</v>
      </c>
      <c r="C94" s="65">
        <v>332</v>
      </c>
      <c r="D94" s="72">
        <v>1786451</v>
      </c>
      <c r="E94" s="125">
        <f t="shared" ref="E94:E95" si="62">D94/$C94</f>
        <v>5380.8765060240967</v>
      </c>
      <c r="F94" s="76">
        <v>226362</v>
      </c>
      <c r="G94" s="125">
        <f t="shared" ref="G94:G95" si="63">F94/$C94</f>
        <v>681.81325301204822</v>
      </c>
      <c r="H94" s="125">
        <v>253905</v>
      </c>
      <c r="I94" s="125">
        <f t="shared" ref="I94:I95" si="64">H94/$C94</f>
        <v>764.77409638554218</v>
      </c>
      <c r="J94" s="125">
        <v>409079</v>
      </c>
      <c r="K94" s="125">
        <f t="shared" ref="K94:K95" si="65">J94/$C94</f>
        <v>1232.1656626506024</v>
      </c>
      <c r="L94" s="76">
        <v>67450</v>
      </c>
      <c r="M94" s="125">
        <f t="shared" ref="M94:M95" si="66">L94/$C94</f>
        <v>203.16265060240963</v>
      </c>
      <c r="N94" s="125">
        <v>262925</v>
      </c>
      <c r="O94" s="125">
        <f t="shared" ref="O94:O95" si="67">N94/$C94</f>
        <v>791.94277108433732</v>
      </c>
      <c r="P94" s="125">
        <v>96028</v>
      </c>
      <c r="Q94" s="125">
        <f t="shared" ref="Q94:Q95" si="68">P94/$C94</f>
        <v>289.24096385542168</v>
      </c>
      <c r="R94" s="125">
        <v>15062</v>
      </c>
      <c r="S94" s="125">
        <f t="shared" ref="S94:S95" si="69">R94/$C94</f>
        <v>45.367469879518069</v>
      </c>
      <c r="T94" s="125">
        <v>0</v>
      </c>
      <c r="U94" s="122">
        <f t="shared" ref="U94:U95" si="70">T94/$C94</f>
        <v>0</v>
      </c>
      <c r="V94" s="129">
        <f t="shared" ref="V94:V95" si="71">D94+F94+H94+J94+L94+N94+P94+R94+T94</f>
        <v>3117262</v>
      </c>
      <c r="W94" s="125">
        <f t="shared" ref="W94:W95" si="72">V94/$C94</f>
        <v>9389.3433734939754</v>
      </c>
    </row>
    <row r="95" spans="1:23" s="69" customFormat="1" x14ac:dyDescent="0.3">
      <c r="A95" s="109">
        <v>348001</v>
      </c>
      <c r="B95" s="110" t="s">
        <v>94</v>
      </c>
      <c r="C95" s="65">
        <v>219</v>
      </c>
      <c r="D95" s="128">
        <v>1443506</v>
      </c>
      <c r="E95" s="128">
        <f t="shared" si="62"/>
        <v>6591.3515981735163</v>
      </c>
      <c r="F95" s="46">
        <v>238289</v>
      </c>
      <c r="G95" s="128">
        <f t="shared" si="63"/>
        <v>1088.0776255707763</v>
      </c>
      <c r="H95" s="128">
        <v>151183</v>
      </c>
      <c r="I95" s="128">
        <f t="shared" si="64"/>
        <v>690.33333333333337</v>
      </c>
      <c r="J95" s="128">
        <v>78142</v>
      </c>
      <c r="K95" s="128">
        <f t="shared" si="65"/>
        <v>356.81278538812785</v>
      </c>
      <c r="L95" s="46">
        <v>302332</v>
      </c>
      <c r="M95" s="128">
        <f t="shared" si="66"/>
        <v>1380.5114155251142</v>
      </c>
      <c r="N95" s="128">
        <v>185187</v>
      </c>
      <c r="O95" s="128">
        <f t="shared" si="67"/>
        <v>845.60273972602738</v>
      </c>
      <c r="P95" s="128">
        <v>186690</v>
      </c>
      <c r="Q95" s="128">
        <f t="shared" si="68"/>
        <v>852.46575342465758</v>
      </c>
      <c r="R95" s="128">
        <v>570881</v>
      </c>
      <c r="S95" s="128">
        <f t="shared" si="69"/>
        <v>2606.7625570776254</v>
      </c>
      <c r="T95" s="128">
        <v>169028</v>
      </c>
      <c r="U95" s="128">
        <f t="shared" si="70"/>
        <v>771.81735159817356</v>
      </c>
      <c r="V95" s="38">
        <f t="shared" si="71"/>
        <v>3325238</v>
      </c>
      <c r="W95" s="128">
        <f t="shared" si="72"/>
        <v>15183.735159817352</v>
      </c>
    </row>
    <row r="96" spans="1:23" s="69" customFormat="1" x14ac:dyDescent="0.3">
      <c r="A96" s="111">
        <v>349001</v>
      </c>
      <c r="B96" s="112" t="s">
        <v>120</v>
      </c>
      <c r="C96" s="64">
        <v>179</v>
      </c>
      <c r="D96" s="127">
        <v>764506</v>
      </c>
      <c r="E96" s="127">
        <f t="shared" si="32"/>
        <v>4270.9832402234633</v>
      </c>
      <c r="F96" s="47">
        <v>96424</v>
      </c>
      <c r="G96" s="127">
        <f t="shared" si="33"/>
        <v>538.68156424581002</v>
      </c>
      <c r="H96" s="127">
        <v>326144</v>
      </c>
      <c r="I96" s="127">
        <f t="shared" si="34"/>
        <v>1822.0335195530727</v>
      </c>
      <c r="J96" s="127">
        <v>400060</v>
      </c>
      <c r="K96" s="127">
        <f t="shared" si="35"/>
        <v>2234.9720670391062</v>
      </c>
      <c r="L96" s="47">
        <v>129573</v>
      </c>
      <c r="M96" s="127">
        <f t="shared" si="36"/>
        <v>723.87150837988827</v>
      </c>
      <c r="N96" s="127">
        <v>381827</v>
      </c>
      <c r="O96" s="127">
        <f t="shared" si="37"/>
        <v>2133.1117318435754</v>
      </c>
      <c r="P96" s="127">
        <v>0</v>
      </c>
      <c r="Q96" s="127">
        <f t="shared" si="38"/>
        <v>0</v>
      </c>
      <c r="R96" s="127">
        <v>9477</v>
      </c>
      <c r="S96" s="127">
        <f t="shared" si="39"/>
        <v>52.944134078212294</v>
      </c>
      <c r="T96" s="127">
        <v>0</v>
      </c>
      <c r="U96" s="127">
        <f>T96/$C96</f>
        <v>0</v>
      </c>
      <c r="V96" s="35">
        <f t="shared" si="40"/>
        <v>2108011</v>
      </c>
      <c r="W96" s="127">
        <f t="shared" si="41"/>
        <v>11776.597765363129</v>
      </c>
    </row>
    <row r="97" spans="1:23" x14ac:dyDescent="0.3">
      <c r="A97" s="14"/>
      <c r="B97" s="15" t="s">
        <v>71</v>
      </c>
      <c r="C97" s="43">
        <f>SUM(C79:C96)</f>
        <v>10208</v>
      </c>
      <c r="D97" s="60">
        <f>SUM(D79:D96)</f>
        <v>45223469</v>
      </c>
      <c r="E97" s="60">
        <f t="shared" si="11"/>
        <v>4430.1987656739811</v>
      </c>
      <c r="F97" s="60">
        <f>SUM(F79:F96)</f>
        <v>10624301</v>
      </c>
      <c r="G97" s="60">
        <f t="shared" si="12"/>
        <v>1040.7818377742947</v>
      </c>
      <c r="H97" s="57">
        <f>SUM(H79:H96)</f>
        <v>17816033</v>
      </c>
      <c r="I97" s="60">
        <f t="shared" si="13"/>
        <v>1745.3010384012539</v>
      </c>
      <c r="J97" s="60">
        <f>SUM(J79:J96)</f>
        <v>9534095</v>
      </c>
      <c r="K97" s="60">
        <f t="shared" si="14"/>
        <v>933.98266065830717</v>
      </c>
      <c r="L97" s="57">
        <f>SUM(L79:L96)</f>
        <v>5066823</v>
      </c>
      <c r="M97" s="60">
        <f t="shared" si="15"/>
        <v>496.35805250783699</v>
      </c>
      <c r="N97" s="60">
        <f>SUM(N79:N96)</f>
        <v>12554768</v>
      </c>
      <c r="O97" s="60">
        <f t="shared" si="16"/>
        <v>1229.8949843260189</v>
      </c>
      <c r="P97" s="57">
        <f>SUM(P79:P96)</f>
        <v>3395520</v>
      </c>
      <c r="Q97" s="60">
        <f t="shared" si="17"/>
        <v>332.63322884012541</v>
      </c>
      <c r="R97" s="60">
        <f>SUM(R79:R96)</f>
        <v>6352793</v>
      </c>
      <c r="S97" s="60">
        <f t="shared" si="18"/>
        <v>622.33473746081506</v>
      </c>
      <c r="T97" s="57">
        <f>SUM(T79:T96)</f>
        <v>909412</v>
      </c>
      <c r="U97" s="60">
        <f>T97/$C97</f>
        <v>89.088166144200628</v>
      </c>
      <c r="V97" s="61">
        <f>SUM(V79:V96)</f>
        <v>111477214</v>
      </c>
      <c r="W97" s="60">
        <f t="shared" si="20"/>
        <v>10920.573471786834</v>
      </c>
    </row>
    <row r="98" spans="1:23" x14ac:dyDescent="0.3">
      <c r="A98" s="30"/>
      <c r="B98" s="12"/>
      <c r="C98" s="41"/>
      <c r="D98" s="12"/>
      <c r="E98" s="12"/>
      <c r="F98" s="12"/>
      <c r="G98" s="39"/>
      <c r="H98" s="12"/>
      <c r="I98" s="12"/>
      <c r="J98" s="12"/>
      <c r="K98" s="39"/>
      <c r="L98" s="12"/>
      <c r="M98" s="39"/>
      <c r="N98" s="12"/>
      <c r="O98" s="39"/>
      <c r="P98" s="12"/>
      <c r="Q98" s="12"/>
      <c r="R98" s="12"/>
      <c r="S98" s="39"/>
      <c r="T98" s="12"/>
      <c r="U98" s="12"/>
      <c r="V98" s="12"/>
      <c r="W98" s="39"/>
    </row>
    <row r="99" spans="1:23" s="103" customFormat="1" x14ac:dyDescent="0.3">
      <c r="A99" s="99" t="s">
        <v>92</v>
      </c>
      <c r="B99" s="100" t="s">
        <v>95</v>
      </c>
      <c r="C99" s="104">
        <v>323</v>
      </c>
      <c r="D99" s="101">
        <v>282353</v>
      </c>
      <c r="E99" s="101">
        <f t="shared" ref="E99:E100" si="73">D99/$C99</f>
        <v>874.15789473684208</v>
      </c>
      <c r="F99" s="102">
        <v>66942</v>
      </c>
      <c r="G99" s="101">
        <f t="shared" ref="G99:G100" si="74">F99/$C99</f>
        <v>207.25077399380805</v>
      </c>
      <c r="H99" s="101">
        <v>91567</v>
      </c>
      <c r="I99" s="101">
        <f t="shared" ref="I99" si="75">H99/$C99</f>
        <v>283.48916408668731</v>
      </c>
      <c r="J99" s="101">
        <v>1190954</v>
      </c>
      <c r="K99" s="101">
        <f t="shared" ref="K99:K100" si="76">J99/$C99</f>
        <v>3687.1640866873063</v>
      </c>
      <c r="L99" s="102">
        <v>35410</v>
      </c>
      <c r="M99" s="101">
        <f t="shared" ref="M99:M100" si="77">L99/$C99</f>
        <v>109.62848297213623</v>
      </c>
      <c r="N99" s="101">
        <v>711657</v>
      </c>
      <c r="O99" s="101">
        <f t="shared" ref="O99:O100" si="78">N99/$C99</f>
        <v>2203.2724458204334</v>
      </c>
      <c r="P99" s="126">
        <v>1773866</v>
      </c>
      <c r="Q99" s="101">
        <f t="shared" ref="Q99" si="79">P99/$C99</f>
        <v>5491.8452012383905</v>
      </c>
      <c r="R99" s="101">
        <v>0</v>
      </c>
      <c r="S99" s="101">
        <f t="shared" ref="S99:S100" si="80">R99/$C99</f>
        <v>0</v>
      </c>
      <c r="T99" s="101">
        <v>0</v>
      </c>
      <c r="U99" s="101">
        <f t="shared" ref="U99:U100" si="81">T99/$C99</f>
        <v>0</v>
      </c>
      <c r="V99" s="63">
        <f t="shared" ref="V99" si="82">D99+F99+H99+J99+L99+N99+P99+R99+T99</f>
        <v>4152749</v>
      </c>
      <c r="W99" s="101">
        <f t="shared" ref="W99:W100" si="83">V99/$C99</f>
        <v>12856.808049535604</v>
      </c>
    </row>
    <row r="100" spans="1:23" s="94" customFormat="1" x14ac:dyDescent="0.3">
      <c r="A100" s="14"/>
      <c r="B100" s="15" t="s">
        <v>121</v>
      </c>
      <c r="C100" s="43">
        <f>C99</f>
        <v>323</v>
      </c>
      <c r="D100" s="18">
        <f>SUM(D99)</f>
        <v>282353</v>
      </c>
      <c r="E100" s="56">
        <f t="shared" si="73"/>
        <v>874.15789473684208</v>
      </c>
      <c r="F100" s="19">
        <f>SUM(F99)</f>
        <v>66942</v>
      </c>
      <c r="G100" s="56">
        <f t="shared" si="74"/>
        <v>207.25077399380805</v>
      </c>
      <c r="H100" s="62">
        <f>SUM(H99)</f>
        <v>91567</v>
      </c>
      <c r="I100" s="56">
        <f>H100/$C100</f>
        <v>283.48916408668731</v>
      </c>
      <c r="J100" s="19">
        <f>SUM(J99)</f>
        <v>1190954</v>
      </c>
      <c r="K100" s="56">
        <f t="shared" si="76"/>
        <v>3687.1640866873063</v>
      </c>
      <c r="L100" s="57">
        <f>SUM(L99)</f>
        <v>35410</v>
      </c>
      <c r="M100" s="56">
        <f t="shared" si="77"/>
        <v>109.62848297213623</v>
      </c>
      <c r="N100" s="56">
        <f>SUM(N99)</f>
        <v>711657</v>
      </c>
      <c r="O100" s="56">
        <f t="shared" si="78"/>
        <v>2203.2724458204334</v>
      </c>
      <c r="P100" s="19">
        <f>SUM(P99)</f>
        <v>1773866</v>
      </c>
      <c r="Q100" s="56">
        <f>P100/$C100</f>
        <v>5491.8452012383905</v>
      </c>
      <c r="R100" s="56">
        <f>SUM(R99)</f>
        <v>0</v>
      </c>
      <c r="S100" s="56">
        <f t="shared" si="80"/>
        <v>0</v>
      </c>
      <c r="T100" s="19">
        <f>SUM(T99)</f>
        <v>0</v>
      </c>
      <c r="U100" s="56">
        <f t="shared" si="81"/>
        <v>0</v>
      </c>
      <c r="V100" s="63">
        <f>SUM(V99)</f>
        <v>4152749</v>
      </c>
      <c r="W100" s="56">
        <f t="shared" si="83"/>
        <v>12856.808049535604</v>
      </c>
    </row>
    <row r="101" spans="1:23" s="94" customFormat="1" x14ac:dyDescent="0.3">
      <c r="A101" s="11"/>
      <c r="B101" s="42"/>
      <c r="C101" s="42"/>
      <c r="D101" s="42"/>
      <c r="E101" s="42"/>
      <c r="F101" s="42"/>
      <c r="G101" s="39"/>
      <c r="H101" s="42"/>
      <c r="I101" s="41"/>
      <c r="J101" s="41"/>
      <c r="K101" s="20"/>
      <c r="L101" s="41"/>
      <c r="M101" s="20"/>
      <c r="N101" s="41"/>
      <c r="O101" s="20"/>
      <c r="P101" s="41"/>
      <c r="Q101" s="41"/>
      <c r="R101" s="41"/>
      <c r="S101" s="20"/>
      <c r="T101" s="41"/>
      <c r="U101" s="41"/>
      <c r="V101" s="41"/>
      <c r="W101" s="20"/>
    </row>
    <row r="102" spans="1:23" ht="14.4" thickBot="1" x14ac:dyDescent="0.35">
      <c r="A102" s="21"/>
      <c r="B102" s="22" t="s">
        <v>72</v>
      </c>
      <c r="C102" s="43">
        <f>C97+C77+C73+C100</f>
        <v>706426</v>
      </c>
      <c r="D102" s="23">
        <f>D97+D77+D73+D100</f>
        <v>4095908879</v>
      </c>
      <c r="E102" s="24">
        <f>D102/$C102</f>
        <v>5798.0720967235065</v>
      </c>
      <c r="F102" s="23">
        <f>F97+F77+F73+F100</f>
        <v>1884283240</v>
      </c>
      <c r="G102" s="24">
        <f>F102/$C102</f>
        <v>2667.3469549535266</v>
      </c>
      <c r="H102" s="48">
        <f>H97+H77+H73+H100</f>
        <v>314242456</v>
      </c>
      <c r="I102" s="24">
        <f>H102/$C102</f>
        <v>444.83421618117114</v>
      </c>
      <c r="J102" s="23">
        <f>J97+J77+J73+J100</f>
        <v>601890200</v>
      </c>
      <c r="K102" s="24">
        <f>J102/$C102</f>
        <v>852.02158470950951</v>
      </c>
      <c r="L102" s="48">
        <f>L97+L77+L73+L100</f>
        <v>251040375</v>
      </c>
      <c r="M102" s="24">
        <f>L102/$C102</f>
        <v>355.36683955573551</v>
      </c>
      <c r="N102" s="26">
        <f>N97+N77+N73+N100</f>
        <v>635604687</v>
      </c>
      <c r="O102" s="24">
        <f>N102/$C102</f>
        <v>899.74701808823568</v>
      </c>
      <c r="P102" s="48">
        <f>P97+P77+P73+P100</f>
        <v>78744792</v>
      </c>
      <c r="Q102" s="24">
        <f>P102/$C102</f>
        <v>111.46927208228463</v>
      </c>
      <c r="R102" s="23">
        <f>R97+R77+R73+R100</f>
        <v>444925845</v>
      </c>
      <c r="S102" s="24">
        <f>R102/$C102</f>
        <v>629.82654234130678</v>
      </c>
      <c r="T102" s="48">
        <f>T97+T77+T73+T100</f>
        <v>1133448867</v>
      </c>
      <c r="U102" s="24">
        <f>T102/$C102</f>
        <v>1604.4835085345103</v>
      </c>
      <c r="V102" s="28">
        <f>V97+V77+V73+V100</f>
        <v>9440089341</v>
      </c>
      <c r="W102" s="24">
        <f>V102/$C102</f>
        <v>13363.168033169786</v>
      </c>
    </row>
    <row r="103" spans="1:23" s="31" customFormat="1" ht="16.8" customHeight="1" thickTop="1" x14ac:dyDescent="0.25">
      <c r="A103" s="132"/>
      <c r="C103" s="32"/>
      <c r="D103" s="130"/>
      <c r="E103" s="130"/>
      <c r="F103" s="130"/>
      <c r="G103" s="130"/>
      <c r="H103" s="140"/>
      <c r="I103" s="140"/>
      <c r="J103" s="140"/>
      <c r="K103" s="140"/>
      <c r="L103" s="140"/>
      <c r="M103" s="140"/>
      <c r="N103" s="140"/>
      <c r="O103" s="140"/>
      <c r="P103" s="140"/>
      <c r="Q103" s="140"/>
      <c r="R103" s="140"/>
      <c r="S103" s="140"/>
      <c r="T103" s="140"/>
      <c r="U103" s="140"/>
      <c r="V103" s="140"/>
      <c r="W103" s="140"/>
    </row>
    <row r="104" spans="1:23" ht="12.75" customHeight="1" x14ac:dyDescent="0.3">
      <c r="A104" s="1" t="s">
        <v>98</v>
      </c>
      <c r="D104" s="131"/>
      <c r="E104" s="131"/>
      <c r="F104" s="131"/>
      <c r="G104" s="94"/>
      <c r="H104" s="133"/>
      <c r="I104" s="133"/>
      <c r="J104" s="133"/>
      <c r="K104" s="133"/>
      <c r="L104" s="133"/>
      <c r="M104" s="133"/>
      <c r="N104" s="133"/>
      <c r="O104" s="133"/>
      <c r="P104" s="133"/>
      <c r="Q104" s="133"/>
      <c r="R104" s="133"/>
      <c r="S104" s="133"/>
      <c r="T104" s="133"/>
      <c r="U104" s="133"/>
      <c r="V104" s="133"/>
      <c r="W104" s="94"/>
    </row>
    <row r="105" spans="1:23" x14ac:dyDescent="0.3">
      <c r="D105" s="94"/>
      <c r="E105" s="94"/>
      <c r="F105" s="94"/>
      <c r="G105" s="94"/>
      <c r="H105" s="94"/>
      <c r="L105" s="94"/>
      <c r="P105" s="94"/>
      <c r="T105" s="94"/>
    </row>
    <row r="106" spans="1:23" x14ac:dyDescent="0.3">
      <c r="V106" s="105"/>
    </row>
  </sheetData>
  <mergeCells count="11">
    <mergeCell ref="A1:B1"/>
    <mergeCell ref="T103:W103"/>
    <mergeCell ref="H103:K103"/>
    <mergeCell ref="L103:O103"/>
    <mergeCell ref="P103:S103"/>
    <mergeCell ref="L104:O104"/>
    <mergeCell ref="H104:K104"/>
    <mergeCell ref="T104:V104"/>
    <mergeCell ref="P104:S104"/>
    <mergeCell ref="C1:C2"/>
    <mergeCell ref="V1:V2"/>
  </mergeCells>
  <phoneticPr fontId="0" type="noConversion"/>
  <printOptions horizontalCentered="1"/>
  <pageMargins left="0.25" right="0.25" top="0.5" bottom="0.5" header="0.25" footer="0.25"/>
  <pageSetup paperSize="5" scale="65" fitToWidth="12" fitToHeight="5" orientation="portrait" r:id="rId1"/>
  <headerFooter alignWithMargins="0">
    <oddHeader>&amp;C&amp;18Expenditures by Object*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Total by Object</vt:lpstr>
      <vt:lpstr>'Total by Object'!Print_Area</vt:lpstr>
      <vt:lpstr>'Total by Object'!Print_Titles</vt:lpstr>
    </vt:vector>
  </TitlesOfParts>
  <Company>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cstevens</dc:creator>
  <cp:lastModifiedBy>Melanie Ruiz</cp:lastModifiedBy>
  <cp:lastPrinted>2014-07-07T18:47:07Z</cp:lastPrinted>
  <dcterms:created xsi:type="dcterms:W3CDTF">2003-04-30T20:08:44Z</dcterms:created>
  <dcterms:modified xsi:type="dcterms:W3CDTF">2014-07-10T16:34:23Z</dcterms:modified>
</cp:coreProperties>
</file>