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Accountability_Resource Allocation_70% Instr\2016-17 AFR Data for Resource Alloc_70% Instr\Resource Allocation\FY2016-17 Expenditures by Fund\Web\"/>
    </mc:Choice>
  </mc:AlternateContent>
  <bookViews>
    <workbookView xWindow="0" yWindow="0" windowWidth="24000" windowHeight="13800"/>
  </bookViews>
  <sheets>
    <sheet name="Sheet1" sheetId="1" r:id="rId1"/>
  </sheets>
  <definedNames>
    <definedName name="_xlnm.Print_Area" localSheetId="0">Sheet1!$A$1:$P$130</definedName>
    <definedName name="_xlnm.Print_Titles" localSheetId="0">Sheet1!$A:$C,Sheet1!$1:$2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2" i="1" l="1"/>
  <c r="O72" i="1"/>
  <c r="N72" i="1"/>
  <c r="M72" i="1"/>
  <c r="L72" i="1"/>
  <c r="K72" i="1"/>
  <c r="M126" i="1"/>
  <c r="M125" i="1"/>
  <c r="M124" i="1"/>
  <c r="M123" i="1"/>
  <c r="M122" i="1"/>
  <c r="P119" i="1"/>
  <c r="M119" i="1"/>
  <c r="M118" i="1"/>
  <c r="M117" i="1"/>
  <c r="L117" i="1"/>
  <c r="M116" i="1"/>
  <c r="M115" i="1"/>
  <c r="M113" i="1"/>
  <c r="M112" i="1"/>
  <c r="P111" i="1"/>
  <c r="M111" i="1"/>
  <c r="L109" i="1"/>
  <c r="M108" i="1"/>
  <c r="M106" i="1"/>
  <c r="M105" i="1"/>
  <c r="M104" i="1"/>
  <c r="M103" i="1"/>
  <c r="M102" i="1"/>
  <c r="M101" i="1"/>
  <c r="M100" i="1"/>
  <c r="M99" i="1"/>
  <c r="M98" i="1"/>
  <c r="M96" i="1"/>
  <c r="M95" i="1"/>
  <c r="M93" i="1"/>
  <c r="M92" i="1"/>
  <c r="M91" i="1"/>
  <c r="M90" i="1"/>
  <c r="M89" i="1"/>
  <c r="M88" i="1"/>
  <c r="M87" i="1"/>
  <c r="M86" i="1"/>
  <c r="M85" i="1"/>
  <c r="L85" i="1"/>
  <c r="M84" i="1"/>
  <c r="M83" i="1"/>
  <c r="M82" i="1"/>
  <c r="P81" i="1"/>
  <c r="M81" i="1"/>
  <c r="M80" i="1"/>
  <c r="M77" i="1"/>
  <c r="M76" i="1"/>
  <c r="M75" i="1"/>
  <c r="L75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3" i="1"/>
  <c r="M52" i="1"/>
  <c r="M51" i="1"/>
  <c r="M50" i="1"/>
  <c r="M49" i="1"/>
  <c r="M48" i="1"/>
  <c r="M47" i="1"/>
  <c r="M46" i="1"/>
  <c r="M45" i="1"/>
  <c r="P44" i="1"/>
  <c r="M44" i="1"/>
  <c r="M43" i="1"/>
  <c r="M42" i="1"/>
  <c r="M41" i="1"/>
  <c r="M40" i="1"/>
  <c r="M39" i="1"/>
  <c r="M38" i="1"/>
  <c r="M37" i="1"/>
  <c r="M36" i="1"/>
  <c r="M34" i="1"/>
  <c r="M33" i="1"/>
  <c r="M32" i="1"/>
  <c r="M30" i="1"/>
  <c r="M29" i="1"/>
  <c r="M27" i="1"/>
  <c r="M26" i="1"/>
  <c r="M25" i="1"/>
  <c r="M24" i="1"/>
  <c r="M23" i="1"/>
  <c r="M22" i="1"/>
  <c r="M20" i="1"/>
  <c r="M19" i="1"/>
  <c r="M18" i="1"/>
  <c r="M17" i="1"/>
  <c r="M15" i="1"/>
  <c r="M14" i="1"/>
  <c r="M13" i="1"/>
  <c r="M12" i="1"/>
  <c r="M11" i="1"/>
  <c r="M10" i="1"/>
  <c r="M9" i="1"/>
  <c r="M8" i="1"/>
  <c r="M7" i="1"/>
  <c r="M6" i="1"/>
  <c r="M5" i="1"/>
  <c r="M4" i="1"/>
  <c r="J73" i="1"/>
  <c r="N106" i="1" l="1"/>
  <c r="P12" i="1"/>
  <c r="N105" i="1"/>
  <c r="N109" i="1"/>
  <c r="N113" i="1"/>
  <c r="N117" i="1"/>
  <c r="N123" i="1"/>
  <c r="M94" i="1"/>
  <c r="M114" i="1"/>
  <c r="M97" i="1"/>
  <c r="M109" i="1"/>
  <c r="M16" i="1"/>
  <c r="M21" i="1"/>
  <c r="M28" i="1"/>
  <c r="M31" i="1"/>
  <c r="M35" i="1"/>
  <c r="M54" i="1"/>
  <c r="K75" i="1"/>
  <c r="K85" i="1"/>
  <c r="K101" i="1"/>
  <c r="K109" i="1"/>
  <c r="K117" i="1"/>
  <c r="O117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80" i="1"/>
  <c r="N84" i="1"/>
  <c r="N88" i="1"/>
  <c r="N92" i="1"/>
  <c r="K93" i="1"/>
  <c r="N96" i="1"/>
  <c r="N100" i="1"/>
  <c r="N104" i="1"/>
  <c r="O105" i="1"/>
  <c r="N108" i="1"/>
  <c r="O109" i="1"/>
  <c r="N112" i="1"/>
  <c r="O113" i="1"/>
  <c r="N116" i="1"/>
  <c r="N4" i="1"/>
  <c r="N5" i="1"/>
  <c r="O44" i="1"/>
  <c r="K46" i="1"/>
  <c r="O48" i="1"/>
  <c r="K50" i="1"/>
  <c r="O52" i="1"/>
  <c r="K54" i="1"/>
  <c r="O56" i="1"/>
  <c r="K58" i="1"/>
  <c r="O60" i="1"/>
  <c r="K62" i="1"/>
  <c r="O64" i="1"/>
  <c r="K66" i="1"/>
  <c r="O69" i="1"/>
  <c r="P85" i="1"/>
  <c r="P89" i="1"/>
  <c r="L93" i="1"/>
  <c r="P97" i="1"/>
  <c r="L101" i="1"/>
  <c r="P101" i="1"/>
  <c r="P105" i="1"/>
  <c r="P109" i="1"/>
  <c r="P113" i="1"/>
  <c r="P117" i="1"/>
  <c r="K126" i="1"/>
  <c r="O126" i="1"/>
  <c r="N3" i="1"/>
  <c r="L6" i="1"/>
  <c r="L38" i="1"/>
  <c r="L46" i="1"/>
  <c r="P48" i="1"/>
  <c r="L50" i="1"/>
  <c r="L54" i="1"/>
  <c r="P56" i="1"/>
  <c r="L58" i="1"/>
  <c r="P60" i="1"/>
  <c r="L62" i="1"/>
  <c r="P64" i="1"/>
  <c r="L66" i="1"/>
  <c r="P69" i="1"/>
  <c r="L84" i="1"/>
  <c r="L88" i="1"/>
  <c r="L96" i="1"/>
  <c r="L100" i="1"/>
  <c r="L104" i="1"/>
  <c r="L116" i="1"/>
  <c r="L122" i="1"/>
  <c r="L126" i="1"/>
  <c r="P126" i="1"/>
  <c r="L22" i="1"/>
  <c r="P28" i="1"/>
  <c r="P52" i="1"/>
  <c r="N76" i="1"/>
  <c r="N82" i="1"/>
  <c r="N86" i="1"/>
  <c r="N90" i="1"/>
  <c r="N94" i="1"/>
  <c r="N98" i="1"/>
  <c r="N102" i="1"/>
  <c r="N110" i="1"/>
  <c r="N114" i="1"/>
  <c r="N118" i="1"/>
  <c r="N124" i="1"/>
  <c r="K26" i="1"/>
  <c r="L71" i="1"/>
  <c r="K76" i="1"/>
  <c r="O76" i="1"/>
  <c r="N81" i="1"/>
  <c r="K82" i="1"/>
  <c r="O82" i="1"/>
  <c r="N85" i="1"/>
  <c r="K86" i="1"/>
  <c r="O86" i="1"/>
  <c r="N89" i="1"/>
  <c r="K90" i="1"/>
  <c r="O90" i="1"/>
  <c r="N93" i="1"/>
  <c r="K94" i="1"/>
  <c r="O94" i="1"/>
  <c r="N97" i="1"/>
  <c r="K98" i="1"/>
  <c r="O98" i="1"/>
  <c r="N101" i="1"/>
  <c r="K102" i="1"/>
  <c r="O102" i="1"/>
  <c r="K106" i="1"/>
  <c r="O106" i="1"/>
  <c r="K110" i="1"/>
  <c r="O110" i="1"/>
  <c r="K114" i="1"/>
  <c r="O114" i="1"/>
  <c r="K118" i="1"/>
  <c r="O118" i="1"/>
  <c r="K124" i="1"/>
  <c r="O124" i="1"/>
  <c r="M110" i="1"/>
  <c r="L76" i="1"/>
  <c r="P76" i="1"/>
  <c r="N77" i="1"/>
  <c r="O81" i="1"/>
  <c r="L82" i="1"/>
  <c r="P82" i="1"/>
  <c r="O85" i="1"/>
  <c r="L86" i="1"/>
  <c r="P86" i="1"/>
  <c r="P87" i="1"/>
  <c r="O89" i="1"/>
  <c r="L90" i="1"/>
  <c r="P90" i="1"/>
  <c r="O93" i="1"/>
  <c r="L94" i="1"/>
  <c r="P94" i="1"/>
  <c r="O97" i="1"/>
  <c r="L98" i="1"/>
  <c r="P98" i="1"/>
  <c r="O101" i="1"/>
  <c r="L102" i="1"/>
  <c r="L106" i="1"/>
  <c r="P106" i="1"/>
  <c r="L110" i="1"/>
  <c r="P110" i="1"/>
  <c r="O111" i="1"/>
  <c r="L114" i="1"/>
  <c r="P114" i="1"/>
  <c r="L118" i="1"/>
  <c r="P118" i="1"/>
  <c r="L124" i="1"/>
  <c r="P124" i="1"/>
  <c r="F73" i="1"/>
  <c r="M73" i="1" s="1"/>
  <c r="M3" i="1"/>
  <c r="P95" i="1"/>
  <c r="P103" i="1"/>
  <c r="M107" i="1"/>
  <c r="K3" i="1"/>
  <c r="O3" i="1"/>
  <c r="K4" i="1"/>
  <c r="O4" i="1"/>
  <c r="K5" i="1"/>
  <c r="O5" i="1"/>
  <c r="K6" i="1"/>
  <c r="O6" i="1"/>
  <c r="K7" i="1"/>
  <c r="O7" i="1"/>
  <c r="K8" i="1"/>
  <c r="O8" i="1"/>
  <c r="K9" i="1"/>
  <c r="O9" i="1"/>
  <c r="K10" i="1"/>
  <c r="O10" i="1"/>
  <c r="K11" i="1"/>
  <c r="O11" i="1"/>
  <c r="K12" i="1"/>
  <c r="O12" i="1"/>
  <c r="K13" i="1"/>
  <c r="O13" i="1"/>
  <c r="K14" i="1"/>
  <c r="O14" i="1"/>
  <c r="K15" i="1"/>
  <c r="O15" i="1"/>
  <c r="K16" i="1"/>
  <c r="O16" i="1"/>
  <c r="K17" i="1"/>
  <c r="O17" i="1"/>
  <c r="K18" i="1"/>
  <c r="O18" i="1"/>
  <c r="O32" i="1"/>
  <c r="K42" i="1"/>
  <c r="O19" i="1"/>
  <c r="O20" i="1"/>
  <c r="O21" i="1"/>
  <c r="K23" i="1"/>
  <c r="K24" i="1"/>
  <c r="K25" i="1"/>
  <c r="K27" i="1"/>
  <c r="K28" i="1"/>
  <c r="K29" i="1"/>
  <c r="K30" i="1"/>
  <c r="O30" i="1"/>
  <c r="O31" i="1"/>
  <c r="O33" i="1"/>
  <c r="O34" i="1"/>
  <c r="O35" i="1"/>
  <c r="O36" i="1"/>
  <c r="K37" i="1"/>
  <c r="K38" i="1"/>
  <c r="O38" i="1"/>
  <c r="K39" i="1"/>
  <c r="O39" i="1"/>
  <c r="K40" i="1"/>
  <c r="O40" i="1"/>
  <c r="K41" i="1"/>
  <c r="O41" i="1"/>
  <c r="O42" i="1"/>
  <c r="K43" i="1"/>
  <c r="K19" i="1"/>
  <c r="K20" i="1"/>
  <c r="K21" i="1"/>
  <c r="K22" i="1"/>
  <c r="O22" i="1"/>
  <c r="O23" i="1"/>
  <c r="O24" i="1"/>
  <c r="O25" i="1"/>
  <c r="O26" i="1"/>
  <c r="O27" i="1"/>
  <c r="O28" i="1"/>
  <c r="O29" i="1"/>
  <c r="K31" i="1"/>
  <c r="K32" i="1"/>
  <c r="K33" i="1"/>
  <c r="K34" i="1"/>
  <c r="K35" i="1"/>
  <c r="K36" i="1"/>
  <c r="O37" i="1"/>
  <c r="L3" i="1"/>
  <c r="P3" i="1"/>
  <c r="L4" i="1"/>
  <c r="P4" i="1"/>
  <c r="L5" i="1"/>
  <c r="P5" i="1"/>
  <c r="P6" i="1"/>
  <c r="L7" i="1"/>
  <c r="L8" i="1"/>
  <c r="P8" i="1"/>
  <c r="L9" i="1"/>
  <c r="P9" i="1"/>
  <c r="L10" i="1"/>
  <c r="P10" i="1"/>
  <c r="L11" i="1"/>
  <c r="P11" i="1"/>
  <c r="L12" i="1"/>
  <c r="L13" i="1"/>
  <c r="P13" i="1"/>
  <c r="L14" i="1"/>
  <c r="P14" i="1"/>
  <c r="L15" i="1"/>
  <c r="P15" i="1"/>
  <c r="L16" i="1"/>
  <c r="P16" i="1"/>
  <c r="L17" i="1"/>
  <c r="P17" i="1"/>
  <c r="L18" i="1"/>
  <c r="P18" i="1"/>
  <c r="L19" i="1"/>
  <c r="L20" i="1"/>
  <c r="P20" i="1"/>
  <c r="L21" i="1"/>
  <c r="P21" i="1"/>
  <c r="P22" i="1"/>
  <c r="L23" i="1"/>
  <c r="L24" i="1"/>
  <c r="P24" i="1"/>
  <c r="L25" i="1"/>
  <c r="L26" i="1"/>
  <c r="P26" i="1"/>
  <c r="L27" i="1"/>
  <c r="L28" i="1"/>
  <c r="L29" i="1"/>
  <c r="L30" i="1"/>
  <c r="P30" i="1"/>
  <c r="L31" i="1"/>
  <c r="L32" i="1"/>
  <c r="P32" i="1"/>
  <c r="L34" i="1"/>
  <c r="P34" i="1"/>
  <c r="L36" i="1"/>
  <c r="P36" i="1"/>
  <c r="P38" i="1"/>
  <c r="L40" i="1"/>
  <c r="P40" i="1"/>
  <c r="L42" i="1"/>
  <c r="P42" i="1"/>
  <c r="O87" i="1"/>
  <c r="O95" i="1"/>
  <c r="O103" i="1"/>
  <c r="O119" i="1"/>
  <c r="O43" i="1"/>
  <c r="K44" i="1"/>
  <c r="K45" i="1"/>
  <c r="O45" i="1"/>
  <c r="O46" i="1"/>
  <c r="K47" i="1"/>
  <c r="O47" i="1"/>
  <c r="K48" i="1"/>
  <c r="K49" i="1"/>
  <c r="O49" i="1"/>
  <c r="O50" i="1"/>
  <c r="K51" i="1"/>
  <c r="O51" i="1"/>
  <c r="K52" i="1"/>
  <c r="K53" i="1"/>
  <c r="O53" i="1"/>
  <c r="O54" i="1"/>
  <c r="K55" i="1"/>
  <c r="O55" i="1"/>
  <c r="K56" i="1"/>
  <c r="K57" i="1"/>
  <c r="O57" i="1"/>
  <c r="O58" i="1"/>
  <c r="K59" i="1"/>
  <c r="O59" i="1"/>
  <c r="K60" i="1"/>
  <c r="K61" i="1"/>
  <c r="O61" i="1"/>
  <c r="O62" i="1"/>
  <c r="K63" i="1"/>
  <c r="O63" i="1"/>
  <c r="K64" i="1"/>
  <c r="K65" i="1"/>
  <c r="O65" i="1"/>
  <c r="O66" i="1"/>
  <c r="K67" i="1"/>
  <c r="O67" i="1"/>
  <c r="K68" i="1"/>
  <c r="K69" i="1"/>
  <c r="O71" i="1"/>
  <c r="N83" i="1"/>
  <c r="N87" i="1"/>
  <c r="N91" i="1"/>
  <c r="P93" i="1"/>
  <c r="N95" i="1"/>
  <c r="N99" i="1"/>
  <c r="N103" i="1"/>
  <c r="N107" i="1"/>
  <c r="N111" i="1"/>
  <c r="N115" i="1"/>
  <c r="N119" i="1"/>
  <c r="O122" i="1"/>
  <c r="N125" i="1"/>
  <c r="L44" i="1"/>
  <c r="P46" i="1"/>
  <c r="L48" i="1"/>
  <c r="P50" i="1"/>
  <c r="L52" i="1"/>
  <c r="P54" i="1"/>
  <c r="L56" i="1"/>
  <c r="P58" i="1"/>
  <c r="L60" i="1"/>
  <c r="P62" i="1"/>
  <c r="L64" i="1"/>
  <c r="P66" i="1"/>
  <c r="L80" i="1"/>
  <c r="L81" i="1"/>
  <c r="K83" i="1"/>
  <c r="O83" i="1"/>
  <c r="P84" i="1"/>
  <c r="K87" i="1"/>
  <c r="L89" i="1"/>
  <c r="K91" i="1"/>
  <c r="O91" i="1"/>
  <c r="L92" i="1"/>
  <c r="K95" i="1"/>
  <c r="P96" i="1"/>
  <c r="L97" i="1"/>
  <c r="K99" i="1"/>
  <c r="O99" i="1"/>
  <c r="K103" i="1"/>
  <c r="L105" i="1"/>
  <c r="K107" i="1"/>
  <c r="O107" i="1"/>
  <c r="L108" i="1"/>
  <c r="K111" i="1"/>
  <c r="L112" i="1"/>
  <c r="L113" i="1"/>
  <c r="K115" i="1"/>
  <c r="O115" i="1"/>
  <c r="K119" i="1"/>
  <c r="P122" i="1"/>
  <c r="K125" i="1"/>
  <c r="O125" i="1"/>
  <c r="L83" i="1"/>
  <c r="P83" i="1"/>
  <c r="L87" i="1"/>
  <c r="L91" i="1"/>
  <c r="P91" i="1"/>
  <c r="L95" i="1"/>
  <c r="L99" i="1"/>
  <c r="P99" i="1"/>
  <c r="L103" i="1"/>
  <c r="L107" i="1"/>
  <c r="P107" i="1"/>
  <c r="L111" i="1"/>
  <c r="L115" i="1"/>
  <c r="P115" i="1"/>
  <c r="L119" i="1"/>
  <c r="K122" i="1"/>
  <c r="L125" i="1"/>
  <c r="P125" i="1"/>
  <c r="P7" i="1"/>
  <c r="P19" i="1"/>
  <c r="P23" i="1"/>
  <c r="P25" i="1"/>
  <c r="P27" i="1"/>
  <c r="P29" i="1"/>
  <c r="P31" i="1"/>
  <c r="L33" i="1"/>
  <c r="P33" i="1"/>
  <c r="L35" i="1"/>
  <c r="P35" i="1"/>
  <c r="L37" i="1"/>
  <c r="P37" i="1"/>
  <c r="L39" i="1"/>
  <c r="P39" i="1"/>
  <c r="L41" i="1"/>
  <c r="P41" i="1"/>
  <c r="L43" i="1"/>
  <c r="P43" i="1"/>
  <c r="L45" i="1"/>
  <c r="P45" i="1"/>
  <c r="L47" i="1"/>
  <c r="P47" i="1"/>
  <c r="L49" i="1"/>
  <c r="P49" i="1"/>
  <c r="L51" i="1"/>
  <c r="P51" i="1"/>
  <c r="L53" i="1"/>
  <c r="P53" i="1"/>
  <c r="L55" i="1"/>
  <c r="P55" i="1"/>
  <c r="L57" i="1"/>
  <c r="P57" i="1"/>
  <c r="L59" i="1"/>
  <c r="P59" i="1"/>
  <c r="L61" i="1"/>
  <c r="P61" i="1"/>
  <c r="L63" i="1"/>
  <c r="P63" i="1"/>
  <c r="L65" i="1"/>
  <c r="P65" i="1"/>
  <c r="L67" i="1"/>
  <c r="P67" i="1"/>
  <c r="L68" i="1"/>
  <c r="L69" i="1"/>
  <c r="P71" i="1"/>
  <c r="P80" i="1"/>
  <c r="P88" i="1"/>
  <c r="P92" i="1"/>
  <c r="P100" i="1"/>
  <c r="P104" i="1"/>
  <c r="P108" i="1"/>
  <c r="P112" i="1"/>
  <c r="P116" i="1"/>
  <c r="F127" i="1"/>
  <c r="K71" i="1"/>
  <c r="K81" i="1"/>
  <c r="K89" i="1"/>
  <c r="K97" i="1"/>
  <c r="K105" i="1"/>
  <c r="K113" i="1"/>
  <c r="O75" i="1"/>
  <c r="H78" i="1"/>
  <c r="G78" i="1"/>
  <c r="N75" i="1"/>
  <c r="L77" i="1"/>
  <c r="P77" i="1"/>
  <c r="O68" i="1"/>
  <c r="K70" i="1"/>
  <c r="O70" i="1"/>
  <c r="P75" i="1"/>
  <c r="P102" i="1"/>
  <c r="N122" i="1"/>
  <c r="K123" i="1"/>
  <c r="O123" i="1"/>
  <c r="N126" i="1"/>
  <c r="P68" i="1"/>
  <c r="L70" i="1"/>
  <c r="P70" i="1"/>
  <c r="K77" i="1"/>
  <c r="O77" i="1"/>
  <c r="K80" i="1"/>
  <c r="O80" i="1"/>
  <c r="K84" i="1"/>
  <c r="O84" i="1"/>
  <c r="K88" i="1"/>
  <c r="O88" i="1"/>
  <c r="K92" i="1"/>
  <c r="O92" i="1"/>
  <c r="K96" i="1"/>
  <c r="O96" i="1"/>
  <c r="K100" i="1"/>
  <c r="O100" i="1"/>
  <c r="K104" i="1"/>
  <c r="O104" i="1"/>
  <c r="K108" i="1"/>
  <c r="O108" i="1"/>
  <c r="K112" i="1"/>
  <c r="O112" i="1"/>
  <c r="K116" i="1"/>
  <c r="O116" i="1"/>
  <c r="D127" i="1"/>
  <c r="H127" i="1"/>
  <c r="L123" i="1"/>
  <c r="P123" i="1"/>
  <c r="G73" i="1"/>
  <c r="N73" i="1" s="1"/>
  <c r="D73" i="1"/>
  <c r="K73" i="1" s="1"/>
  <c r="H73" i="1"/>
  <c r="O73" i="1" s="1"/>
  <c r="F120" i="1"/>
  <c r="J120" i="1"/>
  <c r="E73" i="1"/>
  <c r="L73" i="1" s="1"/>
  <c r="I73" i="1"/>
  <c r="P73" i="1" s="1"/>
  <c r="F78" i="1"/>
  <c r="J78" i="1"/>
  <c r="H120" i="1"/>
  <c r="D78" i="1"/>
  <c r="G120" i="1"/>
  <c r="D120" i="1"/>
  <c r="K120" i="1" s="1"/>
  <c r="E78" i="1"/>
  <c r="I78" i="1"/>
  <c r="E120" i="1"/>
  <c r="I120" i="1"/>
  <c r="P120" i="1" s="1"/>
  <c r="J127" i="1"/>
  <c r="E127" i="1"/>
  <c r="I127" i="1"/>
  <c r="G127" i="1"/>
  <c r="K78" i="1" l="1"/>
  <c r="P78" i="1"/>
  <c r="L78" i="1"/>
  <c r="O120" i="1"/>
  <c r="L127" i="1"/>
  <c r="N78" i="1"/>
  <c r="O78" i="1"/>
  <c r="O127" i="1"/>
  <c r="M127" i="1"/>
  <c r="N127" i="1"/>
  <c r="K127" i="1"/>
  <c r="P127" i="1"/>
  <c r="L120" i="1"/>
  <c r="N120" i="1"/>
  <c r="M78" i="1"/>
  <c r="F129" i="1"/>
  <c r="M120" i="1"/>
  <c r="H129" i="1"/>
  <c r="O129" i="1" s="1"/>
  <c r="D129" i="1"/>
  <c r="K129" i="1" s="1"/>
  <c r="G129" i="1"/>
  <c r="J129" i="1"/>
  <c r="I129" i="1"/>
  <c r="P129" i="1" s="1"/>
  <c r="E129" i="1"/>
  <c r="L129" i="1" s="1"/>
  <c r="N129" i="1" l="1"/>
  <c r="M129" i="1"/>
</calcChain>
</file>

<file path=xl/sharedStrings.xml><?xml version="1.0" encoding="utf-8"?>
<sst xmlns="http://schemas.openxmlformats.org/spreadsheetml/2006/main" count="240" uniqueCount="172">
  <si>
    <t>Other Uses of Funds - Object Code 900
Expenditures by Fund Source*</t>
  </si>
  <si>
    <t>2016-2017</t>
  </si>
  <si>
    <t>General
Funds</t>
  </si>
  <si>
    <t xml:space="preserve">Special
Fund
Federal </t>
  </si>
  <si>
    <t>Federal
Funds</t>
  </si>
  <si>
    <t>Other
Special
Funds</t>
  </si>
  <si>
    <t>Debt
Service
Funds</t>
  </si>
  <si>
    <t>Capital
Project
Funds</t>
  </si>
  <si>
    <t>Total
Funds</t>
  </si>
  <si>
    <t>General Funds
as Percent of
Total Funds</t>
  </si>
  <si>
    <t xml:space="preserve">Special Fund
Federal
as Percent of
Total Funds </t>
  </si>
  <si>
    <t>Federal Funds
as Percent of
Total Funds</t>
  </si>
  <si>
    <t>Other Special
Funds
as Percent of
Total Funds</t>
  </si>
  <si>
    <t>Debt Service
Funds
as Percent of
Total Funds</t>
  </si>
  <si>
    <t>Capital Project
Funds
as Percent of
Total Funds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</si>
  <si>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</si>
  <si>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</si>
  <si>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</si>
  <si>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</si>
  <si>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</si>
  <si>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</si>
  <si>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</si>
  <si>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</si>
  <si>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</si>
  <si>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</si>
  <si>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</si>
  <si>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</si>
  <si>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</si>
  <si>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</si>
  <si>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</si>
  <si>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</si>
  <si>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</si>
  <si>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</si>
  <si>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</si>
  <si>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</si>
  <si>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</si>
  <si>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</si>
  <si>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</si>
  <si>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</si>
  <si>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</si>
  <si>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</si>
  <si>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 xml:space="preserve">Jefferson Davis Parish School Board </t>
  </si>
  <si>
    <t>Lafayette Parish School Board</t>
  </si>
  <si>
    <t xml:space="preserve">Lafourche Parish School Board 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</si>
  <si>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</si>
  <si>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</si>
  <si>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</si>
  <si>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</si>
  <si>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</si>
  <si>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</si>
  <si>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</si>
  <si>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</si>
  <si>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 xml:space="preserve">Plaquemines Parish School Board 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</si>
  <si>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</si>
  <si>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</si>
  <si>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</si>
  <si>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</si>
  <si>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</si>
  <si>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 xml:space="preserve">St. Bernard Parish School Board 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</si>
  <si>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</si>
  <si>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</si>
  <si>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</si>
  <si>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</si>
  <si>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</si>
  <si>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</si>
  <si>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</si>
  <si>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 xml:space="preserve">St. Tammany Parish School Board </t>
  </si>
  <si>
    <t xml:space="preserve">Tangipahoa Parish School Board 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</si>
  <si>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</si>
  <si>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</si>
  <si>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</si>
  <si>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</si>
  <si>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</si>
  <si>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</si>
  <si>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</si>
  <si>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</si>
  <si>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</si>
  <si>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</si>
  <si>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</si>
  <si>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</si>
  <si>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</si>
  <si>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</si>
  <si>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</si>
  <si>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</si>
  <si>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(Type 5 Charter Schools)</t>
  </si>
  <si>
    <t xml:space="preserve"> Total City/Parish School Districts</t>
  </si>
  <si>
    <t>LSU Laboratory School</t>
  </si>
  <si>
    <t>Southern University Lab School</t>
  </si>
  <si>
    <t>A02</t>
  </si>
  <si>
    <t>Office of Juvenile Justice</t>
  </si>
  <si>
    <t>Total Lab and State Approved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</si>
  <si>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</si>
  <si>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</si>
  <si>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</si>
  <si>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</si>
  <si>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</si>
  <si>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</si>
  <si>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Academy</t>
  </si>
  <si>
    <t>The MAX Charter School</t>
  </si>
  <si>
    <t>D'Arbonne Woods Charter School</t>
  </si>
  <si>
    <t>Madison Preparatory Academy</t>
  </si>
  <si>
    <t>International High School of New Orleans</t>
  </si>
  <si>
    <t>University View Academy, Inc.</t>
  </si>
  <si>
    <t>Lake Charles Charter Academy</t>
  </si>
  <si>
    <t>Lycee Francais de la Nouvelle-Orleans</t>
  </si>
  <si>
    <t>New Orleans Military &amp; Maritime Academy</t>
  </si>
  <si>
    <t>W1A001</t>
  </si>
  <si>
    <t>JCFA-East</t>
  </si>
  <si>
    <t>W1B001</t>
  </si>
  <si>
    <t>Advantage Charter Academy</t>
  </si>
  <si>
    <t>W2A001</t>
  </si>
  <si>
    <t>Tallulah Charter School</t>
  </si>
  <si>
    <t>W2B001</t>
  </si>
  <si>
    <t>Willow Charter Academy</t>
  </si>
  <si>
    <t>W33001</t>
  </si>
  <si>
    <t>Lincoln Preparatory School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</si>
  <si>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</si>
  <si>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</si>
  <si>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</si>
  <si>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</si>
  <si>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</si>
  <si>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</si>
  <si>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</si>
  <si>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 Inc.</t>
  </si>
  <si>
    <t>W3A001</t>
  </si>
  <si>
    <t>Baton Rouge Charter Academy at Mid-City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</si>
  <si>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</si>
  <si>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</si>
  <si>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</si>
  <si>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</si>
  <si>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</si>
  <si>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</si>
  <si>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W5B001</t>
  </si>
  <si>
    <t>Northeast Claiborne Charter</t>
  </si>
  <si>
    <t>W6A001</t>
  </si>
  <si>
    <t>Northshore Charter School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</si>
  <si>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</si>
  <si>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</si>
  <si>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</si>
  <si>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</si>
  <si>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</si>
  <si>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</si>
  <si>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W8A001</t>
  </si>
  <si>
    <t>Impact Charter Elementary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</si>
  <si>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</si>
  <si>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</si>
  <si>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</si>
  <si>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</si>
  <si>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</si>
  <si>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</si>
  <si>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</si>
  <si>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</si>
  <si>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WAR001</t>
  </si>
  <si>
    <t>Tangi Academy</t>
  </si>
  <si>
    <t>WAU001</t>
  </si>
  <si>
    <t>GEO Prep Academy of Greater Baton Rouge</t>
  </si>
  <si>
    <t>Total Type 2 Charter Schools</t>
  </si>
  <si>
    <t>W12001</t>
  </si>
  <si>
    <t>Pierre A. Capdau Learning Academy</t>
  </si>
  <si>
    <t>W13001</t>
  </si>
  <si>
    <t>Lake Area New Tech Early College High</t>
  </si>
  <si>
    <t>W31001</t>
  </si>
  <si>
    <t>Dr. Martin Luther King Charter for Sci/Tech</t>
  </si>
  <si>
    <t>W5A001</t>
  </si>
  <si>
    <t>Mary D. Coghill Charter School</t>
  </si>
  <si>
    <t>W84001</t>
  </si>
  <si>
    <t>KIPP Renaissance High School</t>
  </si>
  <si>
    <t>Total Type 3B Charter Schools</t>
  </si>
  <si>
    <t>Total State</t>
  </si>
  <si>
    <t>*Excludes one-time hurricane and/or flood related expenditures</t>
  </si>
  <si>
    <t/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</si>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</sst>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000"/>
    <numFmt numFmtId="166" formatCode="&quot;$&quot;#,##0"/>
  </numFmts>
  <fonts count="8" x14ac:knownFonts="1">
    <font>
      <sz val="10"/>
      <name val="Arial"/>
    </font>
    <font>
      <sz val="10"/>
      <name val="Arial Narrow"/>
      <family val="2"/>
    </font>
    <font>
      <sz val="20"/>
      <name val="Arial Narrow"/>
      <family val="2"/>
    </font>
    <font>
      <sz val="10"/>
      <name val="Arial"/>
      <family val="2"/>
    </font>
    <font>
      <b/>
      <sz val="20"/>
      <name val="Arial Narrow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5" fontId="7" fillId="0" borderId="3" xfId="2" applyNumberFormat="1" applyFont="1" applyFill="1" applyBorder="1" applyAlignment="1">
      <alignment horizontal="center" vertical="center" wrapText="1"/>
    </xf>
    <xf numFmtId="165" fontId="7" fillId="0" borderId="4" xfId="2" applyNumberFormat="1" applyFont="1" applyFill="1" applyBorder="1" applyAlignment="1">
      <alignment horizontal="right" vertical="center" wrapText="1"/>
    </xf>
    <xf numFmtId="0" fontId="7" fillId="0" borderId="5" xfId="2" applyFont="1" applyFill="1" applyBorder="1" applyAlignment="1">
      <alignment vertical="center"/>
    </xf>
    <xf numFmtId="166" fontId="7" fillId="0" borderId="3" xfId="2" applyNumberFormat="1" applyFont="1" applyFill="1" applyBorder="1" applyAlignment="1">
      <alignment horizontal="right" vertical="center" wrapText="1"/>
    </xf>
    <xf numFmtId="166" fontId="7" fillId="2" borderId="3" xfId="2" applyNumberFormat="1" applyFont="1" applyFill="1" applyBorder="1" applyAlignment="1">
      <alignment horizontal="right" vertical="center" wrapText="1"/>
    </xf>
    <xf numFmtId="10" fontId="7" fillId="0" borderId="5" xfId="1" applyNumberFormat="1" applyFont="1" applyFill="1" applyBorder="1" applyAlignment="1">
      <alignment horizontal="right" vertical="center" wrapText="1"/>
    </xf>
    <xf numFmtId="10" fontId="7" fillId="0" borderId="3" xfId="1" applyNumberFormat="1" applyFont="1" applyFill="1" applyBorder="1" applyAlignment="1">
      <alignment horizontal="right" vertical="center" wrapText="1"/>
    </xf>
    <xf numFmtId="165" fontId="7" fillId="0" borderId="6" xfId="2" applyNumberFormat="1" applyFont="1" applyFill="1" applyBorder="1" applyAlignment="1">
      <alignment horizontal="center" vertical="center" wrapText="1"/>
    </xf>
    <xf numFmtId="165" fontId="7" fillId="0" borderId="7" xfId="2" applyNumberFormat="1" applyFont="1" applyFill="1" applyBorder="1" applyAlignment="1">
      <alignment horizontal="right" vertical="center" wrapText="1"/>
    </xf>
    <xf numFmtId="0" fontId="7" fillId="0" borderId="8" xfId="2" applyFont="1" applyFill="1" applyBorder="1" applyAlignment="1">
      <alignment vertical="center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2" borderId="6" xfId="2" applyNumberFormat="1" applyFont="1" applyFill="1" applyBorder="1" applyAlignment="1">
      <alignment horizontal="right" vertical="center" wrapText="1"/>
    </xf>
    <xf numFmtId="10" fontId="7" fillId="0" borderId="8" xfId="1" applyNumberFormat="1" applyFont="1" applyFill="1" applyBorder="1" applyAlignment="1">
      <alignment horizontal="right" vertical="center" wrapText="1"/>
    </xf>
    <xf numFmtId="10" fontId="7" fillId="0" borderId="6" xfId="1" applyNumberFormat="1" applyFont="1" applyFill="1" applyBorder="1" applyAlignment="1">
      <alignment horizontal="right" vertical="center" wrapText="1"/>
    </xf>
    <xf numFmtId="165" fontId="7" fillId="0" borderId="9" xfId="2" applyNumberFormat="1" applyFont="1" applyFill="1" applyBorder="1" applyAlignment="1">
      <alignment horizontal="center" vertical="center" wrapText="1"/>
    </xf>
    <xf numFmtId="165" fontId="7" fillId="0" borderId="10" xfId="2" applyNumberFormat="1" applyFont="1" applyFill="1" applyBorder="1" applyAlignment="1">
      <alignment horizontal="right" vertical="center" wrapText="1"/>
    </xf>
    <xf numFmtId="0" fontId="7" fillId="0" borderId="11" xfId="2" applyFont="1" applyFill="1" applyBorder="1" applyAlignment="1">
      <alignment horizontal="left" vertical="center"/>
    </xf>
    <xf numFmtId="166" fontId="7" fillId="0" borderId="9" xfId="2" applyNumberFormat="1" applyFont="1" applyFill="1" applyBorder="1" applyAlignment="1">
      <alignment horizontal="right" vertical="center" wrapText="1"/>
    </xf>
    <xf numFmtId="166" fontId="7" fillId="2" borderId="9" xfId="2" applyNumberFormat="1" applyFont="1" applyFill="1" applyBorder="1" applyAlignment="1">
      <alignment horizontal="right" vertical="center" wrapText="1"/>
    </xf>
    <xf numFmtId="10" fontId="7" fillId="0" borderId="11" xfId="1" applyNumberFormat="1" applyFont="1" applyFill="1" applyBorder="1" applyAlignment="1">
      <alignment horizontal="right" vertical="center" wrapText="1"/>
    </xf>
    <xf numFmtId="10" fontId="7" fillId="0" borderId="9" xfId="1" applyNumberFormat="1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166" fontId="5" fillId="0" borderId="12" xfId="0" applyNumberFormat="1" applyFont="1" applyBorder="1" applyAlignment="1">
      <alignment vertical="center"/>
    </xf>
    <xf numFmtId="166" fontId="5" fillId="2" borderId="12" xfId="0" applyNumberFormat="1" applyFont="1" applyFill="1" applyBorder="1" applyAlignment="1">
      <alignment vertical="center"/>
    </xf>
    <xf numFmtId="10" fontId="5" fillId="0" borderId="14" xfId="1" applyNumberFormat="1" applyFont="1" applyBorder="1" applyAlignment="1">
      <alignment vertical="center"/>
    </xf>
    <xf numFmtId="10" fontId="5" fillId="0" borderId="12" xfId="1" applyNumberFormat="1" applyFont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_Sheet1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tabSelected="1" view="pageBreakPreview" zoomScaleNormal="100" zoomScaleSheetLayoutView="100"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D3" sqref="D3"/>
    </sheetView>
  </sheetViews>
  <sheetFormatPr defaultRowHeight="12.75" x14ac:dyDescent="0.2"/>
  <cols>
    <col min="1" max="1" width="7.85546875" style="1" customWidth="1"/>
    <col min="2" max="2" width="1.5703125" style="2" bestFit="1" customWidth="1"/>
    <col min="3" max="3" width="34.5703125" style="1" customWidth="1"/>
    <col min="4" max="9" width="14.140625" style="1" customWidth="1"/>
    <col min="10" max="16" width="14.28515625" style="1" customWidth="1"/>
    <col min="17" max="17" width="4.28515625" style="1" customWidth="1"/>
    <col min="18" max="16384" width="9.140625" style="1"/>
  </cols>
  <sheetData>
    <row r="1" spans="1:16" ht="48" customHeight="1" x14ac:dyDescent="0.2">
      <c r="D1" s="39" t="s">
        <v>0</v>
      </c>
      <c r="E1" s="40"/>
      <c r="F1" s="40"/>
      <c r="G1" s="40"/>
      <c r="H1" s="40"/>
      <c r="I1" s="40"/>
      <c r="J1" s="40"/>
      <c r="K1" s="39" t="s">
        <v>0</v>
      </c>
      <c r="L1" s="40"/>
      <c r="M1" s="40"/>
      <c r="N1" s="40"/>
      <c r="O1" s="40"/>
      <c r="P1" s="40"/>
    </row>
    <row r="2" spans="1:16" ht="57" customHeight="1" x14ac:dyDescent="0.2">
      <c r="A2" s="41" t="s">
        <v>1</v>
      </c>
      <c r="B2" s="41"/>
      <c r="C2" s="41"/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</row>
    <row r="3" spans="1:16" ht="15" customHeight="1" x14ac:dyDescent="0.2">
      <c r="A3" s="5">
        <v>1</v>
      </c>
      <c r="B3" s="6" t="s">
        <v>170</v>
      </c>
      <c r="C3" s="7" t="s">
        <v>15</v>
      </c>
      <c r="D3" s="8">
        <v>5975347</v>
      </c>
      <c r="E3" s="8">
        <v>256106</v>
      </c>
      <c r="F3" s="8">
        <v>217380</v>
      </c>
      <c r="G3" s="8">
        <v>80000</v>
      </c>
      <c r="H3" s="8">
        <v>0</v>
      </c>
      <c r="I3" s="8">
        <v>0</v>
      </c>
      <c r="J3" s="9">
        <v>6528833</v>
      </c>
      <c r="K3" s="10">
        <f>IFERROR(D3/$J3,0)</f>
        <v>0.91522435939164015</v>
      </c>
      <c r="L3" s="11">
        <f>IFERROR(E3/$J3,0)</f>
        <v>3.9226918501361577E-2</v>
      </c>
      <c r="M3" s="11">
        <f t="shared" ref="M3:P18" si="0">IFERROR(F3/$J3,0)</f>
        <v>3.3295383723247328E-2</v>
      </c>
      <c r="N3" s="11">
        <f t="shared" si="0"/>
        <v>1.2253338383750971E-2</v>
      </c>
      <c r="O3" s="11">
        <f t="shared" si="0"/>
        <v>0</v>
      </c>
      <c r="P3" s="11">
        <f t="shared" si="0"/>
        <v>0</v>
      </c>
    </row>
    <row r="4" spans="1:16" ht="15" customHeight="1" x14ac:dyDescent="0.2">
      <c r="A4" s="12">
        <v>2</v>
      </c>
      <c r="B4" s="13" t="s">
        <v>170</v>
      </c>
      <c r="C4" s="14" t="s">
        <v>16</v>
      </c>
      <c r="D4" s="15">
        <v>59536</v>
      </c>
      <c r="E4" s="15">
        <v>63633</v>
      </c>
      <c r="F4" s="15">
        <v>22422</v>
      </c>
      <c r="G4" s="15">
        <v>1145293</v>
      </c>
      <c r="H4" s="15">
        <v>0</v>
      </c>
      <c r="I4" s="15">
        <v>0</v>
      </c>
      <c r="J4" s="16">
        <v>1290884</v>
      </c>
      <c r="K4" s="17">
        <f t="shared" ref="K4:P56" si="1">IFERROR(D4/$J4,0)</f>
        <v>4.6120333043092952E-2</v>
      </c>
      <c r="L4" s="18">
        <f t="shared" si="1"/>
        <v>4.9294127125287787E-2</v>
      </c>
      <c r="M4" s="18">
        <f t="shared" si="0"/>
        <v>1.7369492533798544E-2</v>
      </c>
      <c r="N4" s="18">
        <f t="shared" si="0"/>
        <v>0.88721604729782066</v>
      </c>
      <c r="O4" s="18">
        <f t="shared" si="0"/>
        <v>0</v>
      </c>
      <c r="P4" s="18">
        <f t="shared" si="0"/>
        <v>0</v>
      </c>
    </row>
    <row r="5" spans="1:16" ht="15" customHeight="1" x14ac:dyDescent="0.2">
      <c r="A5" s="12">
        <v>3</v>
      </c>
      <c r="B5" s="13" t="s">
        <v>170</v>
      </c>
      <c r="C5" s="14" t="s">
        <v>17</v>
      </c>
      <c r="D5" s="15">
        <v>6766146</v>
      </c>
      <c r="E5" s="15">
        <v>352279</v>
      </c>
      <c r="F5" s="15">
        <v>354473</v>
      </c>
      <c r="G5" s="15">
        <v>0</v>
      </c>
      <c r="H5" s="15">
        <v>0</v>
      </c>
      <c r="I5" s="15">
        <v>12368950</v>
      </c>
      <c r="J5" s="16">
        <v>19841848</v>
      </c>
      <c r="K5" s="17">
        <f t="shared" si="1"/>
        <v>0.34100382182143518</v>
      </c>
      <c r="L5" s="18">
        <f t="shared" si="1"/>
        <v>1.7754344252611954E-2</v>
      </c>
      <c r="M5" s="18">
        <f t="shared" si="0"/>
        <v>1.786491863056304E-2</v>
      </c>
      <c r="N5" s="18">
        <f t="shared" si="0"/>
        <v>0</v>
      </c>
      <c r="O5" s="18">
        <f t="shared" si="0"/>
        <v>0</v>
      </c>
      <c r="P5" s="18">
        <f t="shared" si="0"/>
        <v>0.62337691529538986</v>
      </c>
    </row>
    <row r="6" spans="1:16" ht="15" customHeight="1" x14ac:dyDescent="0.2">
      <c r="A6" s="12">
        <v>4</v>
      </c>
      <c r="B6" s="13" t="s">
        <v>170</v>
      </c>
      <c r="C6" s="14" t="s">
        <v>18</v>
      </c>
      <c r="D6" s="15">
        <v>697306</v>
      </c>
      <c r="E6" s="15">
        <v>148692</v>
      </c>
      <c r="F6" s="15">
        <v>161641</v>
      </c>
      <c r="G6" s="15">
        <v>0</v>
      </c>
      <c r="H6" s="15">
        <v>129000</v>
      </c>
      <c r="I6" s="15">
        <v>165000</v>
      </c>
      <c r="J6" s="16">
        <v>1301639</v>
      </c>
      <c r="K6" s="17">
        <f t="shared" si="1"/>
        <v>0.53571381926939809</v>
      </c>
      <c r="L6" s="18">
        <f t="shared" si="1"/>
        <v>0.11423443827359199</v>
      </c>
      <c r="M6" s="18">
        <f t="shared" si="0"/>
        <v>0.1241826650860953</v>
      </c>
      <c r="N6" s="18">
        <f t="shared" si="0"/>
        <v>0</v>
      </c>
      <c r="O6" s="18">
        <f t="shared" si="0"/>
        <v>9.9105819662748271E-2</v>
      </c>
      <c r="P6" s="18">
        <f t="shared" si="0"/>
        <v>0.1267632577081664</v>
      </c>
    </row>
    <row r="7" spans="1:16" ht="15" customHeight="1" x14ac:dyDescent="0.2">
      <c r="A7" s="19">
        <v>5</v>
      </c>
      <c r="B7" s="20" t="s">
        <v>170</v>
      </c>
      <c r="C7" s="21" t="s">
        <v>19</v>
      </c>
      <c r="D7" s="22">
        <v>5576154</v>
      </c>
      <c r="E7" s="22">
        <v>151716</v>
      </c>
      <c r="F7" s="22">
        <v>332979</v>
      </c>
      <c r="G7" s="22">
        <v>2098598</v>
      </c>
      <c r="H7" s="22">
        <v>0</v>
      </c>
      <c r="I7" s="22">
        <v>0</v>
      </c>
      <c r="J7" s="23">
        <v>8159447</v>
      </c>
      <c r="K7" s="24">
        <f t="shared" si="1"/>
        <v>0.68339851953202224</v>
      </c>
      <c r="L7" s="25">
        <f t="shared" si="1"/>
        <v>1.8593907160620076E-2</v>
      </c>
      <c r="M7" s="25">
        <f t="shared" si="0"/>
        <v>4.080901561098442E-2</v>
      </c>
      <c r="N7" s="25">
        <f t="shared" si="0"/>
        <v>0.25719855769637329</v>
      </c>
      <c r="O7" s="25">
        <f t="shared" si="0"/>
        <v>0</v>
      </c>
      <c r="P7" s="25">
        <f t="shared" si="0"/>
        <v>0</v>
      </c>
    </row>
    <row r="8" spans="1:16" ht="15" customHeight="1" x14ac:dyDescent="0.2">
      <c r="A8" s="5">
        <v>6</v>
      </c>
      <c r="B8" s="6" t="s">
        <v>170</v>
      </c>
      <c r="C8" s="7" t="s">
        <v>20</v>
      </c>
      <c r="D8" s="8">
        <v>842254</v>
      </c>
      <c r="E8" s="8">
        <v>101490</v>
      </c>
      <c r="F8" s="8">
        <v>114264</v>
      </c>
      <c r="G8" s="8">
        <v>526846</v>
      </c>
      <c r="H8" s="8">
        <v>0</v>
      </c>
      <c r="I8" s="8">
        <v>0</v>
      </c>
      <c r="J8" s="9">
        <v>1584854</v>
      </c>
      <c r="K8" s="10">
        <f t="shared" si="1"/>
        <v>0.53143948906334593</v>
      </c>
      <c r="L8" s="11">
        <f t="shared" si="1"/>
        <v>6.4037444458606277E-2</v>
      </c>
      <c r="M8" s="11">
        <f t="shared" si="0"/>
        <v>7.2097492892089748E-2</v>
      </c>
      <c r="N8" s="11">
        <f t="shared" si="0"/>
        <v>0.33242557358595809</v>
      </c>
      <c r="O8" s="11">
        <f t="shared" si="0"/>
        <v>0</v>
      </c>
      <c r="P8" s="11">
        <f t="shared" si="0"/>
        <v>0</v>
      </c>
    </row>
    <row r="9" spans="1:16" ht="15" customHeight="1" x14ac:dyDescent="0.2">
      <c r="A9" s="12">
        <v>7</v>
      </c>
      <c r="B9" s="13" t="s">
        <v>170</v>
      </c>
      <c r="C9" s="14" t="s">
        <v>21</v>
      </c>
      <c r="D9" s="15">
        <v>1406114</v>
      </c>
      <c r="E9" s="15">
        <v>0</v>
      </c>
      <c r="F9" s="15">
        <v>75588</v>
      </c>
      <c r="G9" s="15">
        <v>0</v>
      </c>
      <c r="H9" s="15">
        <v>0</v>
      </c>
      <c r="I9" s="15">
        <v>0</v>
      </c>
      <c r="J9" s="16">
        <v>1481702</v>
      </c>
      <c r="K9" s="17">
        <f t="shared" si="1"/>
        <v>0.94898569347952555</v>
      </c>
      <c r="L9" s="18">
        <f t="shared" si="1"/>
        <v>0</v>
      </c>
      <c r="M9" s="18">
        <f t="shared" si="0"/>
        <v>5.101430652047443E-2</v>
      </c>
      <c r="N9" s="18">
        <f t="shared" si="0"/>
        <v>0</v>
      </c>
      <c r="O9" s="18">
        <f t="shared" si="0"/>
        <v>0</v>
      </c>
      <c r="P9" s="18">
        <f t="shared" si="0"/>
        <v>0</v>
      </c>
    </row>
    <row r="10" spans="1:16" ht="15" customHeight="1" x14ac:dyDescent="0.2">
      <c r="A10" s="12">
        <v>8</v>
      </c>
      <c r="B10" s="13" t="s">
        <v>170</v>
      </c>
      <c r="C10" s="14" t="s">
        <v>22</v>
      </c>
      <c r="D10" s="15">
        <v>427440</v>
      </c>
      <c r="E10" s="15">
        <v>254678</v>
      </c>
      <c r="F10" s="15">
        <v>396416</v>
      </c>
      <c r="G10" s="15">
        <v>90004325</v>
      </c>
      <c r="H10" s="15">
        <v>0</v>
      </c>
      <c r="I10" s="15">
        <v>0</v>
      </c>
      <c r="J10" s="16">
        <v>91082859</v>
      </c>
      <c r="K10" s="17">
        <f t="shared" si="1"/>
        <v>4.6928698186779576E-3</v>
      </c>
      <c r="L10" s="18">
        <f t="shared" si="1"/>
        <v>2.7961133718914116E-3</v>
      </c>
      <c r="M10" s="18">
        <f t="shared" si="0"/>
        <v>4.3522568829333736E-3</v>
      </c>
      <c r="N10" s="18">
        <f t="shared" si="0"/>
        <v>0.98815875992649727</v>
      </c>
      <c r="O10" s="18">
        <f t="shared" si="0"/>
        <v>0</v>
      </c>
      <c r="P10" s="18">
        <f t="shared" si="0"/>
        <v>0</v>
      </c>
    </row>
    <row r="11" spans="1:16" ht="15" customHeight="1" x14ac:dyDescent="0.2">
      <c r="A11" s="12">
        <v>9</v>
      </c>
      <c r="B11" s="13" t="s">
        <v>170</v>
      </c>
      <c r="C11" s="14" t="s">
        <v>23</v>
      </c>
      <c r="D11" s="15">
        <v>22197137</v>
      </c>
      <c r="E11" s="15">
        <v>934512</v>
      </c>
      <c r="F11" s="15">
        <v>1990641</v>
      </c>
      <c r="G11" s="15">
        <v>1110214</v>
      </c>
      <c r="H11" s="15">
        <v>17107210</v>
      </c>
      <c r="I11" s="15">
        <v>0</v>
      </c>
      <c r="J11" s="16">
        <v>43339714</v>
      </c>
      <c r="K11" s="17">
        <f t="shared" si="1"/>
        <v>0.51216620857258077</v>
      </c>
      <c r="L11" s="18">
        <f t="shared" si="1"/>
        <v>2.1562486545250392E-2</v>
      </c>
      <c r="M11" s="18">
        <f t="shared" si="0"/>
        <v>4.5931106052061167E-2</v>
      </c>
      <c r="N11" s="18">
        <f t="shared" si="0"/>
        <v>2.5616551138293159E-2</v>
      </c>
      <c r="O11" s="18">
        <f t="shared" si="0"/>
        <v>0.39472364769181451</v>
      </c>
      <c r="P11" s="18">
        <f t="shared" si="0"/>
        <v>0</v>
      </c>
    </row>
    <row r="12" spans="1:16" ht="15" customHeight="1" x14ac:dyDescent="0.2">
      <c r="A12" s="19">
        <v>10</v>
      </c>
      <c r="B12" s="20" t="s">
        <v>170</v>
      </c>
      <c r="C12" s="21" t="s">
        <v>24</v>
      </c>
      <c r="D12" s="22">
        <v>14384964</v>
      </c>
      <c r="E12" s="22">
        <v>798338</v>
      </c>
      <c r="F12" s="22">
        <v>552621</v>
      </c>
      <c r="G12" s="22">
        <v>0</v>
      </c>
      <c r="H12" s="22">
        <v>14833066</v>
      </c>
      <c r="I12" s="22">
        <v>10816874</v>
      </c>
      <c r="J12" s="23">
        <v>41385863</v>
      </c>
      <c r="K12" s="24">
        <f t="shared" si="1"/>
        <v>0.3475815884279132</v>
      </c>
      <c r="L12" s="25">
        <f t="shared" si="1"/>
        <v>1.9290113631314151E-2</v>
      </c>
      <c r="M12" s="25">
        <f t="shared" si="0"/>
        <v>1.335289299150292E-2</v>
      </c>
      <c r="N12" s="25">
        <f t="shared" si="0"/>
        <v>0</v>
      </c>
      <c r="O12" s="25">
        <f t="shared" si="0"/>
        <v>0.35840900550992499</v>
      </c>
      <c r="P12" s="25">
        <f t="shared" si="0"/>
        <v>0.26136639943934481</v>
      </c>
    </row>
    <row r="13" spans="1:16" ht="15" customHeight="1" x14ac:dyDescent="0.2">
      <c r="A13" s="5">
        <v>11</v>
      </c>
      <c r="B13" s="6" t="s">
        <v>170</v>
      </c>
      <c r="C13" s="7" t="s">
        <v>25</v>
      </c>
      <c r="D13" s="8">
        <v>26411</v>
      </c>
      <c r="E13" s="8">
        <v>97411</v>
      </c>
      <c r="F13" s="8">
        <v>57995</v>
      </c>
      <c r="G13" s="8">
        <v>8693</v>
      </c>
      <c r="H13" s="8">
        <v>12568</v>
      </c>
      <c r="I13" s="8">
        <v>0</v>
      </c>
      <c r="J13" s="9">
        <v>203078</v>
      </c>
      <c r="K13" s="10">
        <f t="shared" si="1"/>
        <v>0.13005347698913719</v>
      </c>
      <c r="L13" s="11">
        <f t="shared" si="1"/>
        <v>0.47967283506829889</v>
      </c>
      <c r="M13" s="11">
        <f t="shared" si="0"/>
        <v>0.28557992495494344</v>
      </c>
      <c r="N13" s="11">
        <f t="shared" si="0"/>
        <v>4.2806212391297928E-2</v>
      </c>
      <c r="O13" s="11">
        <f t="shared" si="0"/>
        <v>6.1887550596322595E-2</v>
      </c>
      <c r="P13" s="11">
        <f t="shared" si="0"/>
        <v>0</v>
      </c>
    </row>
    <row r="14" spans="1:16" ht="15" customHeight="1" x14ac:dyDescent="0.2">
      <c r="A14" s="12">
        <v>12</v>
      </c>
      <c r="B14" s="13" t="s">
        <v>170</v>
      </c>
      <c r="C14" s="14" t="s">
        <v>26</v>
      </c>
      <c r="D14" s="15">
        <v>2371242</v>
      </c>
      <c r="E14" s="15">
        <v>0</v>
      </c>
      <c r="F14" s="15">
        <v>3248</v>
      </c>
      <c r="G14" s="15">
        <v>0</v>
      </c>
      <c r="H14" s="15">
        <v>0</v>
      </c>
      <c r="I14" s="15">
        <v>0</v>
      </c>
      <c r="J14" s="16">
        <v>2374490</v>
      </c>
      <c r="K14" s="17">
        <f t="shared" si="1"/>
        <v>0.99863212731997186</v>
      </c>
      <c r="L14" s="18">
        <f t="shared" si="1"/>
        <v>0</v>
      </c>
      <c r="M14" s="18">
        <f t="shared" si="0"/>
        <v>1.3678726800281323E-3</v>
      </c>
      <c r="N14" s="18">
        <f t="shared" si="0"/>
        <v>0</v>
      </c>
      <c r="O14" s="18">
        <f t="shared" si="0"/>
        <v>0</v>
      </c>
      <c r="P14" s="18">
        <f t="shared" si="0"/>
        <v>0</v>
      </c>
    </row>
    <row r="15" spans="1:16" ht="15" customHeight="1" x14ac:dyDescent="0.2">
      <c r="A15" s="12">
        <v>13</v>
      </c>
      <c r="B15" s="13" t="s">
        <v>170</v>
      </c>
      <c r="C15" s="14" t="s">
        <v>27</v>
      </c>
      <c r="D15" s="15">
        <v>254470</v>
      </c>
      <c r="E15" s="15">
        <v>74546</v>
      </c>
      <c r="F15" s="15">
        <v>101023</v>
      </c>
      <c r="G15" s="15">
        <v>133</v>
      </c>
      <c r="H15" s="15">
        <v>0</v>
      </c>
      <c r="I15" s="15">
        <v>0</v>
      </c>
      <c r="J15" s="16">
        <v>430172</v>
      </c>
      <c r="K15" s="17">
        <f t="shared" si="1"/>
        <v>0.59155407604400101</v>
      </c>
      <c r="L15" s="18">
        <f t="shared" si="1"/>
        <v>0.17329347330835107</v>
      </c>
      <c r="M15" s="18">
        <f t="shared" si="0"/>
        <v>0.23484327199352817</v>
      </c>
      <c r="N15" s="18">
        <f t="shared" si="0"/>
        <v>3.0917865411974748E-4</v>
      </c>
      <c r="O15" s="18">
        <f t="shared" si="0"/>
        <v>0</v>
      </c>
      <c r="P15" s="18">
        <f t="shared" si="0"/>
        <v>0</v>
      </c>
    </row>
    <row r="16" spans="1:16" ht="15" customHeight="1" x14ac:dyDescent="0.2">
      <c r="A16" s="12">
        <v>14</v>
      </c>
      <c r="B16" s="13" t="s">
        <v>170</v>
      </c>
      <c r="C16" s="14" t="s">
        <v>28</v>
      </c>
      <c r="D16" s="15">
        <v>373385</v>
      </c>
      <c r="E16" s="15">
        <v>39837</v>
      </c>
      <c r="F16" s="15">
        <v>99888</v>
      </c>
      <c r="G16" s="15">
        <v>1554922</v>
      </c>
      <c r="H16" s="15">
        <v>0</v>
      </c>
      <c r="I16" s="15">
        <v>0</v>
      </c>
      <c r="J16" s="16">
        <v>2068032</v>
      </c>
      <c r="K16" s="17">
        <f t="shared" si="1"/>
        <v>0.18055088122427507</v>
      </c>
      <c r="L16" s="18">
        <f t="shared" si="1"/>
        <v>1.9263241574598459E-2</v>
      </c>
      <c r="M16" s="18">
        <f t="shared" si="0"/>
        <v>4.8300993408225794E-2</v>
      </c>
      <c r="N16" s="18">
        <f t="shared" si="0"/>
        <v>0.75188488379290064</v>
      </c>
      <c r="O16" s="18">
        <f t="shared" si="0"/>
        <v>0</v>
      </c>
      <c r="P16" s="18">
        <f t="shared" si="0"/>
        <v>0</v>
      </c>
    </row>
    <row r="17" spans="1:16" ht="15" customHeight="1" x14ac:dyDescent="0.2">
      <c r="A17" s="19">
        <v>15</v>
      </c>
      <c r="B17" s="20" t="s">
        <v>170</v>
      </c>
      <c r="C17" s="21" t="s">
        <v>29</v>
      </c>
      <c r="D17" s="22">
        <v>1410929</v>
      </c>
      <c r="E17" s="22">
        <v>30352</v>
      </c>
      <c r="F17" s="22">
        <v>82046</v>
      </c>
      <c r="G17" s="22">
        <v>6484680</v>
      </c>
      <c r="H17" s="22">
        <v>0</v>
      </c>
      <c r="I17" s="22">
        <v>0</v>
      </c>
      <c r="J17" s="23">
        <v>8008007</v>
      </c>
      <c r="K17" s="24">
        <f t="shared" si="1"/>
        <v>0.17618978105288868</v>
      </c>
      <c r="L17" s="25">
        <f t="shared" si="1"/>
        <v>3.7902064770922402E-3</v>
      </c>
      <c r="M17" s="25">
        <f t="shared" si="0"/>
        <v>1.0245495539651751E-2</v>
      </c>
      <c r="N17" s="25">
        <f t="shared" si="0"/>
        <v>0.80977451693036728</v>
      </c>
      <c r="O17" s="25">
        <f t="shared" si="0"/>
        <v>0</v>
      </c>
      <c r="P17" s="25">
        <f t="shared" si="0"/>
        <v>0</v>
      </c>
    </row>
    <row r="18" spans="1:16" ht="15" customHeight="1" x14ac:dyDescent="0.2">
      <c r="A18" s="5">
        <v>16</v>
      </c>
      <c r="B18" s="6" t="s">
        <v>170</v>
      </c>
      <c r="C18" s="7" t="s">
        <v>30</v>
      </c>
      <c r="D18" s="8">
        <v>3821944</v>
      </c>
      <c r="E18" s="8">
        <v>124531</v>
      </c>
      <c r="F18" s="8">
        <v>114736</v>
      </c>
      <c r="G18" s="8">
        <v>0</v>
      </c>
      <c r="H18" s="8">
        <v>78177</v>
      </c>
      <c r="I18" s="8">
        <v>3410634</v>
      </c>
      <c r="J18" s="9">
        <v>7550022</v>
      </c>
      <c r="K18" s="10">
        <f t="shared" si="1"/>
        <v>0.50621627327708452</v>
      </c>
      <c r="L18" s="11">
        <f t="shared" si="1"/>
        <v>1.6494124123082026E-2</v>
      </c>
      <c r="M18" s="11">
        <f t="shared" si="0"/>
        <v>1.5196776910054038E-2</v>
      </c>
      <c r="N18" s="11">
        <f t="shared" si="0"/>
        <v>0</v>
      </c>
      <c r="O18" s="11">
        <f t="shared" si="0"/>
        <v>1.0354539364256158E-2</v>
      </c>
      <c r="P18" s="11">
        <f t="shared" si="0"/>
        <v>0.45173828632552326</v>
      </c>
    </row>
    <row r="19" spans="1:16" ht="15" customHeight="1" x14ac:dyDescent="0.2">
      <c r="A19" s="12">
        <v>17</v>
      </c>
      <c r="B19" s="13" t="s">
        <v>170</v>
      </c>
      <c r="C19" s="14" t="s">
        <v>31</v>
      </c>
      <c r="D19" s="15">
        <v>38492254</v>
      </c>
      <c r="E19" s="15">
        <v>1019010</v>
      </c>
      <c r="F19" s="15">
        <v>2149720</v>
      </c>
      <c r="G19" s="15">
        <v>283233</v>
      </c>
      <c r="H19" s="15">
        <v>0</v>
      </c>
      <c r="I19" s="15">
        <v>0</v>
      </c>
      <c r="J19" s="16">
        <v>41944217</v>
      </c>
      <c r="K19" s="17">
        <f t="shared" si="1"/>
        <v>0.91770109810370282</v>
      </c>
      <c r="L19" s="18">
        <f t="shared" si="1"/>
        <v>2.4294409882535176E-2</v>
      </c>
      <c r="M19" s="18">
        <f t="shared" si="1"/>
        <v>5.1251880563177518E-2</v>
      </c>
      <c r="N19" s="18">
        <f t="shared" si="1"/>
        <v>6.7526114505844755E-3</v>
      </c>
      <c r="O19" s="18">
        <f t="shared" si="1"/>
        <v>0</v>
      </c>
      <c r="P19" s="18">
        <f t="shared" si="1"/>
        <v>0</v>
      </c>
    </row>
    <row r="20" spans="1:16" ht="15" customHeight="1" x14ac:dyDescent="0.2">
      <c r="A20" s="12">
        <v>18</v>
      </c>
      <c r="B20" s="13" t="s">
        <v>170</v>
      </c>
      <c r="C20" s="14" t="s">
        <v>32</v>
      </c>
      <c r="D20" s="15">
        <v>3332708</v>
      </c>
      <c r="E20" s="15">
        <v>27100</v>
      </c>
      <c r="F20" s="15">
        <v>126811</v>
      </c>
      <c r="G20" s="15">
        <v>0</v>
      </c>
      <c r="H20" s="15">
        <v>0</v>
      </c>
      <c r="I20" s="15">
        <v>0</v>
      </c>
      <c r="J20" s="16">
        <v>3486619</v>
      </c>
      <c r="K20" s="17">
        <f t="shared" si="1"/>
        <v>0.95585666228515365</v>
      </c>
      <c r="L20" s="18">
        <f t="shared" si="1"/>
        <v>7.7725727990353979E-3</v>
      </c>
      <c r="M20" s="18">
        <f t="shared" si="1"/>
        <v>3.6370764915810989E-2</v>
      </c>
      <c r="N20" s="18">
        <f t="shared" si="1"/>
        <v>0</v>
      </c>
      <c r="O20" s="18">
        <f t="shared" si="1"/>
        <v>0</v>
      </c>
      <c r="P20" s="18">
        <f t="shared" si="1"/>
        <v>0</v>
      </c>
    </row>
    <row r="21" spans="1:16" ht="15" customHeight="1" x14ac:dyDescent="0.2">
      <c r="A21" s="12">
        <v>19</v>
      </c>
      <c r="B21" s="13" t="s">
        <v>170</v>
      </c>
      <c r="C21" s="14" t="s">
        <v>33</v>
      </c>
      <c r="D21" s="15">
        <v>-38202</v>
      </c>
      <c r="E21" s="15">
        <v>77157</v>
      </c>
      <c r="F21" s="15">
        <v>86964</v>
      </c>
      <c r="G21" s="15">
        <v>1862153</v>
      </c>
      <c r="H21" s="15">
        <v>0</v>
      </c>
      <c r="I21" s="15">
        <v>166074</v>
      </c>
      <c r="J21" s="16">
        <v>2154146</v>
      </c>
      <c r="K21" s="17">
        <f t="shared" si="1"/>
        <v>-1.7734174006775769E-2</v>
      </c>
      <c r="L21" s="18">
        <f t="shared" si="1"/>
        <v>3.5817906492874668E-2</v>
      </c>
      <c r="M21" s="18">
        <f t="shared" si="1"/>
        <v>4.0370522703660754E-2</v>
      </c>
      <c r="N21" s="18">
        <f t="shared" si="1"/>
        <v>0.86445069182868761</v>
      </c>
      <c r="O21" s="18">
        <f t="shared" si="1"/>
        <v>0</v>
      </c>
      <c r="P21" s="18">
        <f t="shared" si="1"/>
        <v>7.7095052981552781E-2</v>
      </c>
    </row>
    <row r="22" spans="1:16" ht="15" customHeight="1" x14ac:dyDescent="0.2">
      <c r="A22" s="19">
        <v>20</v>
      </c>
      <c r="B22" s="20" t="s">
        <v>170</v>
      </c>
      <c r="C22" s="21" t="s">
        <v>34</v>
      </c>
      <c r="D22" s="22">
        <v>1499377</v>
      </c>
      <c r="E22" s="22">
        <v>101457</v>
      </c>
      <c r="F22" s="22">
        <v>215157</v>
      </c>
      <c r="G22" s="22">
        <v>0</v>
      </c>
      <c r="H22" s="22">
        <v>0</v>
      </c>
      <c r="I22" s="22">
        <v>0</v>
      </c>
      <c r="J22" s="23">
        <v>1815991</v>
      </c>
      <c r="K22" s="24">
        <f t="shared" si="1"/>
        <v>0.82565221964205771</v>
      </c>
      <c r="L22" s="25">
        <f t="shared" si="1"/>
        <v>5.58686689526545E-2</v>
      </c>
      <c r="M22" s="25">
        <f t="shared" si="1"/>
        <v>0.1184791114052878</v>
      </c>
      <c r="N22" s="25">
        <f t="shared" si="1"/>
        <v>0</v>
      </c>
      <c r="O22" s="25">
        <f t="shared" si="1"/>
        <v>0</v>
      </c>
      <c r="P22" s="25">
        <f t="shared" si="1"/>
        <v>0</v>
      </c>
    </row>
    <row r="23" spans="1:16" ht="15" customHeight="1" x14ac:dyDescent="0.2">
      <c r="A23" s="5">
        <v>21</v>
      </c>
      <c r="B23" s="6" t="s">
        <v>170</v>
      </c>
      <c r="C23" s="7" t="s">
        <v>35</v>
      </c>
      <c r="D23" s="8">
        <v>42265</v>
      </c>
      <c r="E23" s="8">
        <v>69432</v>
      </c>
      <c r="F23" s="8">
        <v>243115</v>
      </c>
      <c r="G23" s="8">
        <v>0</v>
      </c>
      <c r="H23" s="8">
        <v>0</v>
      </c>
      <c r="I23" s="8">
        <v>1244758</v>
      </c>
      <c r="J23" s="9">
        <v>1599570</v>
      </c>
      <c r="K23" s="10">
        <f t="shared" si="1"/>
        <v>2.6422726107641428E-2</v>
      </c>
      <c r="L23" s="11">
        <f t="shared" si="1"/>
        <v>4.3406665541364242E-2</v>
      </c>
      <c r="M23" s="11">
        <f t="shared" si="1"/>
        <v>0.15198772170020694</v>
      </c>
      <c r="N23" s="11">
        <f t="shared" si="1"/>
        <v>0</v>
      </c>
      <c r="O23" s="11">
        <f t="shared" si="1"/>
        <v>0</v>
      </c>
      <c r="P23" s="11">
        <f t="shared" si="1"/>
        <v>0.77818288665078739</v>
      </c>
    </row>
    <row r="24" spans="1:16" ht="15" customHeight="1" x14ac:dyDescent="0.2">
      <c r="A24" s="12">
        <v>22</v>
      </c>
      <c r="B24" s="13" t="s">
        <v>170</v>
      </c>
      <c r="C24" s="14" t="s">
        <v>36</v>
      </c>
      <c r="D24" s="15">
        <v>3209939</v>
      </c>
      <c r="E24" s="15">
        <v>66185</v>
      </c>
      <c r="F24" s="15">
        <v>96376</v>
      </c>
      <c r="G24" s="15">
        <v>1602</v>
      </c>
      <c r="H24" s="15">
        <v>400</v>
      </c>
      <c r="I24" s="15">
        <v>0</v>
      </c>
      <c r="J24" s="16">
        <v>3374502</v>
      </c>
      <c r="K24" s="17">
        <f t="shared" si="1"/>
        <v>0.95123339680936625</v>
      </c>
      <c r="L24" s="18">
        <f t="shared" si="1"/>
        <v>1.9613264416497606E-2</v>
      </c>
      <c r="M24" s="18">
        <f t="shared" si="1"/>
        <v>2.8560066048264308E-2</v>
      </c>
      <c r="N24" s="18">
        <f t="shared" si="1"/>
        <v>4.7473671670664294E-4</v>
      </c>
      <c r="O24" s="18">
        <f t="shared" si="1"/>
        <v>1.1853600916520423E-4</v>
      </c>
      <c r="P24" s="18">
        <f t="shared" si="1"/>
        <v>0</v>
      </c>
    </row>
    <row r="25" spans="1:16" ht="15" customHeight="1" x14ac:dyDescent="0.2">
      <c r="A25" s="12">
        <v>23</v>
      </c>
      <c r="B25" s="13" t="s">
        <v>170</v>
      </c>
      <c r="C25" s="14" t="s">
        <v>37</v>
      </c>
      <c r="D25" s="15">
        <v>391904</v>
      </c>
      <c r="E25" s="15">
        <v>136444</v>
      </c>
      <c r="F25" s="15">
        <v>248024</v>
      </c>
      <c r="G25" s="15">
        <v>0</v>
      </c>
      <c r="H25" s="15">
        <v>0</v>
      </c>
      <c r="I25" s="15">
        <v>0</v>
      </c>
      <c r="J25" s="16">
        <v>776372</v>
      </c>
      <c r="K25" s="17">
        <f t="shared" si="1"/>
        <v>0.50478894138376962</v>
      </c>
      <c r="L25" s="18">
        <f t="shared" si="1"/>
        <v>0.17574564770496617</v>
      </c>
      <c r="M25" s="18">
        <f t="shared" si="1"/>
        <v>0.31946541091126418</v>
      </c>
      <c r="N25" s="18">
        <f t="shared" si="1"/>
        <v>0</v>
      </c>
      <c r="O25" s="18">
        <f t="shared" si="1"/>
        <v>0</v>
      </c>
      <c r="P25" s="18">
        <f t="shared" si="1"/>
        <v>0</v>
      </c>
    </row>
    <row r="26" spans="1:16" ht="15" customHeight="1" x14ac:dyDescent="0.2">
      <c r="A26" s="12">
        <v>24</v>
      </c>
      <c r="B26" s="13" t="s">
        <v>170</v>
      </c>
      <c r="C26" s="14" t="s">
        <v>38</v>
      </c>
      <c r="D26" s="15">
        <v>9945253</v>
      </c>
      <c r="E26" s="15">
        <v>128679</v>
      </c>
      <c r="F26" s="15">
        <v>163508</v>
      </c>
      <c r="G26" s="15">
        <v>1087000</v>
      </c>
      <c r="H26" s="15">
        <v>0</v>
      </c>
      <c r="I26" s="15">
        <v>0</v>
      </c>
      <c r="J26" s="16">
        <v>11324440</v>
      </c>
      <c r="K26" s="17">
        <f t="shared" si="1"/>
        <v>0.87821146122898797</v>
      </c>
      <c r="L26" s="18">
        <f t="shared" si="1"/>
        <v>1.136294598231789E-2</v>
      </c>
      <c r="M26" s="18">
        <f t="shared" si="1"/>
        <v>1.4438506451533144E-2</v>
      </c>
      <c r="N26" s="18">
        <f t="shared" si="1"/>
        <v>9.5987086337161048E-2</v>
      </c>
      <c r="O26" s="18">
        <f t="shared" si="1"/>
        <v>0</v>
      </c>
      <c r="P26" s="18">
        <f t="shared" si="1"/>
        <v>0</v>
      </c>
    </row>
    <row r="27" spans="1:16" ht="15" customHeight="1" x14ac:dyDescent="0.2">
      <c r="A27" s="19">
        <v>25</v>
      </c>
      <c r="B27" s="20" t="s">
        <v>170</v>
      </c>
      <c r="C27" s="21" t="s">
        <v>39</v>
      </c>
      <c r="D27" s="22">
        <v>1300202</v>
      </c>
      <c r="E27" s="22">
        <v>43580</v>
      </c>
      <c r="F27" s="22">
        <v>108726</v>
      </c>
      <c r="G27" s="22">
        <v>0</v>
      </c>
      <c r="H27" s="22">
        <v>1240</v>
      </c>
      <c r="I27" s="22">
        <v>0</v>
      </c>
      <c r="J27" s="23">
        <v>1453748</v>
      </c>
      <c r="K27" s="24">
        <f t="shared" si="1"/>
        <v>0.89437921840649137</v>
      </c>
      <c r="L27" s="25">
        <f t="shared" si="1"/>
        <v>2.9977685265947056E-2</v>
      </c>
      <c r="M27" s="25">
        <f t="shared" si="1"/>
        <v>7.4790128688053223E-2</v>
      </c>
      <c r="N27" s="25">
        <f t="shared" si="1"/>
        <v>0</v>
      </c>
      <c r="O27" s="25">
        <f t="shared" si="1"/>
        <v>8.5296763950836049E-4</v>
      </c>
      <c r="P27" s="25">
        <f t="shared" si="1"/>
        <v>0</v>
      </c>
    </row>
    <row r="28" spans="1:16" ht="15" customHeight="1" x14ac:dyDescent="0.2">
      <c r="A28" s="5">
        <v>26</v>
      </c>
      <c r="B28" s="6" t="s">
        <v>170</v>
      </c>
      <c r="C28" s="7" t="s">
        <v>40</v>
      </c>
      <c r="D28" s="8">
        <v>15564591</v>
      </c>
      <c r="E28" s="8">
        <v>2075735</v>
      </c>
      <c r="F28" s="8">
        <v>2841324</v>
      </c>
      <c r="G28" s="8">
        <v>1189772</v>
      </c>
      <c r="H28" s="8">
        <v>0</v>
      </c>
      <c r="I28" s="8">
        <v>4785549</v>
      </c>
      <c r="J28" s="9">
        <v>26456971</v>
      </c>
      <c r="K28" s="10">
        <f t="shared" si="1"/>
        <v>0.58829829763958996</v>
      </c>
      <c r="L28" s="11">
        <f t="shared" si="1"/>
        <v>7.8457016111179168E-2</v>
      </c>
      <c r="M28" s="11">
        <f t="shared" si="1"/>
        <v>0.10739415332163307</v>
      </c>
      <c r="N28" s="11">
        <f t="shared" si="1"/>
        <v>4.4970076128518263E-2</v>
      </c>
      <c r="O28" s="11">
        <f t="shared" si="1"/>
        <v>0</v>
      </c>
      <c r="P28" s="11">
        <f t="shared" si="1"/>
        <v>0.18088045679907952</v>
      </c>
    </row>
    <row r="29" spans="1:16" ht="15" customHeight="1" x14ac:dyDescent="0.2">
      <c r="A29" s="12">
        <v>27</v>
      </c>
      <c r="B29" s="13" t="s">
        <v>170</v>
      </c>
      <c r="C29" s="14" t="s">
        <v>41</v>
      </c>
      <c r="D29" s="15">
        <v>92039</v>
      </c>
      <c r="E29" s="15">
        <v>151709</v>
      </c>
      <c r="F29" s="15">
        <v>181320</v>
      </c>
      <c r="G29" s="15">
        <v>0</v>
      </c>
      <c r="H29" s="15">
        <v>0</v>
      </c>
      <c r="I29" s="15">
        <v>0</v>
      </c>
      <c r="J29" s="16">
        <v>425068</v>
      </c>
      <c r="K29" s="17">
        <f t="shared" si="1"/>
        <v>0.21652770850781522</v>
      </c>
      <c r="L29" s="18">
        <f t="shared" si="1"/>
        <v>0.35690524810148022</v>
      </c>
      <c r="M29" s="18">
        <f t="shared" si="1"/>
        <v>0.42656704339070456</v>
      </c>
      <c r="N29" s="18">
        <f t="shared" si="1"/>
        <v>0</v>
      </c>
      <c r="O29" s="18">
        <f t="shared" si="1"/>
        <v>0</v>
      </c>
      <c r="P29" s="18">
        <f t="shared" si="1"/>
        <v>0</v>
      </c>
    </row>
    <row r="30" spans="1:16" ht="15" customHeight="1" x14ac:dyDescent="0.2">
      <c r="A30" s="12">
        <v>28</v>
      </c>
      <c r="B30" s="13" t="s">
        <v>170</v>
      </c>
      <c r="C30" s="14" t="s">
        <v>42</v>
      </c>
      <c r="D30" s="15">
        <v>31732855</v>
      </c>
      <c r="E30" s="15">
        <v>653021</v>
      </c>
      <c r="F30" s="15">
        <v>712899</v>
      </c>
      <c r="G30" s="15">
        <v>473543</v>
      </c>
      <c r="H30" s="15">
        <v>30000</v>
      </c>
      <c r="I30" s="15">
        <v>2877405</v>
      </c>
      <c r="J30" s="16">
        <v>36479723</v>
      </c>
      <c r="K30" s="17">
        <f t="shared" si="1"/>
        <v>0.86987653387609332</v>
      </c>
      <c r="L30" s="18">
        <f t="shared" si="1"/>
        <v>1.7900930881520127E-2</v>
      </c>
      <c r="M30" s="18">
        <f t="shared" si="1"/>
        <v>1.9542335888899157E-2</v>
      </c>
      <c r="N30" s="18">
        <f t="shared" si="1"/>
        <v>1.2980992207643682E-2</v>
      </c>
      <c r="O30" s="18">
        <f t="shared" si="1"/>
        <v>8.2237466550938454E-4</v>
      </c>
      <c r="P30" s="18">
        <f t="shared" si="1"/>
        <v>7.887683248033435E-2</v>
      </c>
    </row>
    <row r="31" spans="1:16" ht="15" customHeight="1" x14ac:dyDescent="0.2">
      <c r="A31" s="12">
        <v>29</v>
      </c>
      <c r="B31" s="13" t="s">
        <v>170</v>
      </c>
      <c r="C31" s="14" t="s">
        <v>43</v>
      </c>
      <c r="D31" s="15">
        <v>10944572</v>
      </c>
      <c r="E31" s="15">
        <v>248343</v>
      </c>
      <c r="F31" s="15">
        <v>331744</v>
      </c>
      <c r="G31" s="15">
        <v>27637102</v>
      </c>
      <c r="H31" s="15">
        <v>0</v>
      </c>
      <c r="I31" s="15">
        <v>1000000</v>
      </c>
      <c r="J31" s="16">
        <v>40161761</v>
      </c>
      <c r="K31" s="17">
        <f t="shared" si="1"/>
        <v>0.27251225363349979</v>
      </c>
      <c r="L31" s="18">
        <f t="shared" si="1"/>
        <v>6.1835684944193557E-3</v>
      </c>
      <c r="M31" s="18">
        <f t="shared" si="1"/>
        <v>8.2601955626397956E-3</v>
      </c>
      <c r="N31" s="18">
        <f t="shared" si="1"/>
        <v>0.68814467572774007</v>
      </c>
      <c r="O31" s="18">
        <f t="shared" si="1"/>
        <v>0</v>
      </c>
      <c r="P31" s="18">
        <f t="shared" si="1"/>
        <v>2.4899306581700937E-2</v>
      </c>
    </row>
    <row r="32" spans="1:16" ht="15" customHeight="1" x14ac:dyDescent="0.2">
      <c r="A32" s="19">
        <v>30</v>
      </c>
      <c r="B32" s="20" t="s">
        <v>170</v>
      </c>
      <c r="C32" s="21" t="s">
        <v>44</v>
      </c>
      <c r="D32" s="22">
        <v>1292282</v>
      </c>
      <c r="E32" s="22">
        <v>65004</v>
      </c>
      <c r="F32" s="22">
        <v>57427</v>
      </c>
      <c r="G32" s="22">
        <v>3895</v>
      </c>
      <c r="H32" s="22">
        <v>0</v>
      </c>
      <c r="I32" s="22">
        <v>44674</v>
      </c>
      <c r="J32" s="23">
        <v>1463282</v>
      </c>
      <c r="K32" s="24">
        <f t="shared" si="1"/>
        <v>0.88313940853506023</v>
      </c>
      <c r="L32" s="25">
        <f t="shared" si="1"/>
        <v>4.4423426243198512E-2</v>
      </c>
      <c r="M32" s="25">
        <f t="shared" si="1"/>
        <v>3.9245340269339742E-2</v>
      </c>
      <c r="N32" s="25">
        <f t="shared" si="1"/>
        <v>2.6618245833680727E-3</v>
      </c>
      <c r="O32" s="25">
        <f t="shared" si="1"/>
        <v>0</v>
      </c>
      <c r="P32" s="25">
        <f t="shared" si="1"/>
        <v>3.0530000369033448E-2</v>
      </c>
    </row>
    <row r="33" spans="1:16" ht="15" customHeight="1" x14ac:dyDescent="0.2">
      <c r="A33" s="5">
        <v>31</v>
      </c>
      <c r="B33" s="6" t="s">
        <v>170</v>
      </c>
      <c r="C33" s="7" t="s">
        <v>45</v>
      </c>
      <c r="D33" s="8">
        <v>4154183</v>
      </c>
      <c r="E33" s="8">
        <v>107644</v>
      </c>
      <c r="F33" s="8">
        <v>427203</v>
      </c>
      <c r="G33" s="8">
        <v>601894</v>
      </c>
      <c r="H33" s="8">
        <v>0</v>
      </c>
      <c r="I33" s="8">
        <v>0</v>
      </c>
      <c r="J33" s="9">
        <v>5290924</v>
      </c>
      <c r="K33" s="10">
        <f t="shared" si="1"/>
        <v>0.78515265008531587</v>
      </c>
      <c r="L33" s="11">
        <f t="shared" si="1"/>
        <v>2.0345028581019119E-2</v>
      </c>
      <c r="M33" s="11">
        <f t="shared" si="1"/>
        <v>8.0742607529422084E-2</v>
      </c>
      <c r="N33" s="11">
        <f t="shared" si="1"/>
        <v>0.11375971380424289</v>
      </c>
      <c r="O33" s="11">
        <f t="shared" si="1"/>
        <v>0</v>
      </c>
      <c r="P33" s="11">
        <f t="shared" si="1"/>
        <v>0</v>
      </c>
    </row>
    <row r="34" spans="1:16" ht="15" customHeight="1" x14ac:dyDescent="0.2">
      <c r="A34" s="12">
        <v>32</v>
      </c>
      <c r="B34" s="13" t="s">
        <v>170</v>
      </c>
      <c r="C34" s="14" t="s">
        <v>46</v>
      </c>
      <c r="D34" s="15">
        <v>8885679</v>
      </c>
      <c r="E34" s="15">
        <v>334518</v>
      </c>
      <c r="F34" s="15">
        <v>264815</v>
      </c>
      <c r="G34" s="15">
        <v>0</v>
      </c>
      <c r="H34" s="15">
        <v>0</v>
      </c>
      <c r="I34" s="15">
        <v>0</v>
      </c>
      <c r="J34" s="16">
        <v>9485012</v>
      </c>
      <c r="K34" s="17">
        <f t="shared" si="1"/>
        <v>0.93681262606731541</v>
      </c>
      <c r="L34" s="18">
        <f t="shared" si="1"/>
        <v>3.5268062918634158E-2</v>
      </c>
      <c r="M34" s="18">
        <f t="shared" si="1"/>
        <v>2.7919311014050378E-2</v>
      </c>
      <c r="N34" s="18">
        <f t="shared" si="1"/>
        <v>0</v>
      </c>
      <c r="O34" s="18">
        <f t="shared" si="1"/>
        <v>0</v>
      </c>
      <c r="P34" s="18">
        <f t="shared" si="1"/>
        <v>0</v>
      </c>
    </row>
    <row r="35" spans="1:16" ht="15" customHeight="1" x14ac:dyDescent="0.2">
      <c r="A35" s="12">
        <v>33</v>
      </c>
      <c r="B35" s="13" t="s">
        <v>170</v>
      </c>
      <c r="C35" s="14" t="s">
        <v>47</v>
      </c>
      <c r="D35" s="15">
        <v>1439651</v>
      </c>
      <c r="E35" s="15">
        <v>76046</v>
      </c>
      <c r="F35" s="15">
        <v>142772</v>
      </c>
      <c r="G35" s="15">
        <v>0</v>
      </c>
      <c r="H35" s="15">
        <v>0</v>
      </c>
      <c r="I35" s="15">
        <v>0</v>
      </c>
      <c r="J35" s="16">
        <v>1658469</v>
      </c>
      <c r="K35" s="17">
        <f t="shared" si="1"/>
        <v>0.86806024110188373</v>
      </c>
      <c r="L35" s="18">
        <f t="shared" si="1"/>
        <v>4.5853133221061111E-2</v>
      </c>
      <c r="M35" s="18">
        <f t="shared" si="1"/>
        <v>8.6086625677055162E-2</v>
      </c>
      <c r="N35" s="18">
        <f t="shared" si="1"/>
        <v>0</v>
      </c>
      <c r="O35" s="18">
        <f t="shared" si="1"/>
        <v>0</v>
      </c>
      <c r="P35" s="18">
        <f t="shared" si="1"/>
        <v>0</v>
      </c>
    </row>
    <row r="36" spans="1:16" ht="15" customHeight="1" x14ac:dyDescent="0.2">
      <c r="A36" s="12">
        <v>34</v>
      </c>
      <c r="B36" s="13" t="s">
        <v>170</v>
      </c>
      <c r="C36" s="14" t="s">
        <v>48</v>
      </c>
      <c r="D36" s="15">
        <v>211981</v>
      </c>
      <c r="E36" s="15">
        <v>133636</v>
      </c>
      <c r="F36" s="15">
        <v>405453</v>
      </c>
      <c r="G36" s="15">
        <v>0</v>
      </c>
      <c r="H36" s="15">
        <v>1500</v>
      </c>
      <c r="I36" s="15">
        <v>272845</v>
      </c>
      <c r="J36" s="16">
        <v>1025415</v>
      </c>
      <c r="K36" s="17">
        <f t="shared" si="1"/>
        <v>0.20672703246978053</v>
      </c>
      <c r="L36" s="18">
        <f t="shared" si="1"/>
        <v>0.13032382011185714</v>
      </c>
      <c r="M36" s="18">
        <f t="shared" si="1"/>
        <v>0.39540381211509484</v>
      </c>
      <c r="N36" s="18">
        <f t="shared" si="1"/>
        <v>0</v>
      </c>
      <c r="O36" s="18">
        <f t="shared" si="1"/>
        <v>1.462822369479674E-3</v>
      </c>
      <c r="P36" s="18">
        <f t="shared" si="1"/>
        <v>0.26608251293378776</v>
      </c>
    </row>
    <row r="37" spans="1:16" ht="15" customHeight="1" x14ac:dyDescent="0.2">
      <c r="A37" s="19">
        <v>35</v>
      </c>
      <c r="B37" s="20" t="s">
        <v>170</v>
      </c>
      <c r="C37" s="21" t="s">
        <v>49</v>
      </c>
      <c r="D37" s="22">
        <v>749343</v>
      </c>
      <c r="E37" s="22">
        <v>143332</v>
      </c>
      <c r="F37" s="22">
        <v>535931</v>
      </c>
      <c r="G37" s="22">
        <v>104125</v>
      </c>
      <c r="H37" s="22">
        <v>0</v>
      </c>
      <c r="I37" s="22">
        <v>0</v>
      </c>
      <c r="J37" s="23">
        <v>1532731</v>
      </c>
      <c r="K37" s="24">
        <f t="shared" si="1"/>
        <v>0.48889400684138312</v>
      </c>
      <c r="L37" s="25">
        <f t="shared" si="1"/>
        <v>9.3514126092575936E-2</v>
      </c>
      <c r="M37" s="25">
        <f t="shared" si="1"/>
        <v>0.34965757200709063</v>
      </c>
      <c r="N37" s="25">
        <f t="shared" si="1"/>
        <v>6.7934295058950336E-2</v>
      </c>
      <c r="O37" s="25">
        <f t="shared" si="1"/>
        <v>0</v>
      </c>
      <c r="P37" s="25">
        <f t="shared" si="1"/>
        <v>0</v>
      </c>
    </row>
    <row r="38" spans="1:16" ht="15" customHeight="1" x14ac:dyDescent="0.2">
      <c r="A38" s="5">
        <v>36</v>
      </c>
      <c r="B38" s="6" t="s">
        <v>171</v>
      </c>
      <c r="C38" s="7" t="s">
        <v>50</v>
      </c>
      <c r="D38" s="8">
        <v>191819785</v>
      </c>
      <c r="E38" s="8">
        <v>276348</v>
      </c>
      <c r="F38" s="8">
        <v>880173</v>
      </c>
      <c r="G38" s="8">
        <v>581350</v>
      </c>
      <c r="H38" s="8">
        <v>0</v>
      </c>
      <c r="I38" s="8">
        <v>71670632</v>
      </c>
      <c r="J38" s="9">
        <v>265228288</v>
      </c>
      <c r="K38" s="10">
        <f t="shared" si="1"/>
        <v>0.72322521268922868</v>
      </c>
      <c r="L38" s="11">
        <f t="shared" si="1"/>
        <v>1.0419250604219109E-3</v>
      </c>
      <c r="M38" s="11">
        <f t="shared" si="1"/>
        <v>3.3185487364002439E-3</v>
      </c>
      <c r="N38" s="11">
        <f t="shared" si="1"/>
        <v>2.1918853542499963E-3</v>
      </c>
      <c r="O38" s="11">
        <f t="shared" si="1"/>
        <v>0</v>
      </c>
      <c r="P38" s="11">
        <f t="shared" si="1"/>
        <v>0.27022242815969916</v>
      </c>
    </row>
    <row r="39" spans="1:16" ht="15" customHeight="1" x14ac:dyDescent="0.2">
      <c r="A39" s="12">
        <v>37</v>
      </c>
      <c r="B39" s="13" t="s">
        <v>170</v>
      </c>
      <c r="C39" s="14" t="s">
        <v>51</v>
      </c>
      <c r="D39" s="15">
        <v>2246559</v>
      </c>
      <c r="E39" s="15">
        <v>344542</v>
      </c>
      <c r="F39" s="15">
        <v>387082</v>
      </c>
      <c r="G39" s="15">
        <v>5653</v>
      </c>
      <c r="H39" s="15">
        <v>37717378</v>
      </c>
      <c r="I39" s="15">
        <v>0</v>
      </c>
      <c r="J39" s="16">
        <v>40701214</v>
      </c>
      <c r="K39" s="17">
        <f t="shared" si="1"/>
        <v>5.5196363430338957E-2</v>
      </c>
      <c r="L39" s="18">
        <f t="shared" si="1"/>
        <v>8.4651529067413071E-3</v>
      </c>
      <c r="M39" s="18">
        <f t="shared" si="1"/>
        <v>9.5103305763803506E-3</v>
      </c>
      <c r="N39" s="18">
        <f t="shared" si="1"/>
        <v>1.3889020607591704E-4</v>
      </c>
      <c r="O39" s="18">
        <f t="shared" si="1"/>
        <v>0.92668926288046349</v>
      </c>
      <c r="P39" s="18">
        <f t="shared" si="1"/>
        <v>0</v>
      </c>
    </row>
    <row r="40" spans="1:16" ht="15" customHeight="1" x14ac:dyDescent="0.2">
      <c r="A40" s="12">
        <v>38</v>
      </c>
      <c r="B40" s="13" t="s">
        <v>170</v>
      </c>
      <c r="C40" s="14" t="s">
        <v>52</v>
      </c>
      <c r="D40" s="15">
        <v>767261</v>
      </c>
      <c r="E40" s="15">
        <v>74836</v>
      </c>
      <c r="F40" s="15">
        <v>84286</v>
      </c>
      <c r="G40" s="15">
        <v>0</v>
      </c>
      <c r="H40" s="15">
        <v>0</v>
      </c>
      <c r="I40" s="15">
        <v>0</v>
      </c>
      <c r="J40" s="16">
        <v>926383</v>
      </c>
      <c r="K40" s="17">
        <f t="shared" si="1"/>
        <v>0.82823303104655421</v>
      </c>
      <c r="L40" s="18">
        <f t="shared" si="1"/>
        <v>8.0783002278755109E-2</v>
      </c>
      <c r="M40" s="18">
        <f t="shared" si="1"/>
        <v>9.0983966674690706E-2</v>
      </c>
      <c r="N40" s="18">
        <f t="shared" si="1"/>
        <v>0</v>
      </c>
      <c r="O40" s="18">
        <f t="shared" si="1"/>
        <v>0</v>
      </c>
      <c r="P40" s="18">
        <f t="shared" si="1"/>
        <v>0</v>
      </c>
    </row>
    <row r="41" spans="1:16" ht="15" customHeight="1" x14ac:dyDescent="0.2">
      <c r="A41" s="12">
        <v>39</v>
      </c>
      <c r="B41" s="13" t="s">
        <v>170</v>
      </c>
      <c r="C41" s="14" t="s">
        <v>53</v>
      </c>
      <c r="D41" s="15">
        <v>438891</v>
      </c>
      <c r="E41" s="15">
        <v>120071</v>
      </c>
      <c r="F41" s="15">
        <v>110729</v>
      </c>
      <c r="G41" s="15">
        <v>0</v>
      </c>
      <c r="H41" s="15">
        <v>0</v>
      </c>
      <c r="I41" s="15">
        <v>0</v>
      </c>
      <c r="J41" s="16">
        <v>669691</v>
      </c>
      <c r="K41" s="17">
        <f t="shared" si="1"/>
        <v>0.6553634437374849</v>
      </c>
      <c r="L41" s="18">
        <f t="shared" si="1"/>
        <v>0.17929313668542657</v>
      </c>
      <c r="M41" s="18">
        <f t="shared" si="1"/>
        <v>0.16534341957708854</v>
      </c>
      <c r="N41" s="18">
        <f t="shared" si="1"/>
        <v>0</v>
      </c>
      <c r="O41" s="18">
        <f t="shared" si="1"/>
        <v>0</v>
      </c>
      <c r="P41" s="18">
        <f t="shared" si="1"/>
        <v>0</v>
      </c>
    </row>
    <row r="42" spans="1:16" ht="15" customHeight="1" x14ac:dyDescent="0.2">
      <c r="A42" s="19">
        <v>40</v>
      </c>
      <c r="B42" s="20" t="s">
        <v>170</v>
      </c>
      <c r="C42" s="21" t="s">
        <v>54</v>
      </c>
      <c r="D42" s="22">
        <v>11979931</v>
      </c>
      <c r="E42" s="22">
        <v>524243</v>
      </c>
      <c r="F42" s="22">
        <v>746110</v>
      </c>
      <c r="G42" s="22">
        <v>37010289</v>
      </c>
      <c r="H42" s="22">
        <v>3489</v>
      </c>
      <c r="I42" s="22">
        <v>0</v>
      </c>
      <c r="J42" s="23">
        <v>50264062</v>
      </c>
      <c r="K42" s="24">
        <f t="shared" si="1"/>
        <v>0.23833988984018045</v>
      </c>
      <c r="L42" s="25">
        <f t="shared" si="1"/>
        <v>1.0429777840079856E-2</v>
      </c>
      <c r="M42" s="25">
        <f t="shared" si="1"/>
        <v>1.4843806296435015E-2</v>
      </c>
      <c r="N42" s="25">
        <f t="shared" si="1"/>
        <v>0.73631711261218802</v>
      </c>
      <c r="O42" s="25">
        <f t="shared" si="1"/>
        <v>6.9413411116674172E-5</v>
      </c>
      <c r="P42" s="25">
        <f t="shared" si="1"/>
        <v>0</v>
      </c>
    </row>
    <row r="43" spans="1:16" ht="15" customHeight="1" x14ac:dyDescent="0.2">
      <c r="A43" s="5">
        <v>41</v>
      </c>
      <c r="B43" s="6" t="s">
        <v>170</v>
      </c>
      <c r="C43" s="7" t="s">
        <v>55</v>
      </c>
      <c r="D43" s="8">
        <v>828376</v>
      </c>
      <c r="E43" s="8">
        <v>19714</v>
      </c>
      <c r="F43" s="8">
        <v>49855</v>
      </c>
      <c r="G43" s="8">
        <v>1588430</v>
      </c>
      <c r="H43" s="8">
        <v>0</v>
      </c>
      <c r="I43" s="8">
        <v>0</v>
      </c>
      <c r="J43" s="9">
        <v>2486375</v>
      </c>
      <c r="K43" s="10">
        <f t="shared" si="1"/>
        <v>0.33316615554773515</v>
      </c>
      <c r="L43" s="11">
        <f t="shared" si="1"/>
        <v>7.9288120255391892E-3</v>
      </c>
      <c r="M43" s="11">
        <f t="shared" si="1"/>
        <v>2.0051279473128552E-2</v>
      </c>
      <c r="N43" s="11">
        <f t="shared" si="1"/>
        <v>0.63885375295359714</v>
      </c>
      <c r="O43" s="11">
        <f t="shared" si="1"/>
        <v>0</v>
      </c>
      <c r="P43" s="11">
        <f t="shared" si="1"/>
        <v>0</v>
      </c>
    </row>
    <row r="44" spans="1:16" ht="15" customHeight="1" x14ac:dyDescent="0.2">
      <c r="A44" s="12">
        <v>42</v>
      </c>
      <c r="B44" s="13" t="s">
        <v>170</v>
      </c>
      <c r="C44" s="14" t="s">
        <v>56</v>
      </c>
      <c r="D44" s="15">
        <v>384118</v>
      </c>
      <c r="E44" s="15">
        <v>118671</v>
      </c>
      <c r="F44" s="15">
        <v>199100</v>
      </c>
      <c r="G44" s="15">
        <v>0</v>
      </c>
      <c r="H44" s="15">
        <v>750</v>
      </c>
      <c r="I44" s="15">
        <v>0</v>
      </c>
      <c r="J44" s="16">
        <v>702639</v>
      </c>
      <c r="K44" s="17">
        <f t="shared" si="1"/>
        <v>0.54667902009424474</v>
      </c>
      <c r="L44" s="18">
        <f t="shared" si="1"/>
        <v>0.16889327236319077</v>
      </c>
      <c r="M44" s="18">
        <f t="shared" si="1"/>
        <v>0.28336030308593746</v>
      </c>
      <c r="N44" s="18">
        <f t="shared" si="1"/>
        <v>0</v>
      </c>
      <c r="O44" s="18">
        <f t="shared" si="1"/>
        <v>1.0674044566270874E-3</v>
      </c>
      <c r="P44" s="18">
        <f t="shared" si="1"/>
        <v>0</v>
      </c>
    </row>
    <row r="45" spans="1:16" ht="15" customHeight="1" x14ac:dyDescent="0.2">
      <c r="A45" s="12">
        <v>43</v>
      </c>
      <c r="B45" s="13" t="s">
        <v>170</v>
      </c>
      <c r="C45" s="14" t="s">
        <v>57</v>
      </c>
      <c r="D45" s="15">
        <v>7841930</v>
      </c>
      <c r="E45" s="15">
        <v>341236</v>
      </c>
      <c r="F45" s="15">
        <v>131027</v>
      </c>
      <c r="G45" s="15">
        <v>1283843</v>
      </c>
      <c r="H45" s="15">
        <v>213574</v>
      </c>
      <c r="I45" s="15">
        <v>249000</v>
      </c>
      <c r="J45" s="16">
        <v>10060610</v>
      </c>
      <c r="K45" s="17">
        <f t="shared" si="1"/>
        <v>0.77946864056950826</v>
      </c>
      <c r="L45" s="18">
        <f t="shared" si="1"/>
        <v>3.3918022863424782E-2</v>
      </c>
      <c r="M45" s="18">
        <f t="shared" si="1"/>
        <v>1.3023762972622933E-2</v>
      </c>
      <c r="N45" s="18">
        <f t="shared" si="1"/>
        <v>0.12761085063430547</v>
      </c>
      <c r="O45" s="18">
        <f t="shared" si="1"/>
        <v>2.1228732651399865E-2</v>
      </c>
      <c r="P45" s="18">
        <f t="shared" si="1"/>
        <v>2.4749990308738735E-2</v>
      </c>
    </row>
    <row r="46" spans="1:16" ht="15" customHeight="1" x14ac:dyDescent="0.2">
      <c r="A46" s="12">
        <v>44</v>
      </c>
      <c r="B46" s="13" t="s">
        <v>170</v>
      </c>
      <c r="C46" s="14" t="s">
        <v>58</v>
      </c>
      <c r="D46" s="15">
        <v>5123772</v>
      </c>
      <c r="E46" s="15">
        <v>284598</v>
      </c>
      <c r="F46" s="15">
        <v>294807</v>
      </c>
      <c r="G46" s="15">
        <v>0</v>
      </c>
      <c r="H46" s="15">
        <v>0</v>
      </c>
      <c r="I46" s="15">
        <v>8686177</v>
      </c>
      <c r="J46" s="16">
        <v>14389354</v>
      </c>
      <c r="K46" s="17">
        <f t="shared" si="1"/>
        <v>0.35608075247853377</v>
      </c>
      <c r="L46" s="18">
        <f t="shared" si="1"/>
        <v>1.9778372260492026E-2</v>
      </c>
      <c r="M46" s="18">
        <f t="shared" si="1"/>
        <v>2.0487855118443817E-2</v>
      </c>
      <c r="N46" s="18">
        <f t="shared" si="1"/>
        <v>0</v>
      </c>
      <c r="O46" s="18">
        <f t="shared" si="1"/>
        <v>0</v>
      </c>
      <c r="P46" s="18">
        <f t="shared" si="1"/>
        <v>0.60365302014253042</v>
      </c>
    </row>
    <row r="47" spans="1:16" ht="15" customHeight="1" x14ac:dyDescent="0.2">
      <c r="A47" s="19">
        <v>45</v>
      </c>
      <c r="B47" s="20" t="s">
        <v>170</v>
      </c>
      <c r="C47" s="21" t="s">
        <v>59</v>
      </c>
      <c r="D47" s="22">
        <v>6375090</v>
      </c>
      <c r="E47" s="22">
        <v>0</v>
      </c>
      <c r="F47" s="22">
        <v>18238</v>
      </c>
      <c r="G47" s="22">
        <v>0</v>
      </c>
      <c r="H47" s="22">
        <v>5864</v>
      </c>
      <c r="I47" s="22">
        <v>0</v>
      </c>
      <c r="J47" s="23">
        <v>6399192</v>
      </c>
      <c r="K47" s="24">
        <f t="shared" si="1"/>
        <v>0.99623358699035758</v>
      </c>
      <c r="L47" s="25">
        <f t="shared" si="1"/>
        <v>0</v>
      </c>
      <c r="M47" s="25">
        <f t="shared" si="1"/>
        <v>2.8500473184739574E-3</v>
      </c>
      <c r="N47" s="25">
        <f t="shared" si="1"/>
        <v>0</v>
      </c>
      <c r="O47" s="25">
        <f t="shared" si="1"/>
        <v>9.1636569116851005E-4</v>
      </c>
      <c r="P47" s="25">
        <f t="shared" si="1"/>
        <v>0</v>
      </c>
    </row>
    <row r="48" spans="1:16" ht="15" customHeight="1" x14ac:dyDescent="0.2">
      <c r="A48" s="5">
        <v>46</v>
      </c>
      <c r="B48" s="6" t="s">
        <v>170</v>
      </c>
      <c r="C48" s="7" t="s">
        <v>60</v>
      </c>
      <c r="D48" s="8">
        <v>101169</v>
      </c>
      <c r="E48" s="8">
        <v>48611</v>
      </c>
      <c r="F48" s="8">
        <v>103200</v>
      </c>
      <c r="G48" s="8">
        <v>0</v>
      </c>
      <c r="H48" s="8">
        <v>0</v>
      </c>
      <c r="I48" s="8">
        <v>965097</v>
      </c>
      <c r="J48" s="9">
        <v>1218077</v>
      </c>
      <c r="K48" s="10">
        <f t="shared" si="1"/>
        <v>8.3056325667424963E-2</v>
      </c>
      <c r="L48" s="11">
        <f t="shared" si="1"/>
        <v>3.9907986112536396E-2</v>
      </c>
      <c r="M48" s="11">
        <f t="shared" si="1"/>
        <v>8.4723707942929716E-2</v>
      </c>
      <c r="N48" s="11">
        <f t="shared" si="1"/>
        <v>0</v>
      </c>
      <c r="O48" s="11">
        <f t="shared" si="1"/>
        <v>0</v>
      </c>
      <c r="P48" s="11">
        <f t="shared" si="1"/>
        <v>0.79231198027710892</v>
      </c>
    </row>
    <row r="49" spans="1:16" ht="15" customHeight="1" x14ac:dyDescent="0.2">
      <c r="A49" s="12">
        <v>47</v>
      </c>
      <c r="B49" s="13" t="s">
        <v>170</v>
      </c>
      <c r="C49" s="14" t="s">
        <v>61</v>
      </c>
      <c r="D49" s="15">
        <v>774537</v>
      </c>
      <c r="E49" s="15">
        <v>138927</v>
      </c>
      <c r="F49" s="15">
        <v>80097</v>
      </c>
      <c r="G49" s="15">
        <v>11482</v>
      </c>
      <c r="H49" s="15">
        <v>0</v>
      </c>
      <c r="I49" s="15">
        <v>0</v>
      </c>
      <c r="J49" s="16">
        <v>1005043</v>
      </c>
      <c r="K49" s="17">
        <f t="shared" si="1"/>
        <v>0.77065060897891935</v>
      </c>
      <c r="L49" s="18">
        <f t="shared" si="1"/>
        <v>0.13822990658111145</v>
      </c>
      <c r="M49" s="18">
        <f t="shared" si="1"/>
        <v>7.9695097622688782E-2</v>
      </c>
      <c r="N49" s="18">
        <f t="shared" si="1"/>
        <v>1.1424386817280455E-2</v>
      </c>
      <c r="O49" s="18">
        <f t="shared" si="1"/>
        <v>0</v>
      </c>
      <c r="P49" s="18">
        <f t="shared" si="1"/>
        <v>0</v>
      </c>
    </row>
    <row r="50" spans="1:16" ht="15" customHeight="1" x14ac:dyDescent="0.2">
      <c r="A50" s="12">
        <v>48</v>
      </c>
      <c r="B50" s="13" t="s">
        <v>170</v>
      </c>
      <c r="C50" s="14" t="s">
        <v>62</v>
      </c>
      <c r="D50" s="15">
        <v>540861</v>
      </c>
      <c r="E50" s="15">
        <v>103950</v>
      </c>
      <c r="F50" s="15">
        <v>171794</v>
      </c>
      <c r="G50" s="15">
        <v>227165</v>
      </c>
      <c r="H50" s="15">
        <v>100000</v>
      </c>
      <c r="I50" s="15">
        <v>2543726</v>
      </c>
      <c r="J50" s="16">
        <v>3687496</v>
      </c>
      <c r="K50" s="17">
        <f t="shared" si="1"/>
        <v>0.14667432859588186</v>
      </c>
      <c r="L50" s="18">
        <f t="shared" si="1"/>
        <v>2.8189861087306943E-2</v>
      </c>
      <c r="M50" s="18">
        <f t="shared" si="1"/>
        <v>4.6588253926241545E-2</v>
      </c>
      <c r="N50" s="18">
        <f t="shared" si="1"/>
        <v>6.1604134621434166E-2</v>
      </c>
      <c r="O50" s="18">
        <f t="shared" si="1"/>
        <v>2.7118673484662764E-2</v>
      </c>
      <c r="P50" s="18">
        <f t="shared" si="1"/>
        <v>0.68982474828447271</v>
      </c>
    </row>
    <row r="51" spans="1:16" ht="15" customHeight="1" x14ac:dyDescent="0.2">
      <c r="A51" s="12">
        <v>49</v>
      </c>
      <c r="B51" s="13" t="s">
        <v>170</v>
      </c>
      <c r="C51" s="14" t="s">
        <v>63</v>
      </c>
      <c r="D51" s="15">
        <v>13599204</v>
      </c>
      <c r="E51" s="15">
        <v>367983</v>
      </c>
      <c r="F51" s="15">
        <v>721176</v>
      </c>
      <c r="G51" s="15">
        <v>12476</v>
      </c>
      <c r="H51" s="15">
        <v>0</v>
      </c>
      <c r="I51" s="15">
        <v>0</v>
      </c>
      <c r="J51" s="16">
        <v>14700839</v>
      </c>
      <c r="K51" s="17">
        <f t="shared" si="1"/>
        <v>0.92506312054706541</v>
      </c>
      <c r="L51" s="18">
        <f t="shared" si="1"/>
        <v>2.5031428478333787E-2</v>
      </c>
      <c r="M51" s="18">
        <f t="shared" si="1"/>
        <v>4.9056791928678359E-2</v>
      </c>
      <c r="N51" s="18">
        <f t="shared" si="1"/>
        <v>8.4865904592248108E-4</v>
      </c>
      <c r="O51" s="18">
        <f t="shared" si="1"/>
        <v>0</v>
      </c>
      <c r="P51" s="18">
        <f t="shared" si="1"/>
        <v>0</v>
      </c>
    </row>
    <row r="52" spans="1:16" ht="15" customHeight="1" x14ac:dyDescent="0.2">
      <c r="A52" s="19">
        <v>50</v>
      </c>
      <c r="B52" s="20" t="s">
        <v>170</v>
      </c>
      <c r="C52" s="21" t="s">
        <v>64</v>
      </c>
      <c r="D52" s="22">
        <v>8295234</v>
      </c>
      <c r="E52" s="22">
        <v>125028</v>
      </c>
      <c r="F52" s="22">
        <v>239646</v>
      </c>
      <c r="G52" s="22">
        <v>8109429</v>
      </c>
      <c r="H52" s="22">
        <v>0</v>
      </c>
      <c r="I52" s="22">
        <v>0</v>
      </c>
      <c r="J52" s="23">
        <v>16769337</v>
      </c>
      <c r="K52" s="24">
        <f t="shared" si="1"/>
        <v>0.4946667837851908</v>
      </c>
      <c r="L52" s="25">
        <f t="shared" si="1"/>
        <v>7.4557509339814683E-3</v>
      </c>
      <c r="M52" s="25">
        <f t="shared" si="1"/>
        <v>1.4290725983978974E-2</v>
      </c>
      <c r="N52" s="25">
        <f t="shared" si="1"/>
        <v>0.48358673929684876</v>
      </c>
      <c r="O52" s="25">
        <f t="shared" si="1"/>
        <v>0</v>
      </c>
      <c r="P52" s="25">
        <f t="shared" si="1"/>
        <v>0</v>
      </c>
    </row>
    <row r="53" spans="1:16" ht="15" customHeight="1" x14ac:dyDescent="0.2">
      <c r="A53" s="5">
        <v>51</v>
      </c>
      <c r="B53" s="6" t="s">
        <v>170</v>
      </c>
      <c r="C53" s="7" t="s">
        <v>65</v>
      </c>
      <c r="D53" s="8">
        <v>1130309</v>
      </c>
      <c r="E53" s="8">
        <v>141926</v>
      </c>
      <c r="F53" s="8">
        <v>202618</v>
      </c>
      <c r="G53" s="8">
        <v>0</v>
      </c>
      <c r="H53" s="8">
        <v>0</v>
      </c>
      <c r="I53" s="8">
        <v>0</v>
      </c>
      <c r="J53" s="9">
        <v>1474853</v>
      </c>
      <c r="K53" s="10">
        <f t="shared" si="1"/>
        <v>0.76638756540482345</v>
      </c>
      <c r="L53" s="11">
        <f t="shared" si="1"/>
        <v>9.6230607389346592E-2</v>
      </c>
      <c r="M53" s="11">
        <f t="shared" si="1"/>
        <v>0.13738182720583</v>
      </c>
      <c r="N53" s="11">
        <f t="shared" si="1"/>
        <v>0</v>
      </c>
      <c r="O53" s="11">
        <f t="shared" si="1"/>
        <v>0</v>
      </c>
      <c r="P53" s="11">
        <f t="shared" si="1"/>
        <v>0</v>
      </c>
    </row>
    <row r="54" spans="1:16" ht="15" customHeight="1" x14ac:dyDescent="0.2">
      <c r="A54" s="12">
        <v>52</v>
      </c>
      <c r="B54" s="13" t="s">
        <v>170</v>
      </c>
      <c r="C54" s="14" t="s">
        <v>66</v>
      </c>
      <c r="D54" s="15">
        <v>6914046</v>
      </c>
      <c r="E54" s="15">
        <v>760349</v>
      </c>
      <c r="F54" s="15">
        <v>564349</v>
      </c>
      <c r="G54" s="15">
        <v>0</v>
      </c>
      <c r="H54" s="15">
        <v>11174918</v>
      </c>
      <c r="I54" s="15">
        <v>5743</v>
      </c>
      <c r="J54" s="16">
        <v>19419405</v>
      </c>
      <c r="K54" s="17">
        <f t="shared" si="1"/>
        <v>0.35603799395501562</v>
      </c>
      <c r="L54" s="18">
        <f t="shared" si="1"/>
        <v>3.9154083248173668E-2</v>
      </c>
      <c r="M54" s="18">
        <f t="shared" si="1"/>
        <v>2.9061086063141481E-2</v>
      </c>
      <c r="N54" s="18">
        <f t="shared" si="1"/>
        <v>0</v>
      </c>
      <c r="O54" s="18">
        <f t="shared" si="1"/>
        <v>0.57545110161717106</v>
      </c>
      <c r="P54" s="18">
        <f t="shared" si="1"/>
        <v>2.9573511649816256E-4</v>
      </c>
    </row>
    <row r="55" spans="1:16" ht="15" customHeight="1" x14ac:dyDescent="0.2">
      <c r="A55" s="12">
        <v>53</v>
      </c>
      <c r="B55" s="13" t="s">
        <v>170</v>
      </c>
      <c r="C55" s="14" t="s">
        <v>67</v>
      </c>
      <c r="D55" s="15">
        <v>4580654</v>
      </c>
      <c r="E55" s="15">
        <v>403323</v>
      </c>
      <c r="F55" s="15">
        <v>687832</v>
      </c>
      <c r="G55" s="15">
        <v>536582</v>
      </c>
      <c r="H55" s="15">
        <v>343</v>
      </c>
      <c r="I55" s="15">
        <v>0</v>
      </c>
      <c r="J55" s="16">
        <v>6208734</v>
      </c>
      <c r="K55" s="17">
        <f t="shared" si="1"/>
        <v>0.73777584931163098</v>
      </c>
      <c r="L55" s="18">
        <f t="shared" si="1"/>
        <v>6.4960586167808129E-2</v>
      </c>
      <c r="M55" s="18">
        <f t="shared" si="1"/>
        <v>0.11078458184873116</v>
      </c>
      <c r="N55" s="18">
        <f t="shared" si="1"/>
        <v>8.6423737915008111E-2</v>
      </c>
      <c r="O55" s="18">
        <f t="shared" si="1"/>
        <v>5.524475682160002E-5</v>
      </c>
      <c r="P55" s="18">
        <f t="shared" si="1"/>
        <v>0</v>
      </c>
    </row>
    <row r="56" spans="1:16" ht="15" customHeight="1" x14ac:dyDescent="0.2">
      <c r="A56" s="12">
        <v>54</v>
      </c>
      <c r="B56" s="13" t="s">
        <v>170</v>
      </c>
      <c r="C56" s="14" t="s">
        <v>68</v>
      </c>
      <c r="D56" s="15">
        <v>154711</v>
      </c>
      <c r="E56" s="15">
        <v>28742</v>
      </c>
      <c r="F56" s="15">
        <v>31297</v>
      </c>
      <c r="G56" s="15">
        <v>0</v>
      </c>
      <c r="H56" s="15">
        <v>0</v>
      </c>
      <c r="I56" s="15">
        <v>0</v>
      </c>
      <c r="J56" s="16">
        <v>214750</v>
      </c>
      <c r="K56" s="17">
        <f t="shared" si="1"/>
        <v>0.72042374854481961</v>
      </c>
      <c r="L56" s="18">
        <f t="shared" si="1"/>
        <v>0.13383934807916181</v>
      </c>
      <c r="M56" s="18">
        <f t="shared" si="1"/>
        <v>0.14573690337601863</v>
      </c>
      <c r="N56" s="18">
        <f t="shared" ref="N56:P73" si="2">IFERROR(G56/$J56,0)</f>
        <v>0</v>
      </c>
      <c r="O56" s="18">
        <f t="shared" si="2"/>
        <v>0</v>
      </c>
      <c r="P56" s="18">
        <f t="shared" si="2"/>
        <v>0</v>
      </c>
    </row>
    <row r="57" spans="1:16" ht="15" customHeight="1" x14ac:dyDescent="0.2">
      <c r="A57" s="19">
        <v>55</v>
      </c>
      <c r="B57" s="20" t="s">
        <v>170</v>
      </c>
      <c r="C57" s="21" t="s">
        <v>69</v>
      </c>
      <c r="D57" s="22">
        <v>22358979</v>
      </c>
      <c r="E57" s="22">
        <v>584599</v>
      </c>
      <c r="F57" s="22">
        <v>657920</v>
      </c>
      <c r="G57" s="22">
        <v>0</v>
      </c>
      <c r="H57" s="22">
        <v>0</v>
      </c>
      <c r="I57" s="22">
        <v>0</v>
      </c>
      <c r="J57" s="23">
        <v>23601498</v>
      </c>
      <c r="K57" s="24">
        <f t="shared" ref="K57:M73" si="3">IFERROR(D57/$J57,0)</f>
        <v>0.94735423149835662</v>
      </c>
      <c r="L57" s="25">
        <f t="shared" si="3"/>
        <v>2.47695718297203E-2</v>
      </c>
      <c r="M57" s="25">
        <f t="shared" si="3"/>
        <v>2.7876196671923113E-2</v>
      </c>
      <c r="N57" s="25">
        <f t="shared" si="2"/>
        <v>0</v>
      </c>
      <c r="O57" s="25">
        <f t="shared" si="2"/>
        <v>0</v>
      </c>
      <c r="P57" s="25">
        <f t="shared" si="2"/>
        <v>0</v>
      </c>
    </row>
    <row r="58" spans="1:16" ht="15" customHeight="1" x14ac:dyDescent="0.2">
      <c r="A58" s="5">
        <v>56</v>
      </c>
      <c r="B58" s="6" t="s">
        <v>170</v>
      </c>
      <c r="C58" s="7" t="s">
        <v>70</v>
      </c>
      <c r="D58" s="8">
        <v>12156028</v>
      </c>
      <c r="E58" s="8">
        <v>53709</v>
      </c>
      <c r="F58" s="8">
        <v>193565</v>
      </c>
      <c r="G58" s="8">
        <v>0</v>
      </c>
      <c r="H58" s="8">
        <v>0</v>
      </c>
      <c r="I58" s="8">
        <v>110570</v>
      </c>
      <c r="J58" s="9">
        <v>12513872</v>
      </c>
      <c r="K58" s="10">
        <f t="shared" si="3"/>
        <v>0.97140421445896197</v>
      </c>
      <c r="L58" s="11">
        <f t="shared" si="3"/>
        <v>4.2919569578464606E-3</v>
      </c>
      <c r="M58" s="11">
        <f t="shared" si="3"/>
        <v>1.5468034194372452E-2</v>
      </c>
      <c r="N58" s="11">
        <f t="shared" si="2"/>
        <v>0</v>
      </c>
      <c r="O58" s="11">
        <f t="shared" si="2"/>
        <v>0</v>
      </c>
      <c r="P58" s="11">
        <f t="shared" si="2"/>
        <v>8.8357943888190647E-3</v>
      </c>
    </row>
    <row r="59" spans="1:16" ht="15" customHeight="1" x14ac:dyDescent="0.2">
      <c r="A59" s="12">
        <v>57</v>
      </c>
      <c r="B59" s="13" t="s">
        <v>170</v>
      </c>
      <c r="C59" s="14" t="s">
        <v>71</v>
      </c>
      <c r="D59" s="15">
        <v>298111</v>
      </c>
      <c r="E59" s="15">
        <v>155979</v>
      </c>
      <c r="F59" s="15">
        <v>29039</v>
      </c>
      <c r="G59" s="15">
        <v>11664611</v>
      </c>
      <c r="H59" s="15">
        <v>0</v>
      </c>
      <c r="I59" s="15">
        <v>0</v>
      </c>
      <c r="J59" s="16">
        <v>12147740</v>
      </c>
      <c r="K59" s="17">
        <f t="shared" si="3"/>
        <v>2.4540449499248419E-2</v>
      </c>
      <c r="L59" s="18">
        <f t="shared" si="3"/>
        <v>1.284016615436287E-2</v>
      </c>
      <c r="M59" s="18">
        <f t="shared" si="3"/>
        <v>2.3904858022973821E-3</v>
      </c>
      <c r="N59" s="18">
        <f t="shared" si="2"/>
        <v>0.96022889854409132</v>
      </c>
      <c r="O59" s="18">
        <f t="shared" si="2"/>
        <v>0</v>
      </c>
      <c r="P59" s="18">
        <f t="shared" si="2"/>
        <v>0</v>
      </c>
    </row>
    <row r="60" spans="1:16" ht="15" customHeight="1" x14ac:dyDescent="0.2">
      <c r="A60" s="12">
        <v>58</v>
      </c>
      <c r="B60" s="13" t="s">
        <v>170</v>
      </c>
      <c r="C60" s="14" t="s">
        <v>72</v>
      </c>
      <c r="D60" s="15">
        <v>4877604</v>
      </c>
      <c r="E60" s="15">
        <v>342279</v>
      </c>
      <c r="F60" s="15">
        <v>181553</v>
      </c>
      <c r="G60" s="15">
        <v>23686008</v>
      </c>
      <c r="H60" s="15">
        <v>0</v>
      </c>
      <c r="I60" s="15">
        <v>0</v>
      </c>
      <c r="J60" s="16">
        <v>29087444</v>
      </c>
      <c r="K60" s="17">
        <f t="shared" si="3"/>
        <v>0.16768761119058795</v>
      </c>
      <c r="L60" s="18">
        <f t="shared" si="3"/>
        <v>1.176724225064258E-2</v>
      </c>
      <c r="M60" s="18">
        <f t="shared" si="3"/>
        <v>6.2416278308950078E-3</v>
      </c>
      <c r="N60" s="18">
        <f t="shared" si="2"/>
        <v>0.81430351872787443</v>
      </c>
      <c r="O60" s="18">
        <f t="shared" si="2"/>
        <v>0</v>
      </c>
      <c r="P60" s="18">
        <f t="shared" si="2"/>
        <v>0</v>
      </c>
    </row>
    <row r="61" spans="1:16" ht="15" customHeight="1" x14ac:dyDescent="0.2">
      <c r="A61" s="12">
        <v>59</v>
      </c>
      <c r="B61" s="13" t="s">
        <v>170</v>
      </c>
      <c r="C61" s="14" t="s">
        <v>73</v>
      </c>
      <c r="D61" s="15">
        <v>505514</v>
      </c>
      <c r="E61" s="15">
        <v>80605</v>
      </c>
      <c r="F61" s="15">
        <v>86200</v>
      </c>
      <c r="G61" s="15">
        <v>0</v>
      </c>
      <c r="H61" s="15">
        <v>0</v>
      </c>
      <c r="I61" s="15">
        <v>0</v>
      </c>
      <c r="J61" s="16">
        <v>672319</v>
      </c>
      <c r="K61" s="17">
        <f t="shared" si="3"/>
        <v>0.75189604934562315</v>
      </c>
      <c r="L61" s="18">
        <f t="shared" si="3"/>
        <v>0.11989100412155539</v>
      </c>
      <c r="M61" s="18">
        <f t="shared" si="3"/>
        <v>0.12821294653282148</v>
      </c>
      <c r="N61" s="18">
        <f t="shared" si="2"/>
        <v>0</v>
      </c>
      <c r="O61" s="18">
        <f t="shared" si="2"/>
        <v>0</v>
      </c>
      <c r="P61" s="18">
        <f t="shared" si="2"/>
        <v>0</v>
      </c>
    </row>
    <row r="62" spans="1:16" ht="15" customHeight="1" x14ac:dyDescent="0.2">
      <c r="A62" s="19">
        <v>60</v>
      </c>
      <c r="B62" s="20" t="s">
        <v>170</v>
      </c>
      <c r="C62" s="21" t="s">
        <v>74</v>
      </c>
      <c r="D62" s="22">
        <v>197282</v>
      </c>
      <c r="E62" s="22">
        <v>155318</v>
      </c>
      <c r="F62" s="22">
        <v>225552</v>
      </c>
      <c r="G62" s="22">
        <v>1842297</v>
      </c>
      <c r="H62" s="22">
        <v>0</v>
      </c>
      <c r="I62" s="22">
        <v>18857</v>
      </c>
      <c r="J62" s="23">
        <v>2439306</v>
      </c>
      <c r="K62" s="24">
        <f t="shared" si="3"/>
        <v>8.0876282024477456E-2</v>
      </c>
      <c r="L62" s="25">
        <f t="shared" si="3"/>
        <v>6.3673028312151075E-2</v>
      </c>
      <c r="M62" s="25">
        <f t="shared" si="3"/>
        <v>9.2465643916753368E-2</v>
      </c>
      <c r="N62" s="25">
        <f t="shared" si="2"/>
        <v>0.75525456830754323</v>
      </c>
      <c r="O62" s="25">
        <f t="shared" si="2"/>
        <v>0</v>
      </c>
      <c r="P62" s="25">
        <f t="shared" si="2"/>
        <v>7.7304774390748844E-3</v>
      </c>
    </row>
    <row r="63" spans="1:16" ht="15" customHeight="1" x14ac:dyDescent="0.2">
      <c r="A63" s="5">
        <v>61</v>
      </c>
      <c r="B63" s="6" t="s">
        <v>170</v>
      </c>
      <c r="C63" s="7" t="s">
        <v>75</v>
      </c>
      <c r="D63" s="8">
        <v>5783823</v>
      </c>
      <c r="E63" s="8">
        <v>61275</v>
      </c>
      <c r="F63" s="8">
        <v>55545</v>
      </c>
      <c r="G63" s="8">
        <v>249941</v>
      </c>
      <c r="H63" s="8">
        <v>0</v>
      </c>
      <c r="I63" s="8">
        <v>0</v>
      </c>
      <c r="J63" s="9">
        <v>6150584</v>
      </c>
      <c r="K63" s="10">
        <f t="shared" si="3"/>
        <v>0.94036972749254377</v>
      </c>
      <c r="L63" s="11">
        <f t="shared" si="3"/>
        <v>9.9624686046073021E-3</v>
      </c>
      <c r="M63" s="11">
        <f t="shared" si="3"/>
        <v>9.0308497534543064E-3</v>
      </c>
      <c r="N63" s="11">
        <f t="shared" si="2"/>
        <v>4.0636954149394597E-2</v>
      </c>
      <c r="O63" s="11">
        <f t="shared" si="2"/>
        <v>0</v>
      </c>
      <c r="P63" s="11">
        <f t="shared" si="2"/>
        <v>0</v>
      </c>
    </row>
    <row r="64" spans="1:16" ht="15" customHeight="1" x14ac:dyDescent="0.2">
      <c r="A64" s="12">
        <v>62</v>
      </c>
      <c r="B64" s="13" t="s">
        <v>170</v>
      </c>
      <c r="C64" s="14" t="s">
        <v>76</v>
      </c>
      <c r="D64" s="15">
        <v>133933</v>
      </c>
      <c r="E64" s="15">
        <v>63018</v>
      </c>
      <c r="F64" s="15">
        <v>90057</v>
      </c>
      <c r="G64" s="15">
        <v>0</v>
      </c>
      <c r="H64" s="15">
        <v>0</v>
      </c>
      <c r="I64" s="15">
        <v>0</v>
      </c>
      <c r="J64" s="16">
        <v>287008</v>
      </c>
      <c r="K64" s="17">
        <f t="shared" si="3"/>
        <v>0.46665249749135912</v>
      </c>
      <c r="L64" s="18">
        <f t="shared" si="3"/>
        <v>0.21956879250752592</v>
      </c>
      <c r="M64" s="18">
        <f t="shared" si="3"/>
        <v>0.31377871000111496</v>
      </c>
      <c r="N64" s="18">
        <f t="shared" si="2"/>
        <v>0</v>
      </c>
      <c r="O64" s="18">
        <f t="shared" si="2"/>
        <v>0</v>
      </c>
      <c r="P64" s="18">
        <f t="shared" si="2"/>
        <v>0</v>
      </c>
    </row>
    <row r="65" spans="1:16" ht="15" customHeight="1" x14ac:dyDescent="0.2">
      <c r="A65" s="12">
        <v>63</v>
      </c>
      <c r="B65" s="13" t="s">
        <v>170</v>
      </c>
      <c r="C65" s="14" t="s">
        <v>77</v>
      </c>
      <c r="D65" s="15">
        <v>358437</v>
      </c>
      <c r="E65" s="15">
        <v>237683</v>
      </c>
      <c r="F65" s="15">
        <v>32024</v>
      </c>
      <c r="G65" s="15">
        <v>0</v>
      </c>
      <c r="H65" s="15">
        <v>114537</v>
      </c>
      <c r="I65" s="15">
        <v>0</v>
      </c>
      <c r="J65" s="16">
        <v>742681</v>
      </c>
      <c r="K65" s="17">
        <f t="shared" si="3"/>
        <v>0.48262578415228075</v>
      </c>
      <c r="L65" s="18">
        <f t="shared" si="3"/>
        <v>0.32003376954574037</v>
      </c>
      <c r="M65" s="18">
        <f t="shared" si="3"/>
        <v>4.3119455055400636E-2</v>
      </c>
      <c r="N65" s="18">
        <f t="shared" si="2"/>
        <v>0</v>
      </c>
      <c r="O65" s="18">
        <f t="shared" si="2"/>
        <v>0.15422099124657829</v>
      </c>
      <c r="P65" s="18">
        <f t="shared" si="2"/>
        <v>0</v>
      </c>
    </row>
    <row r="66" spans="1:16" ht="15" customHeight="1" x14ac:dyDescent="0.2">
      <c r="A66" s="12">
        <v>64</v>
      </c>
      <c r="B66" s="13" t="s">
        <v>170</v>
      </c>
      <c r="C66" s="14" t="s">
        <v>78</v>
      </c>
      <c r="D66" s="15">
        <v>57218</v>
      </c>
      <c r="E66" s="15">
        <v>78361</v>
      </c>
      <c r="F66" s="15">
        <v>84172</v>
      </c>
      <c r="G66" s="15">
        <v>0</v>
      </c>
      <c r="H66" s="15">
        <v>10841</v>
      </c>
      <c r="I66" s="15">
        <v>0</v>
      </c>
      <c r="J66" s="16">
        <v>230592</v>
      </c>
      <c r="K66" s="17">
        <f t="shared" si="3"/>
        <v>0.24813523452678324</v>
      </c>
      <c r="L66" s="18">
        <f t="shared" si="3"/>
        <v>0.33982531917846237</v>
      </c>
      <c r="M66" s="18">
        <f t="shared" si="3"/>
        <v>0.36502567305023592</v>
      </c>
      <c r="N66" s="18">
        <f t="shared" si="2"/>
        <v>0</v>
      </c>
      <c r="O66" s="18">
        <f t="shared" si="2"/>
        <v>4.7013773244518456E-2</v>
      </c>
      <c r="P66" s="18">
        <f t="shared" si="2"/>
        <v>0</v>
      </c>
    </row>
    <row r="67" spans="1:16" ht="15" customHeight="1" x14ac:dyDescent="0.2">
      <c r="A67" s="19">
        <v>65</v>
      </c>
      <c r="B67" s="20" t="s">
        <v>170</v>
      </c>
      <c r="C67" s="21" t="s">
        <v>79</v>
      </c>
      <c r="D67" s="22">
        <v>3060967</v>
      </c>
      <c r="E67" s="22">
        <v>187770</v>
      </c>
      <c r="F67" s="22">
        <v>721449</v>
      </c>
      <c r="G67" s="22">
        <v>1546737</v>
      </c>
      <c r="H67" s="22">
        <v>0</v>
      </c>
      <c r="I67" s="22">
        <v>1761</v>
      </c>
      <c r="J67" s="23">
        <v>5518684</v>
      </c>
      <c r="K67" s="24">
        <f t="shared" si="3"/>
        <v>0.55465524027105018</v>
      </c>
      <c r="L67" s="25">
        <f t="shared" si="3"/>
        <v>3.4024415965835331E-2</v>
      </c>
      <c r="M67" s="25">
        <f t="shared" si="3"/>
        <v>0.13072844902879019</v>
      </c>
      <c r="N67" s="25">
        <f t="shared" si="2"/>
        <v>0.28027279692042523</v>
      </c>
      <c r="O67" s="25">
        <f t="shared" si="2"/>
        <v>0</v>
      </c>
      <c r="P67" s="25">
        <f t="shared" si="2"/>
        <v>3.1909781389911072E-4</v>
      </c>
    </row>
    <row r="68" spans="1:16" ht="15" customHeight="1" x14ac:dyDescent="0.2">
      <c r="A68" s="5">
        <v>66</v>
      </c>
      <c r="B68" s="6" t="s">
        <v>170</v>
      </c>
      <c r="C68" s="7" t="s">
        <v>80</v>
      </c>
      <c r="D68" s="8">
        <v>2850775</v>
      </c>
      <c r="E68" s="8">
        <v>77791</v>
      </c>
      <c r="F68" s="8">
        <v>191586</v>
      </c>
      <c r="G68" s="8">
        <v>7716</v>
      </c>
      <c r="H68" s="8">
        <v>2065</v>
      </c>
      <c r="I68" s="8">
        <v>0</v>
      </c>
      <c r="J68" s="9">
        <v>3129933</v>
      </c>
      <c r="K68" s="10">
        <f t="shared" si="3"/>
        <v>0.9108102314011195</v>
      </c>
      <c r="L68" s="11">
        <f t="shared" si="3"/>
        <v>2.4853886648691842E-2</v>
      </c>
      <c r="M68" s="11">
        <f t="shared" si="3"/>
        <v>6.121089492969977E-2</v>
      </c>
      <c r="N68" s="11">
        <f t="shared" si="2"/>
        <v>2.465228488916536E-3</v>
      </c>
      <c r="O68" s="11">
        <f t="shared" si="2"/>
        <v>6.5975853157240109E-4</v>
      </c>
      <c r="P68" s="11">
        <f t="shared" si="2"/>
        <v>0</v>
      </c>
    </row>
    <row r="69" spans="1:16" ht="15" customHeight="1" x14ac:dyDescent="0.2">
      <c r="A69" s="12">
        <v>67</v>
      </c>
      <c r="B69" s="13" t="s">
        <v>170</v>
      </c>
      <c r="C69" s="14" t="s">
        <v>81</v>
      </c>
      <c r="D69" s="15">
        <v>557038</v>
      </c>
      <c r="E69" s="15">
        <v>6533</v>
      </c>
      <c r="F69" s="15">
        <v>27860</v>
      </c>
      <c r="G69" s="15">
        <v>0</v>
      </c>
      <c r="H69" s="15">
        <v>0</v>
      </c>
      <c r="I69" s="15">
        <v>0</v>
      </c>
      <c r="J69" s="16">
        <v>591431</v>
      </c>
      <c r="K69" s="17">
        <f t="shared" si="3"/>
        <v>0.94184782333019401</v>
      </c>
      <c r="L69" s="18">
        <f t="shared" si="3"/>
        <v>1.1046089907360284E-2</v>
      </c>
      <c r="M69" s="18">
        <f t="shared" si="3"/>
        <v>4.7106086762445661E-2</v>
      </c>
      <c r="N69" s="18">
        <f t="shared" si="2"/>
        <v>0</v>
      </c>
      <c r="O69" s="18">
        <f t="shared" si="2"/>
        <v>0</v>
      </c>
      <c r="P69" s="18">
        <f t="shared" si="2"/>
        <v>0</v>
      </c>
    </row>
    <row r="70" spans="1:16" ht="15" customHeight="1" x14ac:dyDescent="0.2">
      <c r="A70" s="12">
        <v>68</v>
      </c>
      <c r="B70" s="13" t="s">
        <v>170</v>
      </c>
      <c r="C70" s="14" t="s">
        <v>82</v>
      </c>
      <c r="D70" s="15">
        <v>2307973</v>
      </c>
      <c r="E70" s="15">
        <v>16723</v>
      </c>
      <c r="F70" s="15">
        <v>36740</v>
      </c>
      <c r="G70" s="15">
        <v>0</v>
      </c>
      <c r="H70" s="15">
        <v>0</v>
      </c>
      <c r="I70" s="15">
        <v>0</v>
      </c>
      <c r="J70" s="16">
        <v>2361436</v>
      </c>
      <c r="K70" s="17">
        <f t="shared" si="3"/>
        <v>0.97735996232800715</v>
      </c>
      <c r="L70" s="18">
        <f t="shared" si="3"/>
        <v>7.0817079099327693E-3</v>
      </c>
      <c r="M70" s="18">
        <f t="shared" si="3"/>
        <v>1.5558329762060034E-2</v>
      </c>
      <c r="N70" s="18">
        <f t="shared" si="2"/>
        <v>0</v>
      </c>
      <c r="O70" s="18">
        <f t="shared" si="2"/>
        <v>0</v>
      </c>
      <c r="P70" s="18">
        <f t="shared" si="2"/>
        <v>0</v>
      </c>
    </row>
    <row r="71" spans="1:16" ht="15" customHeight="1" x14ac:dyDescent="0.2">
      <c r="A71" s="12">
        <v>69</v>
      </c>
      <c r="B71" s="13" t="s">
        <v>171</v>
      </c>
      <c r="C71" s="14" t="s">
        <v>83</v>
      </c>
      <c r="D71" s="15">
        <v>160964</v>
      </c>
      <c r="E71" s="15">
        <v>34312</v>
      </c>
      <c r="F71" s="15">
        <v>37548</v>
      </c>
      <c r="G71" s="15">
        <v>0</v>
      </c>
      <c r="H71" s="15">
        <v>0</v>
      </c>
      <c r="I71" s="15">
        <v>0</v>
      </c>
      <c r="J71" s="16">
        <v>232824</v>
      </c>
      <c r="K71" s="17">
        <f t="shared" si="3"/>
        <v>0.69135484314331852</v>
      </c>
      <c r="L71" s="18">
        <f t="shared" si="3"/>
        <v>0.14737312304573411</v>
      </c>
      <c r="M71" s="18">
        <f t="shared" si="3"/>
        <v>0.16127203381094732</v>
      </c>
      <c r="N71" s="18">
        <f t="shared" si="2"/>
        <v>0</v>
      </c>
      <c r="O71" s="18">
        <f t="shared" si="2"/>
        <v>0</v>
      </c>
      <c r="P71" s="18">
        <f t="shared" si="2"/>
        <v>0</v>
      </c>
    </row>
    <row r="72" spans="1:16" ht="15" customHeight="1" x14ac:dyDescent="0.2">
      <c r="A72" s="19">
        <v>396</v>
      </c>
      <c r="B72" s="20"/>
      <c r="C72" s="21" t="s">
        <v>84</v>
      </c>
      <c r="D72" s="22">
        <v>8756756</v>
      </c>
      <c r="E72" s="22">
        <v>975913</v>
      </c>
      <c r="F72" s="22">
        <v>2051014</v>
      </c>
      <c r="G72" s="22">
        <v>1815537</v>
      </c>
      <c r="H72" s="22">
        <v>0</v>
      </c>
      <c r="I72" s="22">
        <v>0</v>
      </c>
      <c r="J72" s="23">
        <v>13599220</v>
      </c>
      <c r="K72" s="24">
        <f t="shared" si="3"/>
        <v>0.64391604812628955</v>
      </c>
      <c r="L72" s="25">
        <f t="shared" si="3"/>
        <v>7.1762424609646727E-2</v>
      </c>
      <c r="M72" s="25">
        <f t="shared" si="3"/>
        <v>0.15081850282589737</v>
      </c>
      <c r="N72" s="25">
        <f t="shared" si="2"/>
        <v>0.13350302443816631</v>
      </c>
      <c r="O72" s="25">
        <f t="shared" si="2"/>
        <v>0</v>
      </c>
      <c r="P72" s="25">
        <f t="shared" si="2"/>
        <v>0</v>
      </c>
    </row>
    <row r="73" spans="1:16" ht="15" customHeight="1" thickBot="1" x14ac:dyDescent="0.25">
      <c r="A73" s="26"/>
      <c r="B73" s="27"/>
      <c r="C73" s="28" t="s">
        <v>85</v>
      </c>
      <c r="D73" s="29">
        <f>SUM(D3:D72)</f>
        <v>528151495</v>
      </c>
      <c r="E73" s="29">
        <f t="shared" ref="E73:J73" si="4">SUM(E3:E72)</f>
        <v>16421119</v>
      </c>
      <c r="F73" s="29">
        <f t="shared" si="4"/>
        <v>24421890</v>
      </c>
      <c r="G73" s="29">
        <f t="shared" si="4"/>
        <v>226437569</v>
      </c>
      <c r="H73" s="29">
        <f t="shared" si="4"/>
        <v>81536920</v>
      </c>
      <c r="I73" s="29">
        <f t="shared" si="4"/>
        <v>121404326</v>
      </c>
      <c r="J73" s="30">
        <f t="shared" si="4"/>
        <v>998373319</v>
      </c>
      <c r="K73" s="31">
        <f>IFERROR(D73/$J73,0)</f>
        <v>0.52901202881604648</v>
      </c>
      <c r="L73" s="32">
        <f>IFERROR(E73/$J73,0)</f>
        <v>1.6447874444849821E-2</v>
      </c>
      <c r="M73" s="32">
        <f t="shared" si="3"/>
        <v>2.4461681352283816E-2</v>
      </c>
      <c r="N73" s="32">
        <f t="shared" si="2"/>
        <v>0.22680651084186276</v>
      </c>
      <c r="O73" s="32">
        <f t="shared" si="2"/>
        <v>8.1669770664213839E-2</v>
      </c>
      <c r="P73" s="32">
        <f t="shared" si="2"/>
        <v>0.12160213388074326</v>
      </c>
    </row>
    <row r="74" spans="1:16" ht="8.25" customHeight="1" thickTop="1" x14ac:dyDescent="0.2">
      <c r="A74" s="33"/>
      <c r="B74" s="34"/>
      <c r="C74" s="35"/>
      <c r="D74" s="35"/>
      <c r="E74" s="35"/>
      <c r="F74" s="35"/>
      <c r="G74" s="35"/>
      <c r="H74" s="35"/>
      <c r="I74" s="35"/>
      <c r="J74" s="36"/>
      <c r="K74" s="35"/>
      <c r="L74" s="35"/>
      <c r="M74" s="35"/>
      <c r="N74" s="35"/>
      <c r="O74" s="36"/>
      <c r="P74" s="36"/>
    </row>
    <row r="75" spans="1:16" ht="15" customHeight="1" x14ac:dyDescent="0.2">
      <c r="A75" s="12">
        <v>318001</v>
      </c>
      <c r="B75" s="13"/>
      <c r="C75" s="14" t="s">
        <v>86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6">
        <v>0</v>
      </c>
      <c r="K75" s="17">
        <f t="shared" ref="K75:P78" si="5">IFERROR(D75/$J75,0)</f>
        <v>0</v>
      </c>
      <c r="L75" s="18">
        <f t="shared" si="5"/>
        <v>0</v>
      </c>
      <c r="M75" s="18">
        <f t="shared" si="5"/>
        <v>0</v>
      </c>
      <c r="N75" s="18">
        <f t="shared" si="5"/>
        <v>0</v>
      </c>
      <c r="O75" s="18">
        <f t="shared" si="5"/>
        <v>0</v>
      </c>
      <c r="P75" s="18">
        <f t="shared" si="5"/>
        <v>0</v>
      </c>
    </row>
    <row r="76" spans="1:16" ht="15" customHeight="1" x14ac:dyDescent="0.2">
      <c r="A76" s="12">
        <v>319001</v>
      </c>
      <c r="B76" s="13"/>
      <c r="C76" s="14" t="s">
        <v>87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6">
        <v>0</v>
      </c>
      <c r="K76" s="17">
        <f t="shared" si="5"/>
        <v>0</v>
      </c>
      <c r="L76" s="18">
        <f t="shared" si="5"/>
        <v>0</v>
      </c>
      <c r="M76" s="18">
        <f t="shared" si="5"/>
        <v>0</v>
      </c>
      <c r="N76" s="18">
        <f t="shared" si="5"/>
        <v>0</v>
      </c>
      <c r="O76" s="18">
        <f t="shared" si="5"/>
        <v>0</v>
      </c>
      <c r="P76" s="18">
        <f t="shared" si="5"/>
        <v>0</v>
      </c>
    </row>
    <row r="77" spans="1:16" ht="15" customHeight="1" x14ac:dyDescent="0.2">
      <c r="A77" s="19" t="s">
        <v>88</v>
      </c>
      <c r="B77" s="20"/>
      <c r="C77" s="21" t="s">
        <v>89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3">
        <v>0</v>
      </c>
      <c r="K77" s="24">
        <f t="shared" si="5"/>
        <v>0</v>
      </c>
      <c r="L77" s="25">
        <f t="shared" si="5"/>
        <v>0</v>
      </c>
      <c r="M77" s="25">
        <f t="shared" si="5"/>
        <v>0</v>
      </c>
      <c r="N77" s="25">
        <f t="shared" si="5"/>
        <v>0</v>
      </c>
      <c r="O77" s="25">
        <f t="shared" si="5"/>
        <v>0</v>
      </c>
      <c r="P77" s="25">
        <f t="shared" si="5"/>
        <v>0</v>
      </c>
    </row>
    <row r="78" spans="1:16" ht="15" customHeight="1" thickBot="1" x14ac:dyDescent="0.25">
      <c r="A78" s="26"/>
      <c r="B78" s="27"/>
      <c r="C78" s="28" t="s">
        <v>90</v>
      </c>
      <c r="D78" s="29">
        <f>SUM(D75:D77)</f>
        <v>0</v>
      </c>
      <c r="E78" s="29">
        <f t="shared" ref="E78:J78" si="6">SUM(E75:E77)</f>
        <v>0</v>
      </c>
      <c r="F78" s="29">
        <f t="shared" si="6"/>
        <v>0</v>
      </c>
      <c r="G78" s="29">
        <f t="shared" si="6"/>
        <v>0</v>
      </c>
      <c r="H78" s="29">
        <f t="shared" si="6"/>
        <v>0</v>
      </c>
      <c r="I78" s="29">
        <f t="shared" si="6"/>
        <v>0</v>
      </c>
      <c r="J78" s="30">
        <f t="shared" si="6"/>
        <v>0</v>
      </c>
      <c r="K78" s="31">
        <f t="shared" si="5"/>
        <v>0</v>
      </c>
      <c r="L78" s="32">
        <f t="shared" si="5"/>
        <v>0</v>
      </c>
      <c r="M78" s="32">
        <f t="shared" si="5"/>
        <v>0</v>
      </c>
      <c r="N78" s="32">
        <f t="shared" si="5"/>
        <v>0</v>
      </c>
      <c r="O78" s="32">
        <f t="shared" si="5"/>
        <v>0</v>
      </c>
      <c r="P78" s="32">
        <f t="shared" si="5"/>
        <v>0</v>
      </c>
    </row>
    <row r="79" spans="1:16" ht="8.25" customHeight="1" thickTop="1" x14ac:dyDescent="0.2">
      <c r="A79" s="33"/>
      <c r="B79" s="34"/>
      <c r="C79" s="35"/>
      <c r="D79" s="35"/>
      <c r="E79" s="35"/>
      <c r="F79" s="35"/>
      <c r="G79" s="35"/>
      <c r="H79" s="35"/>
      <c r="I79" s="35"/>
      <c r="J79" s="36"/>
      <c r="K79" s="35"/>
      <c r="L79" s="35"/>
      <c r="M79" s="35"/>
      <c r="N79" s="35"/>
      <c r="O79" s="36"/>
      <c r="P79" s="36"/>
    </row>
    <row r="80" spans="1:16" ht="15" customHeight="1" x14ac:dyDescent="0.2">
      <c r="A80" s="5">
        <v>321001</v>
      </c>
      <c r="B80" s="6"/>
      <c r="C80" s="7" t="s">
        <v>91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9">
        <v>0</v>
      </c>
      <c r="K80" s="10">
        <f t="shared" ref="K80:P120" si="7">IFERROR(D80/$J80,0)</f>
        <v>0</v>
      </c>
      <c r="L80" s="11">
        <f t="shared" si="7"/>
        <v>0</v>
      </c>
      <c r="M80" s="11">
        <f t="shared" si="7"/>
        <v>0</v>
      </c>
      <c r="N80" s="11">
        <f t="shared" si="7"/>
        <v>0</v>
      </c>
      <c r="O80" s="11">
        <f t="shared" si="7"/>
        <v>0</v>
      </c>
      <c r="P80" s="11">
        <f t="shared" si="7"/>
        <v>0</v>
      </c>
    </row>
    <row r="81" spans="1:16" ht="15" customHeight="1" x14ac:dyDescent="0.2">
      <c r="A81" s="12">
        <v>329001</v>
      </c>
      <c r="B81" s="13"/>
      <c r="C81" s="14" t="s">
        <v>92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6">
        <v>0</v>
      </c>
      <c r="K81" s="17">
        <f t="shared" si="7"/>
        <v>0</v>
      </c>
      <c r="L81" s="18">
        <f t="shared" si="7"/>
        <v>0</v>
      </c>
      <c r="M81" s="18">
        <f t="shared" si="7"/>
        <v>0</v>
      </c>
      <c r="N81" s="18">
        <f t="shared" si="7"/>
        <v>0</v>
      </c>
      <c r="O81" s="18">
        <f t="shared" si="7"/>
        <v>0</v>
      </c>
      <c r="P81" s="18">
        <f t="shared" si="7"/>
        <v>0</v>
      </c>
    </row>
    <row r="82" spans="1:16" ht="15" customHeight="1" x14ac:dyDescent="0.2">
      <c r="A82" s="12">
        <v>331001</v>
      </c>
      <c r="B82" s="13"/>
      <c r="C82" s="14" t="s">
        <v>93</v>
      </c>
      <c r="D82" s="15">
        <v>0</v>
      </c>
      <c r="E82" s="15">
        <v>0</v>
      </c>
      <c r="F82" s="15">
        <v>3065</v>
      </c>
      <c r="G82" s="15">
        <v>0</v>
      </c>
      <c r="H82" s="15">
        <v>0</v>
      </c>
      <c r="I82" s="15">
        <v>0</v>
      </c>
      <c r="J82" s="16">
        <v>3065</v>
      </c>
      <c r="K82" s="17">
        <f t="shared" si="7"/>
        <v>0</v>
      </c>
      <c r="L82" s="18">
        <f t="shared" si="7"/>
        <v>0</v>
      </c>
      <c r="M82" s="18">
        <f t="shared" si="7"/>
        <v>1</v>
      </c>
      <c r="N82" s="18">
        <f t="shared" si="7"/>
        <v>0</v>
      </c>
      <c r="O82" s="18">
        <f t="shared" si="7"/>
        <v>0</v>
      </c>
      <c r="P82" s="18">
        <f t="shared" si="7"/>
        <v>0</v>
      </c>
    </row>
    <row r="83" spans="1:16" ht="15" customHeight="1" x14ac:dyDescent="0.2">
      <c r="A83" s="12">
        <v>333001</v>
      </c>
      <c r="B83" s="13"/>
      <c r="C83" s="14" t="s">
        <v>94</v>
      </c>
      <c r="D83" s="15">
        <v>3188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6">
        <v>3188</v>
      </c>
      <c r="K83" s="17">
        <f t="shared" si="7"/>
        <v>1</v>
      </c>
      <c r="L83" s="18">
        <f t="shared" si="7"/>
        <v>0</v>
      </c>
      <c r="M83" s="18">
        <f t="shared" si="7"/>
        <v>0</v>
      </c>
      <c r="N83" s="18">
        <f t="shared" si="7"/>
        <v>0</v>
      </c>
      <c r="O83" s="18">
        <f t="shared" si="7"/>
        <v>0</v>
      </c>
      <c r="P83" s="18">
        <f t="shared" si="7"/>
        <v>0</v>
      </c>
    </row>
    <row r="84" spans="1:16" ht="15" customHeight="1" x14ac:dyDescent="0.2">
      <c r="A84" s="19">
        <v>336001</v>
      </c>
      <c r="B84" s="20"/>
      <c r="C84" s="21" t="s">
        <v>95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3">
        <v>0</v>
      </c>
      <c r="K84" s="24">
        <f t="shared" si="7"/>
        <v>0</v>
      </c>
      <c r="L84" s="25">
        <f t="shared" si="7"/>
        <v>0</v>
      </c>
      <c r="M84" s="25">
        <f t="shared" si="7"/>
        <v>0</v>
      </c>
      <c r="N84" s="25">
        <f t="shared" si="7"/>
        <v>0</v>
      </c>
      <c r="O84" s="25">
        <f t="shared" si="7"/>
        <v>0</v>
      </c>
      <c r="P84" s="25">
        <f t="shared" si="7"/>
        <v>0</v>
      </c>
    </row>
    <row r="85" spans="1:16" ht="15" customHeight="1" x14ac:dyDescent="0.2">
      <c r="A85" s="5">
        <v>337001</v>
      </c>
      <c r="B85" s="6"/>
      <c r="C85" s="7" t="s">
        <v>96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9">
        <v>0</v>
      </c>
      <c r="K85" s="10">
        <f t="shared" si="7"/>
        <v>0</v>
      </c>
      <c r="L85" s="11">
        <f t="shared" si="7"/>
        <v>0</v>
      </c>
      <c r="M85" s="11">
        <f t="shared" si="7"/>
        <v>0</v>
      </c>
      <c r="N85" s="11">
        <f t="shared" si="7"/>
        <v>0</v>
      </c>
      <c r="O85" s="11">
        <f t="shared" si="7"/>
        <v>0</v>
      </c>
      <c r="P85" s="11">
        <f t="shared" si="7"/>
        <v>0</v>
      </c>
    </row>
    <row r="86" spans="1:16" ht="15" customHeight="1" x14ac:dyDescent="0.2">
      <c r="A86" s="12">
        <v>339001</v>
      </c>
      <c r="B86" s="13"/>
      <c r="C86" s="14" t="s">
        <v>97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6">
        <v>0</v>
      </c>
      <c r="K86" s="17">
        <f t="shared" si="7"/>
        <v>0</v>
      </c>
      <c r="L86" s="18">
        <f t="shared" si="7"/>
        <v>0</v>
      </c>
      <c r="M86" s="18">
        <f t="shared" si="7"/>
        <v>0</v>
      </c>
      <c r="N86" s="18">
        <f t="shared" si="7"/>
        <v>0</v>
      </c>
      <c r="O86" s="18">
        <f t="shared" si="7"/>
        <v>0</v>
      </c>
      <c r="P86" s="18">
        <f t="shared" si="7"/>
        <v>0</v>
      </c>
    </row>
    <row r="87" spans="1:16" ht="15" customHeight="1" x14ac:dyDescent="0.2">
      <c r="A87" s="12">
        <v>340001</v>
      </c>
      <c r="B87" s="13"/>
      <c r="C87" s="14" t="s">
        <v>98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6">
        <v>0</v>
      </c>
      <c r="K87" s="17">
        <f t="shared" si="7"/>
        <v>0</v>
      </c>
      <c r="L87" s="18">
        <f t="shared" si="7"/>
        <v>0</v>
      </c>
      <c r="M87" s="18">
        <f t="shared" si="7"/>
        <v>0</v>
      </c>
      <c r="N87" s="18">
        <f t="shared" si="7"/>
        <v>0</v>
      </c>
      <c r="O87" s="18">
        <f t="shared" si="7"/>
        <v>0</v>
      </c>
      <c r="P87" s="18">
        <f t="shared" si="7"/>
        <v>0</v>
      </c>
    </row>
    <row r="88" spans="1:16" ht="15" customHeight="1" x14ac:dyDescent="0.2">
      <c r="A88" s="12">
        <v>341001</v>
      </c>
      <c r="B88" s="13"/>
      <c r="C88" s="14" t="s">
        <v>99</v>
      </c>
      <c r="D88" s="15">
        <v>1487684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6">
        <v>1487684</v>
      </c>
      <c r="K88" s="17">
        <f t="shared" si="7"/>
        <v>1</v>
      </c>
      <c r="L88" s="18">
        <f t="shared" si="7"/>
        <v>0</v>
      </c>
      <c r="M88" s="18">
        <f t="shared" si="7"/>
        <v>0</v>
      </c>
      <c r="N88" s="18">
        <f t="shared" si="7"/>
        <v>0</v>
      </c>
      <c r="O88" s="18">
        <f t="shared" si="7"/>
        <v>0</v>
      </c>
      <c r="P88" s="18">
        <f t="shared" si="7"/>
        <v>0</v>
      </c>
    </row>
    <row r="89" spans="1:16" ht="15" customHeight="1" x14ac:dyDescent="0.2">
      <c r="A89" s="19">
        <v>343001</v>
      </c>
      <c r="B89" s="20"/>
      <c r="C89" s="21" t="s">
        <v>100</v>
      </c>
      <c r="D89" s="22">
        <v>0</v>
      </c>
      <c r="E89" s="22">
        <v>0</v>
      </c>
      <c r="F89" s="22">
        <v>7273</v>
      </c>
      <c r="G89" s="22">
        <v>0</v>
      </c>
      <c r="H89" s="22">
        <v>0</v>
      </c>
      <c r="I89" s="22">
        <v>0</v>
      </c>
      <c r="J89" s="23">
        <v>7273</v>
      </c>
      <c r="K89" s="24">
        <f t="shared" si="7"/>
        <v>0</v>
      </c>
      <c r="L89" s="25">
        <f t="shared" si="7"/>
        <v>0</v>
      </c>
      <c r="M89" s="25">
        <f t="shared" si="7"/>
        <v>1</v>
      </c>
      <c r="N89" s="25">
        <f t="shared" si="7"/>
        <v>0</v>
      </c>
      <c r="O89" s="25">
        <f t="shared" si="7"/>
        <v>0</v>
      </c>
      <c r="P89" s="25">
        <f t="shared" si="7"/>
        <v>0</v>
      </c>
    </row>
    <row r="90" spans="1:16" ht="15" customHeight="1" x14ac:dyDescent="0.2">
      <c r="A90" s="5">
        <v>344001</v>
      </c>
      <c r="B90" s="6"/>
      <c r="C90" s="7" t="s">
        <v>101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9">
        <v>0</v>
      </c>
      <c r="K90" s="10">
        <f t="shared" si="7"/>
        <v>0</v>
      </c>
      <c r="L90" s="11">
        <f t="shared" si="7"/>
        <v>0</v>
      </c>
      <c r="M90" s="11">
        <f t="shared" si="7"/>
        <v>0</v>
      </c>
      <c r="N90" s="11">
        <f t="shared" si="7"/>
        <v>0</v>
      </c>
      <c r="O90" s="11">
        <f t="shared" si="7"/>
        <v>0</v>
      </c>
      <c r="P90" s="11">
        <f t="shared" si="7"/>
        <v>0</v>
      </c>
    </row>
    <row r="91" spans="1:16" ht="15" customHeight="1" x14ac:dyDescent="0.2">
      <c r="A91" s="12">
        <v>345001</v>
      </c>
      <c r="B91" s="13"/>
      <c r="C91" s="14" t="s">
        <v>102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6">
        <v>0</v>
      </c>
      <c r="K91" s="17">
        <f t="shared" si="7"/>
        <v>0</v>
      </c>
      <c r="L91" s="18">
        <f t="shared" si="7"/>
        <v>0</v>
      </c>
      <c r="M91" s="18">
        <f t="shared" si="7"/>
        <v>0</v>
      </c>
      <c r="N91" s="18">
        <f t="shared" si="7"/>
        <v>0</v>
      </c>
      <c r="O91" s="18">
        <f t="shared" si="7"/>
        <v>0</v>
      </c>
      <c r="P91" s="18">
        <f t="shared" si="7"/>
        <v>0</v>
      </c>
    </row>
    <row r="92" spans="1:16" ht="15" customHeight="1" x14ac:dyDescent="0.2">
      <c r="A92" s="12">
        <v>346001</v>
      </c>
      <c r="B92" s="13"/>
      <c r="C92" s="14" t="s">
        <v>103</v>
      </c>
      <c r="D92" s="15">
        <v>1370888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6">
        <v>1370888</v>
      </c>
      <c r="K92" s="17">
        <f t="shared" si="7"/>
        <v>1</v>
      </c>
      <c r="L92" s="18">
        <f t="shared" si="7"/>
        <v>0</v>
      </c>
      <c r="M92" s="18">
        <f t="shared" si="7"/>
        <v>0</v>
      </c>
      <c r="N92" s="18">
        <f t="shared" si="7"/>
        <v>0</v>
      </c>
      <c r="O92" s="18">
        <f t="shared" si="7"/>
        <v>0</v>
      </c>
      <c r="P92" s="18">
        <f t="shared" si="7"/>
        <v>0</v>
      </c>
    </row>
    <row r="93" spans="1:16" ht="15" customHeight="1" x14ac:dyDescent="0.2">
      <c r="A93" s="12">
        <v>347001</v>
      </c>
      <c r="B93" s="13"/>
      <c r="C93" s="14" t="s">
        <v>104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6">
        <v>0</v>
      </c>
      <c r="K93" s="17">
        <f t="shared" si="7"/>
        <v>0</v>
      </c>
      <c r="L93" s="18">
        <f t="shared" si="7"/>
        <v>0</v>
      </c>
      <c r="M93" s="18">
        <f t="shared" si="7"/>
        <v>0</v>
      </c>
      <c r="N93" s="18">
        <f t="shared" si="7"/>
        <v>0</v>
      </c>
      <c r="O93" s="18">
        <f t="shared" si="7"/>
        <v>0</v>
      </c>
      <c r="P93" s="18">
        <f t="shared" si="7"/>
        <v>0</v>
      </c>
    </row>
    <row r="94" spans="1:16" ht="15" customHeight="1" x14ac:dyDescent="0.2">
      <c r="A94" s="19">
        <v>348001</v>
      </c>
      <c r="B94" s="20"/>
      <c r="C94" s="21" t="s">
        <v>105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3">
        <v>0</v>
      </c>
      <c r="K94" s="24">
        <f t="shared" si="7"/>
        <v>0</v>
      </c>
      <c r="L94" s="25">
        <f t="shared" si="7"/>
        <v>0</v>
      </c>
      <c r="M94" s="25">
        <f t="shared" si="7"/>
        <v>0</v>
      </c>
      <c r="N94" s="25">
        <f t="shared" si="7"/>
        <v>0</v>
      </c>
      <c r="O94" s="25">
        <f t="shared" si="7"/>
        <v>0</v>
      </c>
      <c r="P94" s="25">
        <f t="shared" si="7"/>
        <v>0</v>
      </c>
    </row>
    <row r="95" spans="1:16" ht="15" customHeight="1" x14ac:dyDescent="0.2">
      <c r="A95" s="5" t="s">
        <v>106</v>
      </c>
      <c r="B95" s="6"/>
      <c r="C95" s="7" t="s">
        <v>107</v>
      </c>
      <c r="D95" s="8">
        <v>6711</v>
      </c>
      <c r="E95" s="8">
        <v>2463</v>
      </c>
      <c r="F95" s="8">
        <v>2597</v>
      </c>
      <c r="G95" s="8">
        <v>0</v>
      </c>
      <c r="H95" s="8">
        <v>0</v>
      </c>
      <c r="I95" s="8">
        <v>0</v>
      </c>
      <c r="J95" s="9">
        <v>11771</v>
      </c>
      <c r="K95" s="10">
        <f t="shared" si="7"/>
        <v>0.57012998046045371</v>
      </c>
      <c r="L95" s="11">
        <f t="shared" si="7"/>
        <v>0.20924305496559339</v>
      </c>
      <c r="M95" s="11">
        <f t="shared" si="7"/>
        <v>0.22062696457395292</v>
      </c>
      <c r="N95" s="11">
        <f t="shared" si="7"/>
        <v>0</v>
      </c>
      <c r="O95" s="11">
        <f t="shared" si="7"/>
        <v>0</v>
      </c>
      <c r="P95" s="11">
        <f t="shared" si="7"/>
        <v>0</v>
      </c>
    </row>
    <row r="96" spans="1:16" ht="15" customHeight="1" x14ac:dyDescent="0.2">
      <c r="A96" s="12" t="s">
        <v>108</v>
      </c>
      <c r="B96" s="13"/>
      <c r="C96" s="14" t="s">
        <v>109</v>
      </c>
      <c r="D96" s="15">
        <v>31122</v>
      </c>
      <c r="E96" s="15">
        <v>5450</v>
      </c>
      <c r="F96" s="15">
        <v>9310</v>
      </c>
      <c r="G96" s="15">
        <v>-33762</v>
      </c>
      <c r="H96" s="15">
        <v>0</v>
      </c>
      <c r="I96" s="15">
        <v>0</v>
      </c>
      <c r="J96" s="16">
        <v>12120</v>
      </c>
      <c r="K96" s="17">
        <f t="shared" si="7"/>
        <v>2.5678217821782177</v>
      </c>
      <c r="L96" s="18">
        <f t="shared" si="7"/>
        <v>0.44966996699669964</v>
      </c>
      <c r="M96" s="18">
        <f t="shared" si="7"/>
        <v>0.7681518151815182</v>
      </c>
      <c r="N96" s="18">
        <f t="shared" si="7"/>
        <v>-2.7856435643564357</v>
      </c>
      <c r="O96" s="18">
        <f t="shared" si="7"/>
        <v>0</v>
      </c>
      <c r="P96" s="18">
        <f t="shared" si="7"/>
        <v>0</v>
      </c>
    </row>
    <row r="97" spans="1:16" ht="15" customHeight="1" x14ac:dyDescent="0.2">
      <c r="A97" s="12" t="s">
        <v>110</v>
      </c>
      <c r="B97" s="13"/>
      <c r="C97" s="14" t="s">
        <v>111</v>
      </c>
      <c r="D97" s="15">
        <v>0</v>
      </c>
      <c r="E97" s="15">
        <v>35019</v>
      </c>
      <c r="F97" s="15">
        <v>0</v>
      </c>
      <c r="G97" s="15">
        <v>0</v>
      </c>
      <c r="H97" s="15">
        <v>0</v>
      </c>
      <c r="I97" s="15">
        <v>0</v>
      </c>
      <c r="J97" s="16">
        <v>35019</v>
      </c>
      <c r="K97" s="17">
        <f t="shared" si="7"/>
        <v>0</v>
      </c>
      <c r="L97" s="18">
        <f t="shared" si="7"/>
        <v>1</v>
      </c>
      <c r="M97" s="18">
        <f t="shared" si="7"/>
        <v>0</v>
      </c>
      <c r="N97" s="18">
        <f t="shared" si="7"/>
        <v>0</v>
      </c>
      <c r="O97" s="18">
        <f t="shared" si="7"/>
        <v>0</v>
      </c>
      <c r="P97" s="18">
        <f t="shared" si="7"/>
        <v>0</v>
      </c>
    </row>
    <row r="98" spans="1:16" ht="15" customHeight="1" x14ac:dyDescent="0.2">
      <c r="A98" s="12" t="s">
        <v>112</v>
      </c>
      <c r="B98" s="13"/>
      <c r="C98" s="14" t="s">
        <v>113</v>
      </c>
      <c r="D98" s="15">
        <v>76125</v>
      </c>
      <c r="E98" s="15">
        <v>5367</v>
      </c>
      <c r="F98" s="15">
        <v>8226</v>
      </c>
      <c r="G98" s="15">
        <v>-78388</v>
      </c>
      <c r="H98" s="15">
        <v>0</v>
      </c>
      <c r="I98" s="15">
        <v>0</v>
      </c>
      <c r="J98" s="16">
        <v>11330</v>
      </c>
      <c r="K98" s="17">
        <f t="shared" si="7"/>
        <v>6.7188879082082966</v>
      </c>
      <c r="L98" s="18">
        <f t="shared" si="7"/>
        <v>0.47369814651368047</v>
      </c>
      <c r="M98" s="18">
        <f t="shared" si="7"/>
        <v>0.72603706972639015</v>
      </c>
      <c r="N98" s="18">
        <f t="shared" si="7"/>
        <v>-6.9186231244483674</v>
      </c>
      <c r="O98" s="18">
        <f t="shared" si="7"/>
        <v>0</v>
      </c>
      <c r="P98" s="18">
        <f t="shared" si="7"/>
        <v>0</v>
      </c>
    </row>
    <row r="99" spans="1:16" ht="15" customHeight="1" x14ac:dyDescent="0.2">
      <c r="A99" s="19" t="s">
        <v>114</v>
      </c>
      <c r="B99" s="20"/>
      <c r="C99" s="21" t="s">
        <v>115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3">
        <v>0</v>
      </c>
      <c r="K99" s="24">
        <f t="shared" si="7"/>
        <v>0</v>
      </c>
      <c r="L99" s="25">
        <f t="shared" si="7"/>
        <v>0</v>
      </c>
      <c r="M99" s="25">
        <f t="shared" si="7"/>
        <v>0</v>
      </c>
      <c r="N99" s="25">
        <f t="shared" si="7"/>
        <v>0</v>
      </c>
      <c r="O99" s="25">
        <f t="shared" si="7"/>
        <v>0</v>
      </c>
      <c r="P99" s="25">
        <f t="shared" si="7"/>
        <v>0</v>
      </c>
    </row>
    <row r="100" spans="1:16" ht="15" customHeight="1" x14ac:dyDescent="0.2">
      <c r="A100" s="5" t="s">
        <v>116</v>
      </c>
      <c r="B100" s="6"/>
      <c r="C100" s="7" t="s">
        <v>117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9">
        <v>0</v>
      </c>
      <c r="K100" s="10">
        <f t="shared" si="7"/>
        <v>0</v>
      </c>
      <c r="L100" s="11">
        <f t="shared" si="7"/>
        <v>0</v>
      </c>
      <c r="M100" s="11">
        <f t="shared" si="7"/>
        <v>0</v>
      </c>
      <c r="N100" s="11">
        <f t="shared" si="7"/>
        <v>0</v>
      </c>
      <c r="O100" s="11">
        <f t="shared" si="7"/>
        <v>0</v>
      </c>
      <c r="P100" s="11">
        <f t="shared" si="7"/>
        <v>0</v>
      </c>
    </row>
    <row r="101" spans="1:16" ht="15" customHeight="1" x14ac:dyDescent="0.2">
      <c r="A101" s="12" t="s">
        <v>118</v>
      </c>
      <c r="B101" s="13"/>
      <c r="C101" s="14" t="s">
        <v>119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6">
        <v>0</v>
      </c>
      <c r="K101" s="17">
        <f t="shared" si="7"/>
        <v>0</v>
      </c>
      <c r="L101" s="18">
        <f t="shared" si="7"/>
        <v>0</v>
      </c>
      <c r="M101" s="18">
        <f t="shared" si="7"/>
        <v>0</v>
      </c>
      <c r="N101" s="18">
        <f t="shared" si="7"/>
        <v>0</v>
      </c>
      <c r="O101" s="18">
        <f t="shared" si="7"/>
        <v>0</v>
      </c>
      <c r="P101" s="18">
        <f t="shared" si="7"/>
        <v>0</v>
      </c>
    </row>
    <row r="102" spans="1:16" ht="15" customHeight="1" x14ac:dyDescent="0.2">
      <c r="A102" s="12" t="s">
        <v>120</v>
      </c>
      <c r="B102" s="13"/>
      <c r="C102" s="14" t="s">
        <v>121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6">
        <v>0</v>
      </c>
      <c r="K102" s="17">
        <f t="shared" si="7"/>
        <v>0</v>
      </c>
      <c r="L102" s="18">
        <f t="shared" si="7"/>
        <v>0</v>
      </c>
      <c r="M102" s="18">
        <f t="shared" si="7"/>
        <v>0</v>
      </c>
      <c r="N102" s="18">
        <f t="shared" si="7"/>
        <v>0</v>
      </c>
      <c r="O102" s="18">
        <f t="shared" si="7"/>
        <v>0</v>
      </c>
      <c r="P102" s="18">
        <f t="shared" si="7"/>
        <v>0</v>
      </c>
    </row>
    <row r="103" spans="1:16" ht="15" customHeight="1" x14ac:dyDescent="0.2">
      <c r="A103" s="12" t="s">
        <v>122</v>
      </c>
      <c r="B103" s="13"/>
      <c r="C103" s="14" t="s">
        <v>123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6">
        <v>0</v>
      </c>
      <c r="K103" s="17">
        <f t="shared" si="7"/>
        <v>0</v>
      </c>
      <c r="L103" s="18">
        <f t="shared" si="7"/>
        <v>0</v>
      </c>
      <c r="M103" s="18">
        <f t="shared" si="7"/>
        <v>0</v>
      </c>
      <c r="N103" s="18">
        <f t="shared" si="7"/>
        <v>0</v>
      </c>
      <c r="O103" s="18">
        <f t="shared" si="7"/>
        <v>0</v>
      </c>
      <c r="P103" s="18">
        <f t="shared" si="7"/>
        <v>0</v>
      </c>
    </row>
    <row r="104" spans="1:16" ht="15" customHeight="1" x14ac:dyDescent="0.2">
      <c r="A104" s="19" t="s">
        <v>124</v>
      </c>
      <c r="B104" s="20"/>
      <c r="C104" s="21" t="s">
        <v>125</v>
      </c>
      <c r="D104" s="22">
        <v>1248570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3">
        <v>1248570</v>
      </c>
      <c r="K104" s="24">
        <f t="shared" si="7"/>
        <v>1</v>
      </c>
      <c r="L104" s="25">
        <f t="shared" si="7"/>
        <v>0</v>
      </c>
      <c r="M104" s="25">
        <f t="shared" si="7"/>
        <v>0</v>
      </c>
      <c r="N104" s="25">
        <f t="shared" si="7"/>
        <v>0</v>
      </c>
      <c r="O104" s="25">
        <f t="shared" si="7"/>
        <v>0</v>
      </c>
      <c r="P104" s="25">
        <f t="shared" si="7"/>
        <v>0</v>
      </c>
    </row>
    <row r="105" spans="1:16" ht="15" customHeight="1" x14ac:dyDescent="0.2">
      <c r="A105" s="5" t="s">
        <v>126</v>
      </c>
      <c r="B105" s="6"/>
      <c r="C105" s="7" t="s">
        <v>127</v>
      </c>
      <c r="D105" s="8">
        <v>1305139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9">
        <v>1305139</v>
      </c>
      <c r="K105" s="10">
        <f t="shared" si="7"/>
        <v>1</v>
      </c>
      <c r="L105" s="11">
        <f t="shared" si="7"/>
        <v>0</v>
      </c>
      <c r="M105" s="11">
        <f t="shared" si="7"/>
        <v>0</v>
      </c>
      <c r="N105" s="11">
        <f t="shared" si="7"/>
        <v>0</v>
      </c>
      <c r="O105" s="11">
        <f t="shared" si="7"/>
        <v>0</v>
      </c>
      <c r="P105" s="11">
        <f t="shared" si="7"/>
        <v>0</v>
      </c>
    </row>
    <row r="106" spans="1:16" ht="15" customHeight="1" x14ac:dyDescent="0.2">
      <c r="A106" s="12" t="s">
        <v>128</v>
      </c>
      <c r="B106" s="13"/>
      <c r="C106" s="14" t="s">
        <v>129</v>
      </c>
      <c r="D106" s="15">
        <v>0</v>
      </c>
      <c r="E106" s="15">
        <v>4867</v>
      </c>
      <c r="F106" s="15">
        <v>7961</v>
      </c>
      <c r="G106" s="15">
        <v>0</v>
      </c>
      <c r="H106" s="15">
        <v>0</v>
      </c>
      <c r="I106" s="15">
        <v>0</v>
      </c>
      <c r="J106" s="16">
        <v>12828</v>
      </c>
      <c r="K106" s="17">
        <f t="shared" si="7"/>
        <v>0</v>
      </c>
      <c r="L106" s="18">
        <f t="shared" si="7"/>
        <v>0.37940442781415651</v>
      </c>
      <c r="M106" s="18">
        <f t="shared" si="7"/>
        <v>0.62059557218584349</v>
      </c>
      <c r="N106" s="18">
        <f t="shared" si="7"/>
        <v>0</v>
      </c>
      <c r="O106" s="18">
        <f t="shared" si="7"/>
        <v>0</v>
      </c>
      <c r="P106" s="18">
        <f t="shared" si="7"/>
        <v>0</v>
      </c>
    </row>
    <row r="107" spans="1:16" ht="15" customHeight="1" x14ac:dyDescent="0.2">
      <c r="A107" s="12" t="s">
        <v>130</v>
      </c>
      <c r="B107" s="13"/>
      <c r="C107" s="14" t="s">
        <v>131</v>
      </c>
      <c r="D107" s="15">
        <v>265312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6">
        <v>265312</v>
      </c>
      <c r="K107" s="17">
        <f t="shared" si="7"/>
        <v>1</v>
      </c>
      <c r="L107" s="18">
        <f t="shared" si="7"/>
        <v>0</v>
      </c>
      <c r="M107" s="18">
        <f t="shared" si="7"/>
        <v>0</v>
      </c>
      <c r="N107" s="18">
        <f t="shared" si="7"/>
        <v>0</v>
      </c>
      <c r="O107" s="18">
        <f t="shared" si="7"/>
        <v>0</v>
      </c>
      <c r="P107" s="18">
        <f t="shared" si="7"/>
        <v>0</v>
      </c>
    </row>
    <row r="108" spans="1:16" ht="15" customHeight="1" x14ac:dyDescent="0.2">
      <c r="A108" s="12" t="s">
        <v>132</v>
      </c>
      <c r="B108" s="13"/>
      <c r="C108" s="14" t="s">
        <v>133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6">
        <v>0</v>
      </c>
      <c r="K108" s="17">
        <f t="shared" si="7"/>
        <v>0</v>
      </c>
      <c r="L108" s="18">
        <f t="shared" si="7"/>
        <v>0</v>
      </c>
      <c r="M108" s="18">
        <f t="shared" si="7"/>
        <v>0</v>
      </c>
      <c r="N108" s="18">
        <f t="shared" si="7"/>
        <v>0</v>
      </c>
      <c r="O108" s="18">
        <f t="shared" si="7"/>
        <v>0</v>
      </c>
      <c r="P108" s="18">
        <f t="shared" si="7"/>
        <v>0</v>
      </c>
    </row>
    <row r="109" spans="1:16" ht="15" customHeight="1" x14ac:dyDescent="0.2">
      <c r="A109" s="19" t="s">
        <v>134</v>
      </c>
      <c r="B109" s="20"/>
      <c r="C109" s="21" t="s">
        <v>135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3">
        <v>0</v>
      </c>
      <c r="K109" s="24">
        <f t="shared" si="7"/>
        <v>0</v>
      </c>
      <c r="L109" s="25">
        <f t="shared" si="7"/>
        <v>0</v>
      </c>
      <c r="M109" s="25">
        <f t="shared" si="7"/>
        <v>0</v>
      </c>
      <c r="N109" s="25">
        <f t="shared" si="7"/>
        <v>0</v>
      </c>
      <c r="O109" s="25">
        <f t="shared" si="7"/>
        <v>0</v>
      </c>
      <c r="P109" s="25">
        <f t="shared" si="7"/>
        <v>0</v>
      </c>
    </row>
    <row r="110" spans="1:16" ht="15" customHeight="1" x14ac:dyDescent="0.2">
      <c r="A110" s="5" t="s">
        <v>136</v>
      </c>
      <c r="B110" s="6"/>
      <c r="C110" s="7" t="s">
        <v>137</v>
      </c>
      <c r="D110" s="8">
        <v>1723117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9">
        <v>1723117</v>
      </c>
      <c r="K110" s="10">
        <f t="shared" si="7"/>
        <v>1</v>
      </c>
      <c r="L110" s="11">
        <f t="shared" si="7"/>
        <v>0</v>
      </c>
      <c r="M110" s="11">
        <f t="shared" si="7"/>
        <v>0</v>
      </c>
      <c r="N110" s="11">
        <f t="shared" si="7"/>
        <v>0</v>
      </c>
      <c r="O110" s="11">
        <f t="shared" si="7"/>
        <v>0</v>
      </c>
      <c r="P110" s="11">
        <f t="shared" si="7"/>
        <v>0</v>
      </c>
    </row>
    <row r="111" spans="1:16" ht="15" customHeight="1" x14ac:dyDescent="0.2">
      <c r="A111" s="12" t="s">
        <v>138</v>
      </c>
      <c r="B111" s="13"/>
      <c r="C111" s="14" t="s">
        <v>139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6">
        <v>0</v>
      </c>
      <c r="K111" s="17">
        <f t="shared" si="7"/>
        <v>0</v>
      </c>
      <c r="L111" s="18">
        <f t="shared" si="7"/>
        <v>0</v>
      </c>
      <c r="M111" s="18">
        <f t="shared" si="7"/>
        <v>0</v>
      </c>
      <c r="N111" s="18">
        <f t="shared" si="7"/>
        <v>0</v>
      </c>
      <c r="O111" s="18">
        <f t="shared" si="7"/>
        <v>0</v>
      </c>
      <c r="P111" s="18">
        <f t="shared" si="7"/>
        <v>0</v>
      </c>
    </row>
    <row r="112" spans="1:16" ht="15" customHeight="1" x14ac:dyDescent="0.2">
      <c r="A112" s="12" t="s">
        <v>140</v>
      </c>
      <c r="B112" s="13"/>
      <c r="C112" s="14" t="s">
        <v>141</v>
      </c>
      <c r="D112" s="15">
        <v>1675832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6">
        <v>1675832</v>
      </c>
      <c r="K112" s="17">
        <f t="shared" si="7"/>
        <v>1</v>
      </c>
      <c r="L112" s="18">
        <f t="shared" si="7"/>
        <v>0</v>
      </c>
      <c r="M112" s="18">
        <f t="shared" si="7"/>
        <v>0</v>
      </c>
      <c r="N112" s="18">
        <f t="shared" si="7"/>
        <v>0</v>
      </c>
      <c r="O112" s="18">
        <f t="shared" si="7"/>
        <v>0</v>
      </c>
      <c r="P112" s="18">
        <f t="shared" si="7"/>
        <v>0</v>
      </c>
    </row>
    <row r="113" spans="1:16" ht="15" customHeight="1" x14ac:dyDescent="0.2">
      <c r="A113" s="12" t="s">
        <v>142</v>
      </c>
      <c r="B113" s="13"/>
      <c r="C113" s="14" t="s">
        <v>143</v>
      </c>
      <c r="D113" s="15">
        <v>0</v>
      </c>
      <c r="E113" s="15">
        <v>3333</v>
      </c>
      <c r="F113" s="15">
        <v>14493</v>
      </c>
      <c r="G113" s="15">
        <v>0</v>
      </c>
      <c r="H113" s="15">
        <v>0</v>
      </c>
      <c r="I113" s="15">
        <v>0</v>
      </c>
      <c r="J113" s="16">
        <v>17826</v>
      </c>
      <c r="K113" s="17">
        <f t="shared" si="7"/>
        <v>0</v>
      </c>
      <c r="L113" s="18">
        <f t="shared" si="7"/>
        <v>0.1869740828004039</v>
      </c>
      <c r="M113" s="18">
        <f t="shared" si="7"/>
        <v>0.81302591719959605</v>
      </c>
      <c r="N113" s="18">
        <f t="shared" si="7"/>
        <v>0</v>
      </c>
      <c r="O113" s="18">
        <f t="shared" si="7"/>
        <v>0</v>
      </c>
      <c r="P113" s="18">
        <f t="shared" si="7"/>
        <v>0</v>
      </c>
    </row>
    <row r="114" spans="1:16" ht="15" customHeight="1" x14ac:dyDescent="0.2">
      <c r="A114" s="19" t="s">
        <v>144</v>
      </c>
      <c r="B114" s="20"/>
      <c r="C114" s="21" t="s">
        <v>145</v>
      </c>
      <c r="D114" s="22">
        <v>347848</v>
      </c>
      <c r="E114" s="22">
        <v>4836</v>
      </c>
      <c r="F114" s="22">
        <v>548</v>
      </c>
      <c r="G114" s="22">
        <v>0</v>
      </c>
      <c r="H114" s="22">
        <v>0</v>
      </c>
      <c r="I114" s="22">
        <v>0</v>
      </c>
      <c r="J114" s="23">
        <v>353232</v>
      </c>
      <c r="K114" s="24">
        <f t="shared" si="7"/>
        <v>0.98475789282964166</v>
      </c>
      <c r="L114" s="25">
        <f t="shared" si="7"/>
        <v>1.3690718847669521E-2</v>
      </c>
      <c r="M114" s="25">
        <f t="shared" si="7"/>
        <v>1.5513883226887712E-3</v>
      </c>
      <c r="N114" s="25">
        <f t="shared" si="7"/>
        <v>0</v>
      </c>
      <c r="O114" s="25">
        <f t="shared" si="7"/>
        <v>0</v>
      </c>
      <c r="P114" s="25">
        <f t="shared" si="7"/>
        <v>0</v>
      </c>
    </row>
    <row r="115" spans="1:16" ht="15" customHeight="1" x14ac:dyDescent="0.2">
      <c r="A115" s="5" t="s">
        <v>146</v>
      </c>
      <c r="B115" s="6"/>
      <c r="C115" s="7" t="s">
        <v>147</v>
      </c>
      <c r="D115" s="8">
        <v>0</v>
      </c>
      <c r="E115" s="8">
        <v>0</v>
      </c>
      <c r="F115" s="8">
        <v>7385</v>
      </c>
      <c r="G115" s="8">
        <v>0</v>
      </c>
      <c r="H115" s="8">
        <v>0</v>
      </c>
      <c r="I115" s="8">
        <v>0</v>
      </c>
      <c r="J115" s="9">
        <v>7385</v>
      </c>
      <c r="K115" s="10">
        <f t="shared" si="7"/>
        <v>0</v>
      </c>
      <c r="L115" s="11">
        <f t="shared" si="7"/>
        <v>0</v>
      </c>
      <c r="M115" s="11">
        <f t="shared" si="7"/>
        <v>1</v>
      </c>
      <c r="N115" s="11">
        <f t="shared" si="7"/>
        <v>0</v>
      </c>
      <c r="O115" s="11">
        <f t="shared" si="7"/>
        <v>0</v>
      </c>
      <c r="P115" s="11">
        <f t="shared" si="7"/>
        <v>0</v>
      </c>
    </row>
    <row r="116" spans="1:16" ht="15" customHeight="1" x14ac:dyDescent="0.2">
      <c r="A116" s="12" t="s">
        <v>148</v>
      </c>
      <c r="B116" s="13"/>
      <c r="C116" s="14" t="s">
        <v>149</v>
      </c>
      <c r="D116" s="15">
        <v>1590806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6">
        <v>1590806</v>
      </c>
      <c r="K116" s="17">
        <f t="shared" si="7"/>
        <v>1</v>
      </c>
      <c r="L116" s="18">
        <f t="shared" si="7"/>
        <v>0</v>
      </c>
      <c r="M116" s="18">
        <f t="shared" si="7"/>
        <v>0</v>
      </c>
      <c r="N116" s="18">
        <f t="shared" si="7"/>
        <v>0</v>
      </c>
      <c r="O116" s="18">
        <f t="shared" si="7"/>
        <v>0</v>
      </c>
      <c r="P116" s="18">
        <f t="shared" si="7"/>
        <v>0</v>
      </c>
    </row>
    <row r="117" spans="1:16" ht="15" customHeight="1" x14ac:dyDescent="0.2">
      <c r="A117" s="12" t="s">
        <v>150</v>
      </c>
      <c r="B117" s="13"/>
      <c r="C117" s="14" t="s">
        <v>151</v>
      </c>
      <c r="D117" s="15">
        <v>-11668</v>
      </c>
      <c r="E117" s="15">
        <v>5921</v>
      </c>
      <c r="F117" s="15">
        <v>5747</v>
      </c>
      <c r="G117" s="15">
        <v>0</v>
      </c>
      <c r="H117" s="15">
        <v>0</v>
      </c>
      <c r="I117" s="15">
        <v>0</v>
      </c>
      <c r="J117" s="16">
        <v>0</v>
      </c>
      <c r="K117" s="17">
        <f t="shared" si="7"/>
        <v>0</v>
      </c>
      <c r="L117" s="18">
        <f t="shared" si="7"/>
        <v>0</v>
      </c>
      <c r="M117" s="18">
        <f t="shared" si="7"/>
        <v>0</v>
      </c>
      <c r="N117" s="18">
        <f t="shared" si="7"/>
        <v>0</v>
      </c>
      <c r="O117" s="18">
        <f t="shared" si="7"/>
        <v>0</v>
      </c>
      <c r="P117" s="18">
        <f t="shared" si="7"/>
        <v>0</v>
      </c>
    </row>
    <row r="118" spans="1:16" ht="15" customHeight="1" x14ac:dyDescent="0.2">
      <c r="A118" s="12" t="s">
        <v>152</v>
      </c>
      <c r="B118" s="13"/>
      <c r="C118" s="14" t="s">
        <v>153</v>
      </c>
      <c r="D118" s="15">
        <v>0</v>
      </c>
      <c r="E118" s="15">
        <v>4638</v>
      </c>
      <c r="F118" s="15">
        <v>7345</v>
      </c>
      <c r="G118" s="15">
        <v>0</v>
      </c>
      <c r="H118" s="15">
        <v>0</v>
      </c>
      <c r="I118" s="15">
        <v>0</v>
      </c>
      <c r="J118" s="16">
        <v>11983</v>
      </c>
      <c r="K118" s="17">
        <f t="shared" si="7"/>
        <v>0</v>
      </c>
      <c r="L118" s="18">
        <f t="shared" si="7"/>
        <v>0.38704831845113913</v>
      </c>
      <c r="M118" s="18">
        <f t="shared" si="7"/>
        <v>0.61295168154886093</v>
      </c>
      <c r="N118" s="18">
        <f t="shared" si="7"/>
        <v>0</v>
      </c>
      <c r="O118" s="18">
        <f t="shared" si="7"/>
        <v>0</v>
      </c>
      <c r="P118" s="18">
        <f t="shared" si="7"/>
        <v>0</v>
      </c>
    </row>
    <row r="119" spans="1:16" ht="15" customHeight="1" x14ac:dyDescent="0.2">
      <c r="A119" s="19" t="s">
        <v>154</v>
      </c>
      <c r="B119" s="20"/>
      <c r="C119" s="21" t="s">
        <v>155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3">
        <v>0</v>
      </c>
      <c r="K119" s="24">
        <f t="shared" si="7"/>
        <v>0</v>
      </c>
      <c r="L119" s="25">
        <f t="shared" si="7"/>
        <v>0</v>
      </c>
      <c r="M119" s="25">
        <f t="shared" si="7"/>
        <v>0</v>
      </c>
      <c r="N119" s="25">
        <f t="shared" si="7"/>
        <v>0</v>
      </c>
      <c r="O119" s="25">
        <f t="shared" si="7"/>
        <v>0</v>
      </c>
      <c r="P119" s="25">
        <f t="shared" si="7"/>
        <v>0</v>
      </c>
    </row>
    <row r="120" spans="1:16" ht="15" customHeight="1" thickBot="1" x14ac:dyDescent="0.25">
      <c r="A120" s="26"/>
      <c r="B120" s="27"/>
      <c r="C120" s="28" t="s">
        <v>156</v>
      </c>
      <c r="D120" s="29">
        <f>SUM(D80:D119)</f>
        <v>11120674</v>
      </c>
      <c r="E120" s="29">
        <f t="shared" ref="E120:J120" si="8">SUM(E80:E119)</f>
        <v>71894</v>
      </c>
      <c r="F120" s="29">
        <f t="shared" si="8"/>
        <v>73950</v>
      </c>
      <c r="G120" s="29">
        <f t="shared" si="8"/>
        <v>-112150</v>
      </c>
      <c r="H120" s="29">
        <f t="shared" si="8"/>
        <v>0</v>
      </c>
      <c r="I120" s="29">
        <f t="shared" si="8"/>
        <v>0</v>
      </c>
      <c r="J120" s="30">
        <f t="shared" si="8"/>
        <v>11154368</v>
      </c>
      <c r="K120" s="31">
        <f t="shared" si="7"/>
        <v>0.99697929994778722</v>
      </c>
      <c r="L120" s="32">
        <f t="shared" si="7"/>
        <v>6.4453674112240154E-3</v>
      </c>
      <c r="M120" s="32">
        <f t="shared" si="7"/>
        <v>6.6296898219603299E-3</v>
      </c>
      <c r="N120" s="32">
        <f t="shared" si="7"/>
        <v>-1.0054357180971616E-2</v>
      </c>
      <c r="O120" s="32">
        <f t="shared" si="7"/>
        <v>0</v>
      </c>
      <c r="P120" s="32">
        <f t="shared" si="7"/>
        <v>0</v>
      </c>
    </row>
    <row r="121" spans="1:16" ht="8.25" customHeight="1" thickTop="1" x14ac:dyDescent="0.2">
      <c r="A121" s="33"/>
      <c r="B121" s="34"/>
      <c r="C121" s="35"/>
      <c r="D121" s="35"/>
      <c r="E121" s="35"/>
      <c r="F121" s="35"/>
      <c r="G121" s="35"/>
      <c r="H121" s="35"/>
      <c r="I121" s="35"/>
      <c r="J121" s="36"/>
      <c r="K121" s="35"/>
      <c r="L121" s="35"/>
      <c r="M121" s="35"/>
      <c r="N121" s="35"/>
      <c r="O121" s="36"/>
      <c r="P121" s="36"/>
    </row>
    <row r="122" spans="1:16" ht="15" customHeight="1" x14ac:dyDescent="0.2">
      <c r="A122" s="5" t="s">
        <v>157</v>
      </c>
      <c r="B122" s="6"/>
      <c r="C122" s="7" t="s">
        <v>158</v>
      </c>
      <c r="D122" s="8">
        <v>472608</v>
      </c>
      <c r="E122" s="8">
        <v>3061</v>
      </c>
      <c r="F122" s="8">
        <v>12038</v>
      </c>
      <c r="G122" s="8">
        <v>0</v>
      </c>
      <c r="H122" s="8">
        <v>0</v>
      </c>
      <c r="I122" s="8">
        <v>0</v>
      </c>
      <c r="J122" s="9">
        <v>487707</v>
      </c>
      <c r="K122" s="10">
        <f t="shared" ref="K122:P127" si="9">IFERROR(D122/$J122,0)</f>
        <v>0.96904083804415353</v>
      </c>
      <c r="L122" s="11">
        <f t="shared" si="9"/>
        <v>6.2763093414693657E-3</v>
      </c>
      <c r="M122" s="11">
        <f t="shared" si="9"/>
        <v>2.4682852614377075E-2</v>
      </c>
      <c r="N122" s="11">
        <f t="shared" si="9"/>
        <v>0</v>
      </c>
      <c r="O122" s="11">
        <f t="shared" si="9"/>
        <v>0</v>
      </c>
      <c r="P122" s="11">
        <f t="shared" si="9"/>
        <v>0</v>
      </c>
    </row>
    <row r="123" spans="1:16" ht="15" customHeight="1" x14ac:dyDescent="0.2">
      <c r="A123" s="12" t="s">
        <v>159</v>
      </c>
      <c r="B123" s="13"/>
      <c r="C123" s="14" t="s">
        <v>160</v>
      </c>
      <c r="D123" s="15">
        <v>1110403</v>
      </c>
      <c r="E123" s="15">
        <v>5188</v>
      </c>
      <c r="F123" s="15">
        <v>18332</v>
      </c>
      <c r="G123" s="15">
        <v>0</v>
      </c>
      <c r="H123" s="15">
        <v>0</v>
      </c>
      <c r="I123" s="15">
        <v>0</v>
      </c>
      <c r="J123" s="16">
        <v>1133923</v>
      </c>
      <c r="K123" s="17">
        <f t="shared" si="9"/>
        <v>0.97925785084172379</v>
      </c>
      <c r="L123" s="18">
        <f t="shared" si="9"/>
        <v>4.5752665745381303E-3</v>
      </c>
      <c r="M123" s="18">
        <f t="shared" si="9"/>
        <v>1.6166882583738048E-2</v>
      </c>
      <c r="N123" s="18">
        <f t="shared" si="9"/>
        <v>0</v>
      </c>
      <c r="O123" s="18">
        <f t="shared" si="9"/>
        <v>0</v>
      </c>
      <c r="P123" s="18">
        <f t="shared" si="9"/>
        <v>0</v>
      </c>
    </row>
    <row r="124" spans="1:16" ht="15" customHeight="1" x14ac:dyDescent="0.2">
      <c r="A124" s="12" t="s">
        <v>161</v>
      </c>
      <c r="B124" s="13"/>
      <c r="C124" s="14" t="s">
        <v>162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6">
        <v>0</v>
      </c>
      <c r="K124" s="17">
        <f t="shared" si="9"/>
        <v>0</v>
      </c>
      <c r="L124" s="18">
        <f t="shared" si="9"/>
        <v>0</v>
      </c>
      <c r="M124" s="18">
        <f t="shared" si="9"/>
        <v>0</v>
      </c>
      <c r="N124" s="18">
        <f t="shared" si="9"/>
        <v>0</v>
      </c>
      <c r="O124" s="18">
        <f t="shared" si="9"/>
        <v>0</v>
      </c>
      <c r="P124" s="18">
        <f t="shared" si="9"/>
        <v>0</v>
      </c>
    </row>
    <row r="125" spans="1:16" ht="15" customHeight="1" x14ac:dyDescent="0.2">
      <c r="A125" s="12" t="s">
        <v>163</v>
      </c>
      <c r="B125" s="13"/>
      <c r="C125" s="14" t="s">
        <v>164</v>
      </c>
      <c r="D125" s="15">
        <v>0</v>
      </c>
      <c r="E125" s="15">
        <v>9774</v>
      </c>
      <c r="F125" s="15">
        <v>30129</v>
      </c>
      <c r="G125" s="15">
        <v>0</v>
      </c>
      <c r="H125" s="15">
        <v>0</v>
      </c>
      <c r="I125" s="15">
        <v>0</v>
      </c>
      <c r="J125" s="16">
        <v>39903</v>
      </c>
      <c r="K125" s="17">
        <f t="shared" si="9"/>
        <v>0</v>
      </c>
      <c r="L125" s="18">
        <f t="shared" si="9"/>
        <v>0.24494398917374632</v>
      </c>
      <c r="M125" s="18">
        <f t="shared" si="9"/>
        <v>0.75505601082625362</v>
      </c>
      <c r="N125" s="18">
        <f t="shared" si="9"/>
        <v>0</v>
      </c>
      <c r="O125" s="18">
        <f t="shared" si="9"/>
        <v>0</v>
      </c>
      <c r="P125" s="18">
        <f t="shared" si="9"/>
        <v>0</v>
      </c>
    </row>
    <row r="126" spans="1:16" ht="15" customHeight="1" x14ac:dyDescent="0.2">
      <c r="A126" s="19" t="s">
        <v>165</v>
      </c>
      <c r="B126" s="20"/>
      <c r="C126" s="21" t="s">
        <v>166</v>
      </c>
      <c r="D126" s="22">
        <v>0</v>
      </c>
      <c r="E126" s="22">
        <v>15776</v>
      </c>
      <c r="F126" s="22">
        <v>86006</v>
      </c>
      <c r="G126" s="22">
        <v>0</v>
      </c>
      <c r="H126" s="22">
        <v>0</v>
      </c>
      <c r="I126" s="22">
        <v>0</v>
      </c>
      <c r="J126" s="23">
        <v>101782</v>
      </c>
      <c r="K126" s="24">
        <f t="shared" si="9"/>
        <v>0</v>
      </c>
      <c r="L126" s="25">
        <f t="shared" si="9"/>
        <v>0.15499793676681536</v>
      </c>
      <c r="M126" s="25">
        <f t="shared" si="9"/>
        <v>0.84500206323318461</v>
      </c>
      <c r="N126" s="25">
        <f t="shared" si="9"/>
        <v>0</v>
      </c>
      <c r="O126" s="25">
        <f t="shared" si="9"/>
        <v>0</v>
      </c>
      <c r="P126" s="25">
        <f t="shared" si="9"/>
        <v>0</v>
      </c>
    </row>
    <row r="127" spans="1:16" ht="15" customHeight="1" thickBot="1" x14ac:dyDescent="0.25">
      <c r="A127" s="26"/>
      <c r="B127" s="27"/>
      <c r="C127" s="28" t="s">
        <v>167</v>
      </c>
      <c r="D127" s="29">
        <f>SUM(D122:D126)</f>
        <v>1583011</v>
      </c>
      <c r="E127" s="29">
        <f t="shared" ref="E127:J127" si="10">SUM(E122:E126)</f>
        <v>33799</v>
      </c>
      <c r="F127" s="29">
        <f t="shared" si="10"/>
        <v>146505</v>
      </c>
      <c r="G127" s="29">
        <f t="shared" si="10"/>
        <v>0</v>
      </c>
      <c r="H127" s="29">
        <f t="shared" si="10"/>
        <v>0</v>
      </c>
      <c r="I127" s="29">
        <f t="shared" si="10"/>
        <v>0</v>
      </c>
      <c r="J127" s="30">
        <f t="shared" si="10"/>
        <v>1763315</v>
      </c>
      <c r="K127" s="31">
        <f t="shared" si="9"/>
        <v>0.89774714103832842</v>
      </c>
      <c r="L127" s="32">
        <f t="shared" si="9"/>
        <v>1.9167874146139515E-2</v>
      </c>
      <c r="M127" s="32">
        <f t="shared" si="9"/>
        <v>8.3084984815532115E-2</v>
      </c>
      <c r="N127" s="32">
        <f t="shared" si="9"/>
        <v>0</v>
      </c>
      <c r="O127" s="32">
        <f t="shared" si="9"/>
        <v>0</v>
      </c>
      <c r="P127" s="32">
        <f t="shared" si="9"/>
        <v>0</v>
      </c>
    </row>
    <row r="128" spans="1:16" ht="8.25" customHeight="1" thickTop="1" x14ac:dyDescent="0.2">
      <c r="A128" s="33"/>
      <c r="B128" s="34"/>
      <c r="C128" s="35"/>
      <c r="D128" s="35"/>
      <c r="E128" s="35"/>
      <c r="F128" s="35"/>
      <c r="G128" s="35"/>
      <c r="H128" s="35"/>
      <c r="I128" s="35"/>
      <c r="J128" s="36"/>
      <c r="K128" s="35"/>
      <c r="L128" s="35"/>
      <c r="M128" s="35"/>
      <c r="N128" s="35"/>
      <c r="O128" s="36"/>
      <c r="P128" s="36"/>
    </row>
    <row r="129" spans="1:16" ht="15" customHeight="1" thickBot="1" x14ac:dyDescent="0.25">
      <c r="A129" s="26"/>
      <c r="B129" s="27"/>
      <c r="C129" s="28" t="s">
        <v>168</v>
      </c>
      <c r="D129" s="29">
        <f>SUM(D73,D78,D120,D127)</f>
        <v>540855180</v>
      </c>
      <c r="E129" s="29">
        <f t="shared" ref="E129:J129" si="11">SUM(E73,E78,E120,E127)</f>
        <v>16526812</v>
      </c>
      <c r="F129" s="29">
        <f t="shared" si="11"/>
        <v>24642345</v>
      </c>
      <c r="G129" s="29">
        <f t="shared" si="11"/>
        <v>226325419</v>
      </c>
      <c r="H129" s="29">
        <f t="shared" si="11"/>
        <v>81536920</v>
      </c>
      <c r="I129" s="29">
        <f t="shared" si="11"/>
        <v>121404326</v>
      </c>
      <c r="J129" s="30">
        <f t="shared" si="11"/>
        <v>1011291002</v>
      </c>
      <c r="K129" s="31">
        <f>IFERROR(D129/$J129,0)</f>
        <v>0.53481656509389175</v>
      </c>
      <c r="L129" s="32">
        <f>IFERROR(E129/$J129,0)</f>
        <v>1.6342291157852108E-2</v>
      </c>
      <c r="M129" s="32">
        <f t="shared" ref="M129:P129" si="12">IFERROR(F129/$J129,0)</f>
        <v>2.4367214729751941E-2</v>
      </c>
      <c r="N129" s="32">
        <f t="shared" si="12"/>
        <v>0.223798509580727</v>
      </c>
      <c r="O129" s="32">
        <f t="shared" si="12"/>
        <v>8.0626565290056837E-2</v>
      </c>
      <c r="P129" s="32">
        <f t="shared" si="12"/>
        <v>0.12004885414772037</v>
      </c>
    </row>
    <row r="130" spans="1:16" s="37" customFormat="1" ht="15" customHeight="1" thickTop="1" x14ac:dyDescent="0.2">
      <c r="A130" s="37" t="s">
        <v>169</v>
      </c>
      <c r="B130" s="38"/>
    </row>
  </sheetData>
  <mergeCells count="3">
    <mergeCell ref="D1:J1"/>
    <mergeCell ref="K1:P1"/>
    <mergeCell ref="A2:C2"/>
  </mergeCells>
  <printOptions horizontalCentered="1"/>
  <pageMargins left="0.35" right="0.35" top="0.75" bottom="0.75" header="0.43" footer="0.5"/>
  <pageSetup paperSize="5" scale="70" fitToWidth="14" fitToHeight="2" orientation="portrait" r:id="rId1"/>
  <headerFooter alignWithMargins="0"/>
  <rowBreaks count="1" manualBreakCount="1">
    <brk id="74" max="15" man="1"/>
  </rowBreaks>
  <colBreaks count="1" manualBreakCount="1">
    <brk id="10" max="2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Bourgeois</dc:creator>
  <cp:lastModifiedBy>Denise Bourgeois</cp:lastModifiedBy>
  <dcterms:created xsi:type="dcterms:W3CDTF">2019-06-11T13:20:50Z</dcterms:created>
  <dcterms:modified xsi:type="dcterms:W3CDTF">2019-06-11T15:05:37Z</dcterms:modified>
</cp:coreProperties>
</file>