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Object\Web\"/>
    </mc:Choice>
  </mc:AlternateContent>
  <bookViews>
    <workbookView xWindow="0" yWindow="0" windowWidth="17970" windowHeight="8805"/>
  </bookViews>
  <sheets>
    <sheet name="Other Objects - 800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Elem_Secondary_BySiteCode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'Other Objects - 800'!$A$1:$U$130</definedName>
    <definedName name="_xlnm.Print_Titles" localSheetId="0">'Other Objects - 800'!$A:$C,'Other Objects - 800'!$1:$2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4" i="1" l="1"/>
  <c r="S117" i="1"/>
  <c r="N78" i="1"/>
  <c r="F78" i="1"/>
  <c r="S47" i="1"/>
  <c r="S27" i="1"/>
  <c r="H127" i="1" l="1"/>
  <c r="P127" i="1"/>
  <c r="H73" i="1"/>
  <c r="C120" i="1"/>
  <c r="K120" i="1" s="1"/>
  <c r="J120" i="1"/>
  <c r="R120" i="1"/>
  <c r="P73" i="1"/>
  <c r="C73" i="1"/>
  <c r="Q73" i="1" s="1"/>
  <c r="J73" i="1"/>
  <c r="R73" i="1"/>
  <c r="I4" i="1"/>
  <c r="Q4" i="1"/>
  <c r="I8" i="1"/>
  <c r="E15" i="1"/>
  <c r="H78" i="1"/>
  <c r="P78" i="1"/>
  <c r="D120" i="1"/>
  <c r="L120" i="1"/>
  <c r="S122" i="1"/>
  <c r="C127" i="1"/>
  <c r="Q127" i="1" s="1"/>
  <c r="J127" i="1"/>
  <c r="R127" i="1"/>
  <c r="D73" i="1"/>
  <c r="L73" i="1"/>
  <c r="C78" i="1"/>
  <c r="G78" i="1" s="1"/>
  <c r="J78" i="1"/>
  <c r="R78" i="1"/>
  <c r="F120" i="1"/>
  <c r="N120" i="1"/>
  <c r="D127" i="1"/>
  <c r="L127" i="1"/>
  <c r="O78" i="1"/>
  <c r="S116" i="1"/>
  <c r="F73" i="1"/>
  <c r="N73" i="1"/>
  <c r="D78" i="1"/>
  <c r="E78" i="1" s="1"/>
  <c r="L78" i="1"/>
  <c r="M78" i="1" s="1"/>
  <c r="H120" i="1"/>
  <c r="P120" i="1"/>
  <c r="F127" i="1"/>
  <c r="N127" i="1"/>
  <c r="S11" i="1"/>
  <c r="S23" i="1"/>
  <c r="S113" i="1"/>
  <c r="S112" i="1"/>
  <c r="S39" i="1"/>
  <c r="K100" i="1"/>
  <c r="S108" i="1"/>
  <c r="G100" i="1"/>
  <c r="Q9" i="1"/>
  <c r="Q13" i="1"/>
  <c r="I18" i="1"/>
  <c r="I22" i="1"/>
  <c r="Q22" i="1"/>
  <c r="Q25" i="1"/>
  <c r="I26" i="1"/>
  <c r="Q26" i="1"/>
  <c r="Q29" i="1"/>
  <c r="Q61" i="1"/>
  <c r="Q87" i="1"/>
  <c r="Q91" i="1"/>
  <c r="E99" i="1"/>
  <c r="E107" i="1"/>
  <c r="E111" i="1"/>
  <c r="E119" i="1"/>
  <c r="S109" i="1"/>
  <c r="E51" i="1"/>
  <c r="M51" i="1"/>
  <c r="E55" i="1"/>
  <c r="E59" i="1"/>
  <c r="E97" i="1"/>
  <c r="M97" i="1"/>
  <c r="Q98" i="1"/>
  <c r="M109" i="1"/>
  <c r="M117" i="1"/>
  <c r="M122" i="1"/>
  <c r="E125" i="1"/>
  <c r="S19" i="1"/>
  <c r="S35" i="1"/>
  <c r="S59" i="1"/>
  <c r="S101" i="1"/>
  <c r="M4" i="1"/>
  <c r="Q5" i="1"/>
  <c r="M8" i="1"/>
  <c r="M12" i="1"/>
  <c r="M60" i="1"/>
  <c r="G63" i="1"/>
  <c r="O63" i="1"/>
  <c r="G67" i="1"/>
  <c r="O67" i="1"/>
  <c r="M68" i="1"/>
  <c r="M86" i="1"/>
  <c r="M90" i="1"/>
  <c r="M94" i="1"/>
  <c r="G97" i="1"/>
  <c r="M98" i="1"/>
  <c r="M106" i="1"/>
  <c r="S7" i="1"/>
  <c r="S43" i="1"/>
  <c r="S105" i="1"/>
  <c r="G56" i="1"/>
  <c r="G60" i="1"/>
  <c r="I63" i="1"/>
  <c r="Q63" i="1"/>
  <c r="I67" i="1"/>
  <c r="Q67" i="1"/>
  <c r="G4" i="1"/>
  <c r="O4" i="1"/>
  <c r="T5" i="1"/>
  <c r="U5" i="1" s="1"/>
  <c r="K6" i="1"/>
  <c r="S6" i="1"/>
  <c r="G8" i="1"/>
  <c r="O8" i="1"/>
  <c r="E9" i="1"/>
  <c r="E25" i="1"/>
  <c r="O56" i="1"/>
  <c r="O60" i="1"/>
  <c r="Q8" i="1"/>
  <c r="I32" i="1"/>
  <c r="Q32" i="1"/>
  <c r="G33" i="1"/>
  <c r="I36" i="1"/>
  <c r="Q36" i="1"/>
  <c r="I40" i="1"/>
  <c r="Q40" i="1"/>
  <c r="I44" i="1"/>
  <c r="Q44" i="1"/>
  <c r="K55" i="1"/>
  <c r="I56" i="1"/>
  <c r="I60" i="1"/>
  <c r="I68" i="1"/>
  <c r="E84" i="1"/>
  <c r="Q85" i="1"/>
  <c r="G115" i="1"/>
  <c r="I125" i="1"/>
  <c r="I29" i="1"/>
  <c r="G46" i="1"/>
  <c r="O46" i="1"/>
  <c r="G50" i="1"/>
  <c r="O50" i="1"/>
  <c r="I111" i="1"/>
  <c r="Q111" i="1"/>
  <c r="M114" i="1"/>
  <c r="T122" i="1"/>
  <c r="T28" i="1"/>
  <c r="U28" i="1" s="1"/>
  <c r="Q59" i="1"/>
  <c r="E11" i="1"/>
  <c r="G14" i="1"/>
  <c r="O14" i="1"/>
  <c r="E18" i="1"/>
  <c r="M18" i="1"/>
  <c r="E22" i="1"/>
  <c r="M22" i="1"/>
  <c r="G28" i="1"/>
  <c r="O28" i="1"/>
  <c r="Q33" i="1"/>
  <c r="I34" i="1"/>
  <c r="Q34" i="1"/>
  <c r="T36" i="1"/>
  <c r="U36" i="1" s="1"/>
  <c r="M36" i="1"/>
  <c r="Q37" i="1"/>
  <c r="I38" i="1"/>
  <c r="Q38" i="1"/>
  <c r="G39" i="1"/>
  <c r="T40" i="1"/>
  <c r="U40" i="1" s="1"/>
  <c r="M40" i="1"/>
  <c r="Q41" i="1"/>
  <c r="K41" i="1"/>
  <c r="I42" i="1"/>
  <c r="Q42" i="1"/>
  <c r="G43" i="1"/>
  <c r="T44" i="1"/>
  <c r="U44" i="1" s="1"/>
  <c r="M44" i="1"/>
  <c r="Q45" i="1"/>
  <c r="K45" i="1"/>
  <c r="I46" i="1"/>
  <c r="Q46" i="1"/>
  <c r="G47" i="1"/>
  <c r="T48" i="1"/>
  <c r="U48" i="1" s="1"/>
  <c r="M48" i="1"/>
  <c r="Q49" i="1"/>
  <c r="I50" i="1"/>
  <c r="Q50" i="1"/>
  <c r="G51" i="1"/>
  <c r="T52" i="1"/>
  <c r="U52" i="1" s="1"/>
  <c r="M52" i="1"/>
  <c r="Q53" i="1"/>
  <c r="I54" i="1"/>
  <c r="Q54" i="1"/>
  <c r="M55" i="1"/>
  <c r="K59" i="1"/>
  <c r="Q60" i="1"/>
  <c r="T69" i="1"/>
  <c r="U69" i="1" s="1"/>
  <c r="M69" i="1"/>
  <c r="Q70" i="1"/>
  <c r="I71" i="1"/>
  <c r="Q71" i="1"/>
  <c r="G86" i="1"/>
  <c r="O86" i="1"/>
  <c r="I89" i="1"/>
  <c r="G90" i="1"/>
  <c r="O90" i="1"/>
  <c r="Q93" i="1"/>
  <c r="G94" i="1"/>
  <c r="O94" i="1"/>
  <c r="M103" i="1"/>
  <c r="M123" i="1"/>
  <c r="Q125" i="1"/>
  <c r="M28" i="1"/>
  <c r="S44" i="1"/>
  <c r="E47" i="1"/>
  <c r="Q48" i="1"/>
  <c r="I59" i="1"/>
  <c r="G7" i="1"/>
  <c r="G11" i="1"/>
  <c r="T12" i="1"/>
  <c r="U12" i="1" s="1"/>
  <c r="I14" i="1"/>
  <c r="Q14" i="1"/>
  <c r="G18" i="1"/>
  <c r="O18" i="1"/>
  <c r="T19" i="1"/>
  <c r="U19" i="1" s="1"/>
  <c r="G22" i="1"/>
  <c r="O22" i="1"/>
  <c r="T23" i="1"/>
  <c r="U23" i="1" s="1"/>
  <c r="I28" i="1"/>
  <c r="Q28" i="1"/>
  <c r="M29" i="1"/>
  <c r="K30" i="1"/>
  <c r="S30" i="1"/>
  <c r="G32" i="1"/>
  <c r="O32" i="1"/>
  <c r="T33" i="1"/>
  <c r="U33" i="1" s="1"/>
  <c r="G36" i="1"/>
  <c r="O36" i="1"/>
  <c r="G40" i="1"/>
  <c r="O40" i="1"/>
  <c r="I43" i="1"/>
  <c r="G44" i="1"/>
  <c r="O44" i="1"/>
  <c r="I47" i="1"/>
  <c r="I51" i="1"/>
  <c r="Q51" i="1"/>
  <c r="G52" i="1"/>
  <c r="O52" i="1"/>
  <c r="G55" i="1"/>
  <c r="T56" i="1"/>
  <c r="U56" i="1" s="1"/>
  <c r="M56" i="1"/>
  <c r="Q57" i="1"/>
  <c r="I58" i="1"/>
  <c r="Q58" i="1"/>
  <c r="M59" i="1"/>
  <c r="S68" i="1"/>
  <c r="Q68" i="1"/>
  <c r="G69" i="1"/>
  <c r="O69" i="1"/>
  <c r="I82" i="1"/>
  <c r="Q82" i="1"/>
  <c r="M84" i="1"/>
  <c r="I86" i="1"/>
  <c r="Q86" i="1"/>
  <c r="I90" i="1"/>
  <c r="Q90" i="1"/>
  <c r="I102" i="1"/>
  <c r="G103" i="1"/>
  <c r="I106" i="1"/>
  <c r="M115" i="1"/>
  <c r="I25" i="1"/>
  <c r="S31" i="1"/>
  <c r="K51" i="1"/>
  <c r="I52" i="1"/>
  <c r="Q52" i="1"/>
  <c r="S55" i="1"/>
  <c r="I55" i="1"/>
  <c r="Q55" i="1"/>
  <c r="G59" i="1"/>
  <c r="T60" i="1"/>
  <c r="U60" i="1" s="1"/>
  <c r="I62" i="1"/>
  <c r="Q62" i="1"/>
  <c r="T64" i="1"/>
  <c r="U64" i="1" s="1"/>
  <c r="I99" i="1"/>
  <c r="Q99" i="1"/>
  <c r="I103" i="1"/>
  <c r="Q103" i="1"/>
  <c r="I114" i="1"/>
  <c r="M125" i="1"/>
  <c r="Q119" i="1"/>
  <c r="M85" i="1"/>
  <c r="E92" i="1"/>
  <c r="M92" i="1"/>
  <c r="T94" i="1"/>
  <c r="U94" i="1" s="1"/>
  <c r="Q96" i="1"/>
  <c r="E101" i="1"/>
  <c r="M101" i="1"/>
  <c r="M107" i="1"/>
  <c r="T112" i="1"/>
  <c r="U112" i="1" s="1"/>
  <c r="M113" i="1"/>
  <c r="M119" i="1"/>
  <c r="E126" i="1"/>
  <c r="M126" i="1"/>
  <c r="G124" i="1"/>
  <c r="O124" i="1"/>
  <c r="M77" i="1"/>
  <c r="T86" i="1"/>
  <c r="U86" i="1" s="1"/>
  <c r="S104" i="1"/>
  <c r="Q107" i="1"/>
  <c r="T108" i="1"/>
  <c r="U108" i="1" s="1"/>
  <c r="Q76" i="1"/>
  <c r="M82" i="1"/>
  <c r="Q83" i="1"/>
  <c r="M93" i="1"/>
  <c r="I94" i="1"/>
  <c r="Q94" i="1"/>
  <c r="I98" i="1"/>
  <c r="M99" i="1"/>
  <c r="E103" i="1"/>
  <c r="T104" i="1"/>
  <c r="U104" i="1" s="1"/>
  <c r="M105" i="1"/>
  <c r="G107" i="1"/>
  <c r="M111" i="1"/>
  <c r="I115" i="1"/>
  <c r="I118" i="1"/>
  <c r="G119" i="1"/>
  <c r="S125" i="1"/>
  <c r="G126" i="1"/>
  <c r="O126" i="1"/>
  <c r="T76" i="1"/>
  <c r="U76" i="1" s="1"/>
  <c r="I81" i="1"/>
  <c r="G82" i="1"/>
  <c r="O82" i="1"/>
  <c r="G99" i="1"/>
  <c r="I107" i="1"/>
  <c r="I110" i="1"/>
  <c r="G111" i="1"/>
  <c r="E115" i="1"/>
  <c r="Q115" i="1"/>
  <c r="T116" i="1"/>
  <c r="U116" i="1" s="1"/>
  <c r="I119" i="1"/>
  <c r="I123" i="1"/>
  <c r="K49" i="1"/>
  <c r="M6" i="1"/>
  <c r="E10" i="1"/>
  <c r="E30" i="1"/>
  <c r="M30" i="1"/>
  <c r="E33" i="1"/>
  <c r="K34" i="1"/>
  <c r="S34" i="1"/>
  <c r="T37" i="1"/>
  <c r="U37" i="1" s="1"/>
  <c r="K38" i="1"/>
  <c r="S38" i="1"/>
  <c r="T41" i="1"/>
  <c r="U41" i="1" s="1"/>
  <c r="K42" i="1"/>
  <c r="S42" i="1"/>
  <c r="K80" i="1"/>
  <c r="S80" i="1"/>
  <c r="K10" i="1"/>
  <c r="G5" i="1"/>
  <c r="E6" i="1"/>
  <c r="G9" i="1"/>
  <c r="K4" i="1"/>
  <c r="S4" i="1"/>
  <c r="G6" i="1"/>
  <c r="O6" i="1"/>
  <c r="T7" i="1"/>
  <c r="U7" i="1" s="1"/>
  <c r="K8" i="1"/>
  <c r="S8" i="1"/>
  <c r="G10" i="1"/>
  <c r="O10" i="1"/>
  <c r="K12" i="1"/>
  <c r="S12" i="1"/>
  <c r="T15" i="1"/>
  <c r="U15" i="1" s="1"/>
  <c r="I16" i="1"/>
  <c r="Q16" i="1"/>
  <c r="I20" i="1"/>
  <c r="Q20" i="1"/>
  <c r="I24" i="1"/>
  <c r="Q24" i="1"/>
  <c r="K26" i="1"/>
  <c r="S26" i="1"/>
  <c r="T29" i="1"/>
  <c r="U29" i="1" s="1"/>
  <c r="E29" i="1"/>
  <c r="E53" i="1"/>
  <c r="K54" i="1"/>
  <c r="S54" i="1"/>
  <c r="K88" i="1"/>
  <c r="S88" i="1"/>
  <c r="T4" i="1"/>
  <c r="U4" i="1" s="1"/>
  <c r="I6" i="1"/>
  <c r="Q6" i="1"/>
  <c r="T8" i="1"/>
  <c r="U8" i="1" s="1"/>
  <c r="I10" i="1"/>
  <c r="Q10" i="1"/>
  <c r="K16" i="1"/>
  <c r="S16" i="1"/>
  <c r="K20" i="1"/>
  <c r="S20" i="1"/>
  <c r="K24" i="1"/>
  <c r="S24" i="1"/>
  <c r="K48" i="1"/>
  <c r="S48" i="1"/>
  <c r="K65" i="1"/>
  <c r="S65" i="1"/>
  <c r="T68" i="1"/>
  <c r="U68" i="1" s="1"/>
  <c r="E68" i="1"/>
  <c r="I96" i="1"/>
  <c r="E57" i="1"/>
  <c r="K58" i="1"/>
  <c r="S58" i="1"/>
  <c r="E61" i="1"/>
  <c r="K62" i="1"/>
  <c r="S62" i="1"/>
  <c r="E65" i="1"/>
  <c r="M65" i="1"/>
  <c r="Q66" i="1"/>
  <c r="T70" i="1"/>
  <c r="U70" i="1" s="1"/>
  <c r="K71" i="1"/>
  <c r="S71" i="1"/>
  <c r="E80" i="1"/>
  <c r="M80" i="1"/>
  <c r="S81" i="1"/>
  <c r="E81" i="1"/>
  <c r="E88" i="1"/>
  <c r="M88" i="1"/>
  <c r="S89" i="1"/>
  <c r="E89" i="1"/>
  <c r="E96" i="1"/>
  <c r="S102" i="1"/>
  <c r="Q102" i="1"/>
  <c r="S110" i="1"/>
  <c r="Q110" i="1"/>
  <c r="S118" i="1"/>
  <c r="Q118" i="1"/>
  <c r="S10" i="1"/>
  <c r="G12" i="1"/>
  <c r="O12" i="1"/>
  <c r="T13" i="1"/>
  <c r="U13" i="1" s="1"/>
  <c r="K14" i="1"/>
  <c r="S14" i="1"/>
  <c r="T16" i="1"/>
  <c r="U16" i="1" s="1"/>
  <c r="M16" i="1"/>
  <c r="Q17" i="1"/>
  <c r="Q18" i="1"/>
  <c r="T20" i="1"/>
  <c r="U20" i="1" s="1"/>
  <c r="M20" i="1"/>
  <c r="Q21" i="1"/>
  <c r="T24" i="1"/>
  <c r="U24" i="1" s="1"/>
  <c r="M24" i="1"/>
  <c r="E26" i="1"/>
  <c r="M26" i="1"/>
  <c r="G30" i="1"/>
  <c r="O30" i="1"/>
  <c r="T31" i="1"/>
  <c r="U31" i="1" s="1"/>
  <c r="K32" i="1"/>
  <c r="S32" i="1"/>
  <c r="E34" i="1"/>
  <c r="M34" i="1"/>
  <c r="G37" i="1"/>
  <c r="E38" i="1"/>
  <c r="M38" i="1"/>
  <c r="G41" i="1"/>
  <c r="E42" i="1"/>
  <c r="M42" i="1"/>
  <c r="E45" i="1"/>
  <c r="K46" i="1"/>
  <c r="S46" i="1"/>
  <c r="G48" i="1"/>
  <c r="O48" i="1"/>
  <c r="E49" i="1"/>
  <c r="K50" i="1"/>
  <c r="S50" i="1"/>
  <c r="E54" i="1"/>
  <c r="M54" i="1"/>
  <c r="G57" i="1"/>
  <c r="E58" i="1"/>
  <c r="M58" i="1"/>
  <c r="G61" i="1"/>
  <c r="E62" i="1"/>
  <c r="M62" i="1"/>
  <c r="K63" i="1"/>
  <c r="S63" i="1"/>
  <c r="G65" i="1"/>
  <c r="O65" i="1"/>
  <c r="T66" i="1"/>
  <c r="U66" i="1" s="1"/>
  <c r="K67" i="1"/>
  <c r="S67" i="1"/>
  <c r="Q81" i="1"/>
  <c r="T82" i="1"/>
  <c r="U82" i="1" s="1"/>
  <c r="K84" i="1"/>
  <c r="S84" i="1"/>
  <c r="I85" i="1"/>
  <c r="Q89" i="1"/>
  <c r="T90" i="1"/>
  <c r="U90" i="1" s="1"/>
  <c r="K92" i="1"/>
  <c r="S92" i="1"/>
  <c r="I93" i="1"/>
  <c r="M10" i="1"/>
  <c r="I12" i="1"/>
  <c r="Q12" i="1"/>
  <c r="G13" i="1"/>
  <c r="E14" i="1"/>
  <c r="M14" i="1"/>
  <c r="S15" i="1"/>
  <c r="G16" i="1"/>
  <c r="O16" i="1"/>
  <c r="T17" i="1"/>
  <c r="U17" i="1" s="1"/>
  <c r="K18" i="1"/>
  <c r="S18" i="1"/>
  <c r="G20" i="1"/>
  <c r="O20" i="1"/>
  <c r="T21" i="1"/>
  <c r="U21" i="1" s="1"/>
  <c r="K22" i="1"/>
  <c r="S22" i="1"/>
  <c r="G24" i="1"/>
  <c r="O24" i="1"/>
  <c r="T25" i="1"/>
  <c r="U25" i="1" s="1"/>
  <c r="G26" i="1"/>
  <c r="O26" i="1"/>
  <c r="T27" i="1"/>
  <c r="U27" i="1" s="1"/>
  <c r="K28" i="1"/>
  <c r="S28" i="1"/>
  <c r="G29" i="1"/>
  <c r="I30" i="1"/>
  <c r="Q30" i="1"/>
  <c r="T32" i="1"/>
  <c r="U32" i="1" s="1"/>
  <c r="M32" i="1"/>
  <c r="G34" i="1"/>
  <c r="O34" i="1"/>
  <c r="E35" i="1"/>
  <c r="K36" i="1"/>
  <c r="S36" i="1"/>
  <c r="G38" i="1"/>
  <c r="O38" i="1"/>
  <c r="E39" i="1"/>
  <c r="K40" i="1"/>
  <c r="S40" i="1"/>
  <c r="G42" i="1"/>
  <c r="O42" i="1"/>
  <c r="E43" i="1"/>
  <c r="K44" i="1"/>
  <c r="G45" i="1"/>
  <c r="E46" i="1"/>
  <c r="M46" i="1"/>
  <c r="K47" i="1"/>
  <c r="I48" i="1"/>
  <c r="G49" i="1"/>
  <c r="E50" i="1"/>
  <c r="M50" i="1"/>
  <c r="S51" i="1"/>
  <c r="K52" i="1"/>
  <c r="S52" i="1"/>
  <c r="G54" i="1"/>
  <c r="O54" i="1"/>
  <c r="T55" i="1"/>
  <c r="U55" i="1" s="1"/>
  <c r="Q56" i="1"/>
  <c r="K56" i="1"/>
  <c r="S56" i="1"/>
  <c r="I57" i="1"/>
  <c r="G58" i="1"/>
  <c r="O58" i="1"/>
  <c r="T59" i="1"/>
  <c r="U59" i="1" s="1"/>
  <c r="K60" i="1"/>
  <c r="S60" i="1"/>
  <c r="I61" i="1"/>
  <c r="K69" i="1"/>
  <c r="S69" i="1"/>
  <c r="G71" i="1"/>
  <c r="M81" i="1"/>
  <c r="S85" i="1"/>
  <c r="E85" i="1"/>
  <c r="G89" i="1"/>
  <c r="M89" i="1"/>
  <c r="S93" i="1"/>
  <c r="E93" i="1"/>
  <c r="O96" i="1"/>
  <c r="M102" i="1"/>
  <c r="S106" i="1"/>
  <c r="Q106" i="1"/>
  <c r="M110" i="1"/>
  <c r="S114" i="1"/>
  <c r="Q114" i="1"/>
  <c r="M118" i="1"/>
  <c r="S123" i="1"/>
  <c r="Q123" i="1"/>
  <c r="S99" i="1"/>
  <c r="T101" i="1"/>
  <c r="U101" i="1" s="1"/>
  <c r="S103" i="1"/>
  <c r="T105" i="1"/>
  <c r="U105" i="1" s="1"/>
  <c r="S107" i="1"/>
  <c r="T109" i="1"/>
  <c r="U109" i="1" s="1"/>
  <c r="S111" i="1"/>
  <c r="T113" i="1"/>
  <c r="U113" i="1" s="1"/>
  <c r="S115" i="1"/>
  <c r="T117" i="1"/>
  <c r="U117" i="1" s="1"/>
  <c r="S119" i="1"/>
  <c r="T123" i="1"/>
  <c r="U123" i="1" s="1"/>
  <c r="G62" i="1"/>
  <c r="O62" i="1"/>
  <c r="E63" i="1"/>
  <c r="M63" i="1"/>
  <c r="Q64" i="1"/>
  <c r="I65" i="1"/>
  <c r="Q65" i="1"/>
  <c r="E67" i="1"/>
  <c r="M67" i="1"/>
  <c r="I69" i="1"/>
  <c r="Q69" i="1"/>
  <c r="E71" i="1"/>
  <c r="M71" i="1"/>
  <c r="G80" i="1"/>
  <c r="O80" i="1"/>
  <c r="T80" i="1"/>
  <c r="K82" i="1"/>
  <c r="S82" i="1"/>
  <c r="G84" i="1"/>
  <c r="O84" i="1"/>
  <c r="T84" i="1"/>
  <c r="U84" i="1" s="1"/>
  <c r="K86" i="1"/>
  <c r="S86" i="1"/>
  <c r="G88" i="1"/>
  <c r="O88" i="1"/>
  <c r="T88" i="1"/>
  <c r="U88" i="1" s="1"/>
  <c r="K90" i="1"/>
  <c r="S90" i="1"/>
  <c r="G92" i="1"/>
  <c r="O92" i="1"/>
  <c r="T92" i="1"/>
  <c r="U92" i="1" s="1"/>
  <c r="K94" i="1"/>
  <c r="S94" i="1"/>
  <c r="Q95" i="1"/>
  <c r="K96" i="1"/>
  <c r="S96" i="1"/>
  <c r="S98" i="1"/>
  <c r="O99" i="1"/>
  <c r="I101" i="1"/>
  <c r="Q101" i="1"/>
  <c r="E102" i="1"/>
  <c r="T102" i="1"/>
  <c r="U102" i="1" s="1"/>
  <c r="O103" i="1"/>
  <c r="I105" i="1"/>
  <c r="Q105" i="1"/>
  <c r="E106" i="1"/>
  <c r="T106" i="1"/>
  <c r="U106" i="1" s="1"/>
  <c r="O107" i="1"/>
  <c r="I109" i="1"/>
  <c r="Q109" i="1"/>
  <c r="E110" i="1"/>
  <c r="T110" i="1"/>
  <c r="U110" i="1" s="1"/>
  <c r="O111" i="1"/>
  <c r="I113" i="1"/>
  <c r="Q113" i="1"/>
  <c r="E114" i="1"/>
  <c r="T114" i="1"/>
  <c r="U114" i="1" s="1"/>
  <c r="O115" i="1"/>
  <c r="I117" i="1"/>
  <c r="Q117" i="1"/>
  <c r="E118" i="1"/>
  <c r="T118" i="1"/>
  <c r="U118" i="1" s="1"/>
  <c r="O119" i="1"/>
  <c r="I122" i="1"/>
  <c r="Q122" i="1"/>
  <c r="E123" i="1"/>
  <c r="T124" i="1"/>
  <c r="U124" i="1" s="1"/>
  <c r="O71" i="1"/>
  <c r="I80" i="1"/>
  <c r="Q80" i="1"/>
  <c r="T81" i="1"/>
  <c r="U81" i="1" s="1"/>
  <c r="I84" i="1"/>
  <c r="Q84" i="1"/>
  <c r="T85" i="1"/>
  <c r="U85" i="1" s="1"/>
  <c r="I88" i="1"/>
  <c r="Q88" i="1"/>
  <c r="T89" i="1"/>
  <c r="U89" i="1" s="1"/>
  <c r="I92" i="1"/>
  <c r="Q92" i="1"/>
  <c r="T93" i="1"/>
  <c r="U93" i="1" s="1"/>
  <c r="M95" i="1"/>
  <c r="G96" i="1"/>
  <c r="K97" i="1"/>
  <c r="O97" i="1"/>
  <c r="T97" i="1"/>
  <c r="U97" i="1" s="1"/>
  <c r="K99" i="1"/>
  <c r="K103" i="1"/>
  <c r="T103" i="1"/>
  <c r="U103" i="1" s="1"/>
  <c r="K107" i="1"/>
  <c r="T107" i="1"/>
  <c r="U107" i="1" s="1"/>
  <c r="K111" i="1"/>
  <c r="T111" i="1"/>
  <c r="U111" i="1" s="1"/>
  <c r="K115" i="1"/>
  <c r="T115" i="1"/>
  <c r="U115" i="1" s="1"/>
  <c r="K119" i="1"/>
  <c r="T119" i="1"/>
  <c r="U119" i="1" s="1"/>
  <c r="T126" i="1"/>
  <c r="U126" i="1" s="1"/>
  <c r="I126" i="1"/>
  <c r="Q126" i="1"/>
  <c r="G77" i="1"/>
  <c r="O77" i="1"/>
  <c r="T125" i="1"/>
  <c r="U125" i="1" s="1"/>
  <c r="K126" i="1"/>
  <c r="S126" i="1"/>
  <c r="K124" i="1"/>
  <c r="I77" i="1"/>
  <c r="Q77" i="1"/>
  <c r="E124" i="1"/>
  <c r="K77" i="1"/>
  <c r="S77" i="1"/>
  <c r="T3" i="1"/>
  <c r="E4" i="1"/>
  <c r="E8" i="1"/>
  <c r="T11" i="1"/>
  <c r="U11" i="1" s="1"/>
  <c r="E12" i="1"/>
  <c r="E16" i="1"/>
  <c r="E20" i="1"/>
  <c r="E24" i="1"/>
  <c r="E28" i="1"/>
  <c r="E32" i="1"/>
  <c r="T35" i="1"/>
  <c r="U35" i="1" s="1"/>
  <c r="E36" i="1"/>
  <c r="T39" i="1"/>
  <c r="U39" i="1" s="1"/>
  <c r="E40" i="1"/>
  <c r="T43" i="1"/>
  <c r="U43" i="1" s="1"/>
  <c r="E44" i="1"/>
  <c r="T47" i="1"/>
  <c r="U47" i="1" s="1"/>
  <c r="E48" i="1"/>
  <c r="T51" i="1"/>
  <c r="U51" i="1" s="1"/>
  <c r="E52" i="1"/>
  <c r="E56" i="1"/>
  <c r="E60" i="1"/>
  <c r="T63" i="1"/>
  <c r="U63" i="1" s="1"/>
  <c r="T65" i="1"/>
  <c r="U65" i="1" s="1"/>
  <c r="T67" i="1"/>
  <c r="U67" i="1" s="1"/>
  <c r="G3" i="1"/>
  <c r="K3" i="1"/>
  <c r="O3" i="1"/>
  <c r="S3" i="1"/>
  <c r="E3" i="1"/>
  <c r="I3" i="1"/>
  <c r="Q3" i="1"/>
  <c r="K5" i="1"/>
  <c r="O5" i="1"/>
  <c r="S5" i="1"/>
  <c r="T6" i="1"/>
  <c r="U6" i="1" s="1"/>
  <c r="E7" i="1"/>
  <c r="I7" i="1"/>
  <c r="M7" i="1"/>
  <c r="Q7" i="1"/>
  <c r="K9" i="1"/>
  <c r="O9" i="1"/>
  <c r="S9" i="1"/>
  <c r="T10" i="1"/>
  <c r="U10" i="1" s="1"/>
  <c r="I11" i="1"/>
  <c r="M11" i="1"/>
  <c r="Q11" i="1"/>
  <c r="K13" i="1"/>
  <c r="O13" i="1"/>
  <c r="S13" i="1"/>
  <c r="T14" i="1"/>
  <c r="U14" i="1" s="1"/>
  <c r="I15" i="1"/>
  <c r="M15" i="1"/>
  <c r="Q15" i="1"/>
  <c r="G17" i="1"/>
  <c r="K17" i="1"/>
  <c r="O17" i="1"/>
  <c r="S17" i="1"/>
  <c r="T18" i="1"/>
  <c r="U18" i="1" s="1"/>
  <c r="E19" i="1"/>
  <c r="I19" i="1"/>
  <c r="M19" i="1"/>
  <c r="Q19" i="1"/>
  <c r="G21" i="1"/>
  <c r="K21" i="1"/>
  <c r="O21" i="1"/>
  <c r="S21" i="1"/>
  <c r="T22" i="1"/>
  <c r="U22" i="1" s="1"/>
  <c r="E23" i="1"/>
  <c r="I23" i="1"/>
  <c r="M23" i="1"/>
  <c r="Q23" i="1"/>
  <c r="G25" i="1"/>
  <c r="K25" i="1"/>
  <c r="O25" i="1"/>
  <c r="S25" i="1"/>
  <c r="T26" i="1"/>
  <c r="U26" i="1" s="1"/>
  <c r="E27" i="1"/>
  <c r="I27" i="1"/>
  <c r="M27" i="1"/>
  <c r="Q27" i="1"/>
  <c r="K29" i="1"/>
  <c r="O29" i="1"/>
  <c r="S29" i="1"/>
  <c r="T30" i="1"/>
  <c r="U30" i="1" s="1"/>
  <c r="E31" i="1"/>
  <c r="I31" i="1"/>
  <c r="M31" i="1"/>
  <c r="Q31" i="1"/>
  <c r="K33" i="1"/>
  <c r="O33" i="1"/>
  <c r="S33" i="1"/>
  <c r="T34" i="1"/>
  <c r="U34" i="1" s="1"/>
  <c r="I35" i="1"/>
  <c r="M35" i="1"/>
  <c r="Q35" i="1"/>
  <c r="K37" i="1"/>
  <c r="O37" i="1"/>
  <c r="S37" i="1"/>
  <c r="T38" i="1"/>
  <c r="U38" i="1" s="1"/>
  <c r="I39" i="1"/>
  <c r="M39" i="1"/>
  <c r="Q39" i="1"/>
  <c r="O41" i="1"/>
  <c r="S41" i="1"/>
  <c r="T42" i="1"/>
  <c r="U42" i="1" s="1"/>
  <c r="M43" i="1"/>
  <c r="Q43" i="1"/>
  <c r="O45" i="1"/>
  <c r="S45" i="1"/>
  <c r="T46" i="1"/>
  <c r="U46" i="1" s="1"/>
  <c r="M47" i="1"/>
  <c r="Q47" i="1"/>
  <c r="O49" i="1"/>
  <c r="S49" i="1"/>
  <c r="T50" i="1"/>
  <c r="U50" i="1" s="1"/>
  <c r="G53" i="1"/>
  <c r="K53" i="1"/>
  <c r="O53" i="1"/>
  <c r="S53" i="1"/>
  <c r="T54" i="1"/>
  <c r="U54" i="1" s="1"/>
  <c r="K57" i="1"/>
  <c r="O57" i="1"/>
  <c r="S57" i="1"/>
  <c r="T58" i="1"/>
  <c r="U58" i="1" s="1"/>
  <c r="K61" i="1"/>
  <c r="O61" i="1"/>
  <c r="S61" i="1"/>
  <c r="T62" i="1"/>
  <c r="U62" i="1" s="1"/>
  <c r="G64" i="1"/>
  <c r="K64" i="1"/>
  <c r="O64" i="1"/>
  <c r="S64" i="1"/>
  <c r="G66" i="1"/>
  <c r="K66" i="1"/>
  <c r="O66" i="1"/>
  <c r="S66" i="1"/>
  <c r="T9" i="1"/>
  <c r="U9" i="1" s="1"/>
  <c r="T45" i="1"/>
  <c r="U45" i="1" s="1"/>
  <c r="T49" i="1"/>
  <c r="U49" i="1" s="1"/>
  <c r="T53" i="1"/>
  <c r="U53" i="1" s="1"/>
  <c r="T57" i="1"/>
  <c r="U57" i="1" s="1"/>
  <c r="T61" i="1"/>
  <c r="U61" i="1" s="1"/>
  <c r="E5" i="1"/>
  <c r="I5" i="1"/>
  <c r="M5" i="1"/>
  <c r="K7" i="1"/>
  <c r="O7" i="1"/>
  <c r="I9" i="1"/>
  <c r="M9" i="1"/>
  <c r="K11" i="1"/>
  <c r="O11" i="1"/>
  <c r="E13" i="1"/>
  <c r="I13" i="1"/>
  <c r="M13" i="1"/>
  <c r="G15" i="1"/>
  <c r="K15" i="1"/>
  <c r="O15" i="1"/>
  <c r="E17" i="1"/>
  <c r="I17" i="1"/>
  <c r="M17" i="1"/>
  <c r="G19" i="1"/>
  <c r="K19" i="1"/>
  <c r="O19" i="1"/>
  <c r="E21" i="1"/>
  <c r="I21" i="1"/>
  <c r="M21" i="1"/>
  <c r="G23" i="1"/>
  <c r="K23" i="1"/>
  <c r="O23" i="1"/>
  <c r="M25" i="1"/>
  <c r="G27" i="1"/>
  <c r="K27" i="1"/>
  <c r="O27" i="1"/>
  <c r="G31" i="1"/>
  <c r="K31" i="1"/>
  <c r="O31" i="1"/>
  <c r="I33" i="1"/>
  <c r="M33" i="1"/>
  <c r="G35" i="1"/>
  <c r="K35" i="1"/>
  <c r="O35" i="1"/>
  <c r="E37" i="1"/>
  <c r="I37" i="1"/>
  <c r="M37" i="1"/>
  <c r="K39" i="1"/>
  <c r="O39" i="1"/>
  <c r="E41" i="1"/>
  <c r="I41" i="1"/>
  <c r="M41" i="1"/>
  <c r="K43" i="1"/>
  <c r="O43" i="1"/>
  <c r="I45" i="1"/>
  <c r="M45" i="1"/>
  <c r="O47" i="1"/>
  <c r="I49" i="1"/>
  <c r="M49" i="1"/>
  <c r="O51" i="1"/>
  <c r="I53" i="1"/>
  <c r="M53" i="1"/>
  <c r="O55" i="1"/>
  <c r="M57" i="1"/>
  <c r="O59" i="1"/>
  <c r="M61" i="1"/>
  <c r="E64" i="1"/>
  <c r="I64" i="1"/>
  <c r="M64" i="1"/>
  <c r="E66" i="1"/>
  <c r="I66" i="1"/>
  <c r="M66" i="1"/>
  <c r="E69" i="1"/>
  <c r="E75" i="1"/>
  <c r="I75" i="1"/>
  <c r="M75" i="1"/>
  <c r="Q75" i="1"/>
  <c r="E82" i="1"/>
  <c r="E86" i="1"/>
  <c r="E90" i="1"/>
  <c r="E94" i="1"/>
  <c r="O95" i="1"/>
  <c r="M96" i="1"/>
  <c r="I97" i="1"/>
  <c r="S97" i="1"/>
  <c r="E98" i="1"/>
  <c r="T99" i="1"/>
  <c r="U99" i="1" s="1"/>
  <c r="O100" i="1"/>
  <c r="G70" i="1"/>
  <c r="K70" i="1"/>
  <c r="O70" i="1"/>
  <c r="S70" i="1"/>
  <c r="T71" i="1"/>
  <c r="U71" i="1" s="1"/>
  <c r="G76" i="1"/>
  <c r="K76" i="1"/>
  <c r="O76" i="1"/>
  <c r="S76" i="1"/>
  <c r="T77" i="1"/>
  <c r="U77" i="1" s="1"/>
  <c r="G83" i="1"/>
  <c r="K83" i="1"/>
  <c r="O83" i="1"/>
  <c r="S83" i="1"/>
  <c r="T83" i="1"/>
  <c r="U83" i="1" s="1"/>
  <c r="G87" i="1"/>
  <c r="K87" i="1"/>
  <c r="O87" i="1"/>
  <c r="S87" i="1"/>
  <c r="T87" i="1"/>
  <c r="U87" i="1" s="1"/>
  <c r="G91" i="1"/>
  <c r="K91" i="1"/>
  <c r="O91" i="1"/>
  <c r="S91" i="1"/>
  <c r="T91" i="1"/>
  <c r="U91" i="1" s="1"/>
  <c r="G95" i="1"/>
  <c r="K95" i="1"/>
  <c r="T96" i="1"/>
  <c r="U96" i="1" s="1"/>
  <c r="T100" i="1"/>
  <c r="U100" i="1" s="1"/>
  <c r="G75" i="1"/>
  <c r="K75" i="1"/>
  <c r="O75" i="1"/>
  <c r="S75" i="1"/>
  <c r="Q97" i="1"/>
  <c r="T98" i="1"/>
  <c r="U98" i="1" s="1"/>
  <c r="G68" i="1"/>
  <c r="K68" i="1"/>
  <c r="O68" i="1"/>
  <c r="E70" i="1"/>
  <c r="I70" i="1"/>
  <c r="M70" i="1"/>
  <c r="T75" i="1"/>
  <c r="E76" i="1"/>
  <c r="I76" i="1"/>
  <c r="M76" i="1"/>
  <c r="G81" i="1"/>
  <c r="K81" i="1"/>
  <c r="O81" i="1"/>
  <c r="E83" i="1"/>
  <c r="I83" i="1"/>
  <c r="M83" i="1"/>
  <c r="G85" i="1"/>
  <c r="K85" i="1"/>
  <c r="O85" i="1"/>
  <c r="E87" i="1"/>
  <c r="I87" i="1"/>
  <c r="M87" i="1"/>
  <c r="K89" i="1"/>
  <c r="O89" i="1"/>
  <c r="E91" i="1"/>
  <c r="I91" i="1"/>
  <c r="M91" i="1"/>
  <c r="G93" i="1"/>
  <c r="K93" i="1"/>
  <c r="O93" i="1"/>
  <c r="E95" i="1"/>
  <c r="I95" i="1"/>
  <c r="S95" i="1"/>
  <c r="T95" i="1"/>
  <c r="U95" i="1" s="1"/>
  <c r="Q100" i="1"/>
  <c r="M100" i="1"/>
  <c r="I100" i="1"/>
  <c r="E100" i="1"/>
  <c r="S100" i="1"/>
  <c r="E105" i="1"/>
  <c r="E109" i="1"/>
  <c r="E113" i="1"/>
  <c r="E117" i="1"/>
  <c r="E122" i="1"/>
  <c r="G98" i="1"/>
  <c r="K98" i="1"/>
  <c r="O98" i="1"/>
  <c r="G102" i="1"/>
  <c r="K102" i="1"/>
  <c r="O102" i="1"/>
  <c r="E104" i="1"/>
  <c r="I104" i="1"/>
  <c r="M104" i="1"/>
  <c r="Q104" i="1"/>
  <c r="G106" i="1"/>
  <c r="K106" i="1"/>
  <c r="O106" i="1"/>
  <c r="E108" i="1"/>
  <c r="I108" i="1"/>
  <c r="M108" i="1"/>
  <c r="Q108" i="1"/>
  <c r="G110" i="1"/>
  <c r="K110" i="1"/>
  <c r="O110" i="1"/>
  <c r="E112" i="1"/>
  <c r="I112" i="1"/>
  <c r="M112" i="1"/>
  <c r="Q112" i="1"/>
  <c r="G114" i="1"/>
  <c r="K114" i="1"/>
  <c r="O114" i="1"/>
  <c r="E116" i="1"/>
  <c r="I116" i="1"/>
  <c r="M116" i="1"/>
  <c r="Q116" i="1"/>
  <c r="G118" i="1"/>
  <c r="K118" i="1"/>
  <c r="O118" i="1"/>
  <c r="G123" i="1"/>
  <c r="K123" i="1"/>
  <c r="O123" i="1"/>
  <c r="G125" i="1"/>
  <c r="K125" i="1"/>
  <c r="O125" i="1"/>
  <c r="G101" i="1"/>
  <c r="K101" i="1"/>
  <c r="O101" i="1"/>
  <c r="G105" i="1"/>
  <c r="K105" i="1"/>
  <c r="O105" i="1"/>
  <c r="G109" i="1"/>
  <c r="K109" i="1"/>
  <c r="O109" i="1"/>
  <c r="G113" i="1"/>
  <c r="K113" i="1"/>
  <c r="O113" i="1"/>
  <c r="G117" i="1"/>
  <c r="K117" i="1"/>
  <c r="O117" i="1"/>
  <c r="G122" i="1"/>
  <c r="K122" i="1"/>
  <c r="O122" i="1"/>
  <c r="G104" i="1"/>
  <c r="K104" i="1"/>
  <c r="O104" i="1"/>
  <c r="G108" i="1"/>
  <c r="K108" i="1"/>
  <c r="O108" i="1"/>
  <c r="G112" i="1"/>
  <c r="K112" i="1"/>
  <c r="O112" i="1"/>
  <c r="G116" i="1"/>
  <c r="K116" i="1"/>
  <c r="O116" i="1"/>
  <c r="E77" i="1"/>
  <c r="I124" i="1"/>
  <c r="M124" i="1"/>
  <c r="Q124" i="1"/>
  <c r="T78" i="1" l="1"/>
  <c r="U78" i="1" s="1"/>
  <c r="M120" i="1"/>
  <c r="O120" i="1"/>
  <c r="E120" i="1"/>
  <c r="Q120" i="1"/>
  <c r="G120" i="1"/>
  <c r="S120" i="1"/>
  <c r="I120" i="1"/>
  <c r="S78" i="1"/>
  <c r="R129" i="1"/>
  <c r="S73" i="1"/>
  <c r="U80" i="1"/>
  <c r="T120" i="1"/>
  <c r="U120" i="1" s="1"/>
  <c r="O127" i="1"/>
  <c r="N129" i="1"/>
  <c r="O73" i="1"/>
  <c r="P129" i="1"/>
  <c r="K78" i="1"/>
  <c r="J129" i="1"/>
  <c r="K73" i="1"/>
  <c r="D129" i="1"/>
  <c r="T73" i="1"/>
  <c r="G127" i="1"/>
  <c r="F129" i="1"/>
  <c r="G73" i="1"/>
  <c r="M127" i="1"/>
  <c r="S127" i="1"/>
  <c r="Q78" i="1"/>
  <c r="C129" i="1"/>
  <c r="I73" i="1"/>
  <c r="U122" i="1"/>
  <c r="T127" i="1"/>
  <c r="U127" i="1" s="1"/>
  <c r="I127" i="1"/>
  <c r="E127" i="1"/>
  <c r="L129" i="1"/>
  <c r="M73" i="1"/>
  <c r="K127" i="1"/>
  <c r="I78" i="1"/>
  <c r="H129" i="1"/>
  <c r="U75" i="1"/>
  <c r="U3" i="1"/>
  <c r="E73" i="1"/>
  <c r="E129" i="1" l="1"/>
  <c r="O129" i="1"/>
  <c r="I129" i="1"/>
  <c r="G129" i="1"/>
  <c r="S129" i="1"/>
  <c r="T129" i="1"/>
  <c r="U129" i="1" s="1"/>
  <c r="U73" i="1"/>
  <c r="M129" i="1"/>
  <c r="K129" i="1"/>
  <c r="Q129" i="1"/>
</calcChain>
</file>

<file path=xl/sharedStrings.xml><?xml version="1.0" encoding="utf-8"?>
<sst xmlns="http://schemas.openxmlformats.org/spreadsheetml/2006/main" count="185" uniqueCount="177">
  <si>
    <t>2016-2017</t>
  </si>
  <si>
    <t>Oct.  2016 Elementary Secondary Membership</t>
  </si>
  <si>
    <t>Debt Service &amp; Miscellaneous</t>
  </si>
  <si>
    <t>Dues &amp; Fees</t>
  </si>
  <si>
    <t>Judgments Against the LEA</t>
  </si>
  <si>
    <t>Redeption of Principal</t>
  </si>
  <si>
    <t>Interest</t>
  </si>
  <si>
    <t>Interset on Short-Term Debt</t>
  </si>
  <si>
    <t>Miscellaneous  Expenditures</t>
  </si>
  <si>
    <t>Miscellaneous Non-Public Expenditures</t>
  </si>
  <si>
    <t>Total Other Objects Expenditures</t>
  </si>
  <si>
    <t>LEA</t>
  </si>
  <si>
    <t>DISTRICT</t>
  </si>
  <si>
    <t>Object Code 800</t>
  </si>
  <si>
    <t>Object Code 810</t>
  </si>
  <si>
    <t>Object Code 820</t>
  </si>
  <si>
    <t>Object Code 831</t>
  </si>
  <si>
    <t>Object Code 832</t>
  </si>
  <si>
    <t>Object Code 835</t>
  </si>
  <si>
    <t>Object Code 890</t>
  </si>
  <si>
    <t>Object Code 895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</si>
  <si>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</si>
  <si>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</si>
  <si>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</si>
  <si>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</si>
  <si>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</si>
  <si>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</si>
  <si>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</si>
  <si>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</si>
  <si>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</si>
  <si>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</si>
  <si>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</si>
  <si>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</si>
  <si>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</si>
  <si>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</si>
  <si>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</si>
  <si>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</si>
  <si>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</si>
  <si>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</si>
  <si>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</si>
  <si>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</si>
  <si>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</si>
  <si>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</si>
  <si>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</si>
  <si>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</si>
  <si>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</si>
  <si>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</si>
  <si>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</si>
  <si>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 *</t>
  </si>
  <si>
    <t>Lafourche Parish</t>
  </si>
  <si>
    <t>LaSalle Parish</t>
  </si>
  <si>
    <t>Lincoln Parish</t>
  </si>
  <si>
    <t>Livingston Parish *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</si>
  <si>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</si>
  <si>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</si>
  <si>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</si>
  <si>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</si>
  <si>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</si>
  <si>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</si>
  <si>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</si>
  <si>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</si>
  <si>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</si>
  <si>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</si>
  <si>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</si>
  <si>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</si>
  <si>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</si>
  <si>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</si>
  <si>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</si>
  <si>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</si>
  <si>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</si>
  <si>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</si>
  <si>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</si>
  <si>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</si>
  <si>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</si>
  <si>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</si>
  <si>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</si>
  <si>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</si>
  <si>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</si>
  <si>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</si>
  <si>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</si>
  <si>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</si>
  <si>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</si>
  <si>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</si>
  <si>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</si>
  <si>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</si>
  <si>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</si>
  <si>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</si>
  <si>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</si>
  <si>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</si>
  <si>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</si>
  <si>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LSU Laboratory School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</si>
  <si>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</si>
  <si>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</si>
  <si>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</si>
  <si>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</si>
  <si>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</si>
  <si>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</si>
  <si>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Academy, Inc.</t>
  </si>
  <si>
    <t>Innovations in Milestones Inc.</t>
  </si>
  <si>
    <t>The MAX Charter School</t>
  </si>
  <si>
    <t>D'Arbonne Woods Charter School</t>
  </si>
  <si>
    <t>Community School for Apprenticeship Learning, Inc.</t>
  </si>
  <si>
    <t>Voices for International Business &amp; Education</t>
  </si>
  <si>
    <t>University View Academy, Inc. (FRM LA Connections)</t>
  </si>
  <si>
    <t>Lake Charles Charter Academy Foundation, Inc.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</si>
  <si>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</si>
  <si>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</si>
  <si>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</si>
  <si>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</si>
  <si>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</si>
  <si>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</si>
  <si>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</si>
  <si>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</si>
  <si>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</si>
  <si>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</si>
  <si>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</si>
  <si>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</si>
  <si>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</si>
  <si>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</si>
  <si>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</si>
  <si>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</si>
  <si>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</si>
  <si>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</si>
  <si>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</si>
  <si>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</si>
  <si>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</si>
  <si>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</si>
  <si>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</si>
  <si>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</si>
  <si>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</si>
  <si>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Group</t>
  </si>
  <si>
    <t>W4B001</t>
  </si>
  <si>
    <t>Lake Charles College Prep</t>
  </si>
  <si>
    <t>W5B001</t>
  </si>
  <si>
    <t>Northeast Claiborne Charter</t>
  </si>
  <si>
    <t>W6A001</t>
  </si>
  <si>
    <t>Northshore Charter School, Inc.</t>
  </si>
  <si>
    <t>W6B001</t>
  </si>
  <si>
    <t>Acadiana Renaissance Charter Academy</t>
  </si>
  <si>
    <t>W7A001</t>
  </si>
  <si>
    <t>Louisiana Key Academy</t>
  </si>
  <si>
    <t>W7B001</t>
  </si>
  <si>
    <t>Lafayette Charter Foundation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</si>
  <si>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</si>
  <si>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</si>
  <si>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</si>
  <si>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</si>
  <si>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</si>
  <si>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</si>
  <si>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</si>
  <si>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</si>
  <si>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</si>
  <si>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</si>
  <si>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</si>
  <si>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Tangipahoa Charter School Association</t>
  </si>
  <si>
    <t>WAU001</t>
  </si>
  <si>
    <t>GEO Prep Academy of Greater Baton Rouge</t>
  </si>
  <si>
    <t>W12001</t>
  </si>
  <si>
    <t>Pierre A. Capdau Learning Academy</t>
  </si>
  <si>
    <t>W13001</t>
  </si>
  <si>
    <t>Lake Area New Tech Early College High School</t>
  </si>
  <si>
    <t>W5A001</t>
  </si>
  <si>
    <t>Mary D. Coghill Charter School</t>
  </si>
  <si>
    <t>W84001</t>
  </si>
  <si>
    <t>KIPP Renaissance High School</t>
  </si>
  <si>
    <t>W31001</t>
  </si>
  <si>
    <t>Dr. Martin Luther King Charter School for Sci/Tech</t>
  </si>
  <si>
    <t>A02</t>
  </si>
  <si>
    <t>Office of Juvenile Justice</t>
  </si>
  <si>
    <t>Total State</t>
  </si>
  <si>
    <t>*Excludes one-time hurricane and/or flood related expenditures</t>
  </si>
  <si>
    <t>Recovery School District (Type 5 Charter Schools)</t>
  </si>
  <si>
    <t xml:space="preserve"> Total City/Parish School Districts</t>
  </si>
  <si>
    <t>Total Lab and State Approved Schools</t>
  </si>
  <si>
    <t>Total Type 2 Charter Schools</t>
  </si>
  <si>
    <t>Total Type 3B Charter Schools</t>
  </si>
  <si>
    <t>Per
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</si>
</sst>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8" x14ac:knownFonts="1">
    <font>
      <sz val="10"/>
      <name val="Arial"/>
    </font>
    <font>
      <b/>
      <sz val="1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</cellStyleXfs>
  <cellXfs count="6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6" fillId="3" borderId="5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3" fontId="6" fillId="4" borderId="6" xfId="2" applyNumberFormat="1" applyFont="1" applyFill="1" applyBorder="1" applyAlignment="1">
      <alignment horizontal="right" wrapText="1"/>
    </xf>
    <xf numFmtId="164" fontId="6" fillId="0" borderId="6" xfId="2" applyNumberFormat="1" applyFont="1" applyFill="1" applyBorder="1" applyAlignment="1">
      <alignment horizontal="right" wrapText="1"/>
    </xf>
    <xf numFmtId="164" fontId="6" fillId="5" borderId="6" xfId="2" applyNumberFormat="1" applyFont="1" applyFill="1" applyBorder="1" applyAlignment="1">
      <alignment horizontal="right" wrapText="1"/>
    </xf>
    <xf numFmtId="164" fontId="6" fillId="0" borderId="7" xfId="2" applyNumberFormat="1" applyFont="1" applyFill="1" applyBorder="1" applyAlignment="1">
      <alignment horizontal="right" wrapText="1"/>
    </xf>
    <xf numFmtId="164" fontId="6" fillId="5" borderId="7" xfId="2" applyNumberFormat="1" applyFont="1" applyFill="1" applyBorder="1" applyAlignment="1">
      <alignment horizontal="right" wrapText="1"/>
    </xf>
    <xf numFmtId="164" fontId="6" fillId="0" borderId="8" xfId="2" applyNumberFormat="1" applyFont="1" applyFill="1" applyBorder="1" applyAlignment="1">
      <alignment horizontal="right" wrapText="1"/>
    </xf>
    <xf numFmtId="164" fontId="6" fillId="5" borderId="8" xfId="2" applyNumberFormat="1" applyFont="1" applyFill="1" applyBorder="1" applyAlignment="1">
      <alignment horizontal="right" wrapText="1"/>
    </xf>
    <xf numFmtId="164" fontId="6" fillId="0" borderId="9" xfId="2" applyNumberFormat="1" applyFont="1" applyFill="1" applyBorder="1" applyAlignment="1">
      <alignment horizontal="right" wrapText="1"/>
    </xf>
    <xf numFmtId="0" fontId="3" fillId="0" borderId="0" xfId="0" applyFont="1" applyBorder="1"/>
    <xf numFmtId="3" fontId="2" fillId="2" borderId="4" xfId="0" applyNumberFormat="1" applyFont="1" applyFill="1" applyBorder="1"/>
    <xf numFmtId="164" fontId="2" fillId="0" borderId="3" xfId="0" applyNumberFormat="1" applyFont="1" applyBorder="1"/>
    <xf numFmtId="164" fontId="4" fillId="3" borderId="3" xfId="0" applyNumberFormat="1" applyFont="1" applyFill="1" applyBorder="1"/>
    <xf numFmtId="0" fontId="3" fillId="0" borderId="1" xfId="0" applyFont="1" applyBorder="1"/>
    <xf numFmtId="0" fontId="3" fillId="6" borderId="10" xfId="0" applyFont="1" applyFill="1" applyBorder="1"/>
    <xf numFmtId="3" fontId="6" fillId="4" borderId="7" xfId="2" applyNumberFormat="1" applyFont="1" applyFill="1" applyBorder="1" applyAlignment="1">
      <alignment horizontal="right" wrapText="1"/>
    </xf>
    <xf numFmtId="164" fontId="6" fillId="0" borderId="12" xfId="2" applyNumberFormat="1" applyFont="1" applyFill="1" applyBorder="1" applyAlignment="1">
      <alignment horizontal="right" wrapText="1"/>
    </xf>
    <xf numFmtId="164" fontId="6" fillId="5" borderId="12" xfId="2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10" xfId="0" applyFont="1" applyBorder="1" applyAlignment="1">
      <alignment vertical="center"/>
    </xf>
    <xf numFmtId="0" fontId="3" fillId="6" borderId="14" xfId="0" applyFont="1" applyFill="1" applyBorder="1"/>
    <xf numFmtId="0" fontId="2" fillId="0" borderId="13" xfId="0" applyFont="1" applyBorder="1" applyAlignment="1">
      <alignment vertical="center"/>
    </xf>
    <xf numFmtId="3" fontId="2" fillId="2" borderId="15" xfId="0" applyNumberFormat="1" applyFont="1" applyFill="1" applyBorder="1"/>
    <xf numFmtId="164" fontId="2" fillId="0" borderId="15" xfId="0" applyNumberFormat="1" applyFont="1" applyBorder="1"/>
    <xf numFmtId="164" fontId="4" fillId="3" borderId="15" xfId="0" applyNumberFormat="1" applyFont="1" applyFill="1" applyBorder="1"/>
    <xf numFmtId="0" fontId="3" fillId="0" borderId="13" xfId="0" applyFont="1" applyBorder="1"/>
    <xf numFmtId="3" fontId="6" fillId="4" borderId="5" xfId="2" applyNumberFormat="1" applyFont="1" applyFill="1" applyBorder="1" applyAlignment="1">
      <alignment horizontal="right" wrapText="1"/>
    </xf>
    <xf numFmtId="164" fontId="6" fillId="8" borderId="7" xfId="2" applyNumberFormat="1" applyFont="1" applyFill="1" applyBorder="1" applyAlignment="1">
      <alignment horizontal="right" wrapText="1"/>
    </xf>
    <xf numFmtId="164" fontId="2" fillId="9" borderId="3" xfId="0" applyNumberFormat="1" applyFont="1" applyFill="1" applyBorder="1"/>
    <xf numFmtId="0" fontId="6" fillId="3" borderId="11" xfId="1" applyFont="1" applyFill="1" applyBorder="1" applyAlignment="1">
      <alignment horizontal="center"/>
    </xf>
    <xf numFmtId="0" fontId="6" fillId="0" borderId="16" xfId="2" applyFont="1" applyFill="1" applyBorder="1" applyAlignment="1">
      <alignment wrapText="1"/>
    </xf>
    <xf numFmtId="0" fontId="6" fillId="0" borderId="17" xfId="2" applyFont="1" applyFill="1" applyBorder="1" applyAlignment="1">
      <alignment wrapText="1"/>
    </xf>
    <xf numFmtId="0" fontId="6" fillId="0" borderId="18" xfId="2" applyFont="1" applyFill="1" applyBorder="1" applyAlignment="1">
      <alignment horizontal="left" wrapText="1"/>
    </xf>
    <xf numFmtId="0" fontId="6" fillId="0" borderId="18" xfId="2" applyFont="1" applyFill="1" applyBorder="1" applyAlignment="1">
      <alignment wrapText="1"/>
    </xf>
    <xf numFmtId="0" fontId="6" fillId="7" borderId="16" xfId="3" applyFont="1" applyFill="1" applyBorder="1" applyAlignment="1">
      <alignment wrapText="1"/>
    </xf>
    <xf numFmtId="0" fontId="6" fillId="0" borderId="17" xfId="2" applyFont="1" applyFill="1" applyBorder="1" applyAlignment="1">
      <alignment horizontal="left" wrapText="1"/>
    </xf>
    <xf numFmtId="0" fontId="6" fillId="0" borderId="16" xfId="2" applyFont="1" applyFill="1" applyBorder="1" applyAlignment="1">
      <alignment horizontal="left" wrapText="1"/>
    </xf>
    <xf numFmtId="0" fontId="6" fillId="0" borderId="19" xfId="2" applyFont="1" applyFill="1" applyBorder="1" applyAlignment="1">
      <alignment wrapText="1"/>
    </xf>
    <xf numFmtId="0" fontId="6" fillId="0" borderId="5" xfId="2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7" borderId="5" xfId="3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8" fontId="3" fillId="0" borderId="0" xfId="4" applyNumberFormat="1" applyFont="1" applyFill="1" applyAlignment="1">
      <alignment horizontal="left" vertical="top" wrapText="1"/>
    </xf>
    <xf numFmtId="0" fontId="0" fillId="0" borderId="0" xfId="0" applyAlignment="1"/>
    <xf numFmtId="0" fontId="2" fillId="2" borderId="20" xfId="0" applyFont="1" applyFill="1" applyBorder="1" applyAlignment="1">
      <alignment horizontal="center" vertical="center" wrapText="1"/>
    </xf>
    <xf numFmtId="164" fontId="6" fillId="0" borderId="21" xfId="2" applyNumberFormat="1" applyFont="1" applyFill="1" applyBorder="1" applyAlignment="1">
      <alignment horizontal="right" wrapText="1"/>
    </xf>
    <xf numFmtId="164" fontId="6" fillId="0" borderId="22" xfId="2" applyNumberFormat="1" applyFont="1" applyFill="1" applyBorder="1" applyAlignment="1">
      <alignment horizontal="right" wrapText="1"/>
    </xf>
    <xf numFmtId="164" fontId="6" fillId="0" borderId="23" xfId="2" applyNumberFormat="1" applyFont="1" applyFill="1" applyBorder="1" applyAlignment="1">
      <alignment horizontal="right" wrapText="1"/>
    </xf>
    <xf numFmtId="164" fontId="2" fillId="0" borderId="24" xfId="0" applyNumberFormat="1" applyFont="1" applyBorder="1"/>
    <xf numFmtId="164" fontId="6" fillId="0" borderId="25" xfId="2" applyNumberFormat="1" applyFont="1" applyFill="1" applyBorder="1" applyAlignment="1">
      <alignment horizontal="right" wrapText="1"/>
    </xf>
    <xf numFmtId="164" fontId="2" fillId="0" borderId="26" xfId="0" applyNumberFormat="1" applyFont="1" applyBorder="1"/>
  </cellXfs>
  <cellStyles count="5">
    <cellStyle name="Normal" xfId="0" builtinId="0"/>
    <cellStyle name="Normal 38 2" xfId="4"/>
    <cellStyle name="Normal_800" xfId="1"/>
    <cellStyle name="Normal_Sheet1" xfId="2"/>
    <cellStyle name="Normal_Sheet1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76"/>
  <sheetViews>
    <sheetView tabSelected="1" view="pageBreakPreview" zoomScale="80" zoomScaleNormal="100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2.75" x14ac:dyDescent="0.2"/>
  <cols>
    <col min="1" max="1" width="9.5703125" style="45" customWidth="1"/>
    <col min="2" max="2" width="38.5703125" style="3" customWidth="1"/>
    <col min="3" max="3" width="12.42578125" style="3" customWidth="1"/>
    <col min="4" max="4" width="14.7109375" style="3" customWidth="1"/>
    <col min="5" max="5" width="6.28515625" style="3" bestFit="1" customWidth="1"/>
    <col min="6" max="6" width="14.42578125" style="3" customWidth="1"/>
    <col min="7" max="7" width="5.5703125" style="3" bestFit="1" customWidth="1"/>
    <col min="8" max="8" width="14.42578125" style="3" customWidth="1"/>
    <col min="9" max="9" width="5.5703125" style="3" bestFit="1" customWidth="1"/>
    <col min="10" max="10" width="13.42578125" style="3" customWidth="1"/>
    <col min="11" max="11" width="6.28515625" style="3" bestFit="1" customWidth="1"/>
    <col min="12" max="12" width="14.7109375" style="3" customWidth="1"/>
    <col min="13" max="13" width="6.28515625" style="3" bestFit="1" customWidth="1"/>
    <col min="14" max="14" width="14.85546875" style="3" customWidth="1"/>
    <col min="15" max="15" width="5.5703125" style="3" bestFit="1" customWidth="1"/>
    <col min="16" max="16" width="14.85546875" style="3" customWidth="1"/>
    <col min="17" max="17" width="5.5703125" style="3" bestFit="1" customWidth="1"/>
    <col min="18" max="18" width="14.28515625" style="3" customWidth="1"/>
    <col min="19" max="19" width="5.5703125" style="3" bestFit="1" customWidth="1"/>
    <col min="20" max="20" width="16.85546875" style="3" customWidth="1"/>
    <col min="21" max="21" width="8.7109375" style="3" bestFit="1" customWidth="1"/>
    <col min="22" max="103" width="9.140625" style="15"/>
    <col min="104" max="16384" width="9.140625" style="3"/>
  </cols>
  <sheetData>
    <row r="1" spans="1:21" ht="56.25" customHeight="1" x14ac:dyDescent="0.2">
      <c r="A1" s="53" t="s">
        <v>0</v>
      </c>
      <c r="B1" s="54"/>
      <c r="C1" s="55" t="s">
        <v>1</v>
      </c>
      <c r="D1" s="1" t="s">
        <v>2</v>
      </c>
      <c r="E1" s="52" t="s">
        <v>176</v>
      </c>
      <c r="F1" s="1" t="s">
        <v>3</v>
      </c>
      <c r="G1" s="52" t="s">
        <v>176</v>
      </c>
      <c r="H1" s="1" t="s">
        <v>4</v>
      </c>
      <c r="I1" s="52" t="s">
        <v>176</v>
      </c>
      <c r="J1" s="2" t="s">
        <v>5</v>
      </c>
      <c r="K1" s="52" t="s">
        <v>176</v>
      </c>
      <c r="L1" s="2" t="s">
        <v>6</v>
      </c>
      <c r="M1" s="52" t="s">
        <v>176</v>
      </c>
      <c r="N1" s="1" t="s">
        <v>7</v>
      </c>
      <c r="O1" s="52" t="s">
        <v>176</v>
      </c>
      <c r="P1" s="2" t="s">
        <v>8</v>
      </c>
      <c r="Q1" s="52" t="s">
        <v>176</v>
      </c>
      <c r="R1" s="2" t="s">
        <v>9</v>
      </c>
      <c r="S1" s="52" t="s">
        <v>176</v>
      </c>
      <c r="T1" s="57" t="s">
        <v>10</v>
      </c>
      <c r="U1" s="61" t="s">
        <v>176</v>
      </c>
    </row>
    <row r="2" spans="1:21" ht="27" customHeight="1" x14ac:dyDescent="0.2">
      <c r="A2" s="4" t="s">
        <v>11</v>
      </c>
      <c r="B2" s="35" t="s">
        <v>12</v>
      </c>
      <c r="C2" s="56"/>
      <c r="D2" s="6" t="s">
        <v>13</v>
      </c>
      <c r="E2" s="52"/>
      <c r="F2" s="6" t="s">
        <v>14</v>
      </c>
      <c r="G2" s="52"/>
      <c r="H2" s="6" t="s">
        <v>15</v>
      </c>
      <c r="I2" s="52"/>
      <c r="J2" s="6" t="s">
        <v>16</v>
      </c>
      <c r="K2" s="52"/>
      <c r="L2" s="6" t="s">
        <v>17</v>
      </c>
      <c r="M2" s="52"/>
      <c r="N2" s="6" t="s">
        <v>18</v>
      </c>
      <c r="O2" s="52"/>
      <c r="P2" s="6" t="s">
        <v>19</v>
      </c>
      <c r="Q2" s="52"/>
      <c r="R2" s="6" t="s">
        <v>20</v>
      </c>
      <c r="S2" s="52"/>
      <c r="T2" s="58"/>
      <c r="U2" s="61"/>
    </row>
    <row r="3" spans="1:21" x14ac:dyDescent="0.2">
      <c r="A3" s="44">
        <v>1</v>
      </c>
      <c r="B3" s="36" t="s">
        <v>21</v>
      </c>
      <c r="C3" s="7">
        <v>9839</v>
      </c>
      <c r="D3" s="8">
        <v>174975</v>
      </c>
      <c r="E3" s="8">
        <f>D3/$C3</f>
        <v>17.783819493851002</v>
      </c>
      <c r="F3" s="8">
        <v>11541</v>
      </c>
      <c r="G3" s="8">
        <f>F3/$C3</f>
        <v>1.1729850594572619</v>
      </c>
      <c r="H3" s="8">
        <v>0</v>
      </c>
      <c r="I3" s="8">
        <f>H3/$C3</f>
        <v>0</v>
      </c>
      <c r="J3" s="8">
        <v>1670216</v>
      </c>
      <c r="K3" s="8">
        <f>J3/$C3</f>
        <v>169.75464986279093</v>
      </c>
      <c r="L3" s="8">
        <v>90163</v>
      </c>
      <c r="M3" s="5"/>
      <c r="N3" s="8">
        <v>0</v>
      </c>
      <c r="O3" s="8">
        <f>N3/$C3</f>
        <v>0</v>
      </c>
      <c r="P3" s="8">
        <v>660401</v>
      </c>
      <c r="Q3" s="8">
        <f>P3/$C3</f>
        <v>67.120743978046548</v>
      </c>
      <c r="R3" s="8">
        <v>19428</v>
      </c>
      <c r="S3" s="8">
        <f>R3/$C3</f>
        <v>1.9745909137107429</v>
      </c>
      <c r="T3" s="9">
        <f>D3+F3+H3+J3+L3+N3+P3+R3</f>
        <v>2626724</v>
      </c>
      <c r="U3" s="62">
        <f>T3/$C3</f>
        <v>266.97062709624964</v>
      </c>
    </row>
    <row r="4" spans="1:21" x14ac:dyDescent="0.2">
      <c r="A4" s="44">
        <v>2</v>
      </c>
      <c r="B4" s="37" t="s">
        <v>22</v>
      </c>
      <c r="C4" s="7">
        <v>4279</v>
      </c>
      <c r="D4" s="8">
        <v>112146</v>
      </c>
      <c r="E4" s="10">
        <f t="shared" ref="E4:E67" si="0">D4/$C4</f>
        <v>26.208459920542182</v>
      </c>
      <c r="F4" s="10">
        <v>7963</v>
      </c>
      <c r="G4" s="10">
        <f t="shared" ref="G4:G67" si="1">F4/$C4</f>
        <v>1.8609488198177144</v>
      </c>
      <c r="H4" s="10">
        <v>5704</v>
      </c>
      <c r="I4" s="10">
        <f t="shared" ref="I4:I67" si="2">H4/$C4</f>
        <v>1.3330217340500117</v>
      </c>
      <c r="J4" s="10">
        <v>1215000</v>
      </c>
      <c r="K4" s="10">
        <f t="shared" ref="K4:K67" si="3">J4/$C4</f>
        <v>283.94484692685205</v>
      </c>
      <c r="L4" s="10">
        <v>517987</v>
      </c>
      <c r="M4" s="10">
        <f t="shared" ref="M4:M67" si="4">L4/$C4</f>
        <v>121.05328347744801</v>
      </c>
      <c r="N4" s="10">
        <v>0</v>
      </c>
      <c r="O4" s="10">
        <f t="shared" ref="O4:O67" si="5">N4/$C4</f>
        <v>0</v>
      </c>
      <c r="P4" s="10">
        <v>0</v>
      </c>
      <c r="Q4" s="10">
        <f t="shared" ref="Q4:Q67" si="6">P4/$C4</f>
        <v>0</v>
      </c>
      <c r="R4" s="10">
        <v>4680</v>
      </c>
      <c r="S4" s="10">
        <f t="shared" ref="S4:S67" si="7">R4/$C4</f>
        <v>1.0937134844589858</v>
      </c>
      <c r="T4" s="11">
        <f t="shared" ref="T4:T67" si="8">D4+F4+H4+J4+L4+N4+P4+R4</f>
        <v>1863480</v>
      </c>
      <c r="U4" s="63">
        <f t="shared" ref="U4:U67" si="9">T4/$C4</f>
        <v>435.49427436316898</v>
      </c>
    </row>
    <row r="5" spans="1:21" x14ac:dyDescent="0.2">
      <c r="A5" s="44">
        <v>3</v>
      </c>
      <c r="B5" s="37" t="s">
        <v>23</v>
      </c>
      <c r="C5" s="7">
        <v>22048</v>
      </c>
      <c r="D5" s="8">
        <v>430139</v>
      </c>
      <c r="E5" s="10">
        <f t="shared" si="0"/>
        <v>19.50920718432511</v>
      </c>
      <c r="F5" s="10">
        <v>89471</v>
      </c>
      <c r="G5" s="10">
        <f t="shared" si="1"/>
        <v>4.0580097968069664</v>
      </c>
      <c r="H5" s="10">
        <v>0</v>
      </c>
      <c r="I5" s="10">
        <f t="shared" si="2"/>
        <v>0</v>
      </c>
      <c r="J5" s="10">
        <v>10381371</v>
      </c>
      <c r="K5" s="10">
        <f t="shared" si="3"/>
        <v>470.85318396226415</v>
      </c>
      <c r="L5" s="10">
        <v>4925870</v>
      </c>
      <c r="M5" s="10">
        <f t="shared" si="4"/>
        <v>223.41572931785197</v>
      </c>
      <c r="N5" s="10">
        <v>0</v>
      </c>
      <c r="O5" s="10">
        <f t="shared" si="5"/>
        <v>0</v>
      </c>
      <c r="P5" s="10">
        <v>5300000</v>
      </c>
      <c r="Q5" s="10">
        <f t="shared" si="6"/>
        <v>240.38461538461539</v>
      </c>
      <c r="R5" s="10">
        <v>40072</v>
      </c>
      <c r="S5" s="10">
        <f t="shared" si="7"/>
        <v>1.817489114658926</v>
      </c>
      <c r="T5" s="11">
        <f t="shared" si="8"/>
        <v>21166923</v>
      </c>
      <c r="U5" s="63">
        <f t="shared" si="9"/>
        <v>960.03823476052253</v>
      </c>
    </row>
    <row r="6" spans="1:21" x14ac:dyDescent="0.2">
      <c r="A6" s="44">
        <v>4</v>
      </c>
      <c r="B6" s="37" t="s">
        <v>24</v>
      </c>
      <c r="C6" s="7">
        <v>3589</v>
      </c>
      <c r="D6" s="8">
        <v>162404</v>
      </c>
      <c r="E6" s="10">
        <f t="shared" si="0"/>
        <v>45.250487601003066</v>
      </c>
      <c r="F6" s="10">
        <v>30492</v>
      </c>
      <c r="G6" s="10">
        <f t="shared" si="1"/>
        <v>8.4959598774031768</v>
      </c>
      <c r="H6" s="10">
        <v>0</v>
      </c>
      <c r="I6" s="10">
        <f t="shared" si="2"/>
        <v>0</v>
      </c>
      <c r="J6" s="10">
        <v>443726</v>
      </c>
      <c r="K6" s="10">
        <f t="shared" si="3"/>
        <v>123.63499582056284</v>
      </c>
      <c r="L6" s="10">
        <v>650737</v>
      </c>
      <c r="M6" s="10">
        <f t="shared" si="4"/>
        <v>181.31429367511842</v>
      </c>
      <c r="N6" s="10">
        <v>0</v>
      </c>
      <c r="O6" s="10">
        <f t="shared" si="5"/>
        <v>0</v>
      </c>
      <c r="P6" s="10">
        <v>0</v>
      </c>
      <c r="Q6" s="10">
        <f t="shared" si="6"/>
        <v>0</v>
      </c>
      <c r="R6" s="10">
        <v>1391</v>
      </c>
      <c r="S6" s="10">
        <f t="shared" si="7"/>
        <v>0.38757314015045974</v>
      </c>
      <c r="T6" s="11">
        <f t="shared" si="8"/>
        <v>1288750</v>
      </c>
      <c r="U6" s="63">
        <f t="shared" si="9"/>
        <v>359.08331011423797</v>
      </c>
    </row>
    <row r="7" spans="1:21" x14ac:dyDescent="0.2">
      <c r="A7" s="44">
        <v>5</v>
      </c>
      <c r="B7" s="38" t="s">
        <v>25</v>
      </c>
      <c r="C7" s="7">
        <v>5534</v>
      </c>
      <c r="D7" s="8">
        <v>4505</v>
      </c>
      <c r="E7" s="12">
        <f t="shared" si="0"/>
        <v>0.81405854716299242</v>
      </c>
      <c r="F7" s="12">
        <v>0</v>
      </c>
      <c r="G7" s="12">
        <f t="shared" si="1"/>
        <v>0</v>
      </c>
      <c r="H7" s="12">
        <v>0</v>
      </c>
      <c r="I7" s="12">
        <f t="shared" si="2"/>
        <v>0</v>
      </c>
      <c r="J7" s="12">
        <v>808428</v>
      </c>
      <c r="K7" s="12">
        <f t="shared" si="3"/>
        <v>146.08384531984098</v>
      </c>
      <c r="L7" s="12">
        <v>30740</v>
      </c>
      <c r="M7" s="12">
        <f t="shared" si="4"/>
        <v>5.5547524394651244</v>
      </c>
      <c r="N7" s="12">
        <v>0</v>
      </c>
      <c r="O7" s="12">
        <f t="shared" si="5"/>
        <v>0</v>
      </c>
      <c r="P7" s="12">
        <v>0</v>
      </c>
      <c r="Q7" s="12">
        <f t="shared" si="6"/>
        <v>0</v>
      </c>
      <c r="R7" s="12">
        <v>15837</v>
      </c>
      <c r="S7" s="12">
        <f t="shared" si="7"/>
        <v>2.8617636429345863</v>
      </c>
      <c r="T7" s="13">
        <f t="shared" si="8"/>
        <v>859510</v>
      </c>
      <c r="U7" s="64">
        <f t="shared" si="9"/>
        <v>155.31441994940369</v>
      </c>
    </row>
    <row r="8" spans="1:21" x14ac:dyDescent="0.2">
      <c r="A8" s="44">
        <v>6</v>
      </c>
      <c r="B8" s="36" t="s">
        <v>26</v>
      </c>
      <c r="C8" s="7">
        <v>5952</v>
      </c>
      <c r="D8" s="8">
        <v>3674</v>
      </c>
      <c r="E8" s="8">
        <f t="shared" si="0"/>
        <v>0.61727150537634412</v>
      </c>
      <c r="F8" s="14">
        <v>15299</v>
      </c>
      <c r="G8" s="8">
        <f t="shared" si="1"/>
        <v>2.570396505376344</v>
      </c>
      <c r="H8" s="8">
        <v>0</v>
      </c>
      <c r="I8" s="8">
        <f t="shared" si="2"/>
        <v>0</v>
      </c>
      <c r="J8" s="8">
        <v>3342000</v>
      </c>
      <c r="K8" s="8">
        <f t="shared" si="3"/>
        <v>561.49193548387098</v>
      </c>
      <c r="L8" s="8">
        <v>1118287</v>
      </c>
      <c r="M8" s="8">
        <f t="shared" si="4"/>
        <v>187.88424059139786</v>
      </c>
      <c r="N8" s="8">
        <v>0</v>
      </c>
      <c r="O8" s="8">
        <f t="shared" si="5"/>
        <v>0</v>
      </c>
      <c r="P8" s="8">
        <v>0</v>
      </c>
      <c r="Q8" s="8">
        <f t="shared" si="6"/>
        <v>0</v>
      </c>
      <c r="R8" s="8">
        <v>21609</v>
      </c>
      <c r="S8" s="8">
        <f t="shared" si="7"/>
        <v>3.6305443548387095</v>
      </c>
      <c r="T8" s="9">
        <f t="shared" si="8"/>
        <v>4500869</v>
      </c>
      <c r="U8" s="62">
        <f t="shared" si="9"/>
        <v>756.19438844086017</v>
      </c>
    </row>
    <row r="9" spans="1:21" x14ac:dyDescent="0.2">
      <c r="A9" s="44">
        <v>7</v>
      </c>
      <c r="B9" s="37" t="s">
        <v>27</v>
      </c>
      <c r="C9" s="7">
        <v>2262</v>
      </c>
      <c r="D9" s="8">
        <v>37940</v>
      </c>
      <c r="E9" s="10">
        <f t="shared" si="0"/>
        <v>16.772767462422635</v>
      </c>
      <c r="F9" s="10">
        <v>20367</v>
      </c>
      <c r="G9" s="10">
        <f t="shared" si="1"/>
        <v>9.0039787798408479</v>
      </c>
      <c r="H9" s="10">
        <v>0</v>
      </c>
      <c r="I9" s="10">
        <f t="shared" si="2"/>
        <v>0</v>
      </c>
      <c r="J9" s="10">
        <v>1250620</v>
      </c>
      <c r="K9" s="10">
        <f t="shared" si="3"/>
        <v>552.88240495137052</v>
      </c>
      <c r="L9" s="10">
        <v>266861</v>
      </c>
      <c r="M9" s="10">
        <f t="shared" si="4"/>
        <v>117.97568523430593</v>
      </c>
      <c r="N9" s="10">
        <v>0</v>
      </c>
      <c r="O9" s="10">
        <f t="shared" si="5"/>
        <v>0</v>
      </c>
      <c r="P9" s="10">
        <v>0</v>
      </c>
      <c r="Q9" s="10">
        <f t="shared" si="6"/>
        <v>0</v>
      </c>
      <c r="R9" s="10">
        <v>650</v>
      </c>
      <c r="S9" s="10">
        <f t="shared" si="7"/>
        <v>0.28735632183908044</v>
      </c>
      <c r="T9" s="11">
        <f t="shared" si="8"/>
        <v>1576438</v>
      </c>
      <c r="U9" s="63">
        <f t="shared" si="9"/>
        <v>696.9221927497789</v>
      </c>
    </row>
    <row r="10" spans="1:21" x14ac:dyDescent="0.2">
      <c r="A10" s="44">
        <v>8</v>
      </c>
      <c r="B10" s="37" t="s">
        <v>28</v>
      </c>
      <c r="C10" s="7">
        <v>22251</v>
      </c>
      <c r="D10" s="8">
        <v>187546</v>
      </c>
      <c r="E10" s="10">
        <f t="shared" si="0"/>
        <v>8.4286548919149702</v>
      </c>
      <c r="F10" s="10">
        <v>29205</v>
      </c>
      <c r="G10" s="10">
        <f t="shared" si="1"/>
        <v>1.3125252797627074</v>
      </c>
      <c r="H10" s="10">
        <v>0</v>
      </c>
      <c r="I10" s="10">
        <f t="shared" si="2"/>
        <v>0</v>
      </c>
      <c r="J10" s="10">
        <v>7377156</v>
      </c>
      <c r="K10" s="10">
        <f t="shared" si="3"/>
        <v>331.54267223944993</v>
      </c>
      <c r="L10" s="10">
        <v>5504180</v>
      </c>
      <c r="M10" s="10">
        <f t="shared" si="4"/>
        <v>247.36775875241563</v>
      </c>
      <c r="N10" s="10">
        <v>0</v>
      </c>
      <c r="O10" s="10">
        <f t="shared" si="5"/>
        <v>0</v>
      </c>
      <c r="P10" s="10">
        <v>28700</v>
      </c>
      <c r="Q10" s="10">
        <f t="shared" si="6"/>
        <v>1.2898296705766032</v>
      </c>
      <c r="R10" s="10">
        <v>0</v>
      </c>
      <c r="S10" s="10">
        <f t="shared" si="7"/>
        <v>0</v>
      </c>
      <c r="T10" s="11">
        <f t="shared" si="8"/>
        <v>13126787</v>
      </c>
      <c r="U10" s="63">
        <f t="shared" si="9"/>
        <v>589.94144083411982</v>
      </c>
    </row>
    <row r="11" spans="1:21" x14ac:dyDescent="0.2">
      <c r="A11" s="44">
        <v>9</v>
      </c>
      <c r="B11" s="37" t="s">
        <v>29</v>
      </c>
      <c r="C11" s="7">
        <v>39921</v>
      </c>
      <c r="D11" s="8">
        <v>237509</v>
      </c>
      <c r="E11" s="10">
        <f t="shared" si="0"/>
        <v>5.949475213546755</v>
      </c>
      <c r="F11" s="10">
        <v>263512</v>
      </c>
      <c r="G11" s="10">
        <f t="shared" si="1"/>
        <v>6.600836652388467</v>
      </c>
      <c r="H11" s="10">
        <v>0</v>
      </c>
      <c r="I11" s="10">
        <f t="shared" si="2"/>
        <v>0</v>
      </c>
      <c r="J11" s="10">
        <v>8659803</v>
      </c>
      <c r="K11" s="10">
        <f t="shared" si="3"/>
        <v>216.92349891034794</v>
      </c>
      <c r="L11" s="10">
        <v>4790453</v>
      </c>
      <c r="M11" s="10">
        <f t="shared" si="4"/>
        <v>119.99832168532852</v>
      </c>
      <c r="N11" s="10">
        <v>68533</v>
      </c>
      <c r="O11" s="10">
        <f t="shared" si="5"/>
        <v>1.7167155131384484</v>
      </c>
      <c r="P11" s="10">
        <v>0</v>
      </c>
      <c r="Q11" s="10">
        <f t="shared" si="6"/>
        <v>0</v>
      </c>
      <c r="R11" s="10">
        <v>155018</v>
      </c>
      <c r="S11" s="10">
        <f t="shared" si="7"/>
        <v>3.8831191603416748</v>
      </c>
      <c r="T11" s="11">
        <f t="shared" si="8"/>
        <v>14174828</v>
      </c>
      <c r="U11" s="63">
        <f t="shared" si="9"/>
        <v>355.07196713509182</v>
      </c>
    </row>
    <row r="12" spans="1:21" x14ac:dyDescent="0.2">
      <c r="A12" s="44">
        <v>10</v>
      </c>
      <c r="B12" s="38" t="s">
        <v>30</v>
      </c>
      <c r="C12" s="7">
        <v>32623</v>
      </c>
      <c r="D12" s="8">
        <v>962493</v>
      </c>
      <c r="E12" s="12">
        <f t="shared" si="0"/>
        <v>29.503509793703827</v>
      </c>
      <c r="F12" s="10">
        <v>22516</v>
      </c>
      <c r="G12" s="12">
        <f t="shared" si="1"/>
        <v>0.69018790423934029</v>
      </c>
      <c r="H12" s="12">
        <v>0</v>
      </c>
      <c r="I12" s="12">
        <f t="shared" si="2"/>
        <v>0</v>
      </c>
      <c r="J12" s="12">
        <v>18233654</v>
      </c>
      <c r="K12" s="12">
        <f t="shared" si="3"/>
        <v>558.92020966802568</v>
      </c>
      <c r="L12" s="12">
        <v>5463789</v>
      </c>
      <c r="M12" s="12">
        <f t="shared" si="4"/>
        <v>167.48272691046193</v>
      </c>
      <c r="N12" s="12">
        <v>0</v>
      </c>
      <c r="O12" s="12">
        <f t="shared" si="5"/>
        <v>0</v>
      </c>
      <c r="P12" s="12">
        <v>0</v>
      </c>
      <c r="Q12" s="12">
        <f t="shared" si="6"/>
        <v>0</v>
      </c>
      <c r="R12" s="12">
        <v>137646</v>
      </c>
      <c r="S12" s="12">
        <f t="shared" si="7"/>
        <v>4.2192931367440147</v>
      </c>
      <c r="T12" s="13">
        <f t="shared" si="8"/>
        <v>24820098</v>
      </c>
      <c r="U12" s="64">
        <f t="shared" si="9"/>
        <v>760.81592741317479</v>
      </c>
    </row>
    <row r="13" spans="1:21" x14ac:dyDescent="0.2">
      <c r="A13" s="44">
        <v>11</v>
      </c>
      <c r="B13" s="36" t="s">
        <v>31</v>
      </c>
      <c r="C13" s="7">
        <v>1695</v>
      </c>
      <c r="D13" s="8">
        <v>65106</v>
      </c>
      <c r="E13" s="8">
        <f t="shared" si="0"/>
        <v>38.41061946902655</v>
      </c>
      <c r="F13" s="8">
        <v>13189</v>
      </c>
      <c r="G13" s="8">
        <f t="shared" si="1"/>
        <v>7.7811209439528026</v>
      </c>
      <c r="H13" s="8">
        <v>0</v>
      </c>
      <c r="I13" s="8">
        <f t="shared" si="2"/>
        <v>0</v>
      </c>
      <c r="J13" s="8">
        <v>680000</v>
      </c>
      <c r="K13" s="8">
        <f t="shared" si="3"/>
        <v>401.17994100294987</v>
      </c>
      <c r="L13" s="8">
        <v>223576</v>
      </c>
      <c r="M13" s="8">
        <f t="shared" si="4"/>
        <v>131.90324483775811</v>
      </c>
      <c r="N13" s="8">
        <v>0</v>
      </c>
      <c r="O13" s="8">
        <f t="shared" si="5"/>
        <v>0</v>
      </c>
      <c r="P13" s="8">
        <v>0</v>
      </c>
      <c r="Q13" s="8">
        <f t="shared" si="6"/>
        <v>0</v>
      </c>
      <c r="R13" s="8">
        <v>220</v>
      </c>
      <c r="S13" s="8">
        <f t="shared" si="7"/>
        <v>0.12979351032448377</v>
      </c>
      <c r="T13" s="9">
        <f t="shared" si="8"/>
        <v>982091</v>
      </c>
      <c r="U13" s="62">
        <f t="shared" si="9"/>
        <v>579.40471976401182</v>
      </c>
    </row>
    <row r="14" spans="1:21" x14ac:dyDescent="0.2">
      <c r="A14" s="44">
        <v>12</v>
      </c>
      <c r="B14" s="37" t="s">
        <v>32</v>
      </c>
      <c r="C14" s="7">
        <v>1348</v>
      </c>
      <c r="D14" s="8">
        <v>105974</v>
      </c>
      <c r="E14" s="10">
        <f t="shared" si="0"/>
        <v>78.615727002967361</v>
      </c>
      <c r="F14" s="10">
        <v>14014</v>
      </c>
      <c r="G14" s="10">
        <f t="shared" si="1"/>
        <v>10.396142433234422</v>
      </c>
      <c r="H14" s="10">
        <v>0</v>
      </c>
      <c r="I14" s="10">
        <f t="shared" si="2"/>
        <v>0</v>
      </c>
      <c r="J14" s="10">
        <v>2290000</v>
      </c>
      <c r="K14" s="10">
        <f t="shared" si="3"/>
        <v>1698.813056379822</v>
      </c>
      <c r="L14" s="10">
        <v>57875</v>
      </c>
      <c r="M14" s="10">
        <f t="shared" si="4"/>
        <v>42.933976261127597</v>
      </c>
      <c r="N14" s="10">
        <v>0</v>
      </c>
      <c r="O14" s="10">
        <f t="shared" si="5"/>
        <v>0</v>
      </c>
      <c r="P14" s="10">
        <v>0</v>
      </c>
      <c r="Q14" s="10">
        <f t="shared" si="6"/>
        <v>0</v>
      </c>
      <c r="R14" s="10">
        <v>0</v>
      </c>
      <c r="S14" s="10">
        <f t="shared" si="7"/>
        <v>0</v>
      </c>
      <c r="T14" s="11">
        <f t="shared" si="8"/>
        <v>2467863</v>
      </c>
      <c r="U14" s="63">
        <f t="shared" si="9"/>
        <v>1830.7589020771513</v>
      </c>
    </row>
    <row r="15" spans="1:21" x14ac:dyDescent="0.2">
      <c r="A15" s="44">
        <v>13</v>
      </c>
      <c r="B15" s="37" t="s">
        <v>33</v>
      </c>
      <c r="C15" s="7">
        <v>1330</v>
      </c>
      <c r="D15" s="8">
        <v>9598</v>
      </c>
      <c r="E15" s="10">
        <f t="shared" si="0"/>
        <v>7.2165413533834588</v>
      </c>
      <c r="F15" s="10">
        <v>5828</v>
      </c>
      <c r="G15" s="10">
        <f t="shared" si="1"/>
        <v>4.3819548872180452</v>
      </c>
      <c r="H15" s="10">
        <v>10500</v>
      </c>
      <c r="I15" s="10">
        <f t="shared" si="2"/>
        <v>7.8947368421052628</v>
      </c>
      <c r="J15" s="10">
        <v>30000</v>
      </c>
      <c r="K15" s="10">
        <f t="shared" si="3"/>
        <v>22.556390977443609</v>
      </c>
      <c r="L15" s="10">
        <v>28680</v>
      </c>
      <c r="M15" s="10">
        <f t="shared" si="4"/>
        <v>21.563909774436091</v>
      </c>
      <c r="N15" s="10">
        <v>0</v>
      </c>
      <c r="O15" s="10">
        <f t="shared" si="5"/>
        <v>0</v>
      </c>
      <c r="P15" s="10">
        <v>0</v>
      </c>
      <c r="Q15" s="10">
        <f t="shared" si="6"/>
        <v>0</v>
      </c>
      <c r="R15" s="10">
        <v>0</v>
      </c>
      <c r="S15" s="10">
        <f t="shared" si="7"/>
        <v>0</v>
      </c>
      <c r="T15" s="11">
        <f t="shared" si="8"/>
        <v>84606</v>
      </c>
      <c r="U15" s="63">
        <f t="shared" si="9"/>
        <v>63.61353383458647</v>
      </c>
    </row>
    <row r="16" spans="1:21" x14ac:dyDescent="0.2">
      <c r="A16" s="44">
        <v>14</v>
      </c>
      <c r="B16" s="37" t="s">
        <v>34</v>
      </c>
      <c r="C16" s="7">
        <v>1709</v>
      </c>
      <c r="D16" s="8">
        <v>34330</v>
      </c>
      <c r="E16" s="10">
        <f t="shared" si="0"/>
        <v>20.087770626097132</v>
      </c>
      <c r="F16" s="10">
        <v>6424</v>
      </c>
      <c r="G16" s="10">
        <f t="shared" si="1"/>
        <v>3.758923346986542</v>
      </c>
      <c r="H16" s="10">
        <v>9999</v>
      </c>
      <c r="I16" s="10">
        <f t="shared" si="2"/>
        <v>5.8507899356348743</v>
      </c>
      <c r="J16" s="10">
        <v>1130000</v>
      </c>
      <c r="K16" s="10">
        <f t="shared" si="3"/>
        <v>661.20538326506733</v>
      </c>
      <c r="L16" s="10">
        <v>109484</v>
      </c>
      <c r="M16" s="10">
        <f t="shared" si="4"/>
        <v>64.063194850789941</v>
      </c>
      <c r="N16" s="10">
        <v>0</v>
      </c>
      <c r="O16" s="10">
        <f t="shared" si="5"/>
        <v>0</v>
      </c>
      <c r="P16" s="10">
        <v>0</v>
      </c>
      <c r="Q16" s="10">
        <f t="shared" si="6"/>
        <v>0</v>
      </c>
      <c r="R16" s="10">
        <v>774</v>
      </c>
      <c r="S16" s="10">
        <f t="shared" si="7"/>
        <v>0.45289643066120538</v>
      </c>
      <c r="T16" s="11">
        <f t="shared" si="8"/>
        <v>1291011</v>
      </c>
      <c r="U16" s="63">
        <f t="shared" si="9"/>
        <v>755.41895845523698</v>
      </c>
    </row>
    <row r="17" spans="1:21" x14ac:dyDescent="0.2">
      <c r="A17" s="44">
        <v>15</v>
      </c>
      <c r="B17" s="38" t="s">
        <v>35</v>
      </c>
      <c r="C17" s="7">
        <v>3413</v>
      </c>
      <c r="D17" s="8">
        <v>9705</v>
      </c>
      <c r="E17" s="12">
        <f t="shared" si="0"/>
        <v>2.8435394081453267</v>
      </c>
      <c r="F17" s="12">
        <v>8263</v>
      </c>
      <c r="G17" s="12">
        <f t="shared" si="1"/>
        <v>2.4210372106651041</v>
      </c>
      <c r="H17" s="12">
        <v>0</v>
      </c>
      <c r="I17" s="12">
        <f t="shared" si="2"/>
        <v>0</v>
      </c>
      <c r="J17" s="12">
        <v>120793</v>
      </c>
      <c r="K17" s="12">
        <f t="shared" si="3"/>
        <v>35.392030471725754</v>
      </c>
      <c r="L17" s="12">
        <v>0</v>
      </c>
      <c r="M17" s="12">
        <f t="shared" si="4"/>
        <v>0</v>
      </c>
      <c r="N17" s="12">
        <v>0</v>
      </c>
      <c r="O17" s="12">
        <f t="shared" si="5"/>
        <v>0</v>
      </c>
      <c r="P17" s="12">
        <v>0</v>
      </c>
      <c r="Q17" s="12">
        <f t="shared" si="6"/>
        <v>0</v>
      </c>
      <c r="R17" s="12">
        <v>4135</v>
      </c>
      <c r="S17" s="12">
        <f t="shared" si="7"/>
        <v>1.2115440961031352</v>
      </c>
      <c r="T17" s="13">
        <f t="shared" si="8"/>
        <v>142896</v>
      </c>
      <c r="U17" s="64">
        <f t="shared" si="9"/>
        <v>41.868151186639324</v>
      </c>
    </row>
    <row r="18" spans="1:21" x14ac:dyDescent="0.2">
      <c r="A18" s="44">
        <v>16</v>
      </c>
      <c r="B18" s="36" t="s">
        <v>36</v>
      </c>
      <c r="C18" s="7">
        <v>5121</v>
      </c>
      <c r="D18" s="8">
        <v>23830</v>
      </c>
      <c r="E18" s="8">
        <f t="shared" si="0"/>
        <v>4.6533880101542664</v>
      </c>
      <c r="F18" s="8">
        <v>10530</v>
      </c>
      <c r="G18" s="8">
        <f t="shared" si="1"/>
        <v>2.0562390158172232</v>
      </c>
      <c r="H18" s="8">
        <v>0</v>
      </c>
      <c r="I18" s="8">
        <f t="shared" si="2"/>
        <v>0</v>
      </c>
      <c r="J18" s="8">
        <v>2770000</v>
      </c>
      <c r="K18" s="8">
        <f t="shared" si="3"/>
        <v>540.90997851982036</v>
      </c>
      <c r="L18" s="8">
        <v>1438249</v>
      </c>
      <c r="M18" s="8">
        <f t="shared" si="4"/>
        <v>280.85315368092171</v>
      </c>
      <c r="N18" s="8">
        <v>0</v>
      </c>
      <c r="O18" s="8">
        <f t="shared" si="5"/>
        <v>0</v>
      </c>
      <c r="P18" s="8">
        <v>0</v>
      </c>
      <c r="Q18" s="8">
        <f t="shared" si="6"/>
        <v>0</v>
      </c>
      <c r="R18" s="8">
        <v>5189</v>
      </c>
      <c r="S18" s="8">
        <f t="shared" si="7"/>
        <v>1.0132786565123999</v>
      </c>
      <c r="T18" s="9">
        <f t="shared" si="8"/>
        <v>4247798</v>
      </c>
      <c r="U18" s="62">
        <f t="shared" si="9"/>
        <v>829.48603788322589</v>
      </c>
    </row>
    <row r="19" spans="1:21" x14ac:dyDescent="0.2">
      <c r="A19" s="44">
        <v>17</v>
      </c>
      <c r="B19" s="37" t="s">
        <v>37</v>
      </c>
      <c r="C19" s="7">
        <v>40579</v>
      </c>
      <c r="D19" s="8">
        <v>333323</v>
      </c>
      <c r="E19" s="10">
        <f t="shared" si="0"/>
        <v>8.2141748194879121</v>
      </c>
      <c r="F19" s="10">
        <v>348082</v>
      </c>
      <c r="G19" s="10">
        <f t="shared" si="1"/>
        <v>8.5778851129894775</v>
      </c>
      <c r="H19" s="10">
        <v>0</v>
      </c>
      <c r="I19" s="10">
        <f t="shared" si="2"/>
        <v>0</v>
      </c>
      <c r="J19" s="10">
        <v>3008754</v>
      </c>
      <c r="K19" s="10">
        <f t="shared" si="3"/>
        <v>74.145592547869583</v>
      </c>
      <c r="L19" s="10">
        <v>1892001</v>
      </c>
      <c r="M19" s="10">
        <f t="shared" si="4"/>
        <v>46.625126296853054</v>
      </c>
      <c r="N19" s="10">
        <v>67213</v>
      </c>
      <c r="O19" s="10">
        <f t="shared" si="5"/>
        <v>1.6563493432563641</v>
      </c>
      <c r="P19" s="10">
        <v>0</v>
      </c>
      <c r="Q19" s="10">
        <f t="shared" si="6"/>
        <v>0</v>
      </c>
      <c r="R19" s="10">
        <v>98679</v>
      </c>
      <c r="S19" s="10">
        <f t="shared" si="7"/>
        <v>2.431775056063481</v>
      </c>
      <c r="T19" s="11">
        <f t="shared" si="8"/>
        <v>5748052</v>
      </c>
      <c r="U19" s="63">
        <f t="shared" si="9"/>
        <v>141.65090317651988</v>
      </c>
    </row>
    <row r="20" spans="1:21" x14ac:dyDescent="0.2">
      <c r="A20" s="44">
        <v>18</v>
      </c>
      <c r="B20" s="37" t="s">
        <v>38</v>
      </c>
      <c r="C20" s="7">
        <v>1049</v>
      </c>
      <c r="D20" s="8">
        <v>10870</v>
      </c>
      <c r="E20" s="10">
        <f t="shared" si="0"/>
        <v>10.362249761677788</v>
      </c>
      <c r="F20" s="10">
        <v>450</v>
      </c>
      <c r="G20" s="10">
        <f t="shared" si="1"/>
        <v>0.42897998093422307</v>
      </c>
      <c r="H20" s="10">
        <v>0</v>
      </c>
      <c r="I20" s="10">
        <f t="shared" si="2"/>
        <v>0</v>
      </c>
      <c r="J20" s="10">
        <v>0</v>
      </c>
      <c r="K20" s="10">
        <f t="shared" si="3"/>
        <v>0</v>
      </c>
      <c r="L20" s="10">
        <v>157780</v>
      </c>
      <c r="M20" s="10">
        <f t="shared" si="4"/>
        <v>150.40991420400383</v>
      </c>
      <c r="N20" s="10">
        <v>0</v>
      </c>
      <c r="O20" s="10">
        <f t="shared" si="5"/>
        <v>0</v>
      </c>
      <c r="P20" s="10">
        <v>15</v>
      </c>
      <c r="Q20" s="10">
        <f t="shared" si="6"/>
        <v>1.4299332697807437E-2</v>
      </c>
      <c r="R20" s="10">
        <v>0</v>
      </c>
      <c r="S20" s="10">
        <f t="shared" si="7"/>
        <v>0</v>
      </c>
      <c r="T20" s="11">
        <f t="shared" si="8"/>
        <v>169115</v>
      </c>
      <c r="U20" s="63">
        <f t="shared" si="9"/>
        <v>161.21544327931363</v>
      </c>
    </row>
    <row r="21" spans="1:21" x14ac:dyDescent="0.2">
      <c r="A21" s="44">
        <v>19</v>
      </c>
      <c r="B21" s="37" t="s">
        <v>39</v>
      </c>
      <c r="C21" s="7">
        <v>2014</v>
      </c>
      <c r="D21" s="8">
        <v>5119</v>
      </c>
      <c r="E21" s="10">
        <f t="shared" si="0"/>
        <v>2.5417080436941411</v>
      </c>
      <c r="F21" s="10">
        <v>7322</v>
      </c>
      <c r="G21" s="10">
        <f t="shared" si="1"/>
        <v>3.6355511420059581</v>
      </c>
      <c r="H21" s="10">
        <v>10000</v>
      </c>
      <c r="I21" s="10">
        <f t="shared" si="2"/>
        <v>4.9652432969215488</v>
      </c>
      <c r="J21" s="10">
        <v>0</v>
      </c>
      <c r="K21" s="10">
        <f t="shared" si="3"/>
        <v>0</v>
      </c>
      <c r="L21" s="10">
        <v>0</v>
      </c>
      <c r="M21" s="10">
        <f t="shared" si="4"/>
        <v>0</v>
      </c>
      <c r="N21" s="10">
        <v>129</v>
      </c>
      <c r="O21" s="10">
        <f t="shared" si="5"/>
        <v>6.4051638530287988E-2</v>
      </c>
      <c r="P21" s="10">
        <v>0</v>
      </c>
      <c r="Q21" s="10">
        <f t="shared" si="6"/>
        <v>0</v>
      </c>
      <c r="R21" s="10">
        <v>0</v>
      </c>
      <c r="S21" s="10">
        <f t="shared" si="7"/>
        <v>0</v>
      </c>
      <c r="T21" s="11">
        <f t="shared" si="8"/>
        <v>22570</v>
      </c>
      <c r="U21" s="63">
        <f t="shared" si="9"/>
        <v>11.206554121151937</v>
      </c>
    </row>
    <row r="22" spans="1:21" x14ac:dyDescent="0.2">
      <c r="A22" s="44">
        <v>20</v>
      </c>
      <c r="B22" s="38" t="s">
        <v>40</v>
      </c>
      <c r="C22" s="7">
        <v>5974</v>
      </c>
      <c r="D22" s="8">
        <v>183220</v>
      </c>
      <c r="E22" s="12">
        <f t="shared" si="0"/>
        <v>30.669568128557081</v>
      </c>
      <c r="F22" s="12">
        <v>13388</v>
      </c>
      <c r="G22" s="12">
        <f t="shared" si="1"/>
        <v>2.241044526280549</v>
      </c>
      <c r="H22" s="12">
        <v>0</v>
      </c>
      <c r="I22" s="12">
        <f t="shared" si="2"/>
        <v>0</v>
      </c>
      <c r="J22" s="12">
        <v>1531501</v>
      </c>
      <c r="K22" s="12">
        <f t="shared" si="3"/>
        <v>256.3610646133244</v>
      </c>
      <c r="L22" s="12">
        <v>294533</v>
      </c>
      <c r="M22" s="12">
        <f t="shared" si="4"/>
        <v>49.30247740207566</v>
      </c>
      <c r="N22" s="12">
        <v>0</v>
      </c>
      <c r="O22" s="12">
        <f t="shared" si="5"/>
        <v>0</v>
      </c>
      <c r="P22" s="12">
        <v>0</v>
      </c>
      <c r="Q22" s="12">
        <f t="shared" si="6"/>
        <v>0</v>
      </c>
      <c r="R22" s="12">
        <v>1005</v>
      </c>
      <c r="S22" s="12">
        <f t="shared" si="7"/>
        <v>0.16822899229996652</v>
      </c>
      <c r="T22" s="13">
        <f t="shared" si="8"/>
        <v>2023647</v>
      </c>
      <c r="U22" s="64">
        <f t="shared" si="9"/>
        <v>338.74238366253769</v>
      </c>
    </row>
    <row r="23" spans="1:21" x14ac:dyDescent="0.2">
      <c r="A23" s="44">
        <v>21</v>
      </c>
      <c r="B23" s="36" t="s">
        <v>41</v>
      </c>
      <c r="C23" s="7">
        <v>3226</v>
      </c>
      <c r="D23" s="8">
        <v>62227</v>
      </c>
      <c r="E23" s="8">
        <f t="shared" si="0"/>
        <v>19.289212647241165</v>
      </c>
      <c r="F23" s="8">
        <v>0</v>
      </c>
      <c r="G23" s="8">
        <f t="shared" si="1"/>
        <v>0</v>
      </c>
      <c r="H23" s="8">
        <v>0</v>
      </c>
      <c r="I23" s="8">
        <f t="shared" si="2"/>
        <v>0</v>
      </c>
      <c r="J23" s="8">
        <v>1471926</v>
      </c>
      <c r="K23" s="8">
        <f t="shared" si="3"/>
        <v>456.26968381897086</v>
      </c>
      <c r="L23" s="8">
        <v>157515</v>
      </c>
      <c r="M23" s="8">
        <f t="shared" si="4"/>
        <v>48.826720396776196</v>
      </c>
      <c r="N23" s="8">
        <v>0</v>
      </c>
      <c r="O23" s="8">
        <f t="shared" si="5"/>
        <v>0</v>
      </c>
      <c r="P23" s="8">
        <v>0</v>
      </c>
      <c r="Q23" s="8">
        <f t="shared" si="6"/>
        <v>0</v>
      </c>
      <c r="R23" s="8">
        <v>1340</v>
      </c>
      <c r="S23" s="8">
        <f t="shared" si="7"/>
        <v>0.4153750774953503</v>
      </c>
      <c r="T23" s="9">
        <f t="shared" si="8"/>
        <v>1693008</v>
      </c>
      <c r="U23" s="62">
        <f t="shared" si="9"/>
        <v>524.80099194048353</v>
      </c>
    </row>
    <row r="24" spans="1:21" x14ac:dyDescent="0.2">
      <c r="A24" s="44">
        <v>22</v>
      </c>
      <c r="B24" s="37" t="s">
        <v>42</v>
      </c>
      <c r="C24" s="7">
        <v>3036</v>
      </c>
      <c r="D24" s="8">
        <v>28567</v>
      </c>
      <c r="E24" s="10">
        <f t="shared" si="0"/>
        <v>9.4094202898550723</v>
      </c>
      <c r="F24" s="10">
        <v>28400</v>
      </c>
      <c r="G24" s="10">
        <f t="shared" si="1"/>
        <v>9.3544137022397891</v>
      </c>
      <c r="H24" s="10">
        <v>83845</v>
      </c>
      <c r="I24" s="10">
        <f t="shared" si="2"/>
        <v>27.616930171277996</v>
      </c>
      <c r="J24" s="10">
        <v>665000</v>
      </c>
      <c r="K24" s="10">
        <f t="shared" si="3"/>
        <v>219.03820816864294</v>
      </c>
      <c r="L24" s="10">
        <v>487753</v>
      </c>
      <c r="M24" s="10">
        <f t="shared" si="4"/>
        <v>160.65645586297759</v>
      </c>
      <c r="N24" s="10">
        <v>0</v>
      </c>
      <c r="O24" s="10">
        <f t="shared" si="5"/>
        <v>0</v>
      </c>
      <c r="P24" s="10">
        <v>0</v>
      </c>
      <c r="Q24" s="10">
        <f t="shared" si="6"/>
        <v>0</v>
      </c>
      <c r="R24" s="10">
        <v>0</v>
      </c>
      <c r="S24" s="10">
        <f t="shared" si="7"/>
        <v>0</v>
      </c>
      <c r="T24" s="11">
        <f t="shared" si="8"/>
        <v>1293565</v>
      </c>
      <c r="U24" s="63">
        <f t="shared" si="9"/>
        <v>426.07542819499344</v>
      </c>
    </row>
    <row r="25" spans="1:21" x14ac:dyDescent="0.2">
      <c r="A25" s="44">
        <v>23</v>
      </c>
      <c r="B25" s="37" t="s">
        <v>43</v>
      </c>
      <c r="C25" s="7">
        <v>13471</v>
      </c>
      <c r="D25" s="8">
        <v>399008</v>
      </c>
      <c r="E25" s="10">
        <f t="shared" si="0"/>
        <v>29.619775814713087</v>
      </c>
      <c r="F25" s="10">
        <v>28374</v>
      </c>
      <c r="G25" s="10">
        <f t="shared" si="1"/>
        <v>2.1063024274367157</v>
      </c>
      <c r="H25" s="10">
        <v>0</v>
      </c>
      <c r="I25" s="10">
        <f t="shared" si="2"/>
        <v>0</v>
      </c>
      <c r="J25" s="10">
        <v>13810102</v>
      </c>
      <c r="K25" s="10">
        <f t="shared" si="3"/>
        <v>1025.1727414445847</v>
      </c>
      <c r="L25" s="10">
        <v>4922049</v>
      </c>
      <c r="M25" s="10">
        <f t="shared" si="4"/>
        <v>365.38111498775146</v>
      </c>
      <c r="N25" s="10">
        <v>0</v>
      </c>
      <c r="O25" s="10">
        <f t="shared" si="5"/>
        <v>0</v>
      </c>
      <c r="P25" s="10">
        <v>0</v>
      </c>
      <c r="Q25" s="10">
        <f t="shared" si="6"/>
        <v>0</v>
      </c>
      <c r="R25" s="10">
        <v>26172</v>
      </c>
      <c r="S25" s="10">
        <f t="shared" si="7"/>
        <v>1.9428401751911513</v>
      </c>
      <c r="T25" s="11">
        <f t="shared" si="8"/>
        <v>19185705</v>
      </c>
      <c r="U25" s="63">
        <f t="shared" si="9"/>
        <v>1424.2227748496771</v>
      </c>
    </row>
    <row r="26" spans="1:21" x14ac:dyDescent="0.2">
      <c r="A26" s="44">
        <v>24</v>
      </c>
      <c r="B26" s="37" t="s">
        <v>44</v>
      </c>
      <c r="C26" s="7">
        <v>4977</v>
      </c>
      <c r="D26" s="8">
        <v>62254</v>
      </c>
      <c r="E26" s="10">
        <f t="shared" si="0"/>
        <v>12.508338356439623</v>
      </c>
      <c r="F26" s="10">
        <v>24910</v>
      </c>
      <c r="G26" s="10">
        <f t="shared" si="1"/>
        <v>5.0050231062889292</v>
      </c>
      <c r="H26" s="10">
        <v>0</v>
      </c>
      <c r="I26" s="10">
        <f t="shared" si="2"/>
        <v>0</v>
      </c>
      <c r="J26" s="10">
        <v>3754771</v>
      </c>
      <c r="K26" s="10">
        <f t="shared" si="3"/>
        <v>754.42455294354033</v>
      </c>
      <c r="L26" s="10">
        <v>1919111</v>
      </c>
      <c r="M26" s="10">
        <f t="shared" si="4"/>
        <v>385.59594133011854</v>
      </c>
      <c r="N26" s="10">
        <v>0</v>
      </c>
      <c r="O26" s="10">
        <f t="shared" si="5"/>
        <v>0</v>
      </c>
      <c r="P26" s="10">
        <v>0</v>
      </c>
      <c r="Q26" s="10">
        <f t="shared" si="6"/>
        <v>0</v>
      </c>
      <c r="R26" s="10">
        <v>18095</v>
      </c>
      <c r="S26" s="10">
        <f t="shared" si="7"/>
        <v>3.6357243319268635</v>
      </c>
      <c r="T26" s="11">
        <f t="shared" si="8"/>
        <v>5779141</v>
      </c>
      <c r="U26" s="63">
        <f t="shared" si="9"/>
        <v>1161.1695800683142</v>
      </c>
    </row>
    <row r="27" spans="1:21" x14ac:dyDescent="0.2">
      <c r="A27" s="44">
        <v>25</v>
      </c>
      <c r="B27" s="38" t="s">
        <v>45</v>
      </c>
      <c r="C27" s="7">
        <v>2203</v>
      </c>
      <c r="D27" s="8">
        <v>799</v>
      </c>
      <c r="E27" s="12">
        <f t="shared" si="0"/>
        <v>0.36268724466636404</v>
      </c>
      <c r="F27" s="12">
        <v>0</v>
      </c>
      <c r="G27" s="12">
        <f t="shared" si="1"/>
        <v>0</v>
      </c>
      <c r="H27" s="12">
        <v>0</v>
      </c>
      <c r="I27" s="12">
        <f t="shared" si="2"/>
        <v>0</v>
      </c>
      <c r="J27" s="12">
        <v>142649</v>
      </c>
      <c r="K27" s="12">
        <f t="shared" si="3"/>
        <v>64.752156150703584</v>
      </c>
      <c r="L27" s="12">
        <v>176000</v>
      </c>
      <c r="M27" s="12">
        <f t="shared" si="4"/>
        <v>79.891057648660919</v>
      </c>
      <c r="N27" s="12">
        <v>0</v>
      </c>
      <c r="O27" s="12">
        <f t="shared" si="5"/>
        <v>0</v>
      </c>
      <c r="P27" s="12">
        <v>0</v>
      </c>
      <c r="Q27" s="12">
        <f t="shared" si="6"/>
        <v>0</v>
      </c>
      <c r="R27" s="12">
        <v>110</v>
      </c>
      <c r="S27" s="12">
        <f t="shared" si="7"/>
        <v>4.993191103041307E-2</v>
      </c>
      <c r="T27" s="13">
        <f t="shared" si="8"/>
        <v>319558</v>
      </c>
      <c r="U27" s="64">
        <f t="shared" si="9"/>
        <v>145.05583295506128</v>
      </c>
    </row>
    <row r="28" spans="1:21" x14ac:dyDescent="0.2">
      <c r="A28" s="44">
        <v>26</v>
      </c>
      <c r="B28" s="36" t="s">
        <v>46</v>
      </c>
      <c r="C28" s="7">
        <v>48668</v>
      </c>
      <c r="D28" s="8">
        <v>4928290</v>
      </c>
      <c r="E28" s="8">
        <f t="shared" si="0"/>
        <v>101.2634585353826</v>
      </c>
      <c r="F28" s="8">
        <v>556973</v>
      </c>
      <c r="G28" s="8">
        <f t="shared" si="1"/>
        <v>11.44433714144818</v>
      </c>
      <c r="H28" s="8">
        <v>427103</v>
      </c>
      <c r="I28" s="8">
        <f t="shared" si="2"/>
        <v>8.7758486068874824</v>
      </c>
      <c r="J28" s="8">
        <v>11076900</v>
      </c>
      <c r="K28" s="8">
        <f t="shared" si="3"/>
        <v>227.60129859455904</v>
      </c>
      <c r="L28" s="8">
        <v>6598032</v>
      </c>
      <c r="M28" s="8">
        <f t="shared" si="4"/>
        <v>135.572285690803</v>
      </c>
      <c r="N28" s="8">
        <v>7501</v>
      </c>
      <c r="O28" s="8">
        <f t="shared" si="5"/>
        <v>0.15412591435851072</v>
      </c>
      <c r="P28" s="8">
        <v>0</v>
      </c>
      <c r="Q28" s="8">
        <f t="shared" si="6"/>
        <v>0</v>
      </c>
      <c r="R28" s="8">
        <v>993672</v>
      </c>
      <c r="S28" s="8">
        <f t="shared" si="7"/>
        <v>20.417358428536204</v>
      </c>
      <c r="T28" s="9">
        <f t="shared" si="8"/>
        <v>24588471</v>
      </c>
      <c r="U28" s="62">
        <f t="shared" si="9"/>
        <v>505.22871291197504</v>
      </c>
    </row>
    <row r="29" spans="1:21" x14ac:dyDescent="0.2">
      <c r="A29" s="44">
        <v>27</v>
      </c>
      <c r="B29" s="37" t="s">
        <v>47</v>
      </c>
      <c r="C29" s="7">
        <v>5903</v>
      </c>
      <c r="D29" s="8">
        <v>37962</v>
      </c>
      <c r="E29" s="10">
        <f t="shared" si="0"/>
        <v>6.4309673047602915</v>
      </c>
      <c r="F29" s="10">
        <v>21629</v>
      </c>
      <c r="G29" s="10">
        <f t="shared" si="1"/>
        <v>3.6640691173979332</v>
      </c>
      <c r="H29" s="10">
        <v>0</v>
      </c>
      <c r="I29" s="10">
        <f t="shared" si="2"/>
        <v>0</v>
      </c>
      <c r="J29" s="10">
        <v>2347000</v>
      </c>
      <c r="K29" s="10">
        <f t="shared" si="3"/>
        <v>397.59444350330341</v>
      </c>
      <c r="L29" s="10">
        <v>565151</v>
      </c>
      <c r="M29" s="10">
        <f t="shared" si="4"/>
        <v>95.739623920040657</v>
      </c>
      <c r="N29" s="10">
        <v>0</v>
      </c>
      <c r="O29" s="10">
        <f t="shared" si="5"/>
        <v>0</v>
      </c>
      <c r="P29" s="10">
        <v>0</v>
      </c>
      <c r="Q29" s="10">
        <f t="shared" si="6"/>
        <v>0</v>
      </c>
      <c r="R29" s="10">
        <v>0</v>
      </c>
      <c r="S29" s="10">
        <f t="shared" si="7"/>
        <v>0</v>
      </c>
      <c r="T29" s="11">
        <f t="shared" si="8"/>
        <v>2971742</v>
      </c>
      <c r="U29" s="63">
        <f t="shared" si="9"/>
        <v>503.42910384550231</v>
      </c>
    </row>
    <row r="30" spans="1:21" x14ac:dyDescent="0.2">
      <c r="A30" s="44">
        <v>28</v>
      </c>
      <c r="B30" s="37" t="s">
        <v>48</v>
      </c>
      <c r="C30" s="7">
        <v>30015</v>
      </c>
      <c r="D30" s="8">
        <v>50919</v>
      </c>
      <c r="E30" s="10">
        <f t="shared" si="0"/>
        <v>1.6964517741129435</v>
      </c>
      <c r="F30" s="10">
        <v>35036</v>
      </c>
      <c r="G30" s="10">
        <f t="shared" si="1"/>
        <v>1.1672830251540895</v>
      </c>
      <c r="H30" s="10">
        <v>1005743</v>
      </c>
      <c r="I30" s="10">
        <f t="shared" si="2"/>
        <v>33.508012660336497</v>
      </c>
      <c r="J30" s="10">
        <v>10095000</v>
      </c>
      <c r="K30" s="10">
        <f t="shared" si="3"/>
        <v>336.33183408295849</v>
      </c>
      <c r="L30" s="10">
        <v>2301137</v>
      </c>
      <c r="M30" s="10">
        <f t="shared" si="4"/>
        <v>76.666233549891714</v>
      </c>
      <c r="N30" s="10">
        <v>0</v>
      </c>
      <c r="O30" s="10">
        <f t="shared" si="5"/>
        <v>0</v>
      </c>
      <c r="P30" s="10">
        <v>0</v>
      </c>
      <c r="Q30" s="10">
        <f t="shared" si="6"/>
        <v>0</v>
      </c>
      <c r="R30" s="10">
        <v>235348</v>
      </c>
      <c r="S30" s="10">
        <f t="shared" si="7"/>
        <v>7.8410128269198731</v>
      </c>
      <c r="T30" s="11">
        <f t="shared" si="8"/>
        <v>13723183</v>
      </c>
      <c r="U30" s="63">
        <f t="shared" si="9"/>
        <v>457.21082791937363</v>
      </c>
    </row>
    <row r="31" spans="1:21" x14ac:dyDescent="0.2">
      <c r="A31" s="44">
        <v>29</v>
      </c>
      <c r="B31" s="37" t="s">
        <v>49</v>
      </c>
      <c r="C31" s="7">
        <v>14653</v>
      </c>
      <c r="D31" s="8">
        <v>172197</v>
      </c>
      <c r="E31" s="10">
        <f t="shared" si="0"/>
        <v>11.751654951204532</v>
      </c>
      <c r="F31" s="10">
        <v>92068</v>
      </c>
      <c r="G31" s="10">
        <f t="shared" si="1"/>
        <v>6.2832184535589981</v>
      </c>
      <c r="H31" s="10">
        <v>0</v>
      </c>
      <c r="I31" s="10">
        <f t="shared" si="2"/>
        <v>0</v>
      </c>
      <c r="J31" s="10">
        <v>11535000</v>
      </c>
      <c r="K31" s="10">
        <f t="shared" si="3"/>
        <v>787.21081007302257</v>
      </c>
      <c r="L31" s="10">
        <v>3063775</v>
      </c>
      <c r="M31" s="10">
        <f t="shared" si="4"/>
        <v>209.08858254282399</v>
      </c>
      <c r="N31" s="10">
        <v>0</v>
      </c>
      <c r="O31" s="10">
        <f t="shared" si="5"/>
        <v>0</v>
      </c>
      <c r="P31" s="10">
        <v>0</v>
      </c>
      <c r="Q31" s="10">
        <f t="shared" si="6"/>
        <v>0</v>
      </c>
      <c r="R31" s="10">
        <v>37295</v>
      </c>
      <c r="S31" s="10">
        <f t="shared" si="7"/>
        <v>2.5452125844536955</v>
      </c>
      <c r="T31" s="11">
        <f t="shared" si="8"/>
        <v>14900335</v>
      </c>
      <c r="U31" s="63">
        <f t="shared" si="9"/>
        <v>1016.8794786050638</v>
      </c>
    </row>
    <row r="32" spans="1:21" x14ac:dyDescent="0.2">
      <c r="A32" s="44">
        <v>30</v>
      </c>
      <c r="B32" s="38" t="s">
        <v>50</v>
      </c>
      <c r="C32" s="7">
        <v>2595</v>
      </c>
      <c r="D32" s="8">
        <v>17549</v>
      </c>
      <c r="E32" s="12">
        <f t="shared" si="0"/>
        <v>6.7626204238921002</v>
      </c>
      <c r="F32" s="12">
        <v>7828</v>
      </c>
      <c r="G32" s="12">
        <f t="shared" si="1"/>
        <v>3.0165703275529867</v>
      </c>
      <c r="H32" s="12">
        <v>0</v>
      </c>
      <c r="I32" s="12">
        <f t="shared" si="2"/>
        <v>0</v>
      </c>
      <c r="J32" s="12">
        <v>1170000</v>
      </c>
      <c r="K32" s="12">
        <f t="shared" si="3"/>
        <v>450.8670520231214</v>
      </c>
      <c r="L32" s="12">
        <v>279449</v>
      </c>
      <c r="M32" s="12">
        <f t="shared" si="4"/>
        <v>107.68747591522158</v>
      </c>
      <c r="N32" s="12">
        <v>0</v>
      </c>
      <c r="O32" s="12">
        <f t="shared" si="5"/>
        <v>0</v>
      </c>
      <c r="P32" s="12">
        <v>0</v>
      </c>
      <c r="Q32" s="12">
        <f t="shared" si="6"/>
        <v>0</v>
      </c>
      <c r="R32" s="12">
        <v>3592</v>
      </c>
      <c r="S32" s="12">
        <f t="shared" si="7"/>
        <v>1.3842003853564546</v>
      </c>
      <c r="T32" s="13">
        <f t="shared" si="8"/>
        <v>1478418</v>
      </c>
      <c r="U32" s="64">
        <f t="shared" si="9"/>
        <v>569.71791907514455</v>
      </c>
    </row>
    <row r="33" spans="1:21" x14ac:dyDescent="0.2">
      <c r="A33" s="44">
        <v>31</v>
      </c>
      <c r="B33" s="36" t="s">
        <v>51</v>
      </c>
      <c r="C33" s="7">
        <v>6169</v>
      </c>
      <c r="D33" s="8">
        <v>197346</v>
      </c>
      <c r="E33" s="8">
        <f t="shared" si="0"/>
        <v>31.989949748743719</v>
      </c>
      <c r="F33" s="8">
        <v>13861</v>
      </c>
      <c r="G33" s="8">
        <f t="shared" si="1"/>
        <v>2.2468795590857513</v>
      </c>
      <c r="H33" s="8">
        <v>0</v>
      </c>
      <c r="I33" s="8">
        <f t="shared" si="2"/>
        <v>0</v>
      </c>
      <c r="J33" s="8">
        <v>9414006</v>
      </c>
      <c r="K33" s="8">
        <f t="shared" si="3"/>
        <v>1526.0181552925919</v>
      </c>
      <c r="L33" s="8">
        <v>1364284</v>
      </c>
      <c r="M33" s="8">
        <f t="shared" si="4"/>
        <v>221.15156427297779</v>
      </c>
      <c r="N33" s="8">
        <v>0</v>
      </c>
      <c r="O33" s="8">
        <f t="shared" si="5"/>
        <v>0</v>
      </c>
      <c r="P33" s="8">
        <v>0</v>
      </c>
      <c r="Q33" s="8">
        <f t="shared" si="6"/>
        <v>0</v>
      </c>
      <c r="R33" s="8">
        <v>1818</v>
      </c>
      <c r="S33" s="8">
        <f t="shared" si="7"/>
        <v>0.29469930296644514</v>
      </c>
      <c r="T33" s="9">
        <f t="shared" si="8"/>
        <v>10991315</v>
      </c>
      <c r="U33" s="62">
        <f t="shared" si="9"/>
        <v>1781.7012481763657</v>
      </c>
    </row>
    <row r="34" spans="1:21" x14ac:dyDescent="0.2">
      <c r="A34" s="44">
        <v>32</v>
      </c>
      <c r="B34" s="37" t="s">
        <v>52</v>
      </c>
      <c r="C34" s="7">
        <v>25150</v>
      </c>
      <c r="D34" s="8">
        <v>1916624</v>
      </c>
      <c r="E34" s="10">
        <f t="shared" si="0"/>
        <v>76.207713717693835</v>
      </c>
      <c r="F34" s="10">
        <v>20014</v>
      </c>
      <c r="G34" s="10">
        <f t="shared" si="1"/>
        <v>0.79578528827037776</v>
      </c>
      <c r="H34" s="10">
        <v>0</v>
      </c>
      <c r="I34" s="10">
        <f t="shared" si="2"/>
        <v>0</v>
      </c>
      <c r="J34" s="10">
        <v>6521437</v>
      </c>
      <c r="K34" s="10">
        <f t="shared" si="3"/>
        <v>259.3016699801193</v>
      </c>
      <c r="L34" s="10">
        <v>3020103</v>
      </c>
      <c r="M34" s="10">
        <f t="shared" si="4"/>
        <v>120.08361829025844</v>
      </c>
      <c r="N34" s="10">
        <v>0</v>
      </c>
      <c r="O34" s="10">
        <f t="shared" si="5"/>
        <v>0</v>
      </c>
      <c r="P34" s="10">
        <v>0</v>
      </c>
      <c r="Q34" s="10">
        <f t="shared" si="6"/>
        <v>0</v>
      </c>
      <c r="R34" s="10">
        <v>0</v>
      </c>
      <c r="S34" s="10">
        <f t="shared" si="7"/>
        <v>0</v>
      </c>
      <c r="T34" s="11">
        <f t="shared" si="8"/>
        <v>11478178</v>
      </c>
      <c r="U34" s="63">
        <f t="shared" si="9"/>
        <v>456.38878727634193</v>
      </c>
    </row>
    <row r="35" spans="1:21" x14ac:dyDescent="0.2">
      <c r="A35" s="44">
        <v>33</v>
      </c>
      <c r="B35" s="37" t="s">
        <v>53</v>
      </c>
      <c r="C35" s="7">
        <v>1326</v>
      </c>
      <c r="D35" s="8">
        <v>136368</v>
      </c>
      <c r="E35" s="10">
        <f t="shared" si="0"/>
        <v>102.84162895927602</v>
      </c>
      <c r="F35" s="10">
        <v>5988</v>
      </c>
      <c r="G35" s="10">
        <f t="shared" si="1"/>
        <v>4.5158371040723981</v>
      </c>
      <c r="H35" s="10">
        <v>0</v>
      </c>
      <c r="I35" s="10">
        <f t="shared" si="2"/>
        <v>0</v>
      </c>
      <c r="J35" s="10">
        <v>1185000</v>
      </c>
      <c r="K35" s="10">
        <f t="shared" si="3"/>
        <v>893.66515837104077</v>
      </c>
      <c r="L35" s="10">
        <v>700327</v>
      </c>
      <c r="M35" s="10">
        <f t="shared" si="4"/>
        <v>528.15007541478133</v>
      </c>
      <c r="N35" s="10">
        <v>0</v>
      </c>
      <c r="O35" s="10">
        <f t="shared" si="5"/>
        <v>0</v>
      </c>
      <c r="P35" s="10">
        <v>0</v>
      </c>
      <c r="Q35" s="10">
        <f t="shared" si="6"/>
        <v>0</v>
      </c>
      <c r="R35" s="10">
        <v>1100</v>
      </c>
      <c r="S35" s="10">
        <f t="shared" si="7"/>
        <v>0.82956259426847667</v>
      </c>
      <c r="T35" s="11">
        <f t="shared" si="8"/>
        <v>2028783</v>
      </c>
      <c r="U35" s="63">
        <f t="shared" si="9"/>
        <v>1530.0022624434389</v>
      </c>
    </row>
    <row r="36" spans="1:21" x14ac:dyDescent="0.2">
      <c r="A36" s="44">
        <v>34</v>
      </c>
      <c r="B36" s="37" t="s">
        <v>54</v>
      </c>
      <c r="C36" s="7">
        <v>4079</v>
      </c>
      <c r="D36" s="8">
        <v>305705</v>
      </c>
      <c r="E36" s="10">
        <f t="shared" si="0"/>
        <v>74.946065212061782</v>
      </c>
      <c r="F36" s="10">
        <v>173667</v>
      </c>
      <c r="G36" s="10">
        <f t="shared" si="1"/>
        <v>42.575876440303993</v>
      </c>
      <c r="H36" s="10">
        <v>33349</v>
      </c>
      <c r="I36" s="10">
        <f t="shared" si="2"/>
        <v>8.1757783770531987</v>
      </c>
      <c r="J36" s="10">
        <v>939260</v>
      </c>
      <c r="K36" s="10">
        <f t="shared" si="3"/>
        <v>230.26722235842118</v>
      </c>
      <c r="L36" s="10">
        <v>456759</v>
      </c>
      <c r="M36" s="10">
        <f t="shared" si="4"/>
        <v>111.97818092669772</v>
      </c>
      <c r="N36" s="10">
        <v>0</v>
      </c>
      <c r="O36" s="10">
        <f t="shared" si="5"/>
        <v>0</v>
      </c>
      <c r="P36" s="10">
        <v>0</v>
      </c>
      <c r="Q36" s="10">
        <f t="shared" si="6"/>
        <v>0</v>
      </c>
      <c r="R36" s="10">
        <v>17936</v>
      </c>
      <c r="S36" s="10">
        <f t="shared" si="7"/>
        <v>4.3971561657268943</v>
      </c>
      <c r="T36" s="11">
        <f t="shared" si="8"/>
        <v>1926676</v>
      </c>
      <c r="U36" s="63">
        <f t="shared" si="9"/>
        <v>472.34027948026477</v>
      </c>
    </row>
    <row r="37" spans="1:21" x14ac:dyDescent="0.2">
      <c r="A37" s="44">
        <v>35</v>
      </c>
      <c r="B37" s="38" t="s">
        <v>55</v>
      </c>
      <c r="C37" s="7">
        <v>6337</v>
      </c>
      <c r="D37" s="8">
        <v>61145</v>
      </c>
      <c r="E37" s="12">
        <f t="shared" si="0"/>
        <v>9.6488874861922049</v>
      </c>
      <c r="F37" s="12">
        <v>22950</v>
      </c>
      <c r="G37" s="12">
        <f t="shared" si="1"/>
        <v>3.6215875019725421</v>
      </c>
      <c r="H37" s="12">
        <v>0</v>
      </c>
      <c r="I37" s="12">
        <f t="shared" si="2"/>
        <v>0</v>
      </c>
      <c r="J37" s="12">
        <v>1726000</v>
      </c>
      <c r="K37" s="12">
        <f t="shared" si="3"/>
        <v>272.36862868865393</v>
      </c>
      <c r="L37" s="12">
        <v>234082</v>
      </c>
      <c r="M37" s="12">
        <f t="shared" si="4"/>
        <v>36.938930093103991</v>
      </c>
      <c r="N37" s="12">
        <v>0</v>
      </c>
      <c r="O37" s="12">
        <f t="shared" si="5"/>
        <v>0</v>
      </c>
      <c r="P37" s="12">
        <v>0</v>
      </c>
      <c r="Q37" s="12">
        <f t="shared" si="6"/>
        <v>0</v>
      </c>
      <c r="R37" s="12">
        <v>1977</v>
      </c>
      <c r="S37" s="12">
        <f t="shared" si="7"/>
        <v>0.31197727631371314</v>
      </c>
      <c r="T37" s="13">
        <f t="shared" si="8"/>
        <v>2046154</v>
      </c>
      <c r="U37" s="64">
        <f t="shared" si="9"/>
        <v>322.8900110462364</v>
      </c>
    </row>
    <row r="38" spans="1:21" x14ac:dyDescent="0.2">
      <c r="A38" s="44">
        <v>36</v>
      </c>
      <c r="B38" s="36" t="s">
        <v>56</v>
      </c>
      <c r="C38" s="7">
        <v>15336</v>
      </c>
      <c r="D38" s="8">
        <v>1197863</v>
      </c>
      <c r="E38" s="8">
        <f t="shared" si="0"/>
        <v>78.107916014606161</v>
      </c>
      <c r="F38" s="8">
        <v>897425</v>
      </c>
      <c r="G38" s="8">
        <f t="shared" si="1"/>
        <v>58.517540427751698</v>
      </c>
      <c r="H38" s="8">
        <v>30000</v>
      </c>
      <c r="I38" s="8">
        <f t="shared" si="2"/>
        <v>1.9561815336463224</v>
      </c>
      <c r="J38" s="8">
        <v>10375000</v>
      </c>
      <c r="K38" s="8">
        <f t="shared" si="3"/>
        <v>676.51278038601981</v>
      </c>
      <c r="L38" s="8">
        <v>2483389</v>
      </c>
      <c r="M38" s="8">
        <f t="shared" si="4"/>
        <v>161.93199008868024</v>
      </c>
      <c r="N38" s="8">
        <v>54489</v>
      </c>
      <c r="O38" s="8">
        <f t="shared" si="5"/>
        <v>3.5530125195618152</v>
      </c>
      <c r="P38" s="8">
        <v>1300000</v>
      </c>
      <c r="Q38" s="8">
        <f t="shared" si="6"/>
        <v>84.767866458007305</v>
      </c>
      <c r="R38" s="8">
        <v>7640</v>
      </c>
      <c r="S38" s="8">
        <f t="shared" si="7"/>
        <v>0.49817423056859678</v>
      </c>
      <c r="T38" s="9">
        <f t="shared" si="8"/>
        <v>16345806</v>
      </c>
      <c r="U38" s="62">
        <f t="shared" si="9"/>
        <v>1065.8454616588419</v>
      </c>
    </row>
    <row r="39" spans="1:21" x14ac:dyDescent="0.2">
      <c r="A39" s="44">
        <v>37</v>
      </c>
      <c r="B39" s="37" t="s">
        <v>57</v>
      </c>
      <c r="C39" s="7">
        <v>19420</v>
      </c>
      <c r="D39" s="8">
        <v>211192</v>
      </c>
      <c r="E39" s="10">
        <f t="shared" si="0"/>
        <v>10.874974253347064</v>
      </c>
      <c r="F39" s="10">
        <v>45626</v>
      </c>
      <c r="G39" s="10">
        <f t="shared" si="1"/>
        <v>2.3494335736354275</v>
      </c>
      <c r="H39" s="10">
        <v>0</v>
      </c>
      <c r="I39" s="10">
        <f t="shared" si="2"/>
        <v>0</v>
      </c>
      <c r="J39" s="10">
        <v>11660000</v>
      </c>
      <c r="K39" s="10">
        <f t="shared" si="3"/>
        <v>600.41194644696191</v>
      </c>
      <c r="L39" s="10">
        <v>5628788</v>
      </c>
      <c r="M39" s="10">
        <f t="shared" si="4"/>
        <v>289.84490216271882</v>
      </c>
      <c r="N39" s="10">
        <v>0</v>
      </c>
      <c r="O39" s="10">
        <f t="shared" si="5"/>
        <v>0</v>
      </c>
      <c r="P39" s="10">
        <v>0</v>
      </c>
      <c r="Q39" s="10">
        <f t="shared" si="6"/>
        <v>0</v>
      </c>
      <c r="R39" s="10">
        <v>64207</v>
      </c>
      <c r="S39" s="10">
        <f t="shared" si="7"/>
        <v>3.3062306900102985</v>
      </c>
      <c r="T39" s="11">
        <f t="shared" si="8"/>
        <v>17609813</v>
      </c>
      <c r="U39" s="63">
        <f t="shared" si="9"/>
        <v>906.78748712667357</v>
      </c>
    </row>
    <row r="40" spans="1:21" x14ac:dyDescent="0.2">
      <c r="A40" s="44">
        <v>38</v>
      </c>
      <c r="B40" s="37" t="s">
        <v>58</v>
      </c>
      <c r="C40" s="7">
        <v>4059</v>
      </c>
      <c r="D40" s="8">
        <v>126626</v>
      </c>
      <c r="E40" s="10">
        <f t="shared" si="0"/>
        <v>31.196353781719637</v>
      </c>
      <c r="F40" s="10">
        <v>25222</v>
      </c>
      <c r="G40" s="10">
        <f t="shared" si="1"/>
        <v>6.2138457748213849</v>
      </c>
      <c r="H40" s="10">
        <v>0</v>
      </c>
      <c r="I40" s="10">
        <f t="shared" si="2"/>
        <v>0</v>
      </c>
      <c r="J40" s="10">
        <v>240000</v>
      </c>
      <c r="K40" s="10">
        <f t="shared" si="3"/>
        <v>59.127864005912784</v>
      </c>
      <c r="L40" s="10">
        <v>20950</v>
      </c>
      <c r="M40" s="10">
        <f t="shared" si="4"/>
        <v>5.1613697955161371</v>
      </c>
      <c r="N40" s="10">
        <v>0</v>
      </c>
      <c r="O40" s="10">
        <f t="shared" si="5"/>
        <v>0</v>
      </c>
      <c r="P40" s="10">
        <v>0</v>
      </c>
      <c r="Q40" s="10">
        <f t="shared" si="6"/>
        <v>0</v>
      </c>
      <c r="R40" s="10">
        <v>6118</v>
      </c>
      <c r="S40" s="10">
        <f t="shared" si="7"/>
        <v>1.5072677999507267</v>
      </c>
      <c r="T40" s="11">
        <f t="shared" si="8"/>
        <v>418916</v>
      </c>
      <c r="U40" s="63">
        <f t="shared" si="9"/>
        <v>103.20670115792068</v>
      </c>
    </row>
    <row r="41" spans="1:21" x14ac:dyDescent="0.2">
      <c r="A41" s="44">
        <v>39</v>
      </c>
      <c r="B41" s="37" t="s">
        <v>59</v>
      </c>
      <c r="C41" s="7">
        <v>2989</v>
      </c>
      <c r="D41" s="8">
        <v>49080</v>
      </c>
      <c r="E41" s="10">
        <f t="shared" si="0"/>
        <v>16.420207427233187</v>
      </c>
      <c r="F41" s="10">
        <v>15728</v>
      </c>
      <c r="G41" s="10">
        <f t="shared" si="1"/>
        <v>5.2619605219136831</v>
      </c>
      <c r="H41" s="10">
        <v>0</v>
      </c>
      <c r="I41" s="10">
        <f t="shared" si="2"/>
        <v>0</v>
      </c>
      <c r="J41" s="10">
        <v>446000</v>
      </c>
      <c r="K41" s="10">
        <f t="shared" si="3"/>
        <v>149.21378387420543</v>
      </c>
      <c r="L41" s="10">
        <v>67868</v>
      </c>
      <c r="M41" s="10">
        <f t="shared" si="4"/>
        <v>22.705921712947475</v>
      </c>
      <c r="N41" s="10">
        <v>0</v>
      </c>
      <c r="O41" s="10">
        <f t="shared" si="5"/>
        <v>0</v>
      </c>
      <c r="P41" s="10">
        <v>0</v>
      </c>
      <c r="Q41" s="10">
        <f t="shared" si="6"/>
        <v>0</v>
      </c>
      <c r="R41" s="10">
        <v>30785</v>
      </c>
      <c r="S41" s="10">
        <f t="shared" si="7"/>
        <v>10.299431247909</v>
      </c>
      <c r="T41" s="11">
        <f t="shared" si="8"/>
        <v>609461</v>
      </c>
      <c r="U41" s="63">
        <f t="shared" si="9"/>
        <v>203.90130478420878</v>
      </c>
    </row>
    <row r="42" spans="1:21" x14ac:dyDescent="0.2">
      <c r="A42" s="44">
        <v>40</v>
      </c>
      <c r="B42" s="38" t="s">
        <v>60</v>
      </c>
      <c r="C42" s="7">
        <v>23517</v>
      </c>
      <c r="D42" s="8">
        <v>626117</v>
      </c>
      <c r="E42" s="12">
        <f t="shared" si="0"/>
        <v>26.624016668792787</v>
      </c>
      <c r="F42" s="12">
        <v>15865</v>
      </c>
      <c r="G42" s="12">
        <f t="shared" si="1"/>
        <v>0.67461836118552532</v>
      </c>
      <c r="H42" s="12">
        <v>605415</v>
      </c>
      <c r="I42" s="12">
        <f t="shared" si="2"/>
        <v>25.74371731088149</v>
      </c>
      <c r="J42" s="12">
        <v>8291000</v>
      </c>
      <c r="K42" s="12">
        <f t="shared" si="3"/>
        <v>352.55347195645703</v>
      </c>
      <c r="L42" s="12">
        <v>2226719</v>
      </c>
      <c r="M42" s="12">
        <f t="shared" si="4"/>
        <v>94.685504103414544</v>
      </c>
      <c r="N42" s="12">
        <v>0</v>
      </c>
      <c r="O42" s="12">
        <f t="shared" si="5"/>
        <v>0</v>
      </c>
      <c r="P42" s="12">
        <v>0</v>
      </c>
      <c r="Q42" s="12">
        <f t="shared" si="6"/>
        <v>0</v>
      </c>
      <c r="R42" s="12">
        <v>102784</v>
      </c>
      <c r="S42" s="12">
        <f t="shared" si="7"/>
        <v>4.3706255049538631</v>
      </c>
      <c r="T42" s="13">
        <f t="shared" si="8"/>
        <v>11867900</v>
      </c>
      <c r="U42" s="64">
        <f t="shared" si="9"/>
        <v>504.65195390568528</v>
      </c>
    </row>
    <row r="43" spans="1:21" x14ac:dyDescent="0.2">
      <c r="A43" s="44">
        <v>41</v>
      </c>
      <c r="B43" s="36" t="s">
        <v>61</v>
      </c>
      <c r="C43" s="7">
        <v>1484</v>
      </c>
      <c r="D43" s="8">
        <v>76232</v>
      </c>
      <c r="E43" s="8">
        <f t="shared" si="0"/>
        <v>51.369272237196768</v>
      </c>
      <c r="F43" s="8">
        <v>9149</v>
      </c>
      <c r="G43" s="8">
        <f t="shared" si="1"/>
        <v>6.1650943396226419</v>
      </c>
      <c r="H43" s="8">
        <v>0</v>
      </c>
      <c r="I43" s="8">
        <f t="shared" si="2"/>
        <v>0</v>
      </c>
      <c r="J43" s="8">
        <v>885000</v>
      </c>
      <c r="K43" s="8">
        <f t="shared" si="3"/>
        <v>596.36118598382745</v>
      </c>
      <c r="L43" s="8">
        <v>61529</v>
      </c>
      <c r="M43" s="8">
        <f t="shared" si="4"/>
        <v>41.461590296495956</v>
      </c>
      <c r="N43" s="8">
        <v>0</v>
      </c>
      <c r="O43" s="8">
        <f t="shared" si="5"/>
        <v>0</v>
      </c>
      <c r="P43" s="8">
        <v>0</v>
      </c>
      <c r="Q43" s="8">
        <f t="shared" si="6"/>
        <v>0</v>
      </c>
      <c r="R43" s="8">
        <v>0</v>
      </c>
      <c r="S43" s="8">
        <f t="shared" si="7"/>
        <v>0</v>
      </c>
      <c r="T43" s="9">
        <f t="shared" si="8"/>
        <v>1031910</v>
      </c>
      <c r="U43" s="62">
        <f t="shared" si="9"/>
        <v>695.35714285714289</v>
      </c>
    </row>
    <row r="44" spans="1:21" x14ac:dyDescent="0.2">
      <c r="A44" s="44">
        <v>42</v>
      </c>
      <c r="B44" s="37" t="s">
        <v>62</v>
      </c>
      <c r="C44" s="7">
        <v>2986</v>
      </c>
      <c r="D44" s="8">
        <v>107583</v>
      </c>
      <c r="E44" s="10">
        <f t="shared" si="0"/>
        <v>36.029135967849967</v>
      </c>
      <c r="F44" s="10">
        <v>20886</v>
      </c>
      <c r="G44" s="10">
        <f t="shared" si="1"/>
        <v>6.9946416610850637</v>
      </c>
      <c r="H44" s="10">
        <v>0</v>
      </c>
      <c r="I44" s="10">
        <f t="shared" si="2"/>
        <v>0</v>
      </c>
      <c r="J44" s="10">
        <v>1490000</v>
      </c>
      <c r="K44" s="10">
        <f t="shared" si="3"/>
        <v>498.9953114534494</v>
      </c>
      <c r="L44" s="10">
        <v>655711</v>
      </c>
      <c r="M44" s="10">
        <f t="shared" si="4"/>
        <v>219.59511051574012</v>
      </c>
      <c r="N44" s="10">
        <v>0</v>
      </c>
      <c r="O44" s="10">
        <f t="shared" si="5"/>
        <v>0</v>
      </c>
      <c r="P44" s="10">
        <v>0</v>
      </c>
      <c r="Q44" s="10">
        <f t="shared" si="6"/>
        <v>0</v>
      </c>
      <c r="R44" s="10">
        <v>0</v>
      </c>
      <c r="S44" s="10">
        <f t="shared" si="7"/>
        <v>0</v>
      </c>
      <c r="T44" s="11">
        <f t="shared" si="8"/>
        <v>2274180</v>
      </c>
      <c r="U44" s="63">
        <f t="shared" si="9"/>
        <v>761.61419959812463</v>
      </c>
    </row>
    <row r="45" spans="1:21" x14ac:dyDescent="0.2">
      <c r="A45" s="44">
        <v>43</v>
      </c>
      <c r="B45" s="37" t="s">
        <v>63</v>
      </c>
      <c r="C45" s="7">
        <v>4402</v>
      </c>
      <c r="D45" s="8">
        <v>44031</v>
      </c>
      <c r="E45" s="10">
        <f t="shared" si="0"/>
        <v>10.002498864152658</v>
      </c>
      <c r="F45" s="10">
        <v>9050</v>
      </c>
      <c r="G45" s="10">
        <f t="shared" si="1"/>
        <v>2.055883689232167</v>
      </c>
      <c r="H45" s="10">
        <v>0</v>
      </c>
      <c r="I45" s="10">
        <f t="shared" si="2"/>
        <v>0</v>
      </c>
      <c r="J45" s="10">
        <v>3078638</v>
      </c>
      <c r="K45" s="10">
        <f t="shared" si="3"/>
        <v>699.37255792821441</v>
      </c>
      <c r="L45" s="10">
        <v>940180</v>
      </c>
      <c r="M45" s="10">
        <f t="shared" si="4"/>
        <v>213.58019082235347</v>
      </c>
      <c r="N45" s="10">
        <v>0</v>
      </c>
      <c r="O45" s="10">
        <f t="shared" si="5"/>
        <v>0</v>
      </c>
      <c r="P45" s="10">
        <v>0</v>
      </c>
      <c r="Q45" s="10">
        <f t="shared" si="6"/>
        <v>0</v>
      </c>
      <c r="R45" s="10">
        <v>73115</v>
      </c>
      <c r="S45" s="10">
        <f t="shared" si="7"/>
        <v>16.6094956837801</v>
      </c>
      <c r="T45" s="11">
        <f t="shared" si="8"/>
        <v>4145014</v>
      </c>
      <c r="U45" s="63">
        <f t="shared" si="9"/>
        <v>941.62062698773286</v>
      </c>
    </row>
    <row r="46" spans="1:21" x14ac:dyDescent="0.2">
      <c r="A46" s="44">
        <v>44</v>
      </c>
      <c r="B46" s="37" t="s">
        <v>64</v>
      </c>
      <c r="C46" s="7">
        <v>7535</v>
      </c>
      <c r="D46" s="8">
        <v>20167</v>
      </c>
      <c r="E46" s="10">
        <f t="shared" si="0"/>
        <v>2.6764432647644325</v>
      </c>
      <c r="F46" s="10">
        <v>38331</v>
      </c>
      <c r="G46" s="10">
        <f t="shared" si="1"/>
        <v>5.087060384870604</v>
      </c>
      <c r="H46" s="10">
        <v>0</v>
      </c>
      <c r="I46" s="10">
        <f t="shared" si="2"/>
        <v>0</v>
      </c>
      <c r="J46" s="10">
        <v>2330000</v>
      </c>
      <c r="K46" s="10">
        <f t="shared" si="3"/>
        <v>309.22362309223621</v>
      </c>
      <c r="L46" s="10">
        <v>149700</v>
      </c>
      <c r="M46" s="10">
        <f t="shared" si="4"/>
        <v>19.867285998672859</v>
      </c>
      <c r="N46" s="10">
        <v>0</v>
      </c>
      <c r="O46" s="10">
        <f t="shared" si="5"/>
        <v>0</v>
      </c>
      <c r="P46" s="10">
        <v>0</v>
      </c>
      <c r="Q46" s="10">
        <f t="shared" si="6"/>
        <v>0</v>
      </c>
      <c r="R46" s="10">
        <v>68172</v>
      </c>
      <c r="S46" s="10">
        <f t="shared" si="7"/>
        <v>9.0473788984737897</v>
      </c>
      <c r="T46" s="11">
        <f t="shared" si="8"/>
        <v>2606370</v>
      </c>
      <c r="U46" s="63">
        <f t="shared" si="9"/>
        <v>345.90179163901792</v>
      </c>
    </row>
    <row r="47" spans="1:21" x14ac:dyDescent="0.2">
      <c r="A47" s="44">
        <v>45</v>
      </c>
      <c r="B47" s="38" t="s">
        <v>65</v>
      </c>
      <c r="C47" s="7">
        <v>9540</v>
      </c>
      <c r="D47" s="8">
        <v>3246590</v>
      </c>
      <c r="E47" s="12">
        <f t="shared" si="0"/>
        <v>340.31341719077568</v>
      </c>
      <c r="F47" s="12">
        <v>425</v>
      </c>
      <c r="G47" s="12">
        <f t="shared" si="1"/>
        <v>4.4549266247379454E-2</v>
      </c>
      <c r="H47" s="12">
        <v>0</v>
      </c>
      <c r="I47" s="12">
        <f t="shared" si="2"/>
        <v>0</v>
      </c>
      <c r="J47" s="12">
        <v>7625000</v>
      </c>
      <c r="K47" s="12">
        <f t="shared" si="3"/>
        <v>799.26624737945497</v>
      </c>
      <c r="L47" s="12">
        <v>3392446</v>
      </c>
      <c r="M47" s="12">
        <f t="shared" si="4"/>
        <v>355.60230607966457</v>
      </c>
      <c r="N47" s="12">
        <v>0</v>
      </c>
      <c r="O47" s="12">
        <f t="shared" si="5"/>
        <v>0</v>
      </c>
      <c r="P47" s="12">
        <v>0</v>
      </c>
      <c r="Q47" s="12">
        <f t="shared" si="6"/>
        <v>0</v>
      </c>
      <c r="R47" s="12">
        <v>0</v>
      </c>
      <c r="S47" s="12">
        <f t="shared" si="7"/>
        <v>0</v>
      </c>
      <c r="T47" s="13">
        <f t="shared" si="8"/>
        <v>14264461</v>
      </c>
      <c r="U47" s="64">
        <f t="shared" si="9"/>
        <v>1495.2265199161425</v>
      </c>
    </row>
    <row r="48" spans="1:21" x14ac:dyDescent="0.2">
      <c r="A48" s="44">
        <v>46</v>
      </c>
      <c r="B48" s="36" t="s">
        <v>66</v>
      </c>
      <c r="C48" s="7">
        <v>1220</v>
      </c>
      <c r="D48" s="8">
        <v>55180</v>
      </c>
      <c r="E48" s="8">
        <f t="shared" si="0"/>
        <v>45.229508196721312</v>
      </c>
      <c r="F48" s="8">
        <v>14612</v>
      </c>
      <c r="G48" s="8">
        <f t="shared" si="1"/>
        <v>11.977049180327869</v>
      </c>
      <c r="H48" s="8">
        <v>0</v>
      </c>
      <c r="I48" s="8">
        <f t="shared" si="2"/>
        <v>0</v>
      </c>
      <c r="J48" s="8">
        <v>735028</v>
      </c>
      <c r="K48" s="8">
        <f t="shared" si="3"/>
        <v>602.48196721311479</v>
      </c>
      <c r="L48" s="8">
        <v>264361</v>
      </c>
      <c r="M48" s="8">
        <f t="shared" si="4"/>
        <v>216.68934426229509</v>
      </c>
      <c r="N48" s="8">
        <v>0</v>
      </c>
      <c r="O48" s="8">
        <f t="shared" si="5"/>
        <v>0</v>
      </c>
      <c r="P48" s="8">
        <v>0</v>
      </c>
      <c r="Q48" s="8">
        <f t="shared" si="6"/>
        <v>0</v>
      </c>
      <c r="R48" s="8">
        <v>0</v>
      </c>
      <c r="S48" s="8">
        <f t="shared" si="7"/>
        <v>0</v>
      </c>
      <c r="T48" s="9">
        <f t="shared" si="8"/>
        <v>1069181</v>
      </c>
      <c r="U48" s="62">
        <f t="shared" si="9"/>
        <v>876.37786885245896</v>
      </c>
    </row>
    <row r="49" spans="1:21" x14ac:dyDescent="0.2">
      <c r="A49" s="44">
        <v>47</v>
      </c>
      <c r="B49" s="37" t="s">
        <v>67</v>
      </c>
      <c r="C49" s="7">
        <v>3762</v>
      </c>
      <c r="D49" s="8">
        <v>24211</v>
      </c>
      <c r="E49" s="10">
        <f t="shared" si="0"/>
        <v>6.435672514619883</v>
      </c>
      <c r="F49" s="10">
        <v>14018</v>
      </c>
      <c r="G49" s="10">
        <f t="shared" si="1"/>
        <v>3.7262094630515685</v>
      </c>
      <c r="H49" s="10">
        <v>20000</v>
      </c>
      <c r="I49" s="10">
        <f t="shared" si="2"/>
        <v>5.3163211057947901</v>
      </c>
      <c r="J49" s="10">
        <v>2134689</v>
      </c>
      <c r="K49" s="10">
        <f t="shared" si="3"/>
        <v>567.43460925039869</v>
      </c>
      <c r="L49" s="10">
        <v>4823374</v>
      </c>
      <c r="M49" s="10">
        <f t="shared" si="4"/>
        <v>1282.1302498670921</v>
      </c>
      <c r="N49" s="10">
        <v>0</v>
      </c>
      <c r="O49" s="10">
        <f t="shared" si="5"/>
        <v>0</v>
      </c>
      <c r="P49" s="10">
        <v>0</v>
      </c>
      <c r="Q49" s="10">
        <f t="shared" si="6"/>
        <v>0</v>
      </c>
      <c r="R49" s="10">
        <v>0</v>
      </c>
      <c r="S49" s="10">
        <f t="shared" si="7"/>
        <v>0</v>
      </c>
      <c r="T49" s="11">
        <f t="shared" si="8"/>
        <v>7016292</v>
      </c>
      <c r="U49" s="63">
        <f t="shared" si="9"/>
        <v>1865.0430622009569</v>
      </c>
    </row>
    <row r="50" spans="1:21" x14ac:dyDescent="0.2">
      <c r="A50" s="44">
        <v>48</v>
      </c>
      <c r="B50" s="37" t="s">
        <v>68</v>
      </c>
      <c r="C50" s="7">
        <v>5981</v>
      </c>
      <c r="D50" s="8">
        <v>90953</v>
      </c>
      <c r="E50" s="10">
        <f t="shared" si="0"/>
        <v>15.206988797859889</v>
      </c>
      <c r="F50" s="10">
        <v>150</v>
      </c>
      <c r="G50" s="10">
        <f t="shared" si="1"/>
        <v>2.5079418157498746E-2</v>
      </c>
      <c r="H50" s="10">
        <v>22677</v>
      </c>
      <c r="I50" s="10">
        <f t="shared" si="2"/>
        <v>3.7915064370506606</v>
      </c>
      <c r="J50" s="10">
        <v>3710000</v>
      </c>
      <c r="K50" s="10">
        <f t="shared" si="3"/>
        <v>620.29760909546894</v>
      </c>
      <c r="L50" s="10">
        <v>2618255</v>
      </c>
      <c r="M50" s="10">
        <f t="shared" si="4"/>
        <v>437.76207991974587</v>
      </c>
      <c r="N50" s="10">
        <v>0</v>
      </c>
      <c r="O50" s="10">
        <f t="shared" si="5"/>
        <v>0</v>
      </c>
      <c r="P50" s="10">
        <v>0</v>
      </c>
      <c r="Q50" s="10">
        <f t="shared" si="6"/>
        <v>0</v>
      </c>
      <c r="R50" s="10">
        <v>0</v>
      </c>
      <c r="S50" s="10">
        <f t="shared" si="7"/>
        <v>0</v>
      </c>
      <c r="T50" s="11">
        <f t="shared" si="8"/>
        <v>6442035</v>
      </c>
      <c r="U50" s="63">
        <f t="shared" si="9"/>
        <v>1077.0832636682828</v>
      </c>
    </row>
    <row r="51" spans="1:21" x14ac:dyDescent="0.2">
      <c r="A51" s="44">
        <v>49</v>
      </c>
      <c r="B51" s="37" t="s">
        <v>69</v>
      </c>
      <c r="C51" s="7">
        <v>13886</v>
      </c>
      <c r="D51" s="8">
        <v>9411</v>
      </c>
      <c r="E51" s="10">
        <f t="shared" si="0"/>
        <v>0.67773296845743913</v>
      </c>
      <c r="F51" s="10">
        <v>1915</v>
      </c>
      <c r="G51" s="10">
        <f t="shared" si="1"/>
        <v>0.13790868500648135</v>
      </c>
      <c r="H51" s="10">
        <v>0</v>
      </c>
      <c r="I51" s="10">
        <f t="shared" si="2"/>
        <v>0</v>
      </c>
      <c r="J51" s="10">
        <v>1808456</v>
      </c>
      <c r="K51" s="10">
        <f t="shared" si="3"/>
        <v>130.23592107158288</v>
      </c>
      <c r="L51" s="10">
        <v>-682368</v>
      </c>
      <c r="M51" s="10">
        <f t="shared" si="4"/>
        <v>-49.140717269191995</v>
      </c>
      <c r="N51" s="10">
        <v>0</v>
      </c>
      <c r="O51" s="10">
        <f t="shared" si="5"/>
        <v>0</v>
      </c>
      <c r="P51" s="10">
        <v>0</v>
      </c>
      <c r="Q51" s="10">
        <f t="shared" si="6"/>
        <v>0</v>
      </c>
      <c r="R51" s="10">
        <v>29896</v>
      </c>
      <c r="S51" s="10">
        <f t="shared" si="7"/>
        <v>2.1529598156416534</v>
      </c>
      <c r="T51" s="11">
        <f t="shared" si="8"/>
        <v>1167310</v>
      </c>
      <c r="U51" s="63">
        <f t="shared" si="9"/>
        <v>84.063805271496477</v>
      </c>
    </row>
    <row r="52" spans="1:21" x14ac:dyDescent="0.2">
      <c r="A52" s="44">
        <v>50</v>
      </c>
      <c r="B52" s="38" t="s">
        <v>70</v>
      </c>
      <c r="C52" s="7">
        <v>8159</v>
      </c>
      <c r="D52" s="8">
        <v>131337</v>
      </c>
      <c r="E52" s="12">
        <f t="shared" si="0"/>
        <v>16.097193283490626</v>
      </c>
      <c r="F52" s="12">
        <v>12510</v>
      </c>
      <c r="G52" s="12">
        <f t="shared" si="1"/>
        <v>1.5332761367814682</v>
      </c>
      <c r="H52" s="12">
        <v>0</v>
      </c>
      <c r="I52" s="12">
        <f t="shared" si="2"/>
        <v>0</v>
      </c>
      <c r="J52" s="12">
        <v>5265000</v>
      </c>
      <c r="K52" s="12">
        <f t="shared" si="3"/>
        <v>645.29966907709274</v>
      </c>
      <c r="L52" s="12">
        <v>2788081</v>
      </c>
      <c r="M52" s="12">
        <f t="shared" si="4"/>
        <v>341.71847040078438</v>
      </c>
      <c r="N52" s="12">
        <v>41</v>
      </c>
      <c r="O52" s="12">
        <f t="shared" si="5"/>
        <v>5.0251256281407036E-3</v>
      </c>
      <c r="P52" s="12">
        <v>0</v>
      </c>
      <c r="Q52" s="12">
        <f t="shared" si="6"/>
        <v>0</v>
      </c>
      <c r="R52" s="12">
        <v>10680</v>
      </c>
      <c r="S52" s="12">
        <f t="shared" si="7"/>
        <v>1.308983944110798</v>
      </c>
      <c r="T52" s="13">
        <f t="shared" si="8"/>
        <v>8207649</v>
      </c>
      <c r="U52" s="64">
        <f t="shared" si="9"/>
        <v>1005.9626179678883</v>
      </c>
    </row>
    <row r="53" spans="1:21" x14ac:dyDescent="0.2">
      <c r="A53" s="44">
        <v>51</v>
      </c>
      <c r="B53" s="36" t="s">
        <v>71</v>
      </c>
      <c r="C53" s="7">
        <v>8707</v>
      </c>
      <c r="D53" s="8">
        <v>96618</v>
      </c>
      <c r="E53" s="8">
        <f t="shared" si="0"/>
        <v>11.096588951418399</v>
      </c>
      <c r="F53" s="8">
        <v>11324</v>
      </c>
      <c r="G53" s="8">
        <f t="shared" si="1"/>
        <v>1.3005627655909038</v>
      </c>
      <c r="H53" s="8">
        <v>0</v>
      </c>
      <c r="I53" s="8">
        <f t="shared" si="2"/>
        <v>0</v>
      </c>
      <c r="J53" s="8">
        <v>2166000</v>
      </c>
      <c r="K53" s="8">
        <f t="shared" si="3"/>
        <v>248.76536120362925</v>
      </c>
      <c r="L53" s="8">
        <v>1327659</v>
      </c>
      <c r="M53" s="8">
        <f t="shared" si="4"/>
        <v>152.48179625588608</v>
      </c>
      <c r="N53" s="8">
        <v>0</v>
      </c>
      <c r="O53" s="8">
        <f t="shared" si="5"/>
        <v>0</v>
      </c>
      <c r="P53" s="8">
        <v>0</v>
      </c>
      <c r="Q53" s="8">
        <f t="shared" si="6"/>
        <v>0</v>
      </c>
      <c r="R53" s="8">
        <v>4674</v>
      </c>
      <c r="S53" s="8">
        <f t="shared" si="7"/>
        <v>0.53680946364993687</v>
      </c>
      <c r="T53" s="9">
        <f t="shared" si="8"/>
        <v>3606275</v>
      </c>
      <c r="U53" s="62">
        <f t="shared" si="9"/>
        <v>414.18111864017459</v>
      </c>
    </row>
    <row r="54" spans="1:21" x14ac:dyDescent="0.2">
      <c r="A54" s="44">
        <v>52</v>
      </c>
      <c r="B54" s="37" t="s">
        <v>72</v>
      </c>
      <c r="C54" s="7">
        <v>38270</v>
      </c>
      <c r="D54" s="8">
        <v>755403</v>
      </c>
      <c r="E54" s="10">
        <f t="shared" si="0"/>
        <v>19.738777110007838</v>
      </c>
      <c r="F54" s="10">
        <v>92258</v>
      </c>
      <c r="G54" s="10">
        <f t="shared" si="1"/>
        <v>2.4107133524954274</v>
      </c>
      <c r="H54" s="10">
        <v>0</v>
      </c>
      <c r="I54" s="10">
        <f t="shared" si="2"/>
        <v>0</v>
      </c>
      <c r="J54" s="10">
        <v>20949542</v>
      </c>
      <c r="K54" s="10">
        <f t="shared" si="3"/>
        <v>547.41421478965242</v>
      </c>
      <c r="L54" s="10">
        <v>9560284</v>
      </c>
      <c r="M54" s="10">
        <f t="shared" si="4"/>
        <v>249.81144499608047</v>
      </c>
      <c r="N54" s="10">
        <v>0</v>
      </c>
      <c r="O54" s="10">
        <f t="shared" si="5"/>
        <v>0</v>
      </c>
      <c r="P54" s="10">
        <v>0</v>
      </c>
      <c r="Q54" s="10">
        <f t="shared" si="6"/>
        <v>0</v>
      </c>
      <c r="R54" s="10">
        <v>358787</v>
      </c>
      <c r="S54" s="10">
        <f t="shared" si="7"/>
        <v>9.375150248236217</v>
      </c>
      <c r="T54" s="11">
        <f t="shared" si="8"/>
        <v>31716274</v>
      </c>
      <c r="U54" s="63">
        <f t="shared" si="9"/>
        <v>828.75030049647239</v>
      </c>
    </row>
    <row r="55" spans="1:21" x14ac:dyDescent="0.2">
      <c r="A55" s="44">
        <v>53</v>
      </c>
      <c r="B55" s="37" t="s">
        <v>73</v>
      </c>
      <c r="C55" s="7">
        <v>19374</v>
      </c>
      <c r="D55" s="8">
        <v>197951</v>
      </c>
      <c r="E55" s="10">
        <f t="shared" si="0"/>
        <v>10.217353153711159</v>
      </c>
      <c r="F55" s="10">
        <v>84834</v>
      </c>
      <c r="G55" s="10">
        <f t="shared" si="1"/>
        <v>4.3787550325178071</v>
      </c>
      <c r="H55" s="10">
        <v>0</v>
      </c>
      <c r="I55" s="10">
        <f t="shared" si="2"/>
        <v>0</v>
      </c>
      <c r="J55" s="10">
        <v>1152691</v>
      </c>
      <c r="K55" s="10">
        <f t="shared" si="3"/>
        <v>59.496799834830185</v>
      </c>
      <c r="L55" s="10">
        <v>280052</v>
      </c>
      <c r="M55" s="10">
        <f t="shared" si="4"/>
        <v>14.455042840920822</v>
      </c>
      <c r="N55" s="10">
        <v>0</v>
      </c>
      <c r="O55" s="10">
        <f t="shared" si="5"/>
        <v>0</v>
      </c>
      <c r="P55" s="10">
        <v>0</v>
      </c>
      <c r="Q55" s="10">
        <f t="shared" si="6"/>
        <v>0</v>
      </c>
      <c r="R55" s="10">
        <v>74364</v>
      </c>
      <c r="S55" s="10">
        <f t="shared" si="7"/>
        <v>3.8383400433570767</v>
      </c>
      <c r="T55" s="11">
        <f t="shared" si="8"/>
        <v>1789892</v>
      </c>
      <c r="U55" s="63">
        <f t="shared" si="9"/>
        <v>92.386290905337049</v>
      </c>
    </row>
    <row r="56" spans="1:21" x14ac:dyDescent="0.2">
      <c r="A56" s="44">
        <v>54</v>
      </c>
      <c r="B56" s="37" t="s">
        <v>74</v>
      </c>
      <c r="C56" s="7">
        <v>592</v>
      </c>
      <c r="D56" s="8">
        <v>7701</v>
      </c>
      <c r="E56" s="10">
        <f t="shared" si="0"/>
        <v>13.008445945945946</v>
      </c>
      <c r="F56" s="10">
        <v>910</v>
      </c>
      <c r="G56" s="10">
        <f t="shared" si="1"/>
        <v>1.5371621621621621</v>
      </c>
      <c r="H56" s="10">
        <v>0</v>
      </c>
      <c r="I56" s="10">
        <f t="shared" si="2"/>
        <v>0</v>
      </c>
      <c r="J56" s="10">
        <v>73859</v>
      </c>
      <c r="K56" s="10">
        <f t="shared" si="3"/>
        <v>124.76182432432432</v>
      </c>
      <c r="L56" s="10">
        <v>0</v>
      </c>
      <c r="M56" s="10">
        <f t="shared" si="4"/>
        <v>0</v>
      </c>
      <c r="N56" s="10">
        <v>0</v>
      </c>
      <c r="O56" s="10">
        <f t="shared" si="5"/>
        <v>0</v>
      </c>
      <c r="P56" s="10">
        <v>0</v>
      </c>
      <c r="Q56" s="10">
        <f t="shared" si="6"/>
        <v>0</v>
      </c>
      <c r="R56" s="10">
        <v>38894</v>
      </c>
      <c r="S56" s="10">
        <f t="shared" si="7"/>
        <v>65.699324324324323</v>
      </c>
      <c r="T56" s="11">
        <f t="shared" si="8"/>
        <v>121364</v>
      </c>
      <c r="U56" s="63">
        <f t="shared" si="9"/>
        <v>205.00675675675674</v>
      </c>
    </row>
    <row r="57" spans="1:21" x14ac:dyDescent="0.2">
      <c r="A57" s="44">
        <v>55</v>
      </c>
      <c r="B57" s="38" t="s">
        <v>75</v>
      </c>
      <c r="C57" s="7">
        <v>17917</v>
      </c>
      <c r="D57" s="8">
        <v>16072</v>
      </c>
      <c r="E57" s="12">
        <f t="shared" si="0"/>
        <v>0.89702517162471396</v>
      </c>
      <c r="F57" s="12">
        <v>41310</v>
      </c>
      <c r="G57" s="12">
        <f t="shared" si="1"/>
        <v>2.3056315231344535</v>
      </c>
      <c r="H57" s="12">
        <v>0</v>
      </c>
      <c r="I57" s="12">
        <f t="shared" si="2"/>
        <v>0</v>
      </c>
      <c r="J57" s="12">
        <v>220000</v>
      </c>
      <c r="K57" s="12">
        <f t="shared" si="3"/>
        <v>12.278841323882347</v>
      </c>
      <c r="L57" s="12">
        <v>687268</v>
      </c>
      <c r="M57" s="12">
        <f t="shared" si="4"/>
        <v>38.35843054082715</v>
      </c>
      <c r="N57" s="12">
        <v>0</v>
      </c>
      <c r="O57" s="12">
        <f t="shared" si="5"/>
        <v>0</v>
      </c>
      <c r="P57" s="12">
        <v>0</v>
      </c>
      <c r="Q57" s="12">
        <f t="shared" si="6"/>
        <v>0</v>
      </c>
      <c r="R57" s="12">
        <v>95389</v>
      </c>
      <c r="S57" s="12">
        <f t="shared" si="7"/>
        <v>5.3239381592900594</v>
      </c>
      <c r="T57" s="13">
        <f t="shared" si="8"/>
        <v>1060039</v>
      </c>
      <c r="U57" s="64">
        <f t="shared" si="9"/>
        <v>59.163866718758719</v>
      </c>
    </row>
    <row r="58" spans="1:21" x14ac:dyDescent="0.2">
      <c r="A58" s="44">
        <v>56</v>
      </c>
      <c r="B58" s="36" t="s">
        <v>76</v>
      </c>
      <c r="C58" s="7">
        <v>2113</v>
      </c>
      <c r="D58" s="8">
        <v>93650</v>
      </c>
      <c r="E58" s="8">
        <f t="shared" si="0"/>
        <v>44.320870799810699</v>
      </c>
      <c r="F58" s="8">
        <v>9125</v>
      </c>
      <c r="G58" s="8">
        <f t="shared" si="1"/>
        <v>4.3185044959772831</v>
      </c>
      <c r="H58" s="8">
        <v>0</v>
      </c>
      <c r="I58" s="8">
        <f t="shared" si="2"/>
        <v>0</v>
      </c>
      <c r="J58" s="8">
        <v>355000</v>
      </c>
      <c r="K58" s="8">
        <f t="shared" si="3"/>
        <v>168.00757217226692</v>
      </c>
      <c r="L58" s="8">
        <v>1328751</v>
      </c>
      <c r="M58" s="8">
        <f t="shared" si="4"/>
        <v>628.84571699006153</v>
      </c>
      <c r="N58" s="8">
        <v>0</v>
      </c>
      <c r="O58" s="8">
        <f t="shared" si="5"/>
        <v>0</v>
      </c>
      <c r="P58" s="8">
        <v>0</v>
      </c>
      <c r="Q58" s="8">
        <f t="shared" si="6"/>
        <v>0</v>
      </c>
      <c r="R58" s="8">
        <v>23672</v>
      </c>
      <c r="S58" s="8">
        <f t="shared" si="7"/>
        <v>11.203028868906767</v>
      </c>
      <c r="T58" s="9">
        <f t="shared" si="8"/>
        <v>1810198</v>
      </c>
      <c r="U58" s="62">
        <f t="shared" si="9"/>
        <v>856.69569332702315</v>
      </c>
    </row>
    <row r="59" spans="1:21" x14ac:dyDescent="0.2">
      <c r="A59" s="44">
        <v>57</v>
      </c>
      <c r="B59" s="37" t="s">
        <v>77</v>
      </c>
      <c r="C59" s="7">
        <v>9620</v>
      </c>
      <c r="D59" s="8">
        <v>1111780</v>
      </c>
      <c r="E59" s="10">
        <f t="shared" si="0"/>
        <v>115.56964656964657</v>
      </c>
      <c r="F59" s="10">
        <v>10433</v>
      </c>
      <c r="G59" s="10">
        <f t="shared" si="1"/>
        <v>1.0845114345114346</v>
      </c>
      <c r="H59" s="10">
        <v>20942</v>
      </c>
      <c r="I59" s="10">
        <f t="shared" si="2"/>
        <v>2.1769230769230767</v>
      </c>
      <c r="J59" s="10">
        <v>392000</v>
      </c>
      <c r="K59" s="10">
        <f t="shared" si="3"/>
        <v>40.74844074844075</v>
      </c>
      <c r="L59" s="10">
        <v>56646</v>
      </c>
      <c r="M59" s="10">
        <f t="shared" si="4"/>
        <v>5.8883575883575885</v>
      </c>
      <c r="N59" s="10">
        <v>0</v>
      </c>
      <c r="O59" s="10">
        <f t="shared" si="5"/>
        <v>0</v>
      </c>
      <c r="P59" s="10">
        <v>8554</v>
      </c>
      <c r="Q59" s="10">
        <f t="shared" si="6"/>
        <v>0.88918918918918921</v>
      </c>
      <c r="R59" s="10">
        <v>4040</v>
      </c>
      <c r="S59" s="10">
        <f t="shared" si="7"/>
        <v>0.41995841995841998</v>
      </c>
      <c r="T59" s="11">
        <f t="shared" si="8"/>
        <v>1604395</v>
      </c>
      <c r="U59" s="63">
        <f t="shared" si="9"/>
        <v>166.77702702702703</v>
      </c>
    </row>
    <row r="60" spans="1:21" x14ac:dyDescent="0.2">
      <c r="A60" s="44">
        <v>58</v>
      </c>
      <c r="B60" s="37" t="s">
        <v>78</v>
      </c>
      <c r="C60" s="7">
        <v>8882</v>
      </c>
      <c r="D60" s="8">
        <v>123263</v>
      </c>
      <c r="E60" s="10">
        <f t="shared" si="0"/>
        <v>13.877842828191849</v>
      </c>
      <c r="F60" s="10">
        <v>35953</v>
      </c>
      <c r="G60" s="10">
        <f t="shared" si="1"/>
        <v>4.0478495834271557</v>
      </c>
      <c r="H60" s="10">
        <v>0</v>
      </c>
      <c r="I60" s="10">
        <f t="shared" si="2"/>
        <v>0</v>
      </c>
      <c r="J60" s="10">
        <v>3066510</v>
      </c>
      <c r="K60" s="10">
        <f t="shared" si="3"/>
        <v>345.24994370637245</v>
      </c>
      <c r="L60" s="10">
        <v>1173209</v>
      </c>
      <c r="M60" s="10">
        <f t="shared" si="4"/>
        <v>132.08838099527134</v>
      </c>
      <c r="N60" s="10">
        <v>0</v>
      </c>
      <c r="O60" s="10">
        <f t="shared" si="5"/>
        <v>0</v>
      </c>
      <c r="P60" s="10">
        <v>94095</v>
      </c>
      <c r="Q60" s="10">
        <f t="shared" si="6"/>
        <v>10.593897770772349</v>
      </c>
      <c r="R60" s="10">
        <v>0</v>
      </c>
      <c r="S60" s="10">
        <f t="shared" si="7"/>
        <v>0</v>
      </c>
      <c r="T60" s="11">
        <f t="shared" si="8"/>
        <v>4493030</v>
      </c>
      <c r="U60" s="63">
        <f t="shared" si="9"/>
        <v>505.85791488403515</v>
      </c>
    </row>
    <row r="61" spans="1:21" x14ac:dyDescent="0.2">
      <c r="A61" s="44">
        <v>59</v>
      </c>
      <c r="B61" s="37" t="s">
        <v>79</v>
      </c>
      <c r="C61" s="7">
        <v>5261</v>
      </c>
      <c r="D61" s="8">
        <v>190588</v>
      </c>
      <c r="E61" s="10">
        <f t="shared" si="0"/>
        <v>36.226572894886907</v>
      </c>
      <c r="F61" s="10">
        <v>42295</v>
      </c>
      <c r="G61" s="10">
        <f t="shared" si="1"/>
        <v>8.0393461319140851</v>
      </c>
      <c r="H61" s="10">
        <v>0</v>
      </c>
      <c r="I61" s="10">
        <f t="shared" si="2"/>
        <v>0</v>
      </c>
      <c r="J61" s="10">
        <v>1315000</v>
      </c>
      <c r="K61" s="10">
        <f t="shared" si="3"/>
        <v>249.95248051701196</v>
      </c>
      <c r="L61" s="10">
        <v>243896</v>
      </c>
      <c r="M61" s="10">
        <f t="shared" si="4"/>
        <v>46.359247291389472</v>
      </c>
      <c r="N61" s="10">
        <v>0</v>
      </c>
      <c r="O61" s="10">
        <f t="shared" si="5"/>
        <v>0</v>
      </c>
      <c r="P61" s="10">
        <v>0</v>
      </c>
      <c r="Q61" s="10">
        <f t="shared" si="6"/>
        <v>0</v>
      </c>
      <c r="R61" s="10">
        <v>0</v>
      </c>
      <c r="S61" s="10">
        <f t="shared" si="7"/>
        <v>0</v>
      </c>
      <c r="T61" s="11">
        <f t="shared" si="8"/>
        <v>1791779</v>
      </c>
      <c r="U61" s="63">
        <f t="shared" si="9"/>
        <v>340.57764683520242</v>
      </c>
    </row>
    <row r="62" spans="1:21" x14ac:dyDescent="0.2">
      <c r="A62" s="44">
        <v>60</v>
      </c>
      <c r="B62" s="38" t="s">
        <v>80</v>
      </c>
      <c r="C62" s="7">
        <v>6306</v>
      </c>
      <c r="D62" s="8">
        <v>303245</v>
      </c>
      <c r="E62" s="12">
        <f t="shared" si="0"/>
        <v>48.088328575959402</v>
      </c>
      <c r="F62" s="12">
        <v>11525</v>
      </c>
      <c r="G62" s="12">
        <f t="shared" si="1"/>
        <v>1.8276244846178242</v>
      </c>
      <c r="H62" s="12">
        <v>4012</v>
      </c>
      <c r="I62" s="12">
        <f t="shared" si="2"/>
        <v>0.63621947351728514</v>
      </c>
      <c r="J62" s="12">
        <v>4795271</v>
      </c>
      <c r="K62" s="12">
        <f t="shared" si="3"/>
        <v>760.42990802410407</v>
      </c>
      <c r="L62" s="12">
        <v>2102402</v>
      </c>
      <c r="M62" s="12">
        <f t="shared" si="4"/>
        <v>333.39708214398985</v>
      </c>
      <c r="N62" s="12">
        <v>0</v>
      </c>
      <c r="O62" s="12">
        <f t="shared" si="5"/>
        <v>0</v>
      </c>
      <c r="P62" s="12">
        <v>0</v>
      </c>
      <c r="Q62" s="12">
        <f t="shared" si="6"/>
        <v>0</v>
      </c>
      <c r="R62" s="12">
        <v>29393</v>
      </c>
      <c r="S62" s="12">
        <f t="shared" si="7"/>
        <v>4.6611163970821439</v>
      </c>
      <c r="T62" s="13">
        <f t="shared" si="8"/>
        <v>7245848</v>
      </c>
      <c r="U62" s="64">
        <f t="shared" si="9"/>
        <v>1149.0402790992705</v>
      </c>
    </row>
    <row r="63" spans="1:21" x14ac:dyDescent="0.2">
      <c r="A63" s="44">
        <v>61</v>
      </c>
      <c r="B63" s="36" t="s">
        <v>81</v>
      </c>
      <c r="C63" s="7">
        <v>3886</v>
      </c>
      <c r="D63" s="8">
        <v>973</v>
      </c>
      <c r="E63" s="8">
        <f t="shared" si="0"/>
        <v>0.25038600102933606</v>
      </c>
      <c r="F63" s="8">
        <v>25051</v>
      </c>
      <c r="G63" s="8">
        <f t="shared" si="1"/>
        <v>6.4464745239320642</v>
      </c>
      <c r="H63" s="8">
        <v>10000</v>
      </c>
      <c r="I63" s="8">
        <f t="shared" si="2"/>
        <v>2.5733401955738548</v>
      </c>
      <c r="J63" s="8">
        <v>325000</v>
      </c>
      <c r="K63" s="8">
        <f t="shared" si="3"/>
        <v>83.633556356150279</v>
      </c>
      <c r="L63" s="8">
        <v>69375</v>
      </c>
      <c r="M63" s="8">
        <f t="shared" si="4"/>
        <v>17.852547606793618</v>
      </c>
      <c r="N63" s="8">
        <v>0</v>
      </c>
      <c r="O63" s="8">
        <f t="shared" si="5"/>
        <v>0</v>
      </c>
      <c r="P63" s="8">
        <v>0</v>
      </c>
      <c r="Q63" s="8">
        <f t="shared" si="6"/>
        <v>0</v>
      </c>
      <c r="R63" s="8">
        <v>15141</v>
      </c>
      <c r="S63" s="8">
        <f t="shared" si="7"/>
        <v>3.8962943901183738</v>
      </c>
      <c r="T63" s="9">
        <f t="shared" si="8"/>
        <v>445540</v>
      </c>
      <c r="U63" s="62">
        <f t="shared" si="9"/>
        <v>114.65259907359753</v>
      </c>
    </row>
    <row r="64" spans="1:21" x14ac:dyDescent="0.2">
      <c r="A64" s="44">
        <v>62</v>
      </c>
      <c r="B64" s="37" t="s">
        <v>82</v>
      </c>
      <c r="C64" s="7">
        <v>2101</v>
      </c>
      <c r="D64" s="8">
        <v>73191</v>
      </c>
      <c r="E64" s="10">
        <f t="shared" si="0"/>
        <v>34.836268443598286</v>
      </c>
      <c r="F64" s="10">
        <v>29967</v>
      </c>
      <c r="G64" s="10">
        <f t="shared" si="1"/>
        <v>14.263207996192289</v>
      </c>
      <c r="H64" s="10">
        <v>0</v>
      </c>
      <c r="I64" s="10">
        <f t="shared" si="2"/>
        <v>0</v>
      </c>
      <c r="J64" s="10">
        <v>0</v>
      </c>
      <c r="K64" s="10">
        <f t="shared" si="3"/>
        <v>0</v>
      </c>
      <c r="L64" s="10">
        <v>0</v>
      </c>
      <c r="M64" s="10">
        <f t="shared" si="4"/>
        <v>0</v>
      </c>
      <c r="N64" s="10">
        <v>0</v>
      </c>
      <c r="O64" s="10">
        <f t="shared" si="5"/>
        <v>0</v>
      </c>
      <c r="P64" s="10">
        <v>0</v>
      </c>
      <c r="Q64" s="10">
        <f t="shared" si="6"/>
        <v>0</v>
      </c>
      <c r="R64" s="10">
        <v>0</v>
      </c>
      <c r="S64" s="10">
        <f t="shared" si="7"/>
        <v>0</v>
      </c>
      <c r="T64" s="11">
        <f t="shared" si="8"/>
        <v>103158</v>
      </c>
      <c r="U64" s="63">
        <f t="shared" si="9"/>
        <v>49.099476439790578</v>
      </c>
    </row>
    <row r="65" spans="1:103" x14ac:dyDescent="0.2">
      <c r="A65" s="44">
        <v>63</v>
      </c>
      <c r="B65" s="37" t="s">
        <v>83</v>
      </c>
      <c r="C65" s="7">
        <v>2171</v>
      </c>
      <c r="D65" s="8">
        <v>98587</v>
      </c>
      <c r="E65" s="10">
        <f t="shared" si="0"/>
        <v>45.41087056655919</v>
      </c>
      <c r="F65" s="10">
        <v>43531</v>
      </c>
      <c r="G65" s="10">
        <f t="shared" si="1"/>
        <v>20.051128512206358</v>
      </c>
      <c r="H65" s="10">
        <v>0</v>
      </c>
      <c r="I65" s="10">
        <f t="shared" si="2"/>
        <v>0</v>
      </c>
      <c r="J65" s="10">
        <v>484000</v>
      </c>
      <c r="K65" s="10">
        <f t="shared" si="3"/>
        <v>222.93873790879778</v>
      </c>
      <c r="L65" s="10">
        <v>8639</v>
      </c>
      <c r="M65" s="10">
        <f t="shared" si="4"/>
        <v>3.9792722247812069</v>
      </c>
      <c r="N65" s="10">
        <v>0</v>
      </c>
      <c r="O65" s="10">
        <f t="shared" si="5"/>
        <v>0</v>
      </c>
      <c r="P65" s="10">
        <v>0</v>
      </c>
      <c r="Q65" s="10">
        <f t="shared" si="6"/>
        <v>0</v>
      </c>
      <c r="R65" s="10">
        <v>6854</v>
      </c>
      <c r="S65" s="10">
        <f t="shared" si="7"/>
        <v>3.1570704744357441</v>
      </c>
      <c r="T65" s="11">
        <f t="shared" si="8"/>
        <v>641611</v>
      </c>
      <c r="U65" s="63">
        <f t="shared" si="9"/>
        <v>295.53707968678026</v>
      </c>
    </row>
    <row r="66" spans="1:103" x14ac:dyDescent="0.2">
      <c r="A66" s="44">
        <v>64</v>
      </c>
      <c r="B66" s="37" t="s">
        <v>84</v>
      </c>
      <c r="C66" s="7">
        <v>2393</v>
      </c>
      <c r="D66" s="8">
        <v>4367</v>
      </c>
      <c r="E66" s="10">
        <f t="shared" si="0"/>
        <v>1.8249059757626411</v>
      </c>
      <c r="F66" s="10">
        <v>6547</v>
      </c>
      <c r="G66" s="10">
        <f t="shared" si="1"/>
        <v>2.7358963643961554</v>
      </c>
      <c r="H66" s="10">
        <v>3638</v>
      </c>
      <c r="I66" s="10">
        <f t="shared" si="2"/>
        <v>1.5202674467195989</v>
      </c>
      <c r="J66" s="10">
        <v>1025000</v>
      </c>
      <c r="K66" s="10">
        <f t="shared" si="3"/>
        <v>428.33263685750103</v>
      </c>
      <c r="L66" s="10">
        <v>180668</v>
      </c>
      <c r="M66" s="10">
        <f t="shared" si="4"/>
        <v>75.498537400752198</v>
      </c>
      <c r="N66" s="10">
        <v>0</v>
      </c>
      <c r="O66" s="10">
        <f t="shared" si="5"/>
        <v>0</v>
      </c>
      <c r="P66" s="10">
        <v>0</v>
      </c>
      <c r="Q66" s="10">
        <f t="shared" si="6"/>
        <v>0</v>
      </c>
      <c r="R66" s="10">
        <v>0</v>
      </c>
      <c r="S66" s="10">
        <f t="shared" si="7"/>
        <v>0</v>
      </c>
      <c r="T66" s="11">
        <f t="shared" si="8"/>
        <v>1220220</v>
      </c>
      <c r="U66" s="63">
        <f t="shared" si="9"/>
        <v>509.91224404513162</v>
      </c>
    </row>
    <row r="67" spans="1:103" x14ac:dyDescent="0.2">
      <c r="A67" s="44">
        <v>65</v>
      </c>
      <c r="B67" s="38" t="s">
        <v>85</v>
      </c>
      <c r="C67" s="7">
        <v>8350</v>
      </c>
      <c r="D67" s="8">
        <v>432293</v>
      </c>
      <c r="E67" s="12">
        <f t="shared" si="0"/>
        <v>51.771616766467069</v>
      </c>
      <c r="F67" s="12">
        <v>20690</v>
      </c>
      <c r="G67" s="12">
        <f t="shared" si="1"/>
        <v>2.4778443113772455</v>
      </c>
      <c r="H67" s="12">
        <v>0</v>
      </c>
      <c r="I67" s="12">
        <f t="shared" si="2"/>
        <v>0</v>
      </c>
      <c r="J67" s="12">
        <v>4127115</v>
      </c>
      <c r="K67" s="12">
        <f t="shared" si="3"/>
        <v>494.26526946107782</v>
      </c>
      <c r="L67" s="12">
        <v>2094694</v>
      </c>
      <c r="M67" s="12">
        <f t="shared" si="4"/>
        <v>250.86155688622753</v>
      </c>
      <c r="N67" s="12">
        <v>0</v>
      </c>
      <c r="O67" s="12">
        <f t="shared" si="5"/>
        <v>0</v>
      </c>
      <c r="P67" s="12">
        <v>0</v>
      </c>
      <c r="Q67" s="12">
        <f t="shared" si="6"/>
        <v>0</v>
      </c>
      <c r="R67" s="12">
        <v>22425</v>
      </c>
      <c r="S67" s="12">
        <f t="shared" si="7"/>
        <v>2.6856287425149699</v>
      </c>
      <c r="T67" s="13">
        <f t="shared" si="8"/>
        <v>6697217</v>
      </c>
      <c r="U67" s="64">
        <f t="shared" si="9"/>
        <v>802.06191616766466</v>
      </c>
    </row>
    <row r="68" spans="1:103" x14ac:dyDescent="0.2">
      <c r="A68" s="44">
        <v>66</v>
      </c>
      <c r="B68" s="36" t="s">
        <v>86</v>
      </c>
      <c r="C68" s="7">
        <v>1465</v>
      </c>
      <c r="D68" s="8">
        <v>83676</v>
      </c>
      <c r="E68" s="8">
        <f t="shared" ref="E68:E73" si="10">D68/$C68</f>
        <v>57.116723549488057</v>
      </c>
      <c r="F68" s="8">
        <v>7829</v>
      </c>
      <c r="G68" s="8">
        <f t="shared" ref="G68:G71" si="11">F68/$C68</f>
        <v>5.3440273037542658</v>
      </c>
      <c r="H68" s="8">
        <v>0</v>
      </c>
      <c r="I68" s="8">
        <f t="shared" ref="I68:I71" si="12">H68/$C68</f>
        <v>0</v>
      </c>
      <c r="J68" s="8">
        <v>0</v>
      </c>
      <c r="K68" s="8">
        <f t="shared" ref="K68:K71" si="13">J68/$C68</f>
        <v>0</v>
      </c>
      <c r="L68" s="8">
        <v>51000</v>
      </c>
      <c r="M68" s="8">
        <f t="shared" ref="M68:M71" si="14">L68/$C68</f>
        <v>34.812286689419793</v>
      </c>
      <c r="N68" s="8">
        <v>0</v>
      </c>
      <c r="O68" s="8">
        <f t="shared" ref="O68:O71" si="15">N68/$C68</f>
        <v>0</v>
      </c>
      <c r="P68" s="8">
        <v>0</v>
      </c>
      <c r="Q68" s="8">
        <f t="shared" ref="Q68:Q71" si="16">P68/$C68</f>
        <v>0</v>
      </c>
      <c r="R68" s="8">
        <v>67833</v>
      </c>
      <c r="S68" s="8">
        <f t="shared" ref="S68:S71" si="17">R68/$C68</f>
        <v>46.302389078498294</v>
      </c>
      <c r="T68" s="9">
        <f>D68+F68+H68+J68+L68+N68+P68+R68</f>
        <v>210338</v>
      </c>
      <c r="U68" s="62">
        <f t="shared" ref="U68:U71" si="18">T68/$C68</f>
        <v>143.5754266211604</v>
      </c>
    </row>
    <row r="69" spans="1:103" ht="12.75" customHeight="1" x14ac:dyDescent="0.2">
      <c r="A69" s="44">
        <v>67</v>
      </c>
      <c r="B69" s="37" t="s">
        <v>87</v>
      </c>
      <c r="C69" s="7">
        <v>5417</v>
      </c>
      <c r="D69" s="8">
        <v>469106</v>
      </c>
      <c r="E69" s="10">
        <f t="shared" si="10"/>
        <v>86.59885545504892</v>
      </c>
      <c r="F69" s="10">
        <v>15987</v>
      </c>
      <c r="G69" s="10">
        <f t="shared" si="11"/>
        <v>2.9512645375669191</v>
      </c>
      <c r="H69" s="10">
        <v>0</v>
      </c>
      <c r="I69" s="10">
        <f t="shared" si="12"/>
        <v>0</v>
      </c>
      <c r="J69" s="10">
        <v>5060000</v>
      </c>
      <c r="K69" s="10">
        <f t="shared" si="13"/>
        <v>934.09636330071999</v>
      </c>
      <c r="L69" s="10">
        <v>3028965</v>
      </c>
      <c r="M69" s="10">
        <f t="shared" si="14"/>
        <v>559.15912866900499</v>
      </c>
      <c r="N69" s="10">
        <v>0</v>
      </c>
      <c r="O69" s="10">
        <f t="shared" si="15"/>
        <v>0</v>
      </c>
      <c r="P69" s="10">
        <v>0</v>
      </c>
      <c r="Q69" s="10">
        <f t="shared" si="16"/>
        <v>0</v>
      </c>
      <c r="R69" s="10">
        <v>0</v>
      </c>
      <c r="S69" s="10">
        <f t="shared" si="17"/>
        <v>0</v>
      </c>
      <c r="T69" s="11">
        <f>D69+F69+H69+J69+L69+N69+P69+R69</f>
        <v>8574058</v>
      </c>
      <c r="U69" s="63">
        <f t="shared" si="18"/>
        <v>1582.8056119623409</v>
      </c>
    </row>
    <row r="70" spans="1:103" x14ac:dyDescent="0.2">
      <c r="A70" s="44">
        <v>68</v>
      </c>
      <c r="B70" s="37" t="s">
        <v>88</v>
      </c>
      <c r="C70" s="7">
        <v>1479</v>
      </c>
      <c r="D70" s="8">
        <v>136540</v>
      </c>
      <c r="E70" s="10">
        <f t="shared" si="10"/>
        <v>92.319134550371871</v>
      </c>
      <c r="F70" s="10">
        <v>6915</v>
      </c>
      <c r="G70" s="10">
        <f t="shared" si="11"/>
        <v>4.6754563894523322</v>
      </c>
      <c r="H70" s="10">
        <v>9960</v>
      </c>
      <c r="I70" s="10">
        <f t="shared" si="12"/>
        <v>6.7342799188640976</v>
      </c>
      <c r="J70" s="10">
        <v>0</v>
      </c>
      <c r="K70" s="10">
        <f t="shared" si="13"/>
        <v>0</v>
      </c>
      <c r="L70" s="10">
        <v>0</v>
      </c>
      <c r="M70" s="10">
        <f t="shared" si="14"/>
        <v>0</v>
      </c>
      <c r="N70" s="10">
        <v>0</v>
      </c>
      <c r="O70" s="10">
        <f t="shared" si="15"/>
        <v>0</v>
      </c>
      <c r="P70" s="10">
        <v>0</v>
      </c>
      <c r="Q70" s="10">
        <f t="shared" si="16"/>
        <v>0</v>
      </c>
      <c r="R70" s="10">
        <v>1333</v>
      </c>
      <c r="S70" s="10">
        <f t="shared" si="17"/>
        <v>0.90128465179175121</v>
      </c>
      <c r="T70" s="11">
        <f>D70+F70+H70+J70+L70+N70+P70+R70</f>
        <v>154748</v>
      </c>
      <c r="U70" s="63">
        <f t="shared" si="18"/>
        <v>104.63015551048005</v>
      </c>
    </row>
    <row r="71" spans="1:103" s="15" customFormat="1" x14ac:dyDescent="0.2">
      <c r="A71" s="44">
        <v>69</v>
      </c>
      <c r="B71" s="37" t="s">
        <v>89</v>
      </c>
      <c r="C71" s="7">
        <v>4632</v>
      </c>
      <c r="D71" s="8">
        <v>14898</v>
      </c>
      <c r="E71" s="10">
        <f t="shared" si="10"/>
        <v>3.2163212435233159</v>
      </c>
      <c r="F71" s="10">
        <v>13406</v>
      </c>
      <c r="G71" s="10">
        <f t="shared" si="11"/>
        <v>2.8942141623488773</v>
      </c>
      <c r="H71" s="10">
        <v>0</v>
      </c>
      <c r="I71" s="10">
        <f t="shared" si="12"/>
        <v>0</v>
      </c>
      <c r="J71" s="10">
        <v>2827588</v>
      </c>
      <c r="K71" s="10">
        <f t="shared" si="13"/>
        <v>610.44645941278065</v>
      </c>
      <c r="L71" s="10">
        <v>2231812</v>
      </c>
      <c r="M71" s="10">
        <f t="shared" si="14"/>
        <v>481.82469775474959</v>
      </c>
      <c r="N71" s="10">
        <v>0</v>
      </c>
      <c r="O71" s="10">
        <f t="shared" si="15"/>
        <v>0</v>
      </c>
      <c r="P71" s="10">
        <v>0</v>
      </c>
      <c r="Q71" s="10">
        <f t="shared" si="16"/>
        <v>0</v>
      </c>
      <c r="R71" s="10">
        <v>23208</v>
      </c>
      <c r="S71" s="10">
        <f t="shared" si="17"/>
        <v>5.0103626943005182</v>
      </c>
      <c r="T71" s="11">
        <f>D71+F71+H71+J71+L71+N71+P71+R71</f>
        <v>5110912</v>
      </c>
      <c r="U71" s="63">
        <f t="shared" si="18"/>
        <v>1103.392055267703</v>
      </c>
    </row>
    <row r="72" spans="1:103" x14ac:dyDescent="0.2">
      <c r="A72" s="44">
        <v>396</v>
      </c>
      <c r="B72" s="39" t="s">
        <v>171</v>
      </c>
      <c r="C72" s="32">
        <v>30164</v>
      </c>
      <c r="D72" s="8">
        <v>6160569</v>
      </c>
      <c r="E72" s="12">
        <v>204.23581090041108</v>
      </c>
      <c r="F72" s="12">
        <v>5975415</v>
      </c>
      <c r="G72" s="12">
        <v>198.09756663572472</v>
      </c>
      <c r="H72" s="12">
        <v>0</v>
      </c>
      <c r="I72" s="12">
        <v>0</v>
      </c>
      <c r="J72" s="12">
        <v>38304</v>
      </c>
      <c r="K72" s="12">
        <v>1.2698581090041108</v>
      </c>
      <c r="L72" s="12">
        <v>1231</v>
      </c>
      <c r="M72" s="12">
        <v>4.08102373690492E-2</v>
      </c>
      <c r="N72" s="12">
        <v>7891</v>
      </c>
      <c r="O72" s="12">
        <v>0.26160323564513988</v>
      </c>
      <c r="P72" s="12">
        <v>72317</v>
      </c>
      <c r="Q72" s="12">
        <v>2.3974605489988066</v>
      </c>
      <c r="R72" s="12">
        <v>555989</v>
      </c>
      <c r="S72" s="12">
        <v>18.432203951730539</v>
      </c>
      <c r="T72" s="13">
        <v>12811716</v>
      </c>
      <c r="U72" s="64">
        <v>424.73531361888342</v>
      </c>
    </row>
    <row r="73" spans="1:103" s="19" customFormat="1" x14ac:dyDescent="0.2">
      <c r="A73" s="45"/>
      <c r="B73" s="24" t="s">
        <v>172</v>
      </c>
      <c r="C73" s="16">
        <f>SUM(C3:C72)</f>
        <v>687714</v>
      </c>
      <c r="D73" s="17">
        <f>SUM(D3:D72)</f>
        <v>27858410</v>
      </c>
      <c r="E73" s="17">
        <f t="shared" si="10"/>
        <v>40.508714378360771</v>
      </c>
      <c r="F73" s="17">
        <f t="shared" ref="F73" si="19">SUM(F3:F72)</f>
        <v>9555771</v>
      </c>
      <c r="G73" s="17">
        <f t="shared" ref="G73" si="20">F73/$C73</f>
        <v>13.894978144984689</v>
      </c>
      <c r="H73" s="17">
        <f t="shared" ref="H73" si="21">SUM(H3:H72)</f>
        <v>2312887</v>
      </c>
      <c r="I73" s="17">
        <f t="shared" ref="I73" si="22">H73/$C73</f>
        <v>3.3631524151027898</v>
      </c>
      <c r="J73" s="17">
        <f t="shared" ref="J73" si="23">SUM(J3:J72)</f>
        <v>249243764</v>
      </c>
      <c r="K73" s="17">
        <f t="shared" ref="K73" si="24">J73/$C73</f>
        <v>362.42357142649416</v>
      </c>
      <c r="L73" s="17">
        <f t="shared" ref="L73" si="25">SUM(L3:L72)</f>
        <v>103672306</v>
      </c>
      <c r="M73" s="17">
        <f t="shared" ref="M73" si="26">L73/$C73</f>
        <v>150.74915735320207</v>
      </c>
      <c r="N73" s="17">
        <f t="shared" ref="N73" si="27">SUM(N3:N72)</f>
        <v>205797</v>
      </c>
      <c r="O73" s="17">
        <f t="shared" ref="O73" si="28">N73/$C73</f>
        <v>0.29924794318568476</v>
      </c>
      <c r="P73" s="17">
        <f t="shared" ref="P73" si="29">SUM(P3:P72)</f>
        <v>7464082</v>
      </c>
      <c r="Q73" s="17">
        <f t="shared" ref="Q73" si="30">P73/$C73</f>
        <v>10.853468156821004</v>
      </c>
      <c r="R73" s="17">
        <f t="shared" ref="R73" si="31">SUM(R3:R72)</f>
        <v>3560181</v>
      </c>
      <c r="S73" s="17">
        <f t="shared" ref="S73" si="32">R73/$C73</f>
        <v>5.1768336837697069</v>
      </c>
      <c r="T73" s="34">
        <f t="shared" ref="T73" si="33">SUM(T3:T72)</f>
        <v>403873198</v>
      </c>
      <c r="U73" s="65">
        <f t="shared" ref="U73" si="34">T73/$C73</f>
        <v>587.26912350192083</v>
      </c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</row>
    <row r="74" spans="1:103" x14ac:dyDescent="0.2">
      <c r="A74" s="46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103" s="15" customFormat="1" x14ac:dyDescent="0.2">
      <c r="A75" s="44">
        <v>318001</v>
      </c>
      <c r="B75" s="37" t="s">
        <v>90</v>
      </c>
      <c r="C75" s="21">
        <v>1447</v>
      </c>
      <c r="D75" s="10">
        <v>142007</v>
      </c>
      <c r="E75" s="10">
        <f>D75/$C75</f>
        <v>98.138908085694538</v>
      </c>
      <c r="F75" s="10">
        <v>13607</v>
      </c>
      <c r="G75" s="10">
        <f>F75/$C75</f>
        <v>9.4035936420179684</v>
      </c>
      <c r="H75" s="10">
        <v>0</v>
      </c>
      <c r="I75" s="10">
        <f>H75/$C75</f>
        <v>0</v>
      </c>
      <c r="J75" s="10">
        <v>535000</v>
      </c>
      <c r="K75" s="10">
        <f>J75/$C75</f>
        <v>369.73047684865236</v>
      </c>
      <c r="L75" s="10">
        <v>239487</v>
      </c>
      <c r="M75" s="10">
        <f>L75/$C75</f>
        <v>165.50587422252937</v>
      </c>
      <c r="N75" s="10">
        <v>0</v>
      </c>
      <c r="O75" s="10">
        <f>N75/$C75</f>
        <v>0</v>
      </c>
      <c r="P75" s="10">
        <v>0</v>
      </c>
      <c r="Q75" s="10">
        <f>P75/$C75</f>
        <v>0</v>
      </c>
      <c r="R75" s="10">
        <v>0</v>
      </c>
      <c r="S75" s="10">
        <f>R75/$C75</f>
        <v>0</v>
      </c>
      <c r="T75" s="11">
        <f>D75+F75+H75+J75+L75+N75+P75+R75</f>
        <v>930101</v>
      </c>
      <c r="U75" s="63">
        <f>T75/$C75</f>
        <v>642.77885279889426</v>
      </c>
    </row>
    <row r="76" spans="1:103" x14ac:dyDescent="0.2">
      <c r="A76" s="44">
        <v>319001</v>
      </c>
      <c r="B76" s="38" t="s">
        <v>91</v>
      </c>
      <c r="C76" s="21">
        <v>728</v>
      </c>
      <c r="D76" s="12">
        <v>445165</v>
      </c>
      <c r="E76" s="12">
        <f>D76/$C76</f>
        <v>611.49038461538464</v>
      </c>
      <c r="F76" s="12">
        <v>2476</v>
      </c>
      <c r="G76" s="12">
        <f>F76/$C76</f>
        <v>3.401098901098901</v>
      </c>
      <c r="H76" s="12">
        <v>0</v>
      </c>
      <c r="I76" s="12">
        <f>H76/$C76</f>
        <v>0</v>
      </c>
      <c r="J76" s="10">
        <v>0</v>
      </c>
      <c r="K76" s="12">
        <f>J76/$C76</f>
        <v>0</v>
      </c>
      <c r="L76" s="12">
        <v>0</v>
      </c>
      <c r="M76" s="12">
        <f>L76/$C76</f>
        <v>0</v>
      </c>
      <c r="N76" s="12">
        <v>0</v>
      </c>
      <c r="O76" s="12">
        <f>N76/$C76</f>
        <v>0</v>
      </c>
      <c r="P76" s="12">
        <v>0</v>
      </c>
      <c r="Q76" s="12">
        <f>P76/$C76</f>
        <v>0</v>
      </c>
      <c r="R76" s="12">
        <v>0</v>
      </c>
      <c r="S76" s="12">
        <f>R76/$C76</f>
        <v>0</v>
      </c>
      <c r="T76" s="13">
        <f>D76+F76+H76+J76+L76+N76+P76+R76</f>
        <v>447641</v>
      </c>
      <c r="U76" s="64">
        <f>T76/$C76</f>
        <v>614.8914835164835</v>
      </c>
    </row>
    <row r="77" spans="1:103" x14ac:dyDescent="0.2">
      <c r="A77" s="47" t="s">
        <v>167</v>
      </c>
      <c r="B77" s="40" t="s">
        <v>168</v>
      </c>
      <c r="C77" s="21">
        <v>237</v>
      </c>
      <c r="D77" s="8">
        <v>11748</v>
      </c>
      <c r="E77" s="8">
        <f>D77/$C77</f>
        <v>49.569620253164558</v>
      </c>
      <c r="F77" s="8">
        <v>0</v>
      </c>
      <c r="G77" s="8">
        <f>F77/$C77</f>
        <v>0</v>
      </c>
      <c r="H77" s="8">
        <v>0</v>
      </c>
      <c r="I77" s="8">
        <f>H77/$C77</f>
        <v>0</v>
      </c>
      <c r="J77" s="10">
        <v>0</v>
      </c>
      <c r="K77" s="8">
        <f>J77/$C77</f>
        <v>0</v>
      </c>
      <c r="L77" s="8">
        <v>0</v>
      </c>
      <c r="M77" s="8">
        <f>L77/$C77</f>
        <v>0</v>
      </c>
      <c r="N77" s="8">
        <v>0</v>
      </c>
      <c r="O77" s="8">
        <f>N77/$C77</f>
        <v>0</v>
      </c>
      <c r="P77" s="8">
        <v>0</v>
      </c>
      <c r="Q77" s="8">
        <f>P77/$C77</f>
        <v>0</v>
      </c>
      <c r="R77" s="8">
        <v>0</v>
      </c>
      <c r="S77" s="8">
        <f>R77/$C77</f>
        <v>0</v>
      </c>
      <c r="T77" s="9">
        <f t="shared" ref="T77:T126" si="35">D77+F77+H77+J77+L77+N77+P77+R77</f>
        <v>11748</v>
      </c>
      <c r="U77" s="62">
        <f t="shared" ref="U77:U127" si="36">T77/$C77</f>
        <v>49.569620253164558</v>
      </c>
    </row>
    <row r="78" spans="1:103" s="19" customFormat="1" x14ac:dyDescent="0.2">
      <c r="A78" s="45"/>
      <c r="B78" s="25" t="s">
        <v>173</v>
      </c>
      <c r="C78" s="16">
        <f>SUM(C75:C77)</f>
        <v>2412</v>
      </c>
      <c r="D78" s="17">
        <f>SUM(D75:D77)</f>
        <v>598920</v>
      </c>
      <c r="E78" s="17">
        <f>D78/$C78</f>
        <v>248.3084577114428</v>
      </c>
      <c r="F78" s="17">
        <f t="shared" ref="F78" si="37">SUM(F75:F77)</f>
        <v>16083</v>
      </c>
      <c r="G78" s="17">
        <f t="shared" ref="G78" si="38">F78/$C78</f>
        <v>6.6679104477611943</v>
      </c>
      <c r="H78" s="17">
        <f t="shared" ref="H78" si="39">SUM(H75:H77)</f>
        <v>0</v>
      </c>
      <c r="I78" s="17">
        <f t="shared" ref="I78" si="40">H78/$C78</f>
        <v>0</v>
      </c>
      <c r="J78" s="17">
        <f t="shared" ref="J78" si="41">SUM(J75:J77)</f>
        <v>535000</v>
      </c>
      <c r="K78" s="17">
        <f t="shared" ref="K78" si="42">J78/$C78</f>
        <v>221.80762852404644</v>
      </c>
      <c r="L78" s="17">
        <f t="shared" ref="L78" si="43">SUM(L75:L77)</f>
        <v>239487</v>
      </c>
      <c r="M78" s="17">
        <f t="shared" ref="M78" si="44">L78/$C78</f>
        <v>99.289800995024876</v>
      </c>
      <c r="N78" s="17">
        <f t="shared" ref="N78" si="45">SUM(N75:N77)</f>
        <v>0</v>
      </c>
      <c r="O78" s="17">
        <f t="shared" ref="O78" si="46">N78/$C78</f>
        <v>0</v>
      </c>
      <c r="P78" s="17">
        <f t="shared" ref="P78" si="47">SUM(P75:P77)</f>
        <v>0</v>
      </c>
      <c r="Q78" s="17">
        <f t="shared" ref="Q78" si="48">P78/$C78</f>
        <v>0</v>
      </c>
      <c r="R78" s="17">
        <f t="shared" ref="R78" si="49">SUM(R75:R77)</f>
        <v>0</v>
      </c>
      <c r="S78" s="17">
        <f t="shared" ref="S78" si="50">R78/$C78</f>
        <v>0</v>
      </c>
      <c r="T78" s="34">
        <f t="shared" ref="T78" si="51">SUM(T75:T77)</f>
        <v>1389490</v>
      </c>
      <c r="U78" s="65">
        <f t="shared" si="36"/>
        <v>576.07379767827524</v>
      </c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</row>
    <row r="79" spans="1:103" x14ac:dyDescent="0.2">
      <c r="A79" s="46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103" s="15" customFormat="1" x14ac:dyDescent="0.2">
      <c r="A80" s="44">
        <v>321001</v>
      </c>
      <c r="B80" s="37" t="s">
        <v>92</v>
      </c>
      <c r="C80" s="21">
        <v>350</v>
      </c>
      <c r="D80" s="10">
        <v>22484</v>
      </c>
      <c r="E80" s="10">
        <f t="shared" ref="E80:E120" si="52">D80/$C80</f>
        <v>64.239999999999995</v>
      </c>
      <c r="F80" s="10">
        <v>8066</v>
      </c>
      <c r="G80" s="10">
        <f t="shared" ref="G80:G119" si="53">F80/$C80</f>
        <v>23.045714285714286</v>
      </c>
      <c r="H80" s="10">
        <v>0</v>
      </c>
      <c r="I80" s="10">
        <f t="shared" ref="I80:I119" si="54">H80/$C80</f>
        <v>0</v>
      </c>
      <c r="J80" s="10">
        <v>0</v>
      </c>
      <c r="K80" s="10">
        <f t="shared" ref="K80:K119" si="55">J80/$C80</f>
        <v>0</v>
      </c>
      <c r="L80" s="10">
        <v>0</v>
      </c>
      <c r="M80" s="10">
        <f t="shared" ref="M80:M119" si="56">L80/$C80</f>
        <v>0</v>
      </c>
      <c r="N80" s="10">
        <v>0</v>
      </c>
      <c r="O80" s="10">
        <f t="shared" ref="O80:O119" si="57">N80/$C80</f>
        <v>0</v>
      </c>
      <c r="P80" s="10">
        <v>0</v>
      </c>
      <c r="Q80" s="10">
        <f t="shared" ref="Q80:Q119" si="58">P80/$C80</f>
        <v>0</v>
      </c>
      <c r="R80" s="10">
        <v>0</v>
      </c>
      <c r="S80" s="10">
        <f t="shared" ref="S80:S119" si="59">R80/$C80</f>
        <v>0</v>
      </c>
      <c r="T80" s="11">
        <f t="shared" si="35"/>
        <v>30550</v>
      </c>
      <c r="U80" s="63">
        <f t="shared" si="36"/>
        <v>87.285714285714292</v>
      </c>
    </row>
    <row r="81" spans="1:103" s="15" customFormat="1" x14ac:dyDescent="0.2">
      <c r="A81" s="44">
        <v>329001</v>
      </c>
      <c r="B81" s="37" t="s">
        <v>93</v>
      </c>
      <c r="C81" s="21">
        <v>346</v>
      </c>
      <c r="D81" s="10">
        <v>16215</v>
      </c>
      <c r="E81" s="10">
        <f t="shared" si="52"/>
        <v>46.864161849710982</v>
      </c>
      <c r="F81" s="10">
        <v>11906</v>
      </c>
      <c r="G81" s="10">
        <f t="shared" si="53"/>
        <v>34.410404624277454</v>
      </c>
      <c r="H81" s="10">
        <v>0</v>
      </c>
      <c r="I81" s="10">
        <f t="shared" si="54"/>
        <v>0</v>
      </c>
      <c r="J81" s="10">
        <v>73264</v>
      </c>
      <c r="K81" s="10">
        <f t="shared" si="55"/>
        <v>211.7456647398844</v>
      </c>
      <c r="L81" s="10">
        <v>50426</v>
      </c>
      <c r="M81" s="10">
        <f t="shared" si="56"/>
        <v>145.73988439306359</v>
      </c>
      <c r="N81" s="10">
        <v>0</v>
      </c>
      <c r="O81" s="10">
        <f t="shared" si="57"/>
        <v>0</v>
      </c>
      <c r="P81" s="10">
        <v>0</v>
      </c>
      <c r="Q81" s="10">
        <f t="shared" si="58"/>
        <v>0</v>
      </c>
      <c r="R81" s="10">
        <v>0</v>
      </c>
      <c r="S81" s="10">
        <f t="shared" si="59"/>
        <v>0</v>
      </c>
      <c r="T81" s="11">
        <f t="shared" si="35"/>
        <v>151811</v>
      </c>
      <c r="U81" s="63">
        <f t="shared" si="36"/>
        <v>438.76011560693644</v>
      </c>
    </row>
    <row r="82" spans="1:103" s="15" customFormat="1" x14ac:dyDescent="0.2">
      <c r="A82" s="44">
        <v>331001</v>
      </c>
      <c r="B82" s="41" t="s">
        <v>94</v>
      </c>
      <c r="C82" s="21">
        <v>1036</v>
      </c>
      <c r="D82" s="10">
        <v>93088</v>
      </c>
      <c r="E82" s="10">
        <f t="shared" si="52"/>
        <v>89.853281853281857</v>
      </c>
      <c r="F82" s="10">
        <v>44633</v>
      </c>
      <c r="G82" s="10">
        <f t="shared" si="53"/>
        <v>43.082046332046332</v>
      </c>
      <c r="H82" s="10">
        <v>0</v>
      </c>
      <c r="I82" s="10">
        <f t="shared" si="54"/>
        <v>0</v>
      </c>
      <c r="J82" s="10">
        <v>0</v>
      </c>
      <c r="K82" s="10">
        <f t="shared" si="55"/>
        <v>0</v>
      </c>
      <c r="L82" s="10">
        <v>0</v>
      </c>
      <c r="M82" s="10">
        <f t="shared" si="56"/>
        <v>0</v>
      </c>
      <c r="N82" s="10">
        <v>1270</v>
      </c>
      <c r="O82" s="10">
        <f t="shared" si="57"/>
        <v>1.225868725868726</v>
      </c>
      <c r="P82" s="10">
        <v>0</v>
      </c>
      <c r="Q82" s="10">
        <f t="shared" si="58"/>
        <v>0</v>
      </c>
      <c r="R82" s="10">
        <v>0</v>
      </c>
      <c r="S82" s="10">
        <f t="shared" si="59"/>
        <v>0</v>
      </c>
      <c r="T82" s="11">
        <f t="shared" si="35"/>
        <v>138991</v>
      </c>
      <c r="U82" s="63">
        <f t="shared" si="36"/>
        <v>134.16119691119692</v>
      </c>
    </row>
    <row r="83" spans="1:103" s="19" customFormat="1" x14ac:dyDescent="0.2">
      <c r="A83" s="44">
        <v>333001</v>
      </c>
      <c r="B83" s="39" t="s">
        <v>95</v>
      </c>
      <c r="C83" s="21">
        <v>746</v>
      </c>
      <c r="D83" s="12">
        <v>316250</v>
      </c>
      <c r="E83" s="12">
        <f t="shared" si="52"/>
        <v>423.92761394101876</v>
      </c>
      <c r="F83" s="12">
        <v>13839</v>
      </c>
      <c r="G83" s="12">
        <f t="shared" si="53"/>
        <v>18.550938337801608</v>
      </c>
      <c r="H83" s="12">
        <v>0</v>
      </c>
      <c r="I83" s="12">
        <f t="shared" si="54"/>
        <v>0</v>
      </c>
      <c r="J83" s="10">
        <v>1613106</v>
      </c>
      <c r="K83" s="12">
        <f t="shared" si="55"/>
        <v>2162.3404825737266</v>
      </c>
      <c r="L83" s="12">
        <v>264432</v>
      </c>
      <c r="M83" s="12">
        <f t="shared" si="56"/>
        <v>354.46648793565686</v>
      </c>
      <c r="N83" s="12">
        <v>0</v>
      </c>
      <c r="O83" s="12">
        <f t="shared" si="57"/>
        <v>0</v>
      </c>
      <c r="P83" s="12">
        <v>0</v>
      </c>
      <c r="Q83" s="12">
        <f t="shared" si="58"/>
        <v>0</v>
      </c>
      <c r="R83" s="12">
        <v>0</v>
      </c>
      <c r="S83" s="12">
        <f t="shared" si="59"/>
        <v>0</v>
      </c>
      <c r="T83" s="13">
        <f t="shared" si="35"/>
        <v>2207627</v>
      </c>
      <c r="U83" s="64">
        <f t="shared" si="36"/>
        <v>2959.2855227882037</v>
      </c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</row>
    <row r="84" spans="1:103" s="15" customFormat="1" x14ac:dyDescent="0.2">
      <c r="A84" s="44">
        <v>336001</v>
      </c>
      <c r="B84" s="36" t="s">
        <v>96</v>
      </c>
      <c r="C84" s="21">
        <v>857</v>
      </c>
      <c r="D84" s="8">
        <v>17250</v>
      </c>
      <c r="E84" s="8">
        <f t="shared" si="52"/>
        <v>20.128354725787631</v>
      </c>
      <c r="F84" s="8">
        <v>33735</v>
      </c>
      <c r="G84" s="8">
        <f t="shared" si="53"/>
        <v>39.364060676779467</v>
      </c>
      <c r="H84" s="8">
        <v>0</v>
      </c>
      <c r="I84" s="8">
        <f t="shared" si="54"/>
        <v>0</v>
      </c>
      <c r="J84" s="10">
        <v>0</v>
      </c>
      <c r="K84" s="8">
        <f t="shared" si="55"/>
        <v>0</v>
      </c>
      <c r="L84" s="8">
        <v>0</v>
      </c>
      <c r="M84" s="8">
        <f t="shared" si="56"/>
        <v>0</v>
      </c>
      <c r="N84" s="8">
        <v>5362</v>
      </c>
      <c r="O84" s="8">
        <f t="shared" si="57"/>
        <v>6.2567094515752624</v>
      </c>
      <c r="P84" s="8">
        <v>0</v>
      </c>
      <c r="Q84" s="8">
        <f t="shared" si="58"/>
        <v>0</v>
      </c>
      <c r="R84" s="8">
        <v>0</v>
      </c>
      <c r="S84" s="8">
        <f t="shared" si="59"/>
        <v>0</v>
      </c>
      <c r="T84" s="9">
        <f t="shared" si="35"/>
        <v>56347</v>
      </c>
      <c r="U84" s="62">
        <f t="shared" si="36"/>
        <v>65.749124854142352</v>
      </c>
    </row>
    <row r="85" spans="1:103" s="15" customFormat="1" x14ac:dyDescent="0.2">
      <c r="A85" s="44">
        <v>337001</v>
      </c>
      <c r="B85" s="37" t="s">
        <v>97</v>
      </c>
      <c r="C85" s="21">
        <v>960</v>
      </c>
      <c r="D85" s="10">
        <v>180008</v>
      </c>
      <c r="E85" s="10">
        <f t="shared" si="52"/>
        <v>187.50833333333333</v>
      </c>
      <c r="F85" s="10">
        <v>28387</v>
      </c>
      <c r="G85" s="10">
        <f t="shared" si="53"/>
        <v>29.569791666666667</v>
      </c>
      <c r="H85" s="10">
        <v>0</v>
      </c>
      <c r="I85" s="10">
        <f t="shared" si="54"/>
        <v>0</v>
      </c>
      <c r="J85" s="10">
        <v>341667</v>
      </c>
      <c r="K85" s="10">
        <f t="shared" si="55"/>
        <v>355.90312499999999</v>
      </c>
      <c r="L85" s="10">
        <v>1264513</v>
      </c>
      <c r="M85" s="10">
        <f t="shared" si="56"/>
        <v>1317.2010416666667</v>
      </c>
      <c r="N85" s="10">
        <v>0</v>
      </c>
      <c r="O85" s="10">
        <f t="shared" si="57"/>
        <v>0</v>
      </c>
      <c r="P85" s="10">
        <v>0</v>
      </c>
      <c r="Q85" s="10">
        <f t="shared" si="58"/>
        <v>0</v>
      </c>
      <c r="R85" s="10">
        <v>0</v>
      </c>
      <c r="S85" s="10">
        <f t="shared" si="59"/>
        <v>0</v>
      </c>
      <c r="T85" s="11">
        <f t="shared" si="35"/>
        <v>1814575</v>
      </c>
      <c r="U85" s="63">
        <f t="shared" si="36"/>
        <v>1890.1822916666667</v>
      </c>
    </row>
    <row r="86" spans="1:103" s="15" customFormat="1" x14ac:dyDescent="0.2">
      <c r="A86" s="44">
        <v>339001</v>
      </c>
      <c r="B86" s="37" t="s">
        <v>98</v>
      </c>
      <c r="C86" s="21">
        <v>409</v>
      </c>
      <c r="D86" s="10">
        <v>15967</v>
      </c>
      <c r="E86" s="10">
        <f t="shared" si="52"/>
        <v>39.039119804400976</v>
      </c>
      <c r="F86" s="10">
        <v>9763</v>
      </c>
      <c r="G86" s="10">
        <f t="shared" si="53"/>
        <v>23.87041564792176</v>
      </c>
      <c r="H86" s="10">
        <v>0</v>
      </c>
      <c r="I86" s="10">
        <f t="shared" si="54"/>
        <v>0</v>
      </c>
      <c r="J86" s="10">
        <v>0</v>
      </c>
      <c r="K86" s="10">
        <f t="shared" si="55"/>
        <v>0</v>
      </c>
      <c r="L86" s="10">
        <v>0</v>
      </c>
      <c r="M86" s="10">
        <f t="shared" si="56"/>
        <v>0</v>
      </c>
      <c r="N86" s="10">
        <v>151</v>
      </c>
      <c r="O86" s="10">
        <f t="shared" si="57"/>
        <v>0.36919315403422981</v>
      </c>
      <c r="P86" s="10">
        <v>0</v>
      </c>
      <c r="Q86" s="10">
        <f t="shared" si="58"/>
        <v>0</v>
      </c>
      <c r="R86" s="10">
        <v>0</v>
      </c>
      <c r="S86" s="10">
        <f t="shared" si="59"/>
        <v>0</v>
      </c>
      <c r="T86" s="11">
        <f t="shared" si="35"/>
        <v>25881</v>
      </c>
      <c r="U86" s="63">
        <f t="shared" si="36"/>
        <v>63.278728606356971</v>
      </c>
    </row>
    <row r="87" spans="1:103" s="15" customFormat="1" x14ac:dyDescent="0.2">
      <c r="A87" s="44">
        <v>340001</v>
      </c>
      <c r="B87" s="41" t="s">
        <v>99</v>
      </c>
      <c r="C87" s="21">
        <v>119</v>
      </c>
      <c r="D87" s="10">
        <v>2348</v>
      </c>
      <c r="E87" s="10">
        <f t="shared" si="52"/>
        <v>19.731092436974791</v>
      </c>
      <c r="F87" s="10">
        <v>4558</v>
      </c>
      <c r="G87" s="10">
        <f t="shared" si="53"/>
        <v>38.30252100840336</v>
      </c>
      <c r="H87" s="10">
        <v>0</v>
      </c>
      <c r="I87" s="10">
        <f t="shared" si="54"/>
        <v>0</v>
      </c>
      <c r="J87" s="10">
        <v>0</v>
      </c>
      <c r="K87" s="10">
        <f t="shared" si="55"/>
        <v>0</v>
      </c>
      <c r="L87" s="10">
        <v>0</v>
      </c>
      <c r="M87" s="10">
        <f t="shared" si="56"/>
        <v>0</v>
      </c>
      <c r="N87" s="10">
        <v>0</v>
      </c>
      <c r="O87" s="10">
        <f t="shared" si="57"/>
        <v>0</v>
      </c>
      <c r="P87" s="10">
        <v>0</v>
      </c>
      <c r="Q87" s="10">
        <f t="shared" si="58"/>
        <v>0</v>
      </c>
      <c r="R87" s="10">
        <v>0</v>
      </c>
      <c r="S87" s="10">
        <f t="shared" si="59"/>
        <v>0</v>
      </c>
      <c r="T87" s="11">
        <f t="shared" si="35"/>
        <v>6906</v>
      </c>
      <c r="U87" s="63">
        <f t="shared" si="36"/>
        <v>58.033613445378151</v>
      </c>
    </row>
    <row r="88" spans="1:103" s="15" customFormat="1" x14ac:dyDescent="0.2">
      <c r="A88" s="44">
        <v>341001</v>
      </c>
      <c r="B88" s="39" t="s">
        <v>100</v>
      </c>
      <c r="C88" s="21">
        <v>945</v>
      </c>
      <c r="D88" s="12">
        <v>55836</v>
      </c>
      <c r="E88" s="12">
        <f t="shared" si="52"/>
        <v>59.085714285714289</v>
      </c>
      <c r="F88" s="12">
        <v>23486</v>
      </c>
      <c r="G88" s="12">
        <f t="shared" si="53"/>
        <v>24.852910052910055</v>
      </c>
      <c r="H88" s="12">
        <v>0</v>
      </c>
      <c r="I88" s="12">
        <f t="shared" si="54"/>
        <v>0</v>
      </c>
      <c r="J88" s="10">
        <v>336093</v>
      </c>
      <c r="K88" s="12">
        <f t="shared" si="55"/>
        <v>355.65396825396823</v>
      </c>
      <c r="L88" s="12">
        <v>536606</v>
      </c>
      <c r="M88" s="12">
        <f t="shared" si="56"/>
        <v>567.83703703703702</v>
      </c>
      <c r="N88" s="12">
        <v>0</v>
      </c>
      <c r="O88" s="12">
        <f t="shared" si="57"/>
        <v>0</v>
      </c>
      <c r="P88" s="12">
        <v>0</v>
      </c>
      <c r="Q88" s="12">
        <f t="shared" si="58"/>
        <v>0</v>
      </c>
      <c r="R88" s="12">
        <v>1248</v>
      </c>
      <c r="S88" s="12">
        <f t="shared" si="59"/>
        <v>1.3206349206349206</v>
      </c>
      <c r="T88" s="13">
        <f t="shared" si="35"/>
        <v>953269</v>
      </c>
      <c r="U88" s="64">
        <f t="shared" si="36"/>
        <v>1008.7502645502645</v>
      </c>
    </row>
    <row r="89" spans="1:103" s="15" customFormat="1" x14ac:dyDescent="0.2">
      <c r="A89" s="44">
        <v>343001</v>
      </c>
      <c r="B89" s="36" t="s">
        <v>101</v>
      </c>
      <c r="C89" s="21">
        <v>511</v>
      </c>
      <c r="D89" s="8">
        <v>12743</v>
      </c>
      <c r="E89" s="8">
        <f t="shared" si="52"/>
        <v>24.937377690802347</v>
      </c>
      <c r="F89" s="8">
        <v>18968</v>
      </c>
      <c r="G89" s="8">
        <f t="shared" si="53"/>
        <v>37.11937377690802</v>
      </c>
      <c r="H89" s="8">
        <v>0</v>
      </c>
      <c r="I89" s="8">
        <f t="shared" si="54"/>
        <v>0</v>
      </c>
      <c r="J89" s="10">
        <v>0</v>
      </c>
      <c r="K89" s="8">
        <f t="shared" si="55"/>
        <v>0</v>
      </c>
      <c r="L89" s="8">
        <v>123166</v>
      </c>
      <c r="M89" s="8">
        <f t="shared" si="56"/>
        <v>241.0293542074364</v>
      </c>
      <c r="N89" s="8">
        <v>0</v>
      </c>
      <c r="O89" s="8">
        <f t="shared" si="57"/>
        <v>0</v>
      </c>
      <c r="P89" s="8">
        <v>0</v>
      </c>
      <c r="Q89" s="8">
        <f t="shared" si="58"/>
        <v>0</v>
      </c>
      <c r="R89" s="8">
        <v>0</v>
      </c>
      <c r="S89" s="8">
        <f t="shared" si="59"/>
        <v>0</v>
      </c>
      <c r="T89" s="9">
        <f t="shared" si="35"/>
        <v>154877</v>
      </c>
      <c r="U89" s="62">
        <f t="shared" si="36"/>
        <v>303.08610567514677</v>
      </c>
    </row>
    <row r="90" spans="1:103" s="15" customFormat="1" x14ac:dyDescent="0.2">
      <c r="A90" s="44">
        <v>344001</v>
      </c>
      <c r="B90" s="37" t="s">
        <v>102</v>
      </c>
      <c r="C90" s="21">
        <v>567</v>
      </c>
      <c r="D90" s="10">
        <v>20314</v>
      </c>
      <c r="E90" s="10">
        <f t="shared" si="52"/>
        <v>35.827160493827158</v>
      </c>
      <c r="F90" s="10">
        <v>26399</v>
      </c>
      <c r="G90" s="10">
        <f t="shared" si="53"/>
        <v>46.559082892416228</v>
      </c>
      <c r="H90" s="10">
        <v>0</v>
      </c>
      <c r="I90" s="10">
        <f t="shared" si="54"/>
        <v>0</v>
      </c>
      <c r="J90" s="10">
        <v>0</v>
      </c>
      <c r="K90" s="10">
        <f t="shared" si="55"/>
        <v>0</v>
      </c>
      <c r="L90" s="10">
        <v>0</v>
      </c>
      <c r="M90" s="10">
        <f t="shared" si="56"/>
        <v>0</v>
      </c>
      <c r="N90" s="10">
        <v>3895</v>
      </c>
      <c r="O90" s="10">
        <f t="shared" si="57"/>
        <v>6.8694885361552025</v>
      </c>
      <c r="P90" s="10">
        <v>0</v>
      </c>
      <c r="Q90" s="10">
        <f t="shared" si="58"/>
        <v>0</v>
      </c>
      <c r="R90" s="10">
        <v>59128</v>
      </c>
      <c r="S90" s="10">
        <f t="shared" si="59"/>
        <v>104.28218694885362</v>
      </c>
      <c r="T90" s="11">
        <f t="shared" si="35"/>
        <v>109736</v>
      </c>
      <c r="U90" s="63">
        <f t="shared" si="36"/>
        <v>193.5379188712522</v>
      </c>
    </row>
    <row r="91" spans="1:103" s="15" customFormat="1" x14ac:dyDescent="0.2">
      <c r="A91" s="44">
        <v>345001</v>
      </c>
      <c r="B91" s="41" t="s">
        <v>103</v>
      </c>
      <c r="C91" s="21">
        <v>2275</v>
      </c>
      <c r="D91" s="10">
        <v>22591</v>
      </c>
      <c r="E91" s="10">
        <f t="shared" si="52"/>
        <v>9.9301098901098896</v>
      </c>
      <c r="F91" s="10">
        <v>49846</v>
      </c>
      <c r="G91" s="10">
        <f t="shared" si="53"/>
        <v>21.91032967032967</v>
      </c>
      <c r="H91" s="10">
        <v>0</v>
      </c>
      <c r="I91" s="10">
        <f t="shared" si="54"/>
        <v>0</v>
      </c>
      <c r="J91" s="10">
        <v>0</v>
      </c>
      <c r="K91" s="10">
        <f t="shared" si="55"/>
        <v>0</v>
      </c>
      <c r="L91" s="10">
        <v>0</v>
      </c>
      <c r="M91" s="10">
        <f t="shared" si="56"/>
        <v>0</v>
      </c>
      <c r="N91" s="10">
        <v>0</v>
      </c>
      <c r="O91" s="10">
        <f t="shared" si="57"/>
        <v>0</v>
      </c>
      <c r="P91" s="10">
        <v>0</v>
      </c>
      <c r="Q91" s="10">
        <f t="shared" si="58"/>
        <v>0</v>
      </c>
      <c r="R91" s="10">
        <v>0</v>
      </c>
      <c r="S91" s="10">
        <f t="shared" si="59"/>
        <v>0</v>
      </c>
      <c r="T91" s="11">
        <f t="shared" si="35"/>
        <v>72437</v>
      </c>
      <c r="U91" s="63">
        <f t="shared" si="36"/>
        <v>31.84043956043956</v>
      </c>
    </row>
    <row r="92" spans="1:103" s="15" customFormat="1" x14ac:dyDescent="0.2">
      <c r="A92" s="44">
        <v>346001</v>
      </c>
      <c r="B92" s="37" t="s">
        <v>104</v>
      </c>
      <c r="C92" s="21">
        <v>857</v>
      </c>
      <c r="D92" s="10">
        <v>11889</v>
      </c>
      <c r="E92" s="10">
        <f t="shared" si="52"/>
        <v>13.872812135355893</v>
      </c>
      <c r="F92" s="10">
        <v>23619</v>
      </c>
      <c r="G92" s="10">
        <f t="shared" si="53"/>
        <v>27.560093348891481</v>
      </c>
      <c r="H92" s="10">
        <v>0</v>
      </c>
      <c r="I92" s="10">
        <f t="shared" si="54"/>
        <v>0</v>
      </c>
      <c r="J92" s="10">
        <v>180000</v>
      </c>
      <c r="K92" s="10">
        <f t="shared" si="55"/>
        <v>210.03500583430571</v>
      </c>
      <c r="L92" s="10">
        <v>1190888</v>
      </c>
      <c r="M92" s="10">
        <f t="shared" si="56"/>
        <v>1389.6009334889147</v>
      </c>
      <c r="N92" s="10">
        <v>0</v>
      </c>
      <c r="O92" s="10">
        <f t="shared" si="57"/>
        <v>0</v>
      </c>
      <c r="P92" s="10">
        <v>0</v>
      </c>
      <c r="Q92" s="10">
        <f t="shared" si="58"/>
        <v>0</v>
      </c>
      <c r="R92" s="10">
        <v>0</v>
      </c>
      <c r="S92" s="10">
        <f t="shared" si="59"/>
        <v>0</v>
      </c>
      <c r="T92" s="11">
        <f t="shared" si="35"/>
        <v>1406396</v>
      </c>
      <c r="U92" s="63">
        <f t="shared" si="36"/>
        <v>1641.0688448074679</v>
      </c>
    </row>
    <row r="93" spans="1:103" s="15" customFormat="1" x14ac:dyDescent="0.2">
      <c r="A93" s="44">
        <v>347001</v>
      </c>
      <c r="B93" s="39" t="s">
        <v>105</v>
      </c>
      <c r="C93" s="21">
        <v>715</v>
      </c>
      <c r="D93" s="12">
        <v>22714</v>
      </c>
      <c r="E93" s="12">
        <f t="shared" si="52"/>
        <v>31.767832167832168</v>
      </c>
      <c r="F93" s="12">
        <v>45698</v>
      </c>
      <c r="G93" s="12">
        <f t="shared" si="53"/>
        <v>63.913286713286716</v>
      </c>
      <c r="H93" s="12">
        <v>0</v>
      </c>
      <c r="I93" s="12">
        <f t="shared" si="54"/>
        <v>0</v>
      </c>
      <c r="J93" s="10">
        <v>0</v>
      </c>
      <c r="K93" s="12">
        <f t="shared" si="55"/>
        <v>0</v>
      </c>
      <c r="L93" s="12">
        <v>0</v>
      </c>
      <c r="M93" s="12">
        <f t="shared" si="56"/>
        <v>0</v>
      </c>
      <c r="N93" s="12">
        <v>0</v>
      </c>
      <c r="O93" s="12">
        <f t="shared" si="57"/>
        <v>0</v>
      </c>
      <c r="P93" s="12">
        <v>0</v>
      </c>
      <c r="Q93" s="12">
        <f t="shared" si="58"/>
        <v>0</v>
      </c>
      <c r="R93" s="12">
        <v>60150</v>
      </c>
      <c r="S93" s="12">
        <f t="shared" si="59"/>
        <v>84.12587412587412</v>
      </c>
      <c r="T93" s="13">
        <f t="shared" si="35"/>
        <v>128562</v>
      </c>
      <c r="U93" s="64">
        <f t="shared" si="36"/>
        <v>179.806993006993</v>
      </c>
    </row>
    <row r="94" spans="1:103" s="15" customFormat="1" x14ac:dyDescent="0.2">
      <c r="A94" s="44">
        <v>348001</v>
      </c>
      <c r="B94" s="36" t="s">
        <v>106</v>
      </c>
      <c r="C94" s="21">
        <v>745</v>
      </c>
      <c r="D94" s="8">
        <v>75939</v>
      </c>
      <c r="E94" s="8">
        <f t="shared" si="52"/>
        <v>101.93154362416108</v>
      </c>
      <c r="F94" s="8">
        <v>42609</v>
      </c>
      <c r="G94" s="8">
        <f t="shared" si="53"/>
        <v>57.193288590604027</v>
      </c>
      <c r="H94" s="8">
        <v>0</v>
      </c>
      <c r="I94" s="8">
        <f t="shared" si="54"/>
        <v>0</v>
      </c>
      <c r="J94" s="10">
        <v>0</v>
      </c>
      <c r="K94" s="8">
        <f t="shared" si="55"/>
        <v>0</v>
      </c>
      <c r="L94" s="8">
        <v>514328</v>
      </c>
      <c r="M94" s="8">
        <f t="shared" si="56"/>
        <v>690.37315436241613</v>
      </c>
      <c r="N94" s="8">
        <v>429</v>
      </c>
      <c r="O94" s="8">
        <f t="shared" si="57"/>
        <v>0.57583892617449661</v>
      </c>
      <c r="P94" s="8">
        <v>0</v>
      </c>
      <c r="Q94" s="8">
        <f t="shared" si="58"/>
        <v>0</v>
      </c>
      <c r="R94" s="8">
        <v>0</v>
      </c>
      <c r="S94" s="8">
        <f t="shared" si="59"/>
        <v>0</v>
      </c>
      <c r="T94" s="9">
        <f t="shared" si="35"/>
        <v>633305</v>
      </c>
      <c r="U94" s="62">
        <f t="shared" si="36"/>
        <v>850.07382550335569</v>
      </c>
    </row>
    <row r="95" spans="1:103" s="15" customFormat="1" x14ac:dyDescent="0.2">
      <c r="A95" s="44" t="s">
        <v>107</v>
      </c>
      <c r="B95" s="41" t="s">
        <v>108</v>
      </c>
      <c r="C95" s="21">
        <v>246</v>
      </c>
      <c r="D95" s="10">
        <v>5028</v>
      </c>
      <c r="E95" s="10">
        <f t="shared" si="52"/>
        <v>20.439024390243901</v>
      </c>
      <c r="F95" s="10">
        <v>6712</v>
      </c>
      <c r="G95" s="10">
        <f t="shared" si="53"/>
        <v>27.284552845528456</v>
      </c>
      <c r="H95" s="10">
        <v>0</v>
      </c>
      <c r="I95" s="10">
        <f t="shared" si="54"/>
        <v>0</v>
      </c>
      <c r="J95" s="10">
        <v>0</v>
      </c>
      <c r="K95" s="10">
        <f t="shared" si="55"/>
        <v>0</v>
      </c>
      <c r="L95" s="10">
        <v>0</v>
      </c>
      <c r="M95" s="10">
        <f t="shared" si="56"/>
        <v>0</v>
      </c>
      <c r="N95" s="10">
        <v>655</v>
      </c>
      <c r="O95" s="10">
        <f t="shared" si="57"/>
        <v>2.6626016260162602</v>
      </c>
      <c r="P95" s="10">
        <v>0</v>
      </c>
      <c r="Q95" s="10">
        <f t="shared" si="58"/>
        <v>0</v>
      </c>
      <c r="R95" s="10">
        <v>0</v>
      </c>
      <c r="S95" s="10">
        <f t="shared" si="59"/>
        <v>0</v>
      </c>
      <c r="T95" s="11">
        <f t="shared" si="35"/>
        <v>12395</v>
      </c>
      <c r="U95" s="63">
        <f t="shared" si="36"/>
        <v>50.386178861788615</v>
      </c>
    </row>
    <row r="96" spans="1:103" s="15" customFormat="1" x14ac:dyDescent="0.2">
      <c r="A96" s="44" t="s">
        <v>109</v>
      </c>
      <c r="B96" s="37" t="s">
        <v>110</v>
      </c>
      <c r="C96" s="21">
        <v>553</v>
      </c>
      <c r="D96" s="10">
        <v>18728</v>
      </c>
      <c r="E96" s="10">
        <f t="shared" si="52"/>
        <v>33.866184448462931</v>
      </c>
      <c r="F96" s="10">
        <v>14428</v>
      </c>
      <c r="G96" s="10">
        <f t="shared" si="53"/>
        <v>26.090415913200722</v>
      </c>
      <c r="H96" s="10">
        <v>0</v>
      </c>
      <c r="I96" s="10">
        <f t="shared" si="54"/>
        <v>0</v>
      </c>
      <c r="J96" s="10">
        <v>0</v>
      </c>
      <c r="K96" s="10">
        <f t="shared" si="55"/>
        <v>0</v>
      </c>
      <c r="L96" s="10">
        <v>0</v>
      </c>
      <c r="M96" s="10">
        <f t="shared" si="56"/>
        <v>0</v>
      </c>
      <c r="N96" s="10">
        <v>0</v>
      </c>
      <c r="O96" s="10">
        <f t="shared" si="57"/>
        <v>0</v>
      </c>
      <c r="P96" s="10">
        <v>0</v>
      </c>
      <c r="Q96" s="10">
        <f t="shared" si="58"/>
        <v>0</v>
      </c>
      <c r="R96" s="10">
        <v>0</v>
      </c>
      <c r="S96" s="10">
        <f t="shared" si="59"/>
        <v>0</v>
      </c>
      <c r="T96" s="11">
        <f t="shared" si="35"/>
        <v>33156</v>
      </c>
      <c r="U96" s="63">
        <f t="shared" si="36"/>
        <v>59.956600361663654</v>
      </c>
    </row>
    <row r="97" spans="1:103" s="19" customFormat="1" x14ac:dyDescent="0.2">
      <c r="A97" s="44" t="s">
        <v>111</v>
      </c>
      <c r="B97" s="37" t="s">
        <v>112</v>
      </c>
      <c r="C97" s="21">
        <v>444</v>
      </c>
      <c r="D97" s="10">
        <v>61854</v>
      </c>
      <c r="E97" s="10">
        <f t="shared" si="52"/>
        <v>139.31081081081081</v>
      </c>
      <c r="F97" s="10">
        <v>9286</v>
      </c>
      <c r="G97" s="10">
        <f t="shared" si="53"/>
        <v>20.914414414414413</v>
      </c>
      <c r="H97" s="10">
        <v>0</v>
      </c>
      <c r="I97" s="10">
        <f t="shared" si="54"/>
        <v>0</v>
      </c>
      <c r="J97" s="10">
        <v>0</v>
      </c>
      <c r="K97" s="10">
        <f t="shared" si="55"/>
        <v>0</v>
      </c>
      <c r="L97" s="10">
        <v>0</v>
      </c>
      <c r="M97" s="10">
        <f t="shared" si="56"/>
        <v>0</v>
      </c>
      <c r="N97" s="10">
        <v>0</v>
      </c>
      <c r="O97" s="10">
        <f t="shared" si="57"/>
        <v>0</v>
      </c>
      <c r="P97" s="10">
        <v>0</v>
      </c>
      <c r="Q97" s="10">
        <f t="shared" si="58"/>
        <v>0</v>
      </c>
      <c r="R97" s="10">
        <v>0</v>
      </c>
      <c r="S97" s="10">
        <f t="shared" si="59"/>
        <v>0</v>
      </c>
      <c r="T97" s="11">
        <f t="shared" si="35"/>
        <v>71140</v>
      </c>
      <c r="U97" s="63">
        <f t="shared" si="36"/>
        <v>160.22522522522522</v>
      </c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</row>
    <row r="98" spans="1:103" s="15" customFormat="1" x14ac:dyDescent="0.2">
      <c r="A98" s="44" t="s">
        <v>113</v>
      </c>
      <c r="B98" s="38" t="s">
        <v>114</v>
      </c>
      <c r="C98" s="21">
        <v>475</v>
      </c>
      <c r="D98" s="12">
        <v>21</v>
      </c>
      <c r="E98" s="12">
        <f t="shared" si="52"/>
        <v>4.4210526315789471E-2</v>
      </c>
      <c r="F98" s="12">
        <v>11399</v>
      </c>
      <c r="G98" s="12">
        <f t="shared" si="53"/>
        <v>23.997894736842106</v>
      </c>
      <c r="H98" s="12">
        <v>0</v>
      </c>
      <c r="I98" s="12">
        <f t="shared" si="54"/>
        <v>0</v>
      </c>
      <c r="J98" s="10">
        <v>0</v>
      </c>
      <c r="K98" s="12">
        <f t="shared" si="55"/>
        <v>0</v>
      </c>
      <c r="L98" s="12">
        <v>0</v>
      </c>
      <c r="M98" s="12">
        <f t="shared" si="56"/>
        <v>0</v>
      </c>
      <c r="N98" s="12">
        <v>0</v>
      </c>
      <c r="O98" s="12">
        <f t="shared" si="57"/>
        <v>0</v>
      </c>
      <c r="P98" s="12">
        <v>0</v>
      </c>
      <c r="Q98" s="12">
        <f t="shared" si="58"/>
        <v>0</v>
      </c>
      <c r="R98" s="12">
        <v>0</v>
      </c>
      <c r="S98" s="12">
        <f t="shared" si="59"/>
        <v>0</v>
      </c>
      <c r="T98" s="13">
        <f t="shared" si="35"/>
        <v>11420</v>
      </c>
      <c r="U98" s="64">
        <f t="shared" si="36"/>
        <v>24.042105263157893</v>
      </c>
    </row>
    <row r="99" spans="1:103" s="15" customFormat="1" x14ac:dyDescent="0.2">
      <c r="A99" s="44" t="s">
        <v>115</v>
      </c>
      <c r="B99" s="36" t="s">
        <v>116</v>
      </c>
      <c r="C99" s="21">
        <v>381</v>
      </c>
      <c r="D99" s="8">
        <v>0</v>
      </c>
      <c r="E99" s="8">
        <f t="shared" si="52"/>
        <v>0</v>
      </c>
      <c r="F99" s="8">
        <v>10302</v>
      </c>
      <c r="G99" s="8">
        <f t="shared" si="53"/>
        <v>27.039370078740159</v>
      </c>
      <c r="H99" s="8">
        <v>0</v>
      </c>
      <c r="I99" s="8">
        <f t="shared" si="54"/>
        <v>0</v>
      </c>
      <c r="J99" s="10">
        <v>0</v>
      </c>
      <c r="K99" s="8">
        <f t="shared" si="55"/>
        <v>0</v>
      </c>
      <c r="L99" s="8">
        <v>0</v>
      </c>
      <c r="M99" s="8">
        <f t="shared" si="56"/>
        <v>0</v>
      </c>
      <c r="N99" s="8">
        <v>686</v>
      </c>
      <c r="O99" s="8">
        <f t="shared" si="57"/>
        <v>1.8005249343832022</v>
      </c>
      <c r="P99" s="8">
        <v>0</v>
      </c>
      <c r="Q99" s="8">
        <f t="shared" si="58"/>
        <v>0</v>
      </c>
      <c r="R99" s="8">
        <v>0</v>
      </c>
      <c r="S99" s="8">
        <f t="shared" si="59"/>
        <v>0</v>
      </c>
      <c r="T99" s="9">
        <f t="shared" si="35"/>
        <v>10988</v>
      </c>
      <c r="U99" s="62">
        <f t="shared" si="36"/>
        <v>28.83989501312336</v>
      </c>
    </row>
    <row r="100" spans="1:103" s="15" customFormat="1" x14ac:dyDescent="0.2">
      <c r="A100" s="44" t="s">
        <v>117</v>
      </c>
      <c r="B100" s="37" t="s">
        <v>118</v>
      </c>
      <c r="C100" s="21">
        <v>43</v>
      </c>
      <c r="D100" s="10">
        <v>53420</v>
      </c>
      <c r="E100" s="10">
        <f t="shared" si="52"/>
        <v>1242.3255813953488</v>
      </c>
      <c r="F100" s="10">
        <v>1206</v>
      </c>
      <c r="G100" s="10">
        <f t="shared" si="53"/>
        <v>28.046511627906977</v>
      </c>
      <c r="H100" s="10">
        <v>0</v>
      </c>
      <c r="I100" s="10">
        <f t="shared" si="54"/>
        <v>0</v>
      </c>
      <c r="J100" s="10">
        <v>0</v>
      </c>
      <c r="K100" s="10">
        <f t="shared" si="55"/>
        <v>0</v>
      </c>
      <c r="L100" s="10">
        <v>0</v>
      </c>
      <c r="M100" s="10">
        <f t="shared" si="56"/>
        <v>0</v>
      </c>
      <c r="N100" s="10">
        <v>0</v>
      </c>
      <c r="O100" s="10">
        <f t="shared" si="57"/>
        <v>0</v>
      </c>
      <c r="P100" s="10">
        <v>0</v>
      </c>
      <c r="Q100" s="10">
        <f t="shared" si="58"/>
        <v>0</v>
      </c>
      <c r="R100" s="10">
        <v>0</v>
      </c>
      <c r="S100" s="10">
        <f t="shared" si="59"/>
        <v>0</v>
      </c>
      <c r="T100" s="11">
        <f t="shared" si="35"/>
        <v>54626</v>
      </c>
      <c r="U100" s="63">
        <f t="shared" si="36"/>
        <v>1270.3720930232557</v>
      </c>
    </row>
    <row r="101" spans="1:103" s="15" customFormat="1" x14ac:dyDescent="0.2">
      <c r="A101" s="44" t="s">
        <v>119</v>
      </c>
      <c r="B101" s="37" t="s">
        <v>120</v>
      </c>
      <c r="C101" s="21">
        <v>110</v>
      </c>
      <c r="D101" s="10">
        <v>0</v>
      </c>
      <c r="E101" s="10">
        <f t="shared" si="52"/>
        <v>0</v>
      </c>
      <c r="F101" s="10">
        <v>2822</v>
      </c>
      <c r="G101" s="10">
        <f t="shared" si="53"/>
        <v>25.654545454545456</v>
      </c>
      <c r="H101" s="10">
        <v>0</v>
      </c>
      <c r="I101" s="10">
        <f t="shared" si="54"/>
        <v>0</v>
      </c>
      <c r="J101" s="10">
        <v>0</v>
      </c>
      <c r="K101" s="10">
        <f t="shared" si="55"/>
        <v>0</v>
      </c>
      <c r="L101" s="10">
        <v>0</v>
      </c>
      <c r="M101" s="10">
        <f t="shared" si="56"/>
        <v>0</v>
      </c>
      <c r="N101" s="10">
        <v>0</v>
      </c>
      <c r="O101" s="10">
        <f t="shared" si="57"/>
        <v>0</v>
      </c>
      <c r="P101" s="10">
        <v>0</v>
      </c>
      <c r="Q101" s="10">
        <f t="shared" si="58"/>
        <v>0</v>
      </c>
      <c r="R101" s="10">
        <v>0</v>
      </c>
      <c r="S101" s="10">
        <f t="shared" si="59"/>
        <v>0</v>
      </c>
      <c r="T101" s="11">
        <f t="shared" si="35"/>
        <v>2822</v>
      </c>
      <c r="U101" s="63">
        <f t="shared" si="36"/>
        <v>25.654545454545456</v>
      </c>
    </row>
    <row r="102" spans="1:103" s="19" customFormat="1" x14ac:dyDescent="0.2">
      <c r="A102" s="44" t="s">
        <v>121</v>
      </c>
      <c r="B102" s="37" t="s">
        <v>122</v>
      </c>
      <c r="C102" s="21">
        <v>324</v>
      </c>
      <c r="D102" s="10">
        <v>53920</v>
      </c>
      <c r="E102" s="10">
        <f t="shared" si="52"/>
        <v>166.41975308641975</v>
      </c>
      <c r="F102" s="10">
        <v>11119</v>
      </c>
      <c r="G102" s="10">
        <f t="shared" si="53"/>
        <v>34.317901234567898</v>
      </c>
      <c r="H102" s="10">
        <v>0</v>
      </c>
      <c r="I102" s="10">
        <f t="shared" si="54"/>
        <v>0</v>
      </c>
      <c r="J102" s="10">
        <v>0</v>
      </c>
      <c r="K102" s="10">
        <f t="shared" si="55"/>
        <v>0</v>
      </c>
      <c r="L102" s="10">
        <v>0</v>
      </c>
      <c r="M102" s="10">
        <f t="shared" si="56"/>
        <v>0</v>
      </c>
      <c r="N102" s="10">
        <v>0</v>
      </c>
      <c r="O102" s="10">
        <f t="shared" si="57"/>
        <v>0</v>
      </c>
      <c r="P102" s="10">
        <v>0</v>
      </c>
      <c r="Q102" s="10">
        <f t="shared" si="58"/>
        <v>0</v>
      </c>
      <c r="R102" s="10">
        <v>21840</v>
      </c>
      <c r="S102" s="10">
        <f t="shared" si="59"/>
        <v>67.407407407407405</v>
      </c>
      <c r="T102" s="11">
        <f t="shared" si="35"/>
        <v>86879</v>
      </c>
      <c r="U102" s="63">
        <f t="shared" si="36"/>
        <v>268.14506172839504</v>
      </c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</row>
    <row r="103" spans="1:103" s="15" customFormat="1" x14ac:dyDescent="0.2">
      <c r="A103" s="44" t="s">
        <v>123</v>
      </c>
      <c r="B103" s="39" t="s">
        <v>124</v>
      </c>
      <c r="C103" s="21">
        <v>81</v>
      </c>
      <c r="D103" s="12">
        <v>0</v>
      </c>
      <c r="E103" s="12">
        <f t="shared" si="52"/>
        <v>0</v>
      </c>
      <c r="F103" s="12">
        <v>3057</v>
      </c>
      <c r="G103" s="12">
        <f t="shared" si="53"/>
        <v>37.74074074074074</v>
      </c>
      <c r="H103" s="12">
        <v>0</v>
      </c>
      <c r="I103" s="12">
        <f t="shared" si="54"/>
        <v>0</v>
      </c>
      <c r="J103" s="10">
        <v>0</v>
      </c>
      <c r="K103" s="12">
        <f t="shared" si="55"/>
        <v>0</v>
      </c>
      <c r="L103" s="12">
        <v>0</v>
      </c>
      <c r="M103" s="12">
        <f t="shared" si="56"/>
        <v>0</v>
      </c>
      <c r="N103" s="12">
        <v>6668</v>
      </c>
      <c r="O103" s="12">
        <f t="shared" si="57"/>
        <v>82.320987654320987</v>
      </c>
      <c r="P103" s="12">
        <v>0</v>
      </c>
      <c r="Q103" s="12">
        <f t="shared" si="58"/>
        <v>0</v>
      </c>
      <c r="R103" s="12">
        <v>0</v>
      </c>
      <c r="S103" s="12">
        <f t="shared" si="59"/>
        <v>0</v>
      </c>
      <c r="T103" s="13">
        <f t="shared" si="35"/>
        <v>9725</v>
      </c>
      <c r="U103" s="64">
        <f t="shared" si="36"/>
        <v>120.06172839506173</v>
      </c>
    </row>
    <row r="104" spans="1:103" s="15" customFormat="1" x14ac:dyDescent="0.2">
      <c r="A104" s="44" t="s">
        <v>125</v>
      </c>
      <c r="B104" s="42" t="s">
        <v>126</v>
      </c>
      <c r="C104" s="21">
        <v>676</v>
      </c>
      <c r="D104" s="8">
        <v>8290</v>
      </c>
      <c r="E104" s="8">
        <f t="shared" si="52"/>
        <v>12.263313609467456</v>
      </c>
      <c r="F104" s="8">
        <v>18443</v>
      </c>
      <c r="G104" s="8">
        <f t="shared" si="53"/>
        <v>27.282544378698226</v>
      </c>
      <c r="H104" s="8">
        <v>0</v>
      </c>
      <c r="I104" s="8">
        <f t="shared" si="54"/>
        <v>0</v>
      </c>
      <c r="J104" s="10">
        <v>288558</v>
      </c>
      <c r="K104" s="8">
        <f t="shared" si="55"/>
        <v>426.8609467455621</v>
      </c>
      <c r="L104" s="8">
        <v>960012</v>
      </c>
      <c r="M104" s="8">
        <f t="shared" si="56"/>
        <v>1420.1360946745563</v>
      </c>
      <c r="N104" s="8">
        <v>0</v>
      </c>
      <c r="O104" s="8">
        <f t="shared" si="57"/>
        <v>0</v>
      </c>
      <c r="P104" s="8">
        <v>0</v>
      </c>
      <c r="Q104" s="8">
        <f t="shared" si="58"/>
        <v>0</v>
      </c>
      <c r="R104" s="8">
        <v>0</v>
      </c>
      <c r="S104" s="8">
        <f t="shared" si="59"/>
        <v>0</v>
      </c>
      <c r="T104" s="9">
        <f t="shared" si="35"/>
        <v>1275303</v>
      </c>
      <c r="U104" s="62">
        <f t="shared" si="36"/>
        <v>1886.542899408284</v>
      </c>
    </row>
    <row r="105" spans="1:103" s="15" customFormat="1" x14ac:dyDescent="0.2">
      <c r="A105" s="44" t="s">
        <v>127</v>
      </c>
      <c r="B105" s="37" t="s">
        <v>128</v>
      </c>
      <c r="C105" s="21">
        <v>279</v>
      </c>
      <c r="D105" s="10">
        <v>6899</v>
      </c>
      <c r="E105" s="10">
        <f t="shared" si="52"/>
        <v>24.727598566308245</v>
      </c>
      <c r="F105" s="10">
        <v>9992</v>
      </c>
      <c r="G105" s="10">
        <f t="shared" si="53"/>
        <v>35.813620071684589</v>
      </c>
      <c r="H105" s="10">
        <v>0</v>
      </c>
      <c r="I105" s="10">
        <f t="shared" si="54"/>
        <v>0</v>
      </c>
      <c r="J105" s="10">
        <v>216227</v>
      </c>
      <c r="K105" s="10">
        <f t="shared" si="55"/>
        <v>775.00716845878139</v>
      </c>
      <c r="L105" s="10">
        <v>1088912</v>
      </c>
      <c r="M105" s="10">
        <f t="shared" si="56"/>
        <v>3902.9103942652328</v>
      </c>
      <c r="N105" s="10">
        <v>0</v>
      </c>
      <c r="O105" s="10">
        <f t="shared" si="57"/>
        <v>0</v>
      </c>
      <c r="P105" s="10">
        <v>0</v>
      </c>
      <c r="Q105" s="10">
        <f t="shared" si="58"/>
        <v>0</v>
      </c>
      <c r="R105" s="10">
        <v>0</v>
      </c>
      <c r="S105" s="10">
        <f t="shared" si="59"/>
        <v>0</v>
      </c>
      <c r="T105" s="11">
        <f t="shared" si="35"/>
        <v>1322030</v>
      </c>
      <c r="U105" s="63">
        <f t="shared" si="36"/>
        <v>4738.4587813620074</v>
      </c>
    </row>
    <row r="106" spans="1:103" s="15" customFormat="1" x14ac:dyDescent="0.2">
      <c r="A106" s="44" t="s">
        <v>129</v>
      </c>
      <c r="B106" s="37" t="s">
        <v>130</v>
      </c>
      <c r="C106" s="21">
        <v>500</v>
      </c>
      <c r="D106" s="10">
        <v>1525</v>
      </c>
      <c r="E106" s="10">
        <f t="shared" si="52"/>
        <v>3.05</v>
      </c>
      <c r="F106" s="10">
        <v>13683</v>
      </c>
      <c r="G106" s="10">
        <f t="shared" si="53"/>
        <v>27.366</v>
      </c>
      <c r="H106" s="10">
        <v>0</v>
      </c>
      <c r="I106" s="10">
        <f t="shared" si="54"/>
        <v>0</v>
      </c>
      <c r="J106" s="10">
        <v>145957</v>
      </c>
      <c r="K106" s="10">
        <f t="shared" si="55"/>
        <v>291.91399999999999</v>
      </c>
      <c r="L106" s="10">
        <v>7076</v>
      </c>
      <c r="M106" s="10">
        <f t="shared" si="56"/>
        <v>14.151999999999999</v>
      </c>
      <c r="N106" s="10">
        <v>0</v>
      </c>
      <c r="O106" s="10">
        <f t="shared" si="57"/>
        <v>0</v>
      </c>
      <c r="P106" s="10">
        <v>0</v>
      </c>
      <c r="Q106" s="10">
        <f t="shared" si="58"/>
        <v>0</v>
      </c>
      <c r="R106" s="10">
        <v>0</v>
      </c>
      <c r="S106" s="10">
        <f t="shared" si="59"/>
        <v>0</v>
      </c>
      <c r="T106" s="11">
        <f t="shared" si="35"/>
        <v>168241</v>
      </c>
      <c r="U106" s="63">
        <f t="shared" si="36"/>
        <v>336.48200000000003</v>
      </c>
    </row>
    <row r="107" spans="1:103" s="19" customFormat="1" x14ac:dyDescent="0.2">
      <c r="A107" s="44" t="s">
        <v>131</v>
      </c>
      <c r="B107" s="41" t="s">
        <v>132</v>
      </c>
      <c r="C107" s="21">
        <v>399</v>
      </c>
      <c r="D107" s="10">
        <v>11616</v>
      </c>
      <c r="E107" s="10">
        <f t="shared" si="52"/>
        <v>29.112781954887218</v>
      </c>
      <c r="F107" s="10">
        <v>10612</v>
      </c>
      <c r="G107" s="10">
        <f t="shared" si="53"/>
        <v>26.596491228070175</v>
      </c>
      <c r="H107" s="10">
        <v>0</v>
      </c>
      <c r="I107" s="10">
        <f t="shared" si="54"/>
        <v>0</v>
      </c>
      <c r="J107" s="10">
        <v>144389</v>
      </c>
      <c r="K107" s="10">
        <f t="shared" si="55"/>
        <v>361.87719298245617</v>
      </c>
      <c r="L107" s="10">
        <v>120923</v>
      </c>
      <c r="M107" s="10">
        <f t="shared" si="56"/>
        <v>303.06516290726819</v>
      </c>
      <c r="N107" s="10">
        <v>0</v>
      </c>
      <c r="O107" s="10">
        <f t="shared" si="57"/>
        <v>0</v>
      </c>
      <c r="P107" s="10">
        <v>0</v>
      </c>
      <c r="Q107" s="10">
        <f t="shared" si="58"/>
        <v>0</v>
      </c>
      <c r="R107" s="10">
        <v>0</v>
      </c>
      <c r="S107" s="10">
        <f t="shared" si="59"/>
        <v>0</v>
      </c>
      <c r="T107" s="11">
        <f t="shared" si="35"/>
        <v>287540</v>
      </c>
      <c r="U107" s="63">
        <f t="shared" si="36"/>
        <v>720.65162907268166</v>
      </c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</row>
    <row r="108" spans="1:103" s="15" customFormat="1" x14ac:dyDescent="0.2">
      <c r="A108" s="44" t="s">
        <v>133</v>
      </c>
      <c r="B108" s="39" t="s">
        <v>134</v>
      </c>
      <c r="C108" s="21">
        <v>169</v>
      </c>
      <c r="D108" s="12">
        <v>950</v>
      </c>
      <c r="E108" s="12">
        <f t="shared" si="52"/>
        <v>5.6213017751479288</v>
      </c>
      <c r="F108" s="12">
        <v>17546</v>
      </c>
      <c r="G108" s="12">
        <f t="shared" si="53"/>
        <v>103.8224852071006</v>
      </c>
      <c r="H108" s="12">
        <v>0</v>
      </c>
      <c r="I108" s="12">
        <f t="shared" si="54"/>
        <v>0</v>
      </c>
      <c r="J108" s="10">
        <v>0</v>
      </c>
      <c r="K108" s="12">
        <f t="shared" si="55"/>
        <v>0</v>
      </c>
      <c r="L108" s="12">
        <v>0</v>
      </c>
      <c r="M108" s="12">
        <f t="shared" si="56"/>
        <v>0</v>
      </c>
      <c r="N108" s="12">
        <v>0</v>
      </c>
      <c r="O108" s="12">
        <f t="shared" si="57"/>
        <v>0</v>
      </c>
      <c r="P108" s="12">
        <v>0</v>
      </c>
      <c r="Q108" s="12">
        <f t="shared" si="58"/>
        <v>0</v>
      </c>
      <c r="R108" s="12">
        <v>0</v>
      </c>
      <c r="S108" s="12">
        <f t="shared" si="59"/>
        <v>0</v>
      </c>
      <c r="T108" s="13">
        <f t="shared" si="35"/>
        <v>18496</v>
      </c>
      <c r="U108" s="64">
        <f t="shared" si="36"/>
        <v>109.44378698224853</v>
      </c>
    </row>
    <row r="109" spans="1:103" s="15" customFormat="1" x14ac:dyDescent="0.2">
      <c r="A109" s="44" t="s">
        <v>135</v>
      </c>
      <c r="B109" s="43" t="s">
        <v>136</v>
      </c>
      <c r="C109" s="21">
        <v>649</v>
      </c>
      <c r="D109" s="22">
        <v>0</v>
      </c>
      <c r="E109" s="22">
        <f t="shared" si="52"/>
        <v>0</v>
      </c>
      <c r="F109" s="22">
        <v>19166</v>
      </c>
      <c r="G109" s="22">
        <f t="shared" si="53"/>
        <v>29.531587057010785</v>
      </c>
      <c r="H109" s="22">
        <v>0</v>
      </c>
      <c r="I109" s="22">
        <f t="shared" si="54"/>
        <v>0</v>
      </c>
      <c r="J109" s="10">
        <v>0</v>
      </c>
      <c r="K109" s="22">
        <f t="shared" si="55"/>
        <v>0</v>
      </c>
      <c r="L109" s="22">
        <v>0</v>
      </c>
      <c r="M109" s="22">
        <f t="shared" si="56"/>
        <v>0</v>
      </c>
      <c r="N109" s="22">
        <v>0</v>
      </c>
      <c r="O109" s="22">
        <f t="shared" si="57"/>
        <v>0</v>
      </c>
      <c r="P109" s="22">
        <v>0</v>
      </c>
      <c r="Q109" s="22">
        <f t="shared" si="58"/>
        <v>0</v>
      </c>
      <c r="R109" s="22">
        <v>0</v>
      </c>
      <c r="S109" s="22">
        <f t="shared" si="59"/>
        <v>0</v>
      </c>
      <c r="T109" s="23">
        <f t="shared" si="35"/>
        <v>19166</v>
      </c>
      <c r="U109" s="66">
        <f t="shared" si="36"/>
        <v>29.531587057010785</v>
      </c>
    </row>
    <row r="110" spans="1:103" s="15" customFormat="1" x14ac:dyDescent="0.2">
      <c r="A110" s="44" t="s">
        <v>137</v>
      </c>
      <c r="B110" s="43" t="s">
        <v>138</v>
      </c>
      <c r="C110" s="21">
        <v>887</v>
      </c>
      <c r="D110" s="22">
        <v>6631</v>
      </c>
      <c r="E110" s="22">
        <f t="shared" si="52"/>
        <v>7.4757609921082304</v>
      </c>
      <c r="F110" s="22">
        <v>20440</v>
      </c>
      <c r="G110" s="22">
        <f t="shared" si="53"/>
        <v>23.043968432919954</v>
      </c>
      <c r="H110" s="22">
        <v>0</v>
      </c>
      <c r="I110" s="22">
        <f t="shared" si="54"/>
        <v>0</v>
      </c>
      <c r="J110" s="10">
        <v>303919</v>
      </c>
      <c r="K110" s="22">
        <f t="shared" si="55"/>
        <v>342.63697857948142</v>
      </c>
      <c r="L110" s="22">
        <v>1419198</v>
      </c>
      <c r="M110" s="22">
        <f t="shared" si="56"/>
        <v>1599.9977452085682</v>
      </c>
      <c r="N110" s="22">
        <v>0</v>
      </c>
      <c r="O110" s="22">
        <f t="shared" si="57"/>
        <v>0</v>
      </c>
      <c r="P110" s="22">
        <v>0</v>
      </c>
      <c r="Q110" s="22">
        <f t="shared" si="58"/>
        <v>0</v>
      </c>
      <c r="R110" s="22">
        <v>0</v>
      </c>
      <c r="S110" s="22">
        <f t="shared" si="59"/>
        <v>0</v>
      </c>
      <c r="T110" s="23">
        <f t="shared" si="35"/>
        <v>1750188</v>
      </c>
      <c r="U110" s="66">
        <f t="shared" si="36"/>
        <v>1973.1544532130779</v>
      </c>
    </row>
    <row r="111" spans="1:103" s="19" customFormat="1" x14ac:dyDescent="0.2">
      <c r="A111" s="44" t="s">
        <v>139</v>
      </c>
      <c r="B111" s="37" t="s">
        <v>140</v>
      </c>
      <c r="C111" s="21">
        <v>295</v>
      </c>
      <c r="D111" s="10">
        <v>1869</v>
      </c>
      <c r="E111" s="10">
        <f t="shared" si="52"/>
        <v>6.3355932203389829</v>
      </c>
      <c r="F111" s="10">
        <v>8765</v>
      </c>
      <c r="G111" s="10">
        <f t="shared" si="53"/>
        <v>29.711864406779661</v>
      </c>
      <c r="H111" s="10">
        <v>0</v>
      </c>
      <c r="I111" s="10">
        <f t="shared" si="54"/>
        <v>0</v>
      </c>
      <c r="J111" s="10">
        <v>0</v>
      </c>
      <c r="K111" s="10">
        <f t="shared" si="55"/>
        <v>0</v>
      </c>
      <c r="L111" s="10">
        <v>0</v>
      </c>
      <c r="M111" s="10">
        <f t="shared" si="56"/>
        <v>0</v>
      </c>
      <c r="N111" s="10">
        <v>46337</v>
      </c>
      <c r="O111" s="10">
        <f t="shared" si="57"/>
        <v>157.07457627118643</v>
      </c>
      <c r="P111" s="10">
        <v>0</v>
      </c>
      <c r="Q111" s="10">
        <f t="shared" si="58"/>
        <v>0</v>
      </c>
      <c r="R111" s="10">
        <v>0</v>
      </c>
      <c r="S111" s="10">
        <f t="shared" si="59"/>
        <v>0</v>
      </c>
      <c r="T111" s="11">
        <f t="shared" si="35"/>
        <v>56971</v>
      </c>
      <c r="U111" s="63">
        <f t="shared" si="36"/>
        <v>193.12203389830509</v>
      </c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</row>
    <row r="112" spans="1:103" x14ac:dyDescent="0.2">
      <c r="A112" s="44" t="s">
        <v>141</v>
      </c>
      <c r="B112" s="37" t="s">
        <v>142</v>
      </c>
      <c r="C112" s="21">
        <v>777</v>
      </c>
      <c r="D112" s="10">
        <v>5540</v>
      </c>
      <c r="E112" s="10">
        <f t="shared" si="52"/>
        <v>7.1299871299871302</v>
      </c>
      <c r="F112" s="10">
        <v>17788</v>
      </c>
      <c r="G112" s="10">
        <f t="shared" si="53"/>
        <v>22.893178893178892</v>
      </c>
      <c r="H112" s="10">
        <v>0</v>
      </c>
      <c r="I112" s="10">
        <f t="shared" si="54"/>
        <v>0</v>
      </c>
      <c r="J112" s="10">
        <v>280877</v>
      </c>
      <c r="K112" s="10">
        <f t="shared" si="55"/>
        <v>361.48906048906048</v>
      </c>
      <c r="L112" s="10">
        <v>1394955</v>
      </c>
      <c r="M112" s="10">
        <f t="shared" si="56"/>
        <v>1795.3088803088804</v>
      </c>
      <c r="N112" s="10">
        <v>0</v>
      </c>
      <c r="O112" s="10">
        <f t="shared" si="57"/>
        <v>0</v>
      </c>
      <c r="P112" s="10">
        <v>0</v>
      </c>
      <c r="Q112" s="10">
        <f t="shared" si="58"/>
        <v>0</v>
      </c>
      <c r="R112" s="10">
        <v>0</v>
      </c>
      <c r="S112" s="10">
        <f t="shared" si="59"/>
        <v>0</v>
      </c>
      <c r="T112" s="11">
        <f t="shared" si="35"/>
        <v>1699160</v>
      </c>
      <c r="U112" s="63">
        <f t="shared" si="36"/>
        <v>2186.8211068211067</v>
      </c>
    </row>
    <row r="113" spans="1:103" x14ac:dyDescent="0.2">
      <c r="A113" s="44" t="s">
        <v>143</v>
      </c>
      <c r="B113" s="38" t="s">
        <v>144</v>
      </c>
      <c r="C113" s="21">
        <v>349</v>
      </c>
      <c r="D113" s="12">
        <v>43028</v>
      </c>
      <c r="E113" s="12">
        <f t="shared" si="52"/>
        <v>123.28939828080229</v>
      </c>
      <c r="F113" s="12">
        <v>11556</v>
      </c>
      <c r="G113" s="12">
        <f t="shared" si="53"/>
        <v>33.111747851002868</v>
      </c>
      <c r="H113" s="12">
        <v>0</v>
      </c>
      <c r="I113" s="12">
        <f t="shared" si="54"/>
        <v>0</v>
      </c>
      <c r="J113" s="10">
        <v>0</v>
      </c>
      <c r="K113" s="12">
        <f t="shared" si="55"/>
        <v>0</v>
      </c>
      <c r="L113" s="12">
        <v>0</v>
      </c>
      <c r="M113" s="12">
        <f t="shared" si="56"/>
        <v>0</v>
      </c>
      <c r="N113" s="12">
        <v>0</v>
      </c>
      <c r="O113" s="12">
        <f t="shared" si="57"/>
        <v>0</v>
      </c>
      <c r="P113" s="12">
        <v>0</v>
      </c>
      <c r="Q113" s="12">
        <f t="shared" si="58"/>
        <v>0</v>
      </c>
      <c r="R113" s="12">
        <v>0</v>
      </c>
      <c r="S113" s="12">
        <f t="shared" si="59"/>
        <v>0</v>
      </c>
      <c r="T113" s="13">
        <f t="shared" si="35"/>
        <v>54584</v>
      </c>
      <c r="U113" s="64">
        <f t="shared" si="36"/>
        <v>156.40114613180515</v>
      </c>
    </row>
    <row r="114" spans="1:103" s="15" customFormat="1" x14ac:dyDescent="0.2">
      <c r="A114" s="44" t="s">
        <v>145</v>
      </c>
      <c r="B114" s="41" t="s">
        <v>146</v>
      </c>
      <c r="C114" s="21">
        <v>180</v>
      </c>
      <c r="D114" s="10">
        <v>1845</v>
      </c>
      <c r="E114" s="10">
        <f t="shared" si="52"/>
        <v>10.25</v>
      </c>
      <c r="F114" s="10">
        <v>21844</v>
      </c>
      <c r="G114" s="10">
        <f t="shared" si="53"/>
        <v>121.35555555555555</v>
      </c>
      <c r="H114" s="10">
        <v>0</v>
      </c>
      <c r="I114" s="10">
        <f t="shared" si="54"/>
        <v>0</v>
      </c>
      <c r="J114" s="10">
        <v>0</v>
      </c>
      <c r="K114" s="10">
        <f t="shared" si="55"/>
        <v>0</v>
      </c>
      <c r="L114" s="10">
        <v>0</v>
      </c>
      <c r="M114" s="10">
        <f t="shared" si="56"/>
        <v>0</v>
      </c>
      <c r="N114" s="10">
        <v>0</v>
      </c>
      <c r="O114" s="10">
        <f t="shared" si="57"/>
        <v>0</v>
      </c>
      <c r="P114" s="10">
        <v>0</v>
      </c>
      <c r="Q114" s="10">
        <f t="shared" si="58"/>
        <v>0</v>
      </c>
      <c r="R114" s="10">
        <v>0</v>
      </c>
      <c r="S114" s="10">
        <f t="shared" si="59"/>
        <v>0</v>
      </c>
      <c r="T114" s="11">
        <f t="shared" si="35"/>
        <v>23689</v>
      </c>
      <c r="U114" s="63">
        <f t="shared" si="36"/>
        <v>131.60555555555555</v>
      </c>
    </row>
    <row r="115" spans="1:103" s="15" customFormat="1" x14ac:dyDescent="0.2">
      <c r="A115" s="44" t="s">
        <v>147</v>
      </c>
      <c r="B115" s="37" t="s">
        <v>148</v>
      </c>
      <c r="C115" s="21">
        <v>1913</v>
      </c>
      <c r="D115" s="10">
        <v>756976</v>
      </c>
      <c r="E115" s="10">
        <f t="shared" si="52"/>
        <v>395.70099320439101</v>
      </c>
      <c r="F115" s="10">
        <v>41675</v>
      </c>
      <c r="G115" s="10">
        <f t="shared" si="53"/>
        <v>21.785154208050184</v>
      </c>
      <c r="H115" s="10">
        <v>0</v>
      </c>
      <c r="I115" s="10">
        <f t="shared" si="54"/>
        <v>0</v>
      </c>
      <c r="J115" s="10">
        <v>0</v>
      </c>
      <c r="K115" s="10">
        <f t="shared" si="55"/>
        <v>0</v>
      </c>
      <c r="L115" s="10">
        <v>0</v>
      </c>
      <c r="M115" s="10">
        <f t="shared" si="56"/>
        <v>0</v>
      </c>
      <c r="N115" s="10">
        <v>0</v>
      </c>
      <c r="O115" s="10">
        <f t="shared" si="57"/>
        <v>0</v>
      </c>
      <c r="P115" s="10">
        <v>0</v>
      </c>
      <c r="Q115" s="10">
        <f t="shared" si="58"/>
        <v>0</v>
      </c>
      <c r="R115" s="10">
        <v>0</v>
      </c>
      <c r="S115" s="10">
        <f t="shared" si="59"/>
        <v>0</v>
      </c>
      <c r="T115" s="11">
        <f t="shared" si="35"/>
        <v>798651</v>
      </c>
      <c r="U115" s="63">
        <f t="shared" si="36"/>
        <v>417.4861474124412</v>
      </c>
    </row>
    <row r="116" spans="1:103" s="19" customFormat="1" x14ac:dyDescent="0.2">
      <c r="A116" s="44" t="s">
        <v>149</v>
      </c>
      <c r="B116" s="37" t="s">
        <v>150</v>
      </c>
      <c r="C116" s="21">
        <v>633</v>
      </c>
      <c r="D116" s="10">
        <v>8119</v>
      </c>
      <c r="E116" s="10">
        <f t="shared" si="52"/>
        <v>12.826224328593996</v>
      </c>
      <c r="F116" s="10">
        <v>16970</v>
      </c>
      <c r="G116" s="10">
        <f t="shared" si="53"/>
        <v>26.808846761453395</v>
      </c>
      <c r="H116" s="10">
        <v>0</v>
      </c>
      <c r="I116" s="10">
        <f t="shared" si="54"/>
        <v>0</v>
      </c>
      <c r="J116" s="10">
        <v>185000</v>
      </c>
      <c r="K116" s="10">
        <f t="shared" si="55"/>
        <v>292.25908372827803</v>
      </c>
      <c r="L116" s="10">
        <v>1405806</v>
      </c>
      <c r="M116" s="10">
        <f t="shared" si="56"/>
        <v>2220.8625592417061</v>
      </c>
      <c r="N116" s="10">
        <v>0</v>
      </c>
      <c r="O116" s="10">
        <f t="shared" si="57"/>
        <v>0</v>
      </c>
      <c r="P116" s="10">
        <v>0</v>
      </c>
      <c r="Q116" s="10">
        <f t="shared" si="58"/>
        <v>0</v>
      </c>
      <c r="R116" s="10">
        <v>0</v>
      </c>
      <c r="S116" s="10">
        <f t="shared" si="59"/>
        <v>0</v>
      </c>
      <c r="T116" s="11">
        <f t="shared" si="35"/>
        <v>1615895</v>
      </c>
      <c r="U116" s="63">
        <f t="shared" si="36"/>
        <v>2552.7567140600318</v>
      </c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</row>
    <row r="117" spans="1:103" s="15" customFormat="1" x14ac:dyDescent="0.2">
      <c r="A117" s="44" t="s">
        <v>151</v>
      </c>
      <c r="B117" s="39" t="s">
        <v>152</v>
      </c>
      <c r="C117" s="21">
        <v>311</v>
      </c>
      <c r="D117" s="12">
        <v>70640</v>
      </c>
      <c r="E117" s="12">
        <f t="shared" si="52"/>
        <v>227.13826366559485</v>
      </c>
      <c r="F117" s="12">
        <v>7685</v>
      </c>
      <c r="G117" s="12">
        <f t="shared" si="53"/>
        <v>24.710610932475884</v>
      </c>
      <c r="H117" s="12">
        <v>0</v>
      </c>
      <c r="I117" s="12">
        <f t="shared" si="54"/>
        <v>0</v>
      </c>
      <c r="J117" s="10">
        <v>0</v>
      </c>
      <c r="K117" s="12">
        <f t="shared" si="55"/>
        <v>0</v>
      </c>
      <c r="L117" s="12">
        <v>6952</v>
      </c>
      <c r="M117" s="12">
        <f t="shared" si="56"/>
        <v>22.35369774919614</v>
      </c>
      <c r="N117" s="12">
        <v>18943</v>
      </c>
      <c r="O117" s="12">
        <f t="shared" si="57"/>
        <v>60.90996784565916</v>
      </c>
      <c r="P117" s="12">
        <v>0</v>
      </c>
      <c r="Q117" s="12">
        <f t="shared" si="58"/>
        <v>0</v>
      </c>
      <c r="R117" s="12">
        <v>0</v>
      </c>
      <c r="S117" s="12">
        <f t="shared" si="59"/>
        <v>0</v>
      </c>
      <c r="T117" s="13">
        <f t="shared" si="35"/>
        <v>104220</v>
      </c>
      <c r="U117" s="64">
        <f t="shared" si="36"/>
        <v>335.11254019292602</v>
      </c>
    </row>
    <row r="118" spans="1:103" s="15" customFormat="1" x14ac:dyDescent="0.2">
      <c r="A118" s="44" t="s">
        <v>153</v>
      </c>
      <c r="B118" s="36" t="s">
        <v>154</v>
      </c>
      <c r="C118" s="21">
        <v>250</v>
      </c>
      <c r="D118" s="8">
        <v>584</v>
      </c>
      <c r="E118" s="8">
        <f t="shared" si="52"/>
        <v>2.3359999999999999</v>
      </c>
      <c r="F118" s="8">
        <v>5146</v>
      </c>
      <c r="G118" s="8">
        <f t="shared" si="53"/>
        <v>20.584</v>
      </c>
      <c r="H118" s="8">
        <v>0</v>
      </c>
      <c r="I118" s="8">
        <f t="shared" si="54"/>
        <v>0</v>
      </c>
      <c r="J118" s="10">
        <v>9524</v>
      </c>
      <c r="K118" s="8">
        <f t="shared" si="55"/>
        <v>38.095999999999997</v>
      </c>
      <c r="L118" s="8">
        <v>0</v>
      </c>
      <c r="M118" s="8">
        <f t="shared" si="56"/>
        <v>0</v>
      </c>
      <c r="N118" s="8">
        <v>4388</v>
      </c>
      <c r="O118" s="8">
        <f t="shared" si="57"/>
        <v>17.552</v>
      </c>
      <c r="P118" s="8">
        <v>0</v>
      </c>
      <c r="Q118" s="8">
        <f t="shared" si="58"/>
        <v>0</v>
      </c>
      <c r="R118" s="8">
        <v>0</v>
      </c>
      <c r="S118" s="8">
        <f t="shared" si="59"/>
        <v>0</v>
      </c>
      <c r="T118" s="9">
        <f t="shared" si="35"/>
        <v>19642</v>
      </c>
      <c r="U118" s="62">
        <f t="shared" si="36"/>
        <v>78.567999999999998</v>
      </c>
    </row>
    <row r="119" spans="1:103" s="15" customFormat="1" x14ac:dyDescent="0.2">
      <c r="A119" s="44" t="s">
        <v>155</v>
      </c>
      <c r="B119" s="37" t="s">
        <v>156</v>
      </c>
      <c r="C119" s="21">
        <v>255</v>
      </c>
      <c r="D119" s="10">
        <v>1857</v>
      </c>
      <c r="E119" s="10">
        <f t="shared" si="52"/>
        <v>7.2823529411764705</v>
      </c>
      <c r="F119" s="10">
        <v>7174</v>
      </c>
      <c r="G119" s="10">
        <f t="shared" si="53"/>
        <v>28.133333333333333</v>
      </c>
      <c r="H119" s="10">
        <v>0</v>
      </c>
      <c r="I119" s="10">
        <f t="shared" si="54"/>
        <v>0</v>
      </c>
      <c r="J119" s="10">
        <v>70944</v>
      </c>
      <c r="K119" s="10">
        <f t="shared" si="55"/>
        <v>278.21176470588233</v>
      </c>
      <c r="L119" s="10">
        <v>1324</v>
      </c>
      <c r="M119" s="10">
        <f t="shared" si="56"/>
        <v>5.1921568627450982</v>
      </c>
      <c r="N119" s="10">
        <v>0</v>
      </c>
      <c r="O119" s="10">
        <f t="shared" si="57"/>
        <v>0</v>
      </c>
      <c r="P119" s="10">
        <v>0</v>
      </c>
      <c r="Q119" s="10">
        <f t="shared" si="58"/>
        <v>0</v>
      </c>
      <c r="R119" s="10">
        <v>13688</v>
      </c>
      <c r="S119" s="10">
        <f t="shared" si="59"/>
        <v>53.678431372549021</v>
      </c>
      <c r="T119" s="11">
        <f t="shared" si="35"/>
        <v>94987</v>
      </c>
      <c r="U119" s="63">
        <f t="shared" si="36"/>
        <v>372.49803921568628</v>
      </c>
    </row>
    <row r="120" spans="1:103" s="19" customFormat="1" x14ac:dyDescent="0.2">
      <c r="A120" s="45"/>
      <c r="B120" s="25" t="s">
        <v>174</v>
      </c>
      <c r="C120" s="16">
        <f>SUM(C80:C119)</f>
        <v>22617</v>
      </c>
      <c r="D120" s="17">
        <f>SUM(D80:D119)</f>
        <v>2004976</v>
      </c>
      <c r="E120" s="10">
        <f t="shared" si="52"/>
        <v>88.649069284166771</v>
      </c>
      <c r="F120" s="17">
        <f t="shared" ref="F120" si="60">SUM(F80:F119)</f>
        <v>704328</v>
      </c>
      <c r="G120" s="17">
        <f t="shared" ref="G120" si="61">F120/$C120</f>
        <v>31.141530706990316</v>
      </c>
      <c r="H120" s="17">
        <f t="shared" ref="H120" si="62">SUM(H80:H119)</f>
        <v>0</v>
      </c>
      <c r="I120" s="17">
        <f t="shared" ref="I120" si="63">H120/$C120</f>
        <v>0</v>
      </c>
      <c r="J120" s="17">
        <f t="shared" ref="J120" si="64">SUM(J80:J119)</f>
        <v>4189525</v>
      </c>
      <c r="K120" s="17">
        <f t="shared" ref="K120" si="65">J120/$C120</f>
        <v>185.23787416545076</v>
      </c>
      <c r="L120" s="17">
        <f t="shared" ref="L120" si="66">SUM(L80:L119)</f>
        <v>10349517</v>
      </c>
      <c r="M120" s="17">
        <f t="shared" ref="M120" si="67">L120/$C120</f>
        <v>457.59901843745854</v>
      </c>
      <c r="N120" s="17">
        <f t="shared" ref="N120" si="68">SUM(N80:N119)</f>
        <v>88784</v>
      </c>
      <c r="O120" s="17">
        <f t="shared" ref="O120" si="69">N120/$C120</f>
        <v>3.9255427333421764</v>
      </c>
      <c r="P120" s="17">
        <f t="shared" ref="P120" si="70">SUM(P80:P119)</f>
        <v>0</v>
      </c>
      <c r="Q120" s="17">
        <f t="shared" ref="Q120" si="71">P120/$C120</f>
        <v>0</v>
      </c>
      <c r="R120" s="17">
        <f t="shared" ref="R120" si="72">SUM(R80:R119)</f>
        <v>156054</v>
      </c>
      <c r="S120" s="17">
        <f t="shared" ref="S120" si="73">R120/$C120</f>
        <v>6.8998540920546487</v>
      </c>
      <c r="T120" s="18">
        <f t="shared" ref="T120" si="74">SUM(T80:T119)</f>
        <v>17493184</v>
      </c>
      <c r="U120" s="65">
        <f t="shared" si="36"/>
        <v>773.45288941946319</v>
      </c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</row>
    <row r="121" spans="1:103" x14ac:dyDescent="0.2">
      <c r="A121" s="46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1:103" s="15" customFormat="1" x14ac:dyDescent="0.2">
      <c r="A122" s="44" t="s">
        <v>157</v>
      </c>
      <c r="B122" s="41" t="s">
        <v>158</v>
      </c>
      <c r="C122" s="21">
        <v>372</v>
      </c>
      <c r="D122" s="10">
        <v>147</v>
      </c>
      <c r="E122" s="10">
        <f t="shared" ref="E122:E127" si="75">D122/$C122</f>
        <v>0.39516129032258063</v>
      </c>
      <c r="F122" s="10">
        <v>73967</v>
      </c>
      <c r="G122" s="10">
        <f>F122/$C122</f>
        <v>198.83602150537635</v>
      </c>
      <c r="H122" s="10">
        <v>0</v>
      </c>
      <c r="I122" s="10">
        <f>H122/$C122</f>
        <v>0</v>
      </c>
      <c r="J122" s="10">
        <v>0</v>
      </c>
      <c r="K122" s="10">
        <f>J122/$C122</f>
        <v>0</v>
      </c>
      <c r="L122" s="10">
        <v>0</v>
      </c>
      <c r="M122" s="10">
        <f>L122/$C122</f>
        <v>0</v>
      </c>
      <c r="N122" s="10">
        <v>0</v>
      </c>
      <c r="O122" s="10">
        <f>N122/$C122</f>
        <v>0</v>
      </c>
      <c r="P122" s="10">
        <v>0</v>
      </c>
      <c r="Q122" s="10">
        <f>P122/$C122</f>
        <v>0</v>
      </c>
      <c r="R122" s="10">
        <v>836</v>
      </c>
      <c r="S122" s="10">
        <f>R122/$C122</f>
        <v>2.247311827956989</v>
      </c>
      <c r="T122" s="11">
        <f t="shared" si="35"/>
        <v>74950</v>
      </c>
      <c r="U122" s="63">
        <f t="shared" si="36"/>
        <v>201.47849462365591</v>
      </c>
    </row>
    <row r="123" spans="1:103" s="19" customFormat="1" x14ac:dyDescent="0.2">
      <c r="A123" s="44" t="s">
        <v>159</v>
      </c>
      <c r="B123" s="37" t="s">
        <v>160</v>
      </c>
      <c r="C123" s="21">
        <v>783</v>
      </c>
      <c r="D123" s="10">
        <v>10684</v>
      </c>
      <c r="E123" s="10">
        <f t="shared" si="75"/>
        <v>13.644955300127714</v>
      </c>
      <c r="F123" s="10">
        <v>158120</v>
      </c>
      <c r="G123" s="10">
        <f>F123/$C123</f>
        <v>201.94125159642402</v>
      </c>
      <c r="H123" s="10">
        <v>0</v>
      </c>
      <c r="I123" s="10">
        <f>H123/$C123</f>
        <v>0</v>
      </c>
      <c r="J123" s="10">
        <v>0</v>
      </c>
      <c r="K123" s="10">
        <f>J123/$C123</f>
        <v>0</v>
      </c>
      <c r="L123" s="10">
        <v>1400</v>
      </c>
      <c r="M123" s="10">
        <f>L123/$C123</f>
        <v>1.7879948914431674</v>
      </c>
      <c r="N123" s="10">
        <v>0</v>
      </c>
      <c r="O123" s="10">
        <f>N123/$C123</f>
        <v>0</v>
      </c>
      <c r="P123" s="10">
        <v>0</v>
      </c>
      <c r="Q123" s="10">
        <f>P123/$C123</f>
        <v>0</v>
      </c>
      <c r="R123" s="10">
        <v>4268</v>
      </c>
      <c r="S123" s="10">
        <f>R123/$C123</f>
        <v>5.450830140485313</v>
      </c>
      <c r="T123" s="11">
        <f t="shared" si="35"/>
        <v>174472</v>
      </c>
      <c r="U123" s="63">
        <f t="shared" si="36"/>
        <v>222.8250319284802</v>
      </c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</row>
    <row r="124" spans="1:103" s="15" customFormat="1" x14ac:dyDescent="0.2">
      <c r="A124" s="44" t="s">
        <v>165</v>
      </c>
      <c r="B124" s="39" t="s">
        <v>166</v>
      </c>
      <c r="C124" s="21">
        <v>1062</v>
      </c>
      <c r="D124" s="12">
        <v>4678</v>
      </c>
      <c r="E124" s="12">
        <f t="shared" si="75"/>
        <v>4.4048964218455744</v>
      </c>
      <c r="F124" s="12">
        <v>179701</v>
      </c>
      <c r="G124" s="12">
        <f>F124/$C124</f>
        <v>169.20998116760828</v>
      </c>
      <c r="H124" s="12">
        <v>0</v>
      </c>
      <c r="I124" s="12">
        <f>H124/$C124</f>
        <v>0</v>
      </c>
      <c r="J124" s="10">
        <v>0</v>
      </c>
      <c r="K124" s="12">
        <f>J124/$C124</f>
        <v>0</v>
      </c>
      <c r="L124" s="12">
        <v>0</v>
      </c>
      <c r="M124" s="12">
        <f>L124/$C124</f>
        <v>0</v>
      </c>
      <c r="N124" s="12">
        <v>0</v>
      </c>
      <c r="O124" s="12">
        <f>N124/$C124</f>
        <v>0</v>
      </c>
      <c r="P124" s="12">
        <v>0</v>
      </c>
      <c r="Q124" s="12">
        <f>P124/$C124</f>
        <v>0</v>
      </c>
      <c r="R124" s="12">
        <v>0</v>
      </c>
      <c r="S124" s="12">
        <f>R124/$C124</f>
        <v>0</v>
      </c>
      <c r="T124" s="13">
        <f t="shared" si="35"/>
        <v>184379</v>
      </c>
      <c r="U124" s="64">
        <f t="shared" si="36"/>
        <v>173.61487758945387</v>
      </c>
    </row>
    <row r="125" spans="1:103" s="15" customFormat="1" x14ac:dyDescent="0.2">
      <c r="A125" s="44" t="s">
        <v>161</v>
      </c>
      <c r="B125" s="36" t="s">
        <v>162</v>
      </c>
      <c r="C125" s="21">
        <v>619</v>
      </c>
      <c r="D125" s="8">
        <v>7105</v>
      </c>
      <c r="E125" s="8">
        <f t="shared" si="75"/>
        <v>11.478190630048465</v>
      </c>
      <c r="F125" s="8">
        <v>116253</v>
      </c>
      <c r="G125" s="8">
        <f>F125/$C125</f>
        <v>187.80775444264944</v>
      </c>
      <c r="H125" s="8">
        <v>56960</v>
      </c>
      <c r="I125" s="8">
        <f>H125/$C125</f>
        <v>92.019386106623585</v>
      </c>
      <c r="J125" s="10">
        <v>0</v>
      </c>
      <c r="K125" s="8">
        <f>J125/$C125</f>
        <v>0</v>
      </c>
      <c r="L125" s="8">
        <v>0</v>
      </c>
      <c r="M125" s="8">
        <f>L125/$C125</f>
        <v>0</v>
      </c>
      <c r="N125" s="8">
        <v>0</v>
      </c>
      <c r="O125" s="8">
        <f>N125/$C125</f>
        <v>0</v>
      </c>
      <c r="P125" s="8">
        <v>8137</v>
      </c>
      <c r="Q125" s="8">
        <f>P125/$C125</f>
        <v>13.145395799676898</v>
      </c>
      <c r="R125" s="8">
        <v>0</v>
      </c>
      <c r="S125" s="8">
        <f>R125/$C125</f>
        <v>0</v>
      </c>
      <c r="T125" s="9">
        <f t="shared" si="35"/>
        <v>188455</v>
      </c>
      <c r="U125" s="62">
        <f t="shared" si="36"/>
        <v>304.45072697899838</v>
      </c>
    </row>
    <row r="126" spans="1:103" s="15" customFormat="1" x14ac:dyDescent="0.2">
      <c r="A126" s="44" t="s">
        <v>163</v>
      </c>
      <c r="B126" s="37" t="s">
        <v>164</v>
      </c>
      <c r="C126" s="21">
        <v>491</v>
      </c>
      <c r="D126" s="10">
        <v>15450</v>
      </c>
      <c r="E126" s="10">
        <f t="shared" si="75"/>
        <v>31.466395112016293</v>
      </c>
      <c r="F126" s="10">
        <v>105069</v>
      </c>
      <c r="G126" s="10">
        <f>F126/$C126</f>
        <v>213.98981670061099</v>
      </c>
      <c r="H126" s="10">
        <v>0</v>
      </c>
      <c r="I126" s="10">
        <f>H126/$C126</f>
        <v>0</v>
      </c>
      <c r="J126" s="10">
        <v>0</v>
      </c>
      <c r="K126" s="10">
        <f>J126/$C126</f>
        <v>0</v>
      </c>
      <c r="L126" s="10">
        <v>0</v>
      </c>
      <c r="M126" s="10">
        <f>L126/$C126</f>
        <v>0</v>
      </c>
      <c r="N126" s="10">
        <v>0</v>
      </c>
      <c r="O126" s="10">
        <f>N126/$C126</f>
        <v>0</v>
      </c>
      <c r="P126" s="10">
        <v>0</v>
      </c>
      <c r="Q126" s="10">
        <f>P126/$C126</f>
        <v>0</v>
      </c>
      <c r="R126" s="10">
        <v>0</v>
      </c>
      <c r="S126" s="10">
        <f>R126/$C126</f>
        <v>0</v>
      </c>
      <c r="T126" s="33">
        <f t="shared" si="35"/>
        <v>120519</v>
      </c>
      <c r="U126" s="63">
        <f t="shared" si="36"/>
        <v>245.45621181262729</v>
      </c>
    </row>
    <row r="127" spans="1:103" s="19" customFormat="1" x14ac:dyDescent="0.2">
      <c r="A127" s="45"/>
      <c r="B127" s="25" t="s">
        <v>175</v>
      </c>
      <c r="C127" s="16">
        <f>SUM(C122:C126)</f>
        <v>3327</v>
      </c>
      <c r="D127" s="17">
        <f>SUM(D122:D126)</f>
        <v>38064</v>
      </c>
      <c r="E127" s="10">
        <f t="shared" si="75"/>
        <v>11.440937781785392</v>
      </c>
      <c r="F127" s="17">
        <f t="shared" ref="F127" si="76">SUM(F122:F126)</f>
        <v>633110</v>
      </c>
      <c r="G127" s="10">
        <f t="shared" ref="G127" si="77">F127/$C127</f>
        <v>190.29455966336039</v>
      </c>
      <c r="H127" s="17">
        <f t="shared" ref="H127" si="78">SUM(H122:H126)</f>
        <v>56960</v>
      </c>
      <c r="I127" s="10">
        <f t="shared" ref="I127" si="79">H127/$C127</f>
        <v>17.120529005109709</v>
      </c>
      <c r="J127" s="17">
        <f t="shared" ref="J127" si="80">SUM(J122:J126)</f>
        <v>0</v>
      </c>
      <c r="K127" s="10">
        <f t="shared" ref="K127" si="81">J127/$C127</f>
        <v>0</v>
      </c>
      <c r="L127" s="17">
        <f t="shared" ref="L127" si="82">SUM(L122:L126)</f>
        <v>1400</v>
      </c>
      <c r="M127" s="10">
        <f t="shared" ref="M127" si="83">L127/$C127</f>
        <v>0.4207995190862639</v>
      </c>
      <c r="N127" s="17">
        <f t="shared" ref="N127" si="84">SUM(N122:N126)</f>
        <v>0</v>
      </c>
      <c r="O127" s="10">
        <f t="shared" ref="O127" si="85">N127/$C127</f>
        <v>0</v>
      </c>
      <c r="P127" s="17">
        <f t="shared" ref="P127" si="86">SUM(P122:P126)</f>
        <v>8137</v>
      </c>
      <c r="Q127" s="10">
        <f t="shared" ref="Q127" si="87">P127/$C127</f>
        <v>2.4457469191463783</v>
      </c>
      <c r="R127" s="17">
        <f t="shared" ref="R127" si="88">SUM(R122:R126)</f>
        <v>5104</v>
      </c>
      <c r="S127" s="10">
        <f t="shared" ref="S127" si="89">R127/$C127</f>
        <v>1.5341148181544935</v>
      </c>
      <c r="T127" s="34">
        <f t="shared" ref="T127" si="90">SUM(T122:T126)</f>
        <v>742775</v>
      </c>
      <c r="U127" s="63">
        <f t="shared" si="36"/>
        <v>223.25668770664262</v>
      </c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</row>
    <row r="128" spans="1:103" x14ac:dyDescent="0.2">
      <c r="A128" s="4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103" s="31" customFormat="1" ht="18" customHeight="1" thickBot="1" x14ac:dyDescent="0.25">
      <c r="A129" s="50"/>
      <c r="B129" s="27" t="s">
        <v>169</v>
      </c>
      <c r="C129" s="28">
        <f>SUM(C73,C78,C120,C127)</f>
        <v>716070</v>
      </c>
      <c r="D129" s="29">
        <f>SUM(D73,D78,D120,D127)</f>
        <v>30500370</v>
      </c>
      <c r="E129" s="29">
        <f>D129/$C129</f>
        <v>42.59411789350203</v>
      </c>
      <c r="F129" s="29">
        <f t="shared" ref="F129" si="91">SUM(F73,F78,F120,F127)</f>
        <v>10909292</v>
      </c>
      <c r="G129" s="29">
        <f t="shared" ref="G129" si="92">F129/$C129</f>
        <v>15.234951890178335</v>
      </c>
      <c r="H129" s="29">
        <f t="shared" ref="H129" si="93">SUM(H73,H78,H120,H127)</f>
        <v>2369847</v>
      </c>
      <c r="I129" s="29">
        <f t="shared" ref="I129" si="94">H129/$C129</f>
        <v>3.3095186224810424</v>
      </c>
      <c r="J129" s="29">
        <f t="shared" ref="J129" si="95">SUM(J73,J78,J120,J127)</f>
        <v>253968289</v>
      </c>
      <c r="K129" s="29">
        <f t="shared" ref="K129" si="96">J129/$C129</f>
        <v>354.66963983968049</v>
      </c>
      <c r="L129" s="29">
        <f t="shared" ref="L129" si="97">SUM(L73,L78,L120,L127)</f>
        <v>114262710</v>
      </c>
      <c r="M129" s="29">
        <f t="shared" ref="M129" si="98">L129/$C129</f>
        <v>159.56919016297289</v>
      </c>
      <c r="N129" s="29">
        <f t="shared" ref="N129" si="99">SUM(N73,N78,N120,N127)</f>
        <v>294581</v>
      </c>
      <c r="O129" s="29">
        <f t="shared" ref="O129" si="100">N129/$C129</f>
        <v>0.41138575837557778</v>
      </c>
      <c r="P129" s="29">
        <f t="shared" ref="P129" si="101">SUM(P73,P78,P120,P127)</f>
        <v>7472219</v>
      </c>
      <c r="Q129" s="29">
        <f t="shared" ref="Q129" si="102">P129/$C129</f>
        <v>10.435039870403731</v>
      </c>
      <c r="R129" s="29">
        <f t="shared" ref="R129" si="103">SUM(R73,R78,R120,R127)</f>
        <v>3721339</v>
      </c>
      <c r="S129" s="29">
        <f t="shared" ref="S129" si="104">R129/$C129</f>
        <v>5.1968927618808216</v>
      </c>
      <c r="T129" s="30">
        <f t="shared" ref="T129" si="105">SUM(T73,T78,T120,T127)</f>
        <v>423498647</v>
      </c>
      <c r="U129" s="67">
        <f t="shared" ref="U129" si="106">T129/$C129</f>
        <v>591.42073679947487</v>
      </c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</row>
    <row r="130" spans="1:103" ht="13.5" thickTop="1" x14ac:dyDescent="0.2">
      <c r="A130" s="51" t="s">
        <v>170</v>
      </c>
      <c r="D130" s="59"/>
      <c r="E130" s="59"/>
      <c r="F130" s="59"/>
      <c r="J130" s="59"/>
      <c r="K130" s="59"/>
      <c r="L130" s="59"/>
      <c r="P130" s="60"/>
      <c r="Q130" s="60"/>
    </row>
    <row r="131" spans="1:103" x14ac:dyDescent="0.2">
      <c r="A131" s="49"/>
    </row>
    <row r="132" spans="1:103" x14ac:dyDescent="0.2">
      <c r="A132" s="49"/>
    </row>
    <row r="133" spans="1:103" x14ac:dyDescent="0.2">
      <c r="A133" s="49"/>
    </row>
    <row r="134" spans="1:103" x14ac:dyDescent="0.2">
      <c r="A134" s="49"/>
    </row>
    <row r="135" spans="1:103" x14ac:dyDescent="0.2">
      <c r="A135" s="49"/>
    </row>
    <row r="136" spans="1:103" x14ac:dyDescent="0.2">
      <c r="A136" s="49"/>
    </row>
    <row r="137" spans="1:103" x14ac:dyDescent="0.2">
      <c r="A137" s="49"/>
    </row>
    <row r="138" spans="1:103" x14ac:dyDescent="0.2">
      <c r="A138" s="49"/>
    </row>
    <row r="139" spans="1:103" x14ac:dyDescent="0.2">
      <c r="A139" s="49"/>
    </row>
    <row r="140" spans="1:103" x14ac:dyDescent="0.2">
      <c r="A140" s="49"/>
    </row>
    <row r="141" spans="1:103" x14ac:dyDescent="0.2">
      <c r="A141" s="49"/>
    </row>
    <row r="142" spans="1:103" x14ac:dyDescent="0.2">
      <c r="A142" s="49"/>
    </row>
    <row r="143" spans="1:103" x14ac:dyDescent="0.2">
      <c r="A143" s="49"/>
    </row>
    <row r="144" spans="1:103" x14ac:dyDescent="0.2">
      <c r="A144" s="49"/>
    </row>
    <row r="145" spans="1:1" x14ac:dyDescent="0.2">
      <c r="A145" s="49"/>
    </row>
    <row r="146" spans="1:1" x14ac:dyDescent="0.2">
      <c r="A146" s="49"/>
    </row>
    <row r="147" spans="1:1" x14ac:dyDescent="0.2">
      <c r="A147" s="49"/>
    </row>
    <row r="148" spans="1:1" x14ac:dyDescent="0.2">
      <c r="A148" s="49"/>
    </row>
    <row r="149" spans="1:1" x14ac:dyDescent="0.2">
      <c r="A149" s="49"/>
    </row>
    <row r="150" spans="1:1" x14ac:dyDescent="0.2">
      <c r="A150" s="49"/>
    </row>
    <row r="151" spans="1:1" x14ac:dyDescent="0.2">
      <c r="A151" s="49"/>
    </row>
    <row r="152" spans="1:1" x14ac:dyDescent="0.2">
      <c r="A152" s="49"/>
    </row>
    <row r="153" spans="1:1" x14ac:dyDescent="0.2">
      <c r="A153" s="49"/>
    </row>
    <row r="154" spans="1:1" x14ac:dyDescent="0.2">
      <c r="A154" s="49"/>
    </row>
    <row r="155" spans="1:1" x14ac:dyDescent="0.2">
      <c r="A155" s="49"/>
    </row>
    <row r="156" spans="1:1" x14ac:dyDescent="0.2">
      <c r="A156" s="49"/>
    </row>
    <row r="157" spans="1:1" x14ac:dyDescent="0.2">
      <c r="A157" s="49"/>
    </row>
    <row r="158" spans="1:1" x14ac:dyDescent="0.2">
      <c r="A158" s="49"/>
    </row>
    <row r="159" spans="1:1" x14ac:dyDescent="0.2">
      <c r="A159" s="49"/>
    </row>
    <row r="160" spans="1:1" x14ac:dyDescent="0.2">
      <c r="A160" s="49"/>
    </row>
    <row r="161" spans="1:1" x14ac:dyDescent="0.2">
      <c r="A161" s="49"/>
    </row>
    <row r="162" spans="1:1" x14ac:dyDescent="0.2">
      <c r="A162" s="49"/>
    </row>
    <row r="163" spans="1:1" x14ac:dyDescent="0.2">
      <c r="A163" s="49"/>
    </row>
    <row r="164" spans="1:1" x14ac:dyDescent="0.2">
      <c r="A164" s="49"/>
    </row>
    <row r="165" spans="1:1" x14ac:dyDescent="0.2">
      <c r="A165" s="49"/>
    </row>
    <row r="166" spans="1:1" x14ac:dyDescent="0.2">
      <c r="A166" s="49"/>
    </row>
    <row r="167" spans="1:1" x14ac:dyDescent="0.2">
      <c r="A167" s="49"/>
    </row>
    <row r="168" spans="1:1" x14ac:dyDescent="0.2">
      <c r="A168" s="49"/>
    </row>
    <row r="169" spans="1:1" x14ac:dyDescent="0.2">
      <c r="A169" s="49"/>
    </row>
    <row r="170" spans="1:1" x14ac:dyDescent="0.2">
      <c r="A170" s="49"/>
    </row>
    <row r="171" spans="1:1" x14ac:dyDescent="0.2">
      <c r="A171" s="49"/>
    </row>
    <row r="172" spans="1:1" x14ac:dyDescent="0.2">
      <c r="A172" s="49"/>
    </row>
    <row r="173" spans="1:1" x14ac:dyDescent="0.2">
      <c r="A173" s="49"/>
    </row>
    <row r="174" spans="1:1" x14ac:dyDescent="0.2">
      <c r="A174" s="49"/>
    </row>
    <row r="175" spans="1:1" x14ac:dyDescent="0.2">
      <c r="A175" s="49"/>
    </row>
    <row r="176" spans="1:1" x14ac:dyDescent="0.2">
      <c r="A176" s="48"/>
    </row>
  </sheetData>
  <sortState ref="A74:T180">
    <sortCondition ref="A74:A180"/>
  </sortState>
  <mergeCells count="15">
    <mergeCell ref="U1:U2"/>
    <mergeCell ref="A1:B1"/>
    <mergeCell ref="C1:C2"/>
    <mergeCell ref="T1:T2"/>
    <mergeCell ref="D130:F130"/>
    <mergeCell ref="J130:L130"/>
    <mergeCell ref="P130:Q130"/>
    <mergeCell ref="K1:K2"/>
    <mergeCell ref="E1:E2"/>
    <mergeCell ref="G1:G2"/>
    <mergeCell ref="I1:I2"/>
    <mergeCell ref="M1:M2"/>
    <mergeCell ref="O1:O2"/>
    <mergeCell ref="Q1:Q2"/>
    <mergeCell ref="S1:S2"/>
  </mergeCells>
  <printOptions horizontalCentered="1"/>
  <pageMargins left="0.25" right="0.25" top="0.5" bottom="0.52" header="0.25" footer="0.17"/>
  <pageSetup paperSize="5" scale="62" fitToHeight="2" orientation="portrait" r:id="rId1"/>
  <headerFooter alignWithMargins="0">
    <oddHeader>&amp;C&amp;20Other Objects - Expenditures by Object</oddHeader>
  </headerFooter>
  <rowBreaks count="1" manualBreakCount="1">
    <brk id="79" max="20" man="1"/>
  </rowBreaks>
  <colBreaks count="1" manualBreakCount="1">
    <brk id="11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Other Objects - 800</vt:lpstr>
      <vt:lpstr>'Other Objects - 800'!Print_Area</vt:lpstr>
      <vt:lpstr>'Other Objects - 800'!Print_Titles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2019-06-05T18:16:07Z</cp:lastPrinted>
  <dcterms:created xsi:type="dcterms:W3CDTF">2019-06-04T20:03:15Z</dcterms:created>
  <dcterms:modified xsi:type="dcterms:W3CDTF">2019-06-11T15:14:44Z</dcterms:modified>
</cp:coreProperties>
</file>