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For Web\By Group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_FilterDatabase" localSheetId="0" hidden="1">Sheet1!$A$123:$C$144</definedName>
    <definedName name="_xlnm.Print_Area" localSheetId="0">Sheet1!$A$1:$AY$148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5" i="1" l="1"/>
  <c r="P144" i="1"/>
  <c r="AP143" i="1"/>
  <c r="P143" i="1"/>
  <c r="AP141" i="1"/>
  <c r="AP139" i="1"/>
  <c r="P139" i="1"/>
  <c r="V139" i="1" s="1"/>
  <c r="AP137" i="1"/>
  <c r="AP135" i="1"/>
  <c r="P135" i="1"/>
  <c r="V135" i="1" s="1"/>
  <c r="AP133" i="1"/>
  <c r="AP131" i="1"/>
  <c r="P131" i="1"/>
  <c r="V131" i="1" s="1"/>
  <c r="AP129" i="1"/>
  <c r="P128" i="1"/>
  <c r="AP127" i="1"/>
  <c r="P127" i="1"/>
  <c r="AP125" i="1"/>
  <c r="P125" i="1"/>
  <c r="Z145" i="1"/>
  <c r="P123" i="1"/>
  <c r="V123" i="1" s="1"/>
  <c r="P120" i="1"/>
  <c r="AP118" i="1"/>
  <c r="P118" i="1"/>
  <c r="V118" i="1" s="1"/>
  <c r="AP116" i="1"/>
  <c r="P116" i="1"/>
  <c r="AP114" i="1"/>
  <c r="P114" i="1"/>
  <c r="AP112" i="1"/>
  <c r="P112" i="1"/>
  <c r="AP110" i="1"/>
  <c r="P110" i="1"/>
  <c r="V110" i="1" s="1"/>
  <c r="AP108" i="1"/>
  <c r="P108" i="1"/>
  <c r="AP106" i="1"/>
  <c r="P106" i="1"/>
  <c r="V106" i="1" s="1"/>
  <c r="AP104" i="1"/>
  <c r="P104" i="1"/>
  <c r="AP102" i="1"/>
  <c r="P102" i="1"/>
  <c r="V102" i="1" s="1"/>
  <c r="AP100" i="1"/>
  <c r="P100" i="1"/>
  <c r="V100" i="1" s="1"/>
  <c r="AP98" i="1"/>
  <c r="P98" i="1"/>
  <c r="V98" i="1" s="1"/>
  <c r="AP95" i="1"/>
  <c r="P93" i="1"/>
  <c r="V93" i="1" s="1"/>
  <c r="AP91" i="1"/>
  <c r="P89" i="1"/>
  <c r="V89" i="1" s="1"/>
  <c r="AP87" i="1"/>
  <c r="P85" i="1"/>
  <c r="V85" i="1" s="1"/>
  <c r="AP83" i="1"/>
  <c r="P82" i="1"/>
  <c r="P81" i="1"/>
  <c r="P77" i="1"/>
  <c r="V77" i="1" s="1"/>
  <c r="AV78" i="1"/>
  <c r="AR78" i="1"/>
  <c r="AN78" i="1"/>
  <c r="AJ78" i="1"/>
  <c r="AP70" i="1"/>
  <c r="P68" i="1"/>
  <c r="V68" i="1" s="1"/>
  <c r="AP66" i="1"/>
  <c r="P66" i="1"/>
  <c r="V66" i="1" s="1"/>
  <c r="P65" i="1"/>
  <c r="P64" i="1"/>
  <c r="V64" i="1" s="1"/>
  <c r="AP63" i="1"/>
  <c r="P63" i="1"/>
  <c r="V63" i="1" s="1"/>
  <c r="P62" i="1"/>
  <c r="AP61" i="1"/>
  <c r="P61" i="1"/>
  <c r="AP59" i="1"/>
  <c r="P59" i="1"/>
  <c r="V59" i="1" s="1"/>
  <c r="AP57" i="1"/>
  <c r="P56" i="1"/>
  <c r="AP55" i="1"/>
  <c r="P55" i="1"/>
  <c r="V55" i="1" s="1"/>
  <c r="AP53" i="1"/>
  <c r="AP51" i="1"/>
  <c r="P51" i="1"/>
  <c r="V51" i="1" s="1"/>
  <c r="AP49" i="1"/>
  <c r="AP47" i="1"/>
  <c r="P47" i="1"/>
  <c r="V47" i="1" s="1"/>
  <c r="P46" i="1"/>
  <c r="AP45" i="1"/>
  <c r="AP43" i="1"/>
  <c r="P43" i="1"/>
  <c r="V43" i="1" s="1"/>
  <c r="AP41" i="1"/>
  <c r="P40" i="1"/>
  <c r="AP39" i="1"/>
  <c r="P39" i="1"/>
  <c r="V39" i="1" s="1"/>
  <c r="AP37" i="1"/>
  <c r="AP35" i="1"/>
  <c r="P35" i="1"/>
  <c r="V35" i="1" s="1"/>
  <c r="P34" i="1"/>
  <c r="AP33" i="1"/>
  <c r="AP31" i="1"/>
  <c r="P31" i="1"/>
  <c r="V31" i="1" s="1"/>
  <c r="AP29" i="1"/>
  <c r="AP27" i="1"/>
  <c r="P27" i="1"/>
  <c r="V27" i="1" s="1"/>
  <c r="AP25" i="1"/>
  <c r="AP23" i="1"/>
  <c r="P23" i="1"/>
  <c r="V23" i="1" s="1"/>
  <c r="AP21" i="1"/>
  <c r="AP19" i="1"/>
  <c r="P19" i="1"/>
  <c r="V19" i="1" s="1"/>
  <c r="P18" i="1"/>
  <c r="AP17" i="1"/>
  <c r="AP15" i="1"/>
  <c r="P15" i="1"/>
  <c r="V15" i="1" s="1"/>
  <c r="AP13" i="1"/>
  <c r="P12" i="1"/>
  <c r="AP11" i="1"/>
  <c r="P11" i="1"/>
  <c r="V11" i="1" s="1"/>
  <c r="AJ73" i="1"/>
  <c r="AB73" i="1"/>
  <c r="L73" i="1"/>
  <c r="H73" i="1"/>
  <c r="AX100" i="1" l="1"/>
  <c r="Y100" i="1"/>
  <c r="AK100" i="1"/>
  <c r="G100" i="1"/>
  <c r="AQ100" i="1"/>
  <c r="AO100" i="1"/>
  <c r="AX11" i="1"/>
  <c r="Q11" i="1" s="1"/>
  <c r="AP12" i="1"/>
  <c r="D73" i="1"/>
  <c r="T73" i="1"/>
  <c r="AF73" i="1"/>
  <c r="AP4" i="1"/>
  <c r="Z73" i="1"/>
  <c r="AP10" i="1"/>
  <c r="K11" i="1"/>
  <c r="P24" i="1"/>
  <c r="V40" i="1"/>
  <c r="V56" i="1"/>
  <c r="AP26" i="1"/>
  <c r="P3" i="1"/>
  <c r="P7" i="1"/>
  <c r="P8" i="1"/>
  <c r="V12" i="1"/>
  <c r="P16" i="1"/>
  <c r="X73" i="1"/>
  <c r="AP3" i="1"/>
  <c r="AN73" i="1"/>
  <c r="AT73" i="1"/>
  <c r="AP9" i="1"/>
  <c r="O11" i="1"/>
  <c r="V18" i="1"/>
  <c r="AX63" i="1"/>
  <c r="W63" i="1" s="1"/>
  <c r="AQ11" i="1"/>
  <c r="AI11" i="1"/>
  <c r="AX39" i="1"/>
  <c r="O39" i="1" s="1"/>
  <c r="P44" i="1"/>
  <c r="AX55" i="1"/>
  <c r="W55" i="1" s="1"/>
  <c r="V82" i="1"/>
  <c r="P14" i="1"/>
  <c r="AP22" i="1"/>
  <c r="AP24" i="1"/>
  <c r="P28" i="1"/>
  <c r="AP54" i="1"/>
  <c r="AP56" i="1"/>
  <c r="R121" i="1"/>
  <c r="N73" i="1"/>
  <c r="AD73" i="1"/>
  <c r="AH73" i="1"/>
  <c r="AP5" i="1"/>
  <c r="AP6" i="1"/>
  <c r="P10" i="1"/>
  <c r="G11" i="1"/>
  <c r="S11" i="1"/>
  <c r="AE11" i="1"/>
  <c r="AP18" i="1"/>
  <c r="AX19" i="1"/>
  <c r="AA19" i="1" s="1"/>
  <c r="AP20" i="1"/>
  <c r="P26" i="1"/>
  <c r="AP34" i="1"/>
  <c r="AX35" i="1"/>
  <c r="AA35" i="1" s="1"/>
  <c r="AP36" i="1"/>
  <c r="K39" i="1"/>
  <c r="Q39" i="1"/>
  <c r="AQ39" i="1"/>
  <c r="AI39" i="1"/>
  <c r="P42" i="1"/>
  <c r="AP50" i="1"/>
  <c r="W51" i="1"/>
  <c r="AX51" i="1"/>
  <c r="O51" i="1" s="1"/>
  <c r="AP52" i="1"/>
  <c r="K55" i="1"/>
  <c r="Q55" i="1"/>
  <c r="AQ55" i="1"/>
  <c r="P58" i="1"/>
  <c r="V61" i="1"/>
  <c r="AP64" i="1"/>
  <c r="AX66" i="1"/>
  <c r="W66" i="1"/>
  <c r="AP67" i="1"/>
  <c r="AP69" i="1"/>
  <c r="J73" i="1"/>
  <c r="D78" i="1"/>
  <c r="P75" i="1"/>
  <c r="T78" i="1"/>
  <c r="AT78" i="1"/>
  <c r="P94" i="1"/>
  <c r="AX23" i="1"/>
  <c r="AQ23" i="1" s="1"/>
  <c r="P30" i="1"/>
  <c r="AP38" i="1"/>
  <c r="AP40" i="1"/>
  <c r="V46" i="1"/>
  <c r="P60" i="1"/>
  <c r="V62" i="1"/>
  <c r="V65" i="1"/>
  <c r="AS66" i="1"/>
  <c r="P69" i="1"/>
  <c r="AP82" i="1"/>
  <c r="P97" i="1"/>
  <c r="P99" i="1"/>
  <c r="F73" i="1"/>
  <c r="R73" i="1"/>
  <c r="AL73" i="1"/>
  <c r="P6" i="1"/>
  <c r="AR73" i="1"/>
  <c r="AV73" i="1"/>
  <c r="P4" i="1"/>
  <c r="AP7" i="1"/>
  <c r="AP8" i="1"/>
  <c r="AA11" i="1"/>
  <c r="AP14" i="1"/>
  <c r="AX15" i="1"/>
  <c r="AQ15" i="1" s="1"/>
  <c r="O15" i="1"/>
  <c r="AP16" i="1"/>
  <c r="K19" i="1"/>
  <c r="AQ19" i="1"/>
  <c r="AU19" i="1"/>
  <c r="P20" i="1"/>
  <c r="P22" i="1"/>
  <c r="AP30" i="1"/>
  <c r="AX31" i="1"/>
  <c r="S31" i="1" s="1"/>
  <c r="AP32" i="1"/>
  <c r="P36" i="1"/>
  <c r="P38" i="1"/>
  <c r="G39" i="1"/>
  <c r="S39" i="1"/>
  <c r="AE39" i="1"/>
  <c r="AP46" i="1"/>
  <c r="AX47" i="1"/>
  <c r="AA47" i="1" s="1"/>
  <c r="AP48" i="1"/>
  <c r="K51" i="1"/>
  <c r="AQ51" i="1"/>
  <c r="AI51" i="1"/>
  <c r="P52" i="1"/>
  <c r="P54" i="1"/>
  <c r="G55" i="1"/>
  <c r="AP62" i="1"/>
  <c r="AP65" i="1"/>
  <c r="P67" i="1"/>
  <c r="AD78" i="1"/>
  <c r="AL78" i="1"/>
  <c r="V81" i="1"/>
  <c r="P86" i="1"/>
  <c r="AP96" i="1"/>
  <c r="AP97" i="1"/>
  <c r="AX27" i="1"/>
  <c r="AQ27" i="1" s="1"/>
  <c r="AP28" i="1"/>
  <c r="K31" i="1"/>
  <c r="P32" i="1"/>
  <c r="V34" i="1"/>
  <c r="G35" i="1"/>
  <c r="AA39" i="1"/>
  <c r="AP42" i="1"/>
  <c r="AX43" i="1"/>
  <c r="S43" i="1" s="1"/>
  <c r="AP44" i="1"/>
  <c r="AI47" i="1"/>
  <c r="P48" i="1"/>
  <c r="P50" i="1"/>
  <c r="G51" i="1"/>
  <c r="S51" i="1"/>
  <c r="AE51" i="1"/>
  <c r="AP58" i="1"/>
  <c r="AX59" i="1"/>
  <c r="W59" i="1" s="1"/>
  <c r="AP60" i="1"/>
  <c r="P70" i="1"/>
  <c r="P71" i="1"/>
  <c r="AP71" i="1"/>
  <c r="AF78" i="1"/>
  <c r="Z121" i="1"/>
  <c r="AH121" i="1"/>
  <c r="AP80" i="1"/>
  <c r="P140" i="1"/>
  <c r="P5" i="1"/>
  <c r="P9" i="1"/>
  <c r="P13" i="1"/>
  <c r="P17" i="1"/>
  <c r="P21" i="1"/>
  <c r="P25" i="1"/>
  <c r="P29" i="1"/>
  <c r="P33" i="1"/>
  <c r="P37" i="1"/>
  <c r="P41" i="1"/>
  <c r="P45" i="1"/>
  <c r="P49" i="1"/>
  <c r="P53" i="1"/>
  <c r="P57" i="1"/>
  <c r="AC63" i="1"/>
  <c r="AP68" i="1"/>
  <c r="AB78" i="1"/>
  <c r="F78" i="1"/>
  <c r="N78" i="1"/>
  <c r="J121" i="1"/>
  <c r="AP92" i="1"/>
  <c r="AP94" i="1"/>
  <c r="V108" i="1"/>
  <c r="P111" i="1"/>
  <c r="V114" i="1"/>
  <c r="P119" i="1"/>
  <c r="L78" i="1"/>
  <c r="X78" i="1"/>
  <c r="AP75" i="1"/>
  <c r="R78" i="1"/>
  <c r="Z78" i="1"/>
  <c r="AH78" i="1"/>
  <c r="AP76" i="1"/>
  <c r="AL121" i="1"/>
  <c r="AT121" i="1"/>
  <c r="AP88" i="1"/>
  <c r="AP90" i="1"/>
  <c r="P103" i="1"/>
  <c r="AP113" i="1"/>
  <c r="V143" i="1"/>
  <c r="H78" i="1"/>
  <c r="J78" i="1"/>
  <c r="F121" i="1"/>
  <c r="N121" i="1"/>
  <c r="AP84" i="1"/>
  <c r="AP86" i="1"/>
  <c r="P90" i="1"/>
  <c r="AP99" i="1"/>
  <c r="AP115" i="1"/>
  <c r="AD121" i="1"/>
  <c r="T145" i="1"/>
  <c r="AV145" i="1"/>
  <c r="AP77" i="1"/>
  <c r="AX77" i="1" s="1"/>
  <c r="AP81" i="1"/>
  <c r="P83" i="1"/>
  <c r="AP85" i="1"/>
  <c r="AX85" i="1" s="1"/>
  <c r="P87" i="1"/>
  <c r="AP89" i="1"/>
  <c r="P91" i="1"/>
  <c r="AP93" i="1"/>
  <c r="AX93" i="1" s="1"/>
  <c r="P95" i="1"/>
  <c r="Q100" i="1"/>
  <c r="U100" i="1"/>
  <c r="AU100" i="1"/>
  <c r="P101" i="1"/>
  <c r="V104" i="1"/>
  <c r="AP109" i="1"/>
  <c r="AX110" i="1"/>
  <c r="Q110" i="1" s="1"/>
  <c r="AP111" i="1"/>
  <c r="P115" i="1"/>
  <c r="P124" i="1"/>
  <c r="D145" i="1"/>
  <c r="L145" i="1"/>
  <c r="V127" i="1"/>
  <c r="P132" i="1"/>
  <c r="AP142" i="1"/>
  <c r="P76" i="1"/>
  <c r="D121" i="1"/>
  <c r="H121" i="1"/>
  <c r="L121" i="1"/>
  <c r="P80" i="1"/>
  <c r="T121" i="1"/>
  <c r="X121" i="1"/>
  <c r="AB121" i="1"/>
  <c r="AF121" i="1"/>
  <c r="AJ121" i="1"/>
  <c r="AN121" i="1"/>
  <c r="AR121" i="1"/>
  <c r="AV121" i="1"/>
  <c r="P84" i="1"/>
  <c r="P88" i="1"/>
  <c r="P92" i="1"/>
  <c r="P96" i="1"/>
  <c r="AX98" i="1"/>
  <c r="Q98" i="1" s="1"/>
  <c r="E100" i="1"/>
  <c r="I100" i="1"/>
  <c r="M100" i="1"/>
  <c r="W100" i="1"/>
  <c r="AA100" i="1"/>
  <c r="AE100" i="1"/>
  <c r="AI100" i="1"/>
  <c r="AM100" i="1"/>
  <c r="AP105" i="1"/>
  <c r="W106" i="1"/>
  <c r="AX106" i="1"/>
  <c r="AP107" i="1"/>
  <c r="V116" i="1"/>
  <c r="V120" i="1"/>
  <c r="AP126" i="1"/>
  <c r="V144" i="1"/>
  <c r="AP144" i="1"/>
  <c r="S100" i="1"/>
  <c r="AS100" i="1"/>
  <c r="AP101" i="1"/>
  <c r="W102" i="1"/>
  <c r="AX102" i="1"/>
  <c r="AP103" i="1"/>
  <c r="Q106" i="1"/>
  <c r="AQ106" i="1"/>
  <c r="P107" i="1"/>
  <c r="V112" i="1"/>
  <c r="AP117" i="1"/>
  <c r="AX118" i="1"/>
  <c r="AQ118" i="1" s="1"/>
  <c r="AP119" i="1"/>
  <c r="AP120" i="1"/>
  <c r="AJ145" i="1"/>
  <c r="V128" i="1"/>
  <c r="AP128" i="1"/>
  <c r="N145" i="1"/>
  <c r="AL145" i="1"/>
  <c r="AP124" i="1"/>
  <c r="AP138" i="1"/>
  <c r="W139" i="1"/>
  <c r="AX139" i="1"/>
  <c r="AP140" i="1"/>
  <c r="P105" i="1"/>
  <c r="P109" i="1"/>
  <c r="P113" i="1"/>
  <c r="P117" i="1"/>
  <c r="J145" i="1"/>
  <c r="AH145" i="1"/>
  <c r="AT145" i="1"/>
  <c r="AP134" i="1"/>
  <c r="AX135" i="1"/>
  <c r="K135" i="1" s="1"/>
  <c r="AP136" i="1"/>
  <c r="AQ139" i="1"/>
  <c r="H145" i="1"/>
  <c r="X145" i="1"/>
  <c r="AN145" i="1"/>
  <c r="F145" i="1"/>
  <c r="R145" i="1"/>
  <c r="AD145" i="1"/>
  <c r="V125" i="1"/>
  <c r="AP130" i="1"/>
  <c r="AX131" i="1"/>
  <c r="O131" i="1" s="1"/>
  <c r="AP132" i="1"/>
  <c r="AQ135" i="1"/>
  <c r="P136" i="1"/>
  <c r="G139" i="1"/>
  <c r="AB145" i="1"/>
  <c r="AR145" i="1"/>
  <c r="AP123" i="1"/>
  <c r="AX123" i="1" s="1"/>
  <c r="P129" i="1"/>
  <c r="P133" i="1"/>
  <c r="P137" i="1"/>
  <c r="P141" i="1"/>
  <c r="P126" i="1"/>
  <c r="P130" i="1"/>
  <c r="P134" i="1"/>
  <c r="P138" i="1"/>
  <c r="P142" i="1"/>
  <c r="AQ47" i="1" l="1"/>
  <c r="W43" i="1"/>
  <c r="O27" i="1"/>
  <c r="Q19" i="1"/>
  <c r="AW63" i="1"/>
  <c r="AK63" i="1"/>
  <c r="AO63" i="1"/>
  <c r="K47" i="1"/>
  <c r="G63" i="1"/>
  <c r="AQ110" i="1"/>
  <c r="U63" i="1"/>
  <c r="Y63" i="1"/>
  <c r="AS63" i="1"/>
  <c r="AM63" i="1"/>
  <c r="W27" i="1"/>
  <c r="AQ35" i="1"/>
  <c r="G23" i="1"/>
  <c r="AI19" i="1"/>
  <c r="AG63" i="1"/>
  <c r="AW100" i="1"/>
  <c r="AY100" i="1"/>
  <c r="O100" i="1"/>
  <c r="AG100" i="1"/>
  <c r="K100" i="1"/>
  <c r="AC100" i="1"/>
  <c r="O77" i="1"/>
  <c r="AU77" i="1"/>
  <c r="AM77" i="1"/>
  <c r="K77" i="1"/>
  <c r="K35" i="1"/>
  <c r="W31" i="1"/>
  <c r="W35" i="1"/>
  <c r="P73" i="1"/>
  <c r="S35" i="1"/>
  <c r="AQ31" i="1"/>
  <c r="O31" i="1"/>
  <c r="S23" i="1"/>
  <c r="O23" i="1"/>
  <c r="AQ63" i="1"/>
  <c r="AP73" i="1"/>
  <c r="AY123" i="1"/>
  <c r="AU123" i="1"/>
  <c r="AM123" i="1"/>
  <c r="AI123" i="1"/>
  <c r="AE123" i="1"/>
  <c r="AA123" i="1"/>
  <c r="S123" i="1"/>
  <c r="O123" i="1"/>
  <c r="K123" i="1"/>
  <c r="G123" i="1"/>
  <c r="AO123" i="1"/>
  <c r="Y123" i="1"/>
  <c r="AC123" i="1"/>
  <c r="Q123" i="1"/>
  <c r="E123" i="1"/>
  <c r="AS123" i="1"/>
  <c r="AG123" i="1"/>
  <c r="U123" i="1"/>
  <c r="I123" i="1"/>
  <c r="AW123" i="1"/>
  <c r="M123" i="1"/>
  <c r="AK123" i="1"/>
  <c r="W123" i="1"/>
  <c r="AY93" i="1"/>
  <c r="AO93" i="1"/>
  <c r="Y93" i="1"/>
  <c r="AC93" i="1"/>
  <c r="E93" i="1"/>
  <c r="AS93" i="1"/>
  <c r="AG93" i="1"/>
  <c r="U93" i="1"/>
  <c r="I93" i="1"/>
  <c r="AW93" i="1"/>
  <c r="AK93" i="1"/>
  <c r="M93" i="1"/>
  <c r="AA93" i="1"/>
  <c r="W93" i="1"/>
  <c r="AI93" i="1"/>
  <c r="AE93" i="1"/>
  <c r="AU93" i="1"/>
  <c r="O93" i="1"/>
  <c r="K93" i="1"/>
  <c r="G93" i="1"/>
  <c r="AM93" i="1"/>
  <c r="Q93" i="1"/>
  <c r="S93" i="1"/>
  <c r="AY85" i="1"/>
  <c r="AS85" i="1"/>
  <c r="AG85" i="1"/>
  <c r="U85" i="1"/>
  <c r="I85" i="1"/>
  <c r="AW85" i="1"/>
  <c r="AK85" i="1"/>
  <c r="M85" i="1"/>
  <c r="AO85" i="1"/>
  <c r="Y85" i="1"/>
  <c r="AC85" i="1"/>
  <c r="E85" i="1"/>
  <c r="Q85" i="1"/>
  <c r="K85" i="1"/>
  <c r="AI85" i="1"/>
  <c r="S85" i="1"/>
  <c r="AA85" i="1"/>
  <c r="W85" i="1"/>
  <c r="AE85" i="1"/>
  <c r="AU85" i="1"/>
  <c r="O85" i="1"/>
  <c r="G85" i="1"/>
  <c r="AM85" i="1"/>
  <c r="V142" i="1"/>
  <c r="V126" i="1"/>
  <c r="V129" i="1"/>
  <c r="V113" i="1"/>
  <c r="W118" i="1"/>
  <c r="AY102" i="1"/>
  <c r="AU102" i="1"/>
  <c r="AM102" i="1"/>
  <c r="AI102" i="1"/>
  <c r="AE102" i="1"/>
  <c r="AA102" i="1"/>
  <c r="S102" i="1"/>
  <c r="O102" i="1"/>
  <c r="K102" i="1"/>
  <c r="G102" i="1"/>
  <c r="AS102" i="1"/>
  <c r="AG102" i="1"/>
  <c r="U102" i="1"/>
  <c r="I102" i="1"/>
  <c r="AW102" i="1"/>
  <c r="AK102" i="1"/>
  <c r="M102" i="1"/>
  <c r="AO102" i="1"/>
  <c r="Y102" i="1"/>
  <c r="AC102" i="1"/>
  <c r="E102" i="1"/>
  <c r="Q102" i="1"/>
  <c r="AQ102" i="1"/>
  <c r="AX116" i="1"/>
  <c r="W116" i="1" s="1"/>
  <c r="AY106" i="1"/>
  <c r="AU106" i="1"/>
  <c r="AM106" i="1"/>
  <c r="AI106" i="1"/>
  <c r="AE106" i="1"/>
  <c r="AA106" i="1"/>
  <c r="S106" i="1"/>
  <c r="O106" i="1"/>
  <c r="K106" i="1"/>
  <c r="G106" i="1"/>
  <c r="AC106" i="1"/>
  <c r="E106" i="1"/>
  <c r="AS106" i="1"/>
  <c r="AG106" i="1"/>
  <c r="U106" i="1"/>
  <c r="I106" i="1"/>
  <c r="AW106" i="1"/>
  <c r="AK106" i="1"/>
  <c r="M106" i="1"/>
  <c r="AO106" i="1"/>
  <c r="Y106" i="1"/>
  <c r="V92" i="1"/>
  <c r="V84" i="1"/>
  <c r="V91" i="1"/>
  <c r="V83" i="1"/>
  <c r="AX143" i="1"/>
  <c r="W143" i="1" s="1"/>
  <c r="V103" i="1"/>
  <c r="W77" i="1"/>
  <c r="V49" i="1"/>
  <c r="V33" i="1"/>
  <c r="V17" i="1"/>
  <c r="V138" i="1"/>
  <c r="V141" i="1"/>
  <c r="AP145" i="1"/>
  <c r="AQ123" i="1"/>
  <c r="V136" i="1"/>
  <c r="AY131" i="1"/>
  <c r="AU131" i="1"/>
  <c r="AM131" i="1"/>
  <c r="AI131" i="1"/>
  <c r="AE131" i="1"/>
  <c r="AA131" i="1"/>
  <c r="S131" i="1"/>
  <c r="AS131" i="1"/>
  <c r="AG131" i="1"/>
  <c r="U131" i="1"/>
  <c r="I131" i="1"/>
  <c r="AW131" i="1"/>
  <c r="AK131" i="1"/>
  <c r="M131" i="1"/>
  <c r="AO131" i="1"/>
  <c r="Y131" i="1"/>
  <c r="AC131" i="1"/>
  <c r="E131" i="1"/>
  <c r="Q131" i="1"/>
  <c r="AX125" i="1"/>
  <c r="W125" i="1"/>
  <c r="AY135" i="1"/>
  <c r="AU135" i="1"/>
  <c r="AM135" i="1"/>
  <c r="AI135" i="1"/>
  <c r="AE135" i="1"/>
  <c r="AA135" i="1"/>
  <c r="S135" i="1"/>
  <c r="O135" i="1"/>
  <c r="AC135" i="1"/>
  <c r="Q135" i="1"/>
  <c r="E135" i="1"/>
  <c r="AS135" i="1"/>
  <c r="AG135" i="1"/>
  <c r="U135" i="1"/>
  <c r="I135" i="1"/>
  <c r="AW135" i="1"/>
  <c r="AK135" i="1"/>
  <c r="M135" i="1"/>
  <c r="Y135" i="1"/>
  <c r="AO135" i="1"/>
  <c r="V109" i="1"/>
  <c r="AX128" i="1"/>
  <c r="W128" i="1" s="1"/>
  <c r="V107" i="1"/>
  <c r="AJ147" i="1"/>
  <c r="K131" i="1"/>
  <c r="AX127" i="1"/>
  <c r="V124" i="1"/>
  <c r="P145" i="1"/>
  <c r="AY110" i="1"/>
  <c r="AU110" i="1"/>
  <c r="AM110" i="1"/>
  <c r="AI110" i="1"/>
  <c r="AE110" i="1"/>
  <c r="AA110" i="1"/>
  <c r="S110" i="1"/>
  <c r="O110" i="1"/>
  <c r="K110" i="1"/>
  <c r="G110" i="1"/>
  <c r="AO110" i="1"/>
  <c r="Y110" i="1"/>
  <c r="AC110" i="1"/>
  <c r="E110" i="1"/>
  <c r="AS110" i="1"/>
  <c r="AG110" i="1"/>
  <c r="U110" i="1"/>
  <c r="I110" i="1"/>
  <c r="AW110" i="1"/>
  <c r="M110" i="1"/>
  <c r="AK110" i="1"/>
  <c r="AX104" i="1"/>
  <c r="W104" i="1" s="1"/>
  <c r="AX89" i="1"/>
  <c r="AQ89" i="1" s="1"/>
  <c r="L147" i="1"/>
  <c r="AQ98" i="1"/>
  <c r="AB147" i="1"/>
  <c r="V45" i="1"/>
  <c r="V29" i="1"/>
  <c r="V13" i="1"/>
  <c r="V140" i="1"/>
  <c r="V134" i="1"/>
  <c r="V137" i="1"/>
  <c r="W131" i="1"/>
  <c r="W135" i="1"/>
  <c r="V105" i="1"/>
  <c r="AY139" i="1"/>
  <c r="AU139" i="1"/>
  <c r="AM139" i="1"/>
  <c r="AI139" i="1"/>
  <c r="AE139" i="1"/>
  <c r="AA139" i="1"/>
  <c r="S139" i="1"/>
  <c r="O139" i="1"/>
  <c r="K139" i="1"/>
  <c r="AO139" i="1"/>
  <c r="Y139" i="1"/>
  <c r="AC139" i="1"/>
  <c r="Q139" i="1"/>
  <c r="E139" i="1"/>
  <c r="AS139" i="1"/>
  <c r="AG139" i="1"/>
  <c r="U139" i="1"/>
  <c r="I139" i="1"/>
  <c r="AK139" i="1"/>
  <c r="AW139" i="1"/>
  <c r="M139" i="1"/>
  <c r="G135" i="1"/>
  <c r="W98" i="1"/>
  <c r="AX144" i="1"/>
  <c r="V96" i="1"/>
  <c r="V88" i="1"/>
  <c r="P121" i="1"/>
  <c r="V80" i="1"/>
  <c r="V76" i="1"/>
  <c r="W110" i="1"/>
  <c r="V95" i="1"/>
  <c r="V87" i="1"/>
  <c r="AQ77" i="1"/>
  <c r="V90" i="1"/>
  <c r="AI77" i="1"/>
  <c r="AP78" i="1"/>
  <c r="V119" i="1"/>
  <c r="V111" i="1"/>
  <c r="AX108" i="1"/>
  <c r="V57" i="1"/>
  <c r="V41" i="1"/>
  <c r="V25" i="1"/>
  <c r="V9" i="1"/>
  <c r="AP121" i="1"/>
  <c r="V71" i="1"/>
  <c r="V130" i="1"/>
  <c r="V133" i="1"/>
  <c r="V117" i="1"/>
  <c r="G131" i="1"/>
  <c r="AQ131" i="1"/>
  <c r="AQ128" i="1"/>
  <c r="AY118" i="1"/>
  <c r="AU118" i="1"/>
  <c r="AM118" i="1"/>
  <c r="AI118" i="1"/>
  <c r="AE118" i="1"/>
  <c r="AA118" i="1"/>
  <c r="S118" i="1"/>
  <c r="O118" i="1"/>
  <c r="K118" i="1"/>
  <c r="G118" i="1"/>
  <c r="AS118" i="1"/>
  <c r="AG118" i="1"/>
  <c r="U118" i="1"/>
  <c r="I118" i="1"/>
  <c r="AW118" i="1"/>
  <c r="AK118" i="1"/>
  <c r="M118" i="1"/>
  <c r="AO118" i="1"/>
  <c r="Y118" i="1"/>
  <c r="AC118" i="1"/>
  <c r="E118" i="1"/>
  <c r="Q118" i="1"/>
  <c r="AX112" i="1"/>
  <c r="W112" i="1" s="1"/>
  <c r="AX120" i="1"/>
  <c r="AQ120" i="1" s="1"/>
  <c r="AM98" i="1"/>
  <c r="AI98" i="1"/>
  <c r="AE98" i="1"/>
  <c r="AA98" i="1"/>
  <c r="M98" i="1"/>
  <c r="I98" i="1"/>
  <c r="E98" i="1"/>
  <c r="AU98" i="1"/>
  <c r="U98" i="1"/>
  <c r="AY98" i="1"/>
  <c r="AO98" i="1"/>
  <c r="AK98" i="1"/>
  <c r="AG98" i="1"/>
  <c r="AC98" i="1"/>
  <c r="Y98" i="1"/>
  <c r="O98" i="1"/>
  <c r="K98" i="1"/>
  <c r="G98" i="1"/>
  <c r="AS98" i="1"/>
  <c r="S98" i="1"/>
  <c r="AW98" i="1"/>
  <c r="V132" i="1"/>
  <c r="V115" i="1"/>
  <c r="V101" i="1"/>
  <c r="AQ93" i="1"/>
  <c r="AQ85" i="1"/>
  <c r="H147" i="1"/>
  <c r="AY77" i="1"/>
  <c r="AC77" i="1"/>
  <c r="Q77" i="1"/>
  <c r="E77" i="1"/>
  <c r="AS77" i="1"/>
  <c r="AG77" i="1"/>
  <c r="U77" i="1"/>
  <c r="I77" i="1"/>
  <c r="AW77" i="1"/>
  <c r="AK77" i="1"/>
  <c r="M77" i="1"/>
  <c r="Y77" i="1"/>
  <c r="AO77" i="1"/>
  <c r="AE77" i="1"/>
  <c r="S77" i="1"/>
  <c r="AX114" i="1"/>
  <c r="AA77" i="1"/>
  <c r="AX68" i="1"/>
  <c r="V53" i="1"/>
  <c r="V37" i="1"/>
  <c r="V21" i="1"/>
  <c r="V5" i="1"/>
  <c r="G77" i="1"/>
  <c r="V70" i="1"/>
  <c r="AY59" i="1"/>
  <c r="AU59" i="1"/>
  <c r="AM59" i="1"/>
  <c r="AI59" i="1"/>
  <c r="AE59" i="1"/>
  <c r="AA59" i="1"/>
  <c r="S59" i="1"/>
  <c r="O59" i="1"/>
  <c r="AS59" i="1"/>
  <c r="AG59" i="1"/>
  <c r="U59" i="1"/>
  <c r="I59" i="1"/>
  <c r="AW59" i="1"/>
  <c r="AK59" i="1"/>
  <c r="M59" i="1"/>
  <c r="E59" i="1"/>
  <c r="AO59" i="1"/>
  <c r="Y59" i="1"/>
  <c r="Q59" i="1"/>
  <c r="AC59" i="1"/>
  <c r="K59" i="1"/>
  <c r="AQ59" i="1"/>
  <c r="G59" i="1"/>
  <c r="W47" i="1"/>
  <c r="AL147" i="1"/>
  <c r="AX65" i="1"/>
  <c r="W65" i="1" s="1"/>
  <c r="AX62" i="1"/>
  <c r="W62" i="1" s="1"/>
  <c r="AE47" i="1"/>
  <c r="AX46" i="1"/>
  <c r="AQ43" i="1"/>
  <c r="Q27" i="1"/>
  <c r="J147" i="1"/>
  <c r="V58" i="1"/>
  <c r="G27" i="1"/>
  <c r="V26" i="1"/>
  <c r="AY19" i="1"/>
  <c r="AC19" i="1"/>
  <c r="E19" i="1"/>
  <c r="AW19" i="1"/>
  <c r="AS19" i="1"/>
  <c r="AG19" i="1"/>
  <c r="U19" i="1"/>
  <c r="I19" i="1"/>
  <c r="AK19" i="1"/>
  <c r="M19" i="1"/>
  <c r="Y19" i="1"/>
  <c r="AO19" i="1"/>
  <c r="V10" i="1"/>
  <c r="N147" i="1"/>
  <c r="V28" i="1"/>
  <c r="S15" i="1"/>
  <c r="AX82" i="1"/>
  <c r="AY55" i="1"/>
  <c r="AU55" i="1"/>
  <c r="AM55" i="1"/>
  <c r="AI55" i="1"/>
  <c r="AE55" i="1"/>
  <c r="AA55" i="1"/>
  <c r="S55" i="1"/>
  <c r="O55" i="1"/>
  <c r="AW55" i="1"/>
  <c r="AK55" i="1"/>
  <c r="M55" i="1"/>
  <c r="AO55" i="1"/>
  <c r="Y55" i="1"/>
  <c r="AG55" i="1"/>
  <c r="I55" i="1"/>
  <c r="AC55" i="1"/>
  <c r="E55" i="1"/>
  <c r="AS55" i="1"/>
  <c r="U55" i="1"/>
  <c r="AA51" i="1"/>
  <c r="G15" i="1"/>
  <c r="AT147" i="1"/>
  <c r="X147" i="1"/>
  <c r="V16" i="1"/>
  <c r="AX12" i="1"/>
  <c r="W12" i="1" s="1"/>
  <c r="W56" i="1"/>
  <c r="AX56" i="1"/>
  <c r="AQ46" i="1"/>
  <c r="AY15" i="1"/>
  <c r="AU15" i="1"/>
  <c r="AM15" i="1"/>
  <c r="AS15" i="1"/>
  <c r="AG15" i="1"/>
  <c r="U15" i="1"/>
  <c r="I15" i="1"/>
  <c r="AW15" i="1"/>
  <c r="AK15" i="1"/>
  <c r="M15" i="1"/>
  <c r="AO15" i="1"/>
  <c r="Y15" i="1"/>
  <c r="AC15" i="1"/>
  <c r="E15" i="1"/>
  <c r="Q15" i="1"/>
  <c r="V4" i="1"/>
  <c r="R147" i="1"/>
  <c r="V97" i="1"/>
  <c r="V60" i="1"/>
  <c r="S47" i="1"/>
  <c r="K27" i="1"/>
  <c r="AY23" i="1"/>
  <c r="AU23" i="1"/>
  <c r="AM23" i="1"/>
  <c r="AI23" i="1"/>
  <c r="AE23" i="1"/>
  <c r="AA23" i="1"/>
  <c r="AO23" i="1"/>
  <c r="Y23" i="1"/>
  <c r="AG23" i="1"/>
  <c r="AC23" i="1"/>
  <c r="E23" i="1"/>
  <c r="AS23" i="1"/>
  <c r="U23" i="1"/>
  <c r="I23" i="1"/>
  <c r="AK23" i="1"/>
  <c r="AW23" i="1"/>
  <c r="M23" i="1"/>
  <c r="V94" i="1"/>
  <c r="P78" i="1"/>
  <c r="V75" i="1"/>
  <c r="AX61" i="1"/>
  <c r="W61" i="1" s="1"/>
  <c r="AE43" i="1"/>
  <c r="AA31" i="1"/>
  <c r="Q23" i="1"/>
  <c r="W19" i="1"/>
  <c r="V44" i="1"/>
  <c r="AY39" i="1"/>
  <c r="AU39" i="1"/>
  <c r="AM39" i="1"/>
  <c r="AW39" i="1"/>
  <c r="AK39" i="1"/>
  <c r="M39" i="1"/>
  <c r="AO39" i="1"/>
  <c r="Y39" i="1"/>
  <c r="I39" i="1"/>
  <c r="AC39" i="1"/>
  <c r="E39" i="1"/>
  <c r="U39" i="1"/>
  <c r="AS39" i="1"/>
  <c r="AG39" i="1"/>
  <c r="G19" i="1"/>
  <c r="AN147" i="1"/>
  <c r="K15" i="1"/>
  <c r="V24" i="1"/>
  <c r="T147" i="1"/>
  <c r="AY11" i="1"/>
  <c r="AU11" i="1"/>
  <c r="AM11" i="1"/>
  <c r="AW11" i="1"/>
  <c r="AK11" i="1"/>
  <c r="M11" i="1"/>
  <c r="AO11" i="1"/>
  <c r="Y11" i="1"/>
  <c r="AC11" i="1"/>
  <c r="I11" i="1"/>
  <c r="AS11" i="1"/>
  <c r="U11" i="1"/>
  <c r="AG11" i="1"/>
  <c r="E11" i="1"/>
  <c r="V50" i="1"/>
  <c r="O43" i="1"/>
  <c r="AX34" i="1"/>
  <c r="W34" i="1" s="1"/>
  <c r="AY27" i="1"/>
  <c r="AU27" i="1"/>
  <c r="AM27" i="1"/>
  <c r="AI27" i="1"/>
  <c r="AE27" i="1"/>
  <c r="AA27" i="1"/>
  <c r="AS27" i="1"/>
  <c r="AG27" i="1"/>
  <c r="U27" i="1"/>
  <c r="I27" i="1"/>
  <c r="AW27" i="1"/>
  <c r="AK27" i="1"/>
  <c r="M27" i="1"/>
  <c r="AC27" i="1"/>
  <c r="AO27" i="1"/>
  <c r="Y27" i="1"/>
  <c r="E27" i="1"/>
  <c r="AX81" i="1"/>
  <c r="V67" i="1"/>
  <c r="V54" i="1"/>
  <c r="O47" i="1"/>
  <c r="AA43" i="1"/>
  <c r="AY31" i="1"/>
  <c r="AU31" i="1"/>
  <c r="AM31" i="1"/>
  <c r="AI31" i="1"/>
  <c r="AE31" i="1"/>
  <c r="AC31" i="1"/>
  <c r="Q31" i="1"/>
  <c r="E31" i="1"/>
  <c r="AS31" i="1"/>
  <c r="AG31" i="1"/>
  <c r="U31" i="1"/>
  <c r="I31" i="1"/>
  <c r="AW31" i="1"/>
  <c r="AK31" i="1"/>
  <c r="M31" i="1"/>
  <c r="AO31" i="1"/>
  <c r="Y31" i="1"/>
  <c r="V22" i="1"/>
  <c r="W15" i="1"/>
  <c r="AV147" i="1"/>
  <c r="F147" i="1"/>
  <c r="G47" i="1"/>
  <c r="V30" i="1"/>
  <c r="W23" i="1"/>
  <c r="AY66" i="1"/>
  <c r="AO66" i="1"/>
  <c r="AK66" i="1"/>
  <c r="AG66" i="1"/>
  <c r="AC66" i="1"/>
  <c r="Y66" i="1"/>
  <c r="AW66" i="1"/>
  <c r="S66" i="1"/>
  <c r="O66" i="1"/>
  <c r="K66" i="1"/>
  <c r="G66" i="1"/>
  <c r="AM66" i="1"/>
  <c r="AI66" i="1"/>
  <c r="AE66" i="1"/>
  <c r="AA66" i="1"/>
  <c r="AQ66" i="1"/>
  <c r="AU66" i="1"/>
  <c r="Q66" i="1"/>
  <c r="E66" i="1"/>
  <c r="M66" i="1"/>
  <c r="U66" i="1"/>
  <c r="I66" i="1"/>
  <c r="O35" i="1"/>
  <c r="K23" i="1"/>
  <c r="AM19" i="1"/>
  <c r="AH147" i="1"/>
  <c r="V14" i="1"/>
  <c r="W39" i="1"/>
  <c r="G31" i="1"/>
  <c r="AX18" i="1"/>
  <c r="AI15" i="1"/>
  <c r="V3" i="1"/>
  <c r="AX64" i="1"/>
  <c r="AX40" i="1"/>
  <c r="W40" i="1" s="1"/>
  <c r="Z147" i="1"/>
  <c r="W11" i="1"/>
  <c r="V48" i="1"/>
  <c r="AY43" i="1"/>
  <c r="AU43" i="1"/>
  <c r="AM43" i="1"/>
  <c r="AS43" i="1"/>
  <c r="AG43" i="1"/>
  <c r="U43" i="1"/>
  <c r="I43" i="1"/>
  <c r="AW43" i="1"/>
  <c r="AK43" i="1"/>
  <c r="M43" i="1"/>
  <c r="AO43" i="1"/>
  <c r="Y43" i="1"/>
  <c r="AC43" i="1"/>
  <c r="Q43" i="1"/>
  <c r="E43" i="1"/>
  <c r="V32" i="1"/>
  <c r="V86" i="1"/>
  <c r="V52" i="1"/>
  <c r="AY47" i="1"/>
  <c r="AU47" i="1"/>
  <c r="AM47" i="1"/>
  <c r="AC47" i="1"/>
  <c r="Q47" i="1"/>
  <c r="E47" i="1"/>
  <c r="AS47" i="1"/>
  <c r="AG47" i="1"/>
  <c r="U47" i="1"/>
  <c r="I47" i="1"/>
  <c r="AO47" i="1"/>
  <c r="Y47" i="1"/>
  <c r="AW47" i="1"/>
  <c r="AK47" i="1"/>
  <c r="M47" i="1"/>
  <c r="V38" i="1"/>
  <c r="V36" i="1"/>
  <c r="V20" i="1"/>
  <c r="AR147" i="1"/>
  <c r="V6" i="1"/>
  <c r="V99" i="1"/>
  <c r="V69" i="1"/>
  <c r="AI43" i="1"/>
  <c r="AQ40" i="1"/>
  <c r="AY51" i="1"/>
  <c r="AU51" i="1"/>
  <c r="AM51" i="1"/>
  <c r="AO51" i="1"/>
  <c r="Y51" i="1"/>
  <c r="AC51" i="1"/>
  <c r="Q51" i="1"/>
  <c r="E51" i="1"/>
  <c r="AS51" i="1"/>
  <c r="AG51" i="1"/>
  <c r="U51" i="1"/>
  <c r="I51" i="1"/>
  <c r="M51" i="1"/>
  <c r="AW51" i="1"/>
  <c r="AK51" i="1"/>
  <c r="G43" i="1"/>
  <c r="V42" i="1"/>
  <c r="AY35" i="1"/>
  <c r="AU35" i="1"/>
  <c r="AM35" i="1"/>
  <c r="AI35" i="1"/>
  <c r="AE35" i="1"/>
  <c r="AO35" i="1"/>
  <c r="Y35" i="1"/>
  <c r="AC35" i="1"/>
  <c r="Q35" i="1"/>
  <c r="E35" i="1"/>
  <c r="AW35" i="1"/>
  <c r="M35" i="1"/>
  <c r="AS35" i="1"/>
  <c r="AG35" i="1"/>
  <c r="U35" i="1"/>
  <c r="I35" i="1"/>
  <c r="AK35" i="1"/>
  <c r="S27" i="1"/>
  <c r="O19" i="1"/>
  <c r="AA15" i="1"/>
  <c r="AD147" i="1"/>
  <c r="AQ56" i="1"/>
  <c r="K43" i="1"/>
  <c r="AE15" i="1"/>
  <c r="AU63" i="1"/>
  <c r="AE63" i="1"/>
  <c r="AY63" i="1"/>
  <c r="AI63" i="1"/>
  <c r="S63" i="1"/>
  <c r="O63" i="1"/>
  <c r="K63" i="1"/>
  <c r="Q63" i="1"/>
  <c r="E63" i="1"/>
  <c r="I63" i="1"/>
  <c r="AA63" i="1"/>
  <c r="M63" i="1"/>
  <c r="AE19" i="1"/>
  <c r="V8" i="1"/>
  <c r="V7" i="1"/>
  <c r="S19" i="1"/>
  <c r="AF147" i="1"/>
  <c r="D147" i="1"/>
  <c r="AQ12" i="1"/>
  <c r="AQ62" i="1" l="1"/>
  <c r="V73" i="1"/>
  <c r="W120" i="1"/>
  <c r="AX7" i="1"/>
  <c r="W7" i="1" s="1"/>
  <c r="AX38" i="1"/>
  <c r="AX32" i="1"/>
  <c r="W32" i="1" s="1"/>
  <c r="AX54" i="1"/>
  <c r="AY81" i="1"/>
  <c r="AW81" i="1"/>
  <c r="AK81" i="1"/>
  <c r="M81" i="1"/>
  <c r="AO81" i="1"/>
  <c r="Y81" i="1"/>
  <c r="AC81" i="1"/>
  <c r="E81" i="1"/>
  <c r="AS81" i="1"/>
  <c r="U81" i="1"/>
  <c r="AG81" i="1"/>
  <c r="I81" i="1"/>
  <c r="O81" i="1"/>
  <c r="AM81" i="1"/>
  <c r="Q81" i="1"/>
  <c r="AI81" i="1"/>
  <c r="G81" i="1"/>
  <c r="AU81" i="1"/>
  <c r="S81" i="1"/>
  <c r="AE81" i="1"/>
  <c r="K81" i="1"/>
  <c r="AA81" i="1"/>
  <c r="AX50" i="1"/>
  <c r="AX94" i="1"/>
  <c r="AX97" i="1"/>
  <c r="AX16" i="1"/>
  <c r="W16" i="1" s="1"/>
  <c r="AY82" i="1"/>
  <c r="Q82" i="1"/>
  <c r="O82" i="1"/>
  <c r="Y82" i="1"/>
  <c r="AO82" i="1"/>
  <c r="AG82" i="1"/>
  <c r="G82" i="1"/>
  <c r="AI82" i="1"/>
  <c r="S82" i="1"/>
  <c r="E82" i="1"/>
  <c r="AM82" i="1"/>
  <c r="AS82" i="1"/>
  <c r="AC82" i="1"/>
  <c r="M82" i="1"/>
  <c r="AW82" i="1"/>
  <c r="I82" i="1"/>
  <c r="AK82" i="1"/>
  <c r="U82" i="1"/>
  <c r="AA82" i="1"/>
  <c r="K82" i="1"/>
  <c r="AU82" i="1"/>
  <c r="AE82" i="1"/>
  <c r="AX58" i="1"/>
  <c r="AW46" i="1"/>
  <c r="AS46" i="1"/>
  <c r="AO46" i="1"/>
  <c r="AK46" i="1"/>
  <c r="AG46" i="1"/>
  <c r="AC46" i="1"/>
  <c r="Y46" i="1"/>
  <c r="U46" i="1"/>
  <c r="M46" i="1"/>
  <c r="I46" i="1"/>
  <c r="E46" i="1"/>
  <c r="AY46" i="1"/>
  <c r="AE46" i="1"/>
  <c r="O46" i="1"/>
  <c r="AU46" i="1"/>
  <c r="AA46" i="1"/>
  <c r="AI46" i="1"/>
  <c r="AM46" i="1"/>
  <c r="Q46" i="1"/>
  <c r="G46" i="1"/>
  <c r="S46" i="1"/>
  <c r="K46" i="1"/>
  <c r="AX5" i="1"/>
  <c r="O68" i="1"/>
  <c r="K68" i="1"/>
  <c r="G68" i="1"/>
  <c r="AY68" i="1"/>
  <c r="AU68" i="1"/>
  <c r="AM68" i="1"/>
  <c r="AI68" i="1"/>
  <c r="M68" i="1"/>
  <c r="I68" i="1"/>
  <c r="E68" i="1"/>
  <c r="AO68" i="1"/>
  <c r="Y68" i="1"/>
  <c r="AC68" i="1"/>
  <c r="AK68" i="1"/>
  <c r="AS68" i="1"/>
  <c r="AG68" i="1"/>
  <c r="U68" i="1"/>
  <c r="AW68" i="1"/>
  <c r="Q68" i="1"/>
  <c r="AA68" i="1"/>
  <c r="W68" i="1"/>
  <c r="S68" i="1"/>
  <c r="AE68" i="1"/>
  <c r="AY114" i="1"/>
  <c r="AU114" i="1"/>
  <c r="AM114" i="1"/>
  <c r="AI114" i="1"/>
  <c r="AE114" i="1"/>
  <c r="AA114" i="1"/>
  <c r="S114" i="1"/>
  <c r="O114" i="1"/>
  <c r="K114" i="1"/>
  <c r="G114" i="1"/>
  <c r="AW114" i="1"/>
  <c r="AK114" i="1"/>
  <c r="M114" i="1"/>
  <c r="AO114" i="1"/>
  <c r="Y114" i="1"/>
  <c r="AC114" i="1"/>
  <c r="E114" i="1"/>
  <c r="AS114" i="1"/>
  <c r="U114" i="1"/>
  <c r="I114" i="1"/>
  <c r="AG114" i="1"/>
  <c r="Q114" i="1"/>
  <c r="AQ114" i="1"/>
  <c r="AX132" i="1"/>
  <c r="AX71" i="1"/>
  <c r="W71" i="1" s="1"/>
  <c r="AW108" i="1"/>
  <c r="AS108" i="1"/>
  <c r="AO108" i="1"/>
  <c r="AK108" i="1"/>
  <c r="AG108" i="1"/>
  <c r="AC108" i="1"/>
  <c r="Y108" i="1"/>
  <c r="U108" i="1"/>
  <c r="M108" i="1"/>
  <c r="I108" i="1"/>
  <c r="E108" i="1"/>
  <c r="AY108" i="1"/>
  <c r="AA108" i="1"/>
  <c r="AE108" i="1"/>
  <c r="S108" i="1"/>
  <c r="G108" i="1"/>
  <c r="AU108" i="1"/>
  <c r="AI108" i="1"/>
  <c r="K108" i="1"/>
  <c r="AM108" i="1"/>
  <c r="O108" i="1"/>
  <c r="AQ108" i="1"/>
  <c r="Q108" i="1"/>
  <c r="AX119" i="1"/>
  <c r="AX95" i="1"/>
  <c r="W95" i="1" s="1"/>
  <c r="AX76" i="1"/>
  <c r="AY144" i="1"/>
  <c r="Y144" i="1"/>
  <c r="O144" i="1"/>
  <c r="AI144" i="1"/>
  <c r="K144" i="1"/>
  <c r="AU144" i="1"/>
  <c r="AE144" i="1"/>
  <c r="AG144" i="1"/>
  <c r="AS144" i="1"/>
  <c r="S144" i="1"/>
  <c r="E144" i="1"/>
  <c r="AM144" i="1"/>
  <c r="Q144" i="1"/>
  <c r="AO144" i="1"/>
  <c r="I144" i="1"/>
  <c r="AC144" i="1"/>
  <c r="M144" i="1"/>
  <c r="AW144" i="1"/>
  <c r="G144" i="1"/>
  <c r="AA144" i="1"/>
  <c r="AK144" i="1"/>
  <c r="U144" i="1"/>
  <c r="AX105" i="1"/>
  <c r="AX137" i="1"/>
  <c r="W137" i="1" s="1"/>
  <c r="AY127" i="1"/>
  <c r="AU127" i="1"/>
  <c r="AM127" i="1"/>
  <c r="AI127" i="1"/>
  <c r="AE127" i="1"/>
  <c r="AA127" i="1"/>
  <c r="S127" i="1"/>
  <c r="O127" i="1"/>
  <c r="K127" i="1"/>
  <c r="AW127" i="1"/>
  <c r="AK127" i="1"/>
  <c r="M127" i="1"/>
  <c r="AO127" i="1"/>
  <c r="Y127" i="1"/>
  <c r="AC127" i="1"/>
  <c r="E127" i="1"/>
  <c r="AS127" i="1"/>
  <c r="U127" i="1"/>
  <c r="I127" i="1"/>
  <c r="AG127" i="1"/>
  <c r="AQ127" i="1"/>
  <c r="G127" i="1"/>
  <c r="Q127" i="1"/>
  <c r="AX107" i="1"/>
  <c r="AX141" i="1"/>
  <c r="W141" i="1" s="1"/>
  <c r="AX83" i="1"/>
  <c r="W83" i="1" s="1"/>
  <c r="AX84" i="1"/>
  <c r="AQ144" i="1"/>
  <c r="AX129" i="1"/>
  <c r="W129" i="1" s="1"/>
  <c r="AX126" i="1"/>
  <c r="W126" i="1" s="1"/>
  <c r="AX20" i="1"/>
  <c r="W20" i="1" s="1"/>
  <c r="AW64" i="1"/>
  <c r="AS64" i="1"/>
  <c r="AO64" i="1"/>
  <c r="AK64" i="1"/>
  <c r="AG64" i="1"/>
  <c r="AC64" i="1"/>
  <c r="Y64" i="1"/>
  <c r="U64" i="1"/>
  <c r="O64" i="1"/>
  <c r="K64" i="1"/>
  <c r="G64" i="1"/>
  <c r="AY64" i="1"/>
  <c r="M64" i="1"/>
  <c r="E64" i="1"/>
  <c r="I64" i="1"/>
  <c r="AI64" i="1"/>
  <c r="AU64" i="1"/>
  <c r="S64" i="1"/>
  <c r="Q64" i="1"/>
  <c r="AA64" i="1"/>
  <c r="AM64" i="1"/>
  <c r="W64" i="1"/>
  <c r="AE64" i="1"/>
  <c r="W81" i="1"/>
  <c r="AW34" i="1"/>
  <c r="AS34" i="1"/>
  <c r="AO34" i="1"/>
  <c r="AK34" i="1"/>
  <c r="AG34" i="1"/>
  <c r="AC34" i="1"/>
  <c r="Y34" i="1"/>
  <c r="U34" i="1"/>
  <c r="M34" i="1"/>
  <c r="I34" i="1"/>
  <c r="E34" i="1"/>
  <c r="AY34" i="1"/>
  <c r="G34" i="1"/>
  <c r="AA34" i="1"/>
  <c r="O34" i="1"/>
  <c r="K34" i="1"/>
  <c r="Q34" i="1"/>
  <c r="AU34" i="1"/>
  <c r="AI34" i="1"/>
  <c r="AE34" i="1"/>
  <c r="S34" i="1"/>
  <c r="AM34" i="1"/>
  <c r="AX24" i="1"/>
  <c r="W24" i="1" s="1"/>
  <c r="AQ34" i="1"/>
  <c r="AX75" i="1"/>
  <c r="W75" i="1" s="1"/>
  <c r="V78" i="1"/>
  <c r="AY12" i="1"/>
  <c r="AU12" i="1"/>
  <c r="AM12" i="1"/>
  <c r="AI12" i="1"/>
  <c r="AE12" i="1"/>
  <c r="AA12" i="1"/>
  <c r="S12" i="1"/>
  <c r="O12" i="1"/>
  <c r="K12" i="1"/>
  <c r="G12" i="1"/>
  <c r="Q12" i="1"/>
  <c r="I12" i="1"/>
  <c r="E12" i="1"/>
  <c r="Y12" i="1"/>
  <c r="AS12" i="1"/>
  <c r="M12" i="1"/>
  <c r="AO12" i="1"/>
  <c r="AC12" i="1"/>
  <c r="U12" i="1"/>
  <c r="AG12" i="1"/>
  <c r="AK12" i="1"/>
  <c r="AW12" i="1"/>
  <c r="W82" i="1"/>
  <c r="AX28" i="1"/>
  <c r="AX26" i="1"/>
  <c r="W26" i="1" s="1"/>
  <c r="W46" i="1"/>
  <c r="AY65" i="1"/>
  <c r="AO65" i="1"/>
  <c r="Y65" i="1"/>
  <c r="I65" i="1"/>
  <c r="AS65" i="1"/>
  <c r="AC65" i="1"/>
  <c r="M65" i="1"/>
  <c r="AK65" i="1"/>
  <c r="U65" i="1"/>
  <c r="E65" i="1"/>
  <c r="AW65" i="1"/>
  <c r="Q65" i="1"/>
  <c r="K65" i="1"/>
  <c r="AG65" i="1"/>
  <c r="AA65" i="1"/>
  <c r="G65" i="1"/>
  <c r="AM65" i="1"/>
  <c r="S65" i="1"/>
  <c r="O65" i="1"/>
  <c r="AI65" i="1"/>
  <c r="AE65" i="1"/>
  <c r="AU65" i="1"/>
  <c r="AQ65" i="1"/>
  <c r="AX70" i="1"/>
  <c r="AX37" i="1"/>
  <c r="W37" i="1" s="1"/>
  <c r="AQ68" i="1"/>
  <c r="W114" i="1"/>
  <c r="AX117" i="1"/>
  <c r="W117" i="1" s="1"/>
  <c r="AX130" i="1"/>
  <c r="W130" i="1" s="1"/>
  <c r="AX25" i="1"/>
  <c r="W25" i="1" s="1"/>
  <c r="AX57" i="1"/>
  <c r="W57" i="1"/>
  <c r="AX96" i="1"/>
  <c r="W144" i="1"/>
  <c r="AX140" i="1"/>
  <c r="W140" i="1" s="1"/>
  <c r="AX29" i="1"/>
  <c r="W29" i="1" s="1"/>
  <c r="P147" i="1"/>
  <c r="W127" i="1"/>
  <c r="AX17" i="1"/>
  <c r="W17" i="1" s="1"/>
  <c r="AX49" i="1"/>
  <c r="W49" i="1" s="1"/>
  <c r="AX8" i="1"/>
  <c r="W8" i="1"/>
  <c r="AX42" i="1"/>
  <c r="AX69" i="1"/>
  <c r="AX6" i="1"/>
  <c r="AX86" i="1"/>
  <c r="AX48" i="1"/>
  <c r="AW18" i="1"/>
  <c r="AS18" i="1"/>
  <c r="AO18" i="1"/>
  <c r="AK18" i="1"/>
  <c r="AG18" i="1"/>
  <c r="AC18" i="1"/>
  <c r="Y18" i="1"/>
  <c r="U18" i="1"/>
  <c r="M18" i="1"/>
  <c r="I18" i="1"/>
  <c r="E18" i="1"/>
  <c r="AY18" i="1"/>
  <c r="AU18" i="1"/>
  <c r="Q18" i="1"/>
  <c r="AI18" i="1"/>
  <c r="O18" i="1"/>
  <c r="G18" i="1"/>
  <c r="K18" i="1"/>
  <c r="AE18" i="1"/>
  <c r="S18" i="1"/>
  <c r="AM18" i="1"/>
  <c r="AA18" i="1"/>
  <c r="AX30" i="1"/>
  <c r="W30" i="1" s="1"/>
  <c r="AX22" i="1"/>
  <c r="AX67" i="1"/>
  <c r="W67" i="1" s="1"/>
  <c r="AX14" i="1"/>
  <c r="AX60" i="1"/>
  <c r="AX10" i="1"/>
  <c r="W10" i="1" s="1"/>
  <c r="AX101" i="1"/>
  <c r="W101" i="1" s="1"/>
  <c r="AX115" i="1"/>
  <c r="W115" i="1" s="1"/>
  <c r="AX133" i="1"/>
  <c r="W133" i="1" s="1"/>
  <c r="AX9" i="1"/>
  <c r="AX111" i="1"/>
  <c r="W111" i="1" s="1"/>
  <c r="AX90" i="1"/>
  <c r="AX87" i="1"/>
  <c r="W87" i="1" s="1"/>
  <c r="V121" i="1"/>
  <c r="AX80" i="1"/>
  <c r="W80" i="1" s="1"/>
  <c r="AX134" i="1"/>
  <c r="W134" i="1" s="1"/>
  <c r="AY89" i="1"/>
  <c r="AC89" i="1"/>
  <c r="Q89" i="1"/>
  <c r="E89" i="1"/>
  <c r="AS89" i="1"/>
  <c r="AG89" i="1"/>
  <c r="U89" i="1"/>
  <c r="I89" i="1"/>
  <c r="AW89" i="1"/>
  <c r="AK89" i="1"/>
  <c r="M89" i="1"/>
  <c r="Y89" i="1"/>
  <c r="AO89" i="1"/>
  <c r="S89" i="1"/>
  <c r="G89" i="1"/>
  <c r="AM89" i="1"/>
  <c r="W89" i="1"/>
  <c r="K89" i="1"/>
  <c r="AI89" i="1"/>
  <c r="AE89" i="1"/>
  <c r="AA89" i="1"/>
  <c r="O89" i="1"/>
  <c r="AU89" i="1"/>
  <c r="AW104" i="1"/>
  <c r="AS104" i="1"/>
  <c r="AO104" i="1"/>
  <c r="AK104" i="1"/>
  <c r="AG104" i="1"/>
  <c r="AC104" i="1"/>
  <c r="Y104" i="1"/>
  <c r="U104" i="1"/>
  <c r="M104" i="1"/>
  <c r="I104" i="1"/>
  <c r="E104" i="1"/>
  <c r="AE104" i="1"/>
  <c r="S104" i="1"/>
  <c r="G104" i="1"/>
  <c r="AU104" i="1"/>
  <c r="AI104" i="1"/>
  <c r="K104" i="1"/>
  <c r="AM104" i="1"/>
  <c r="O104" i="1"/>
  <c r="AA104" i="1"/>
  <c r="AY104" i="1"/>
  <c r="AQ104" i="1"/>
  <c r="Q104" i="1"/>
  <c r="AX109" i="1"/>
  <c r="W109" i="1" s="1"/>
  <c r="W136" i="1"/>
  <c r="AX136" i="1"/>
  <c r="AP147" i="1"/>
  <c r="AX138" i="1"/>
  <c r="W138" i="1" s="1"/>
  <c r="AX103" i="1"/>
  <c r="W103" i="1" s="1"/>
  <c r="AX91" i="1"/>
  <c r="W91" i="1" s="1"/>
  <c r="AX92" i="1"/>
  <c r="W92" i="1" s="1"/>
  <c r="W142" i="1"/>
  <c r="AX142" i="1"/>
  <c r="AX99" i="1"/>
  <c r="W99" i="1" s="1"/>
  <c r="AX36" i="1"/>
  <c r="W36" i="1" s="1"/>
  <c r="AX52" i="1"/>
  <c r="AY40" i="1"/>
  <c r="AU40" i="1"/>
  <c r="AM40" i="1"/>
  <c r="AI40" i="1"/>
  <c r="AE40" i="1"/>
  <c r="AA40" i="1"/>
  <c r="S40" i="1"/>
  <c r="O40" i="1"/>
  <c r="K40" i="1"/>
  <c r="G40" i="1"/>
  <c r="AO40" i="1"/>
  <c r="I40" i="1"/>
  <c r="AK40" i="1"/>
  <c r="U40" i="1"/>
  <c r="AS40" i="1"/>
  <c r="Y40" i="1"/>
  <c r="AW40" i="1"/>
  <c r="Q40" i="1"/>
  <c r="AG40" i="1"/>
  <c r="E40" i="1"/>
  <c r="AC40" i="1"/>
  <c r="M40" i="1"/>
  <c r="AX3" i="1"/>
  <c r="W3" i="1"/>
  <c r="W18" i="1"/>
  <c r="AQ18" i="1"/>
  <c r="AQ64" i="1"/>
  <c r="AX44" i="1"/>
  <c r="W44" i="1" s="1"/>
  <c r="AW61" i="1"/>
  <c r="AS61" i="1"/>
  <c r="AO61" i="1"/>
  <c r="AK61" i="1"/>
  <c r="AG61" i="1"/>
  <c r="AC61" i="1"/>
  <c r="Y61" i="1"/>
  <c r="U61" i="1"/>
  <c r="M61" i="1"/>
  <c r="I61" i="1"/>
  <c r="E61" i="1"/>
  <c r="AE61" i="1"/>
  <c r="S61" i="1"/>
  <c r="G61" i="1"/>
  <c r="AU61" i="1"/>
  <c r="AI61" i="1"/>
  <c r="K61" i="1"/>
  <c r="AA61" i="1"/>
  <c r="AM61" i="1"/>
  <c r="O61" i="1"/>
  <c r="AY61" i="1"/>
  <c r="AQ61" i="1"/>
  <c r="Q61" i="1"/>
  <c r="AX4" i="1"/>
  <c r="W4" i="1" s="1"/>
  <c r="AY56" i="1"/>
  <c r="AU56" i="1"/>
  <c r="AM56" i="1"/>
  <c r="AI56" i="1"/>
  <c r="AE56" i="1"/>
  <c r="AA56" i="1"/>
  <c r="S56" i="1"/>
  <c r="O56" i="1"/>
  <c r="K56" i="1"/>
  <c r="G56" i="1"/>
  <c r="Q56" i="1"/>
  <c r="AO56" i="1"/>
  <c r="I56" i="1"/>
  <c r="Y56" i="1"/>
  <c r="AS56" i="1"/>
  <c r="AW56" i="1"/>
  <c r="AG56" i="1"/>
  <c r="AC56" i="1"/>
  <c r="AK56" i="1"/>
  <c r="M56" i="1"/>
  <c r="E56" i="1"/>
  <c r="U56" i="1"/>
  <c r="AW62" i="1"/>
  <c r="AS62" i="1"/>
  <c r="AO62" i="1"/>
  <c r="AK62" i="1"/>
  <c r="AG62" i="1"/>
  <c r="AC62" i="1"/>
  <c r="Y62" i="1"/>
  <c r="U62" i="1"/>
  <c r="M62" i="1"/>
  <c r="I62" i="1"/>
  <c r="E62" i="1"/>
  <c r="AY62" i="1"/>
  <c r="AU62" i="1"/>
  <c r="G62" i="1"/>
  <c r="AM62" i="1"/>
  <c r="AA62" i="1"/>
  <c r="O62" i="1"/>
  <c r="AI62" i="1"/>
  <c r="AE62" i="1"/>
  <c r="Q62" i="1"/>
  <c r="S62" i="1"/>
  <c r="K62" i="1"/>
  <c r="AQ82" i="1"/>
  <c r="AX21" i="1"/>
  <c r="AX53" i="1"/>
  <c r="W53" i="1" s="1"/>
  <c r="AY120" i="1"/>
  <c r="E120" i="1"/>
  <c r="M120" i="1"/>
  <c r="AA120" i="1"/>
  <c r="O120" i="1"/>
  <c r="AS120" i="1"/>
  <c r="AU120" i="1"/>
  <c r="AO120" i="1"/>
  <c r="S120" i="1"/>
  <c r="AI120" i="1"/>
  <c r="U120" i="1"/>
  <c r="K120" i="1"/>
  <c r="G120" i="1"/>
  <c r="AW120" i="1"/>
  <c r="AC120" i="1"/>
  <c r="AE120" i="1"/>
  <c r="Y120" i="1"/>
  <c r="Q120" i="1"/>
  <c r="I120" i="1"/>
  <c r="AK120" i="1"/>
  <c r="AM120" i="1"/>
  <c r="AG120" i="1"/>
  <c r="AW112" i="1"/>
  <c r="AS112" i="1"/>
  <c r="AO112" i="1"/>
  <c r="AK112" i="1"/>
  <c r="AG112" i="1"/>
  <c r="AC112" i="1"/>
  <c r="Y112" i="1"/>
  <c r="U112" i="1"/>
  <c r="M112" i="1"/>
  <c r="I112" i="1"/>
  <c r="E112" i="1"/>
  <c r="AM112" i="1"/>
  <c r="O112" i="1"/>
  <c r="AY112" i="1"/>
  <c r="AA112" i="1"/>
  <c r="AE112" i="1"/>
  <c r="S112" i="1"/>
  <c r="G112" i="1"/>
  <c r="K112" i="1"/>
  <c r="AI112" i="1"/>
  <c r="AU112" i="1"/>
  <c r="Q112" i="1"/>
  <c r="AQ112" i="1"/>
  <c r="AX41" i="1"/>
  <c r="W41" i="1" s="1"/>
  <c r="W108" i="1"/>
  <c r="AX88" i="1"/>
  <c r="W88" i="1" s="1"/>
  <c r="AX13" i="1"/>
  <c r="W13" i="1" s="1"/>
  <c r="AX45" i="1"/>
  <c r="W45" i="1"/>
  <c r="AQ81" i="1"/>
  <c r="AX124" i="1"/>
  <c r="W124" i="1" s="1"/>
  <c r="V145" i="1"/>
  <c r="AY128" i="1"/>
  <c r="AI128" i="1"/>
  <c r="AC128" i="1"/>
  <c r="U128" i="1"/>
  <c r="Y128" i="1"/>
  <c r="AS128" i="1"/>
  <c r="AK128" i="1"/>
  <c r="AE128" i="1"/>
  <c r="G128" i="1"/>
  <c r="AG128" i="1"/>
  <c r="I128" i="1"/>
  <c r="K128" i="1"/>
  <c r="AU128" i="1"/>
  <c r="E128" i="1"/>
  <c r="AM128" i="1"/>
  <c r="O128" i="1"/>
  <c r="Q128" i="1"/>
  <c r="AO128" i="1"/>
  <c r="AA128" i="1"/>
  <c r="S128" i="1"/>
  <c r="M128" i="1"/>
  <c r="AW128" i="1"/>
  <c r="AW125" i="1"/>
  <c r="AS125" i="1"/>
  <c r="AO125" i="1"/>
  <c r="AK125" i="1"/>
  <c r="AG125" i="1"/>
  <c r="AC125" i="1"/>
  <c r="Y125" i="1"/>
  <c r="U125" i="1"/>
  <c r="M125" i="1"/>
  <c r="I125" i="1"/>
  <c r="E125" i="1"/>
  <c r="AM125" i="1"/>
  <c r="O125" i="1"/>
  <c r="AY125" i="1"/>
  <c r="AA125" i="1"/>
  <c r="AE125" i="1"/>
  <c r="S125" i="1"/>
  <c r="G125" i="1"/>
  <c r="K125" i="1"/>
  <c r="AI125" i="1"/>
  <c r="AU125" i="1"/>
  <c r="AQ125" i="1"/>
  <c r="Q125" i="1"/>
  <c r="AX33" i="1"/>
  <c r="W33" i="1" s="1"/>
  <c r="AY143" i="1"/>
  <c r="AU143" i="1"/>
  <c r="AM143" i="1"/>
  <c r="AI143" i="1"/>
  <c r="AE143" i="1"/>
  <c r="AA143" i="1"/>
  <c r="S143" i="1"/>
  <c r="O143" i="1"/>
  <c r="K143" i="1"/>
  <c r="G143" i="1"/>
  <c r="AW143" i="1"/>
  <c r="AK143" i="1"/>
  <c r="M143" i="1"/>
  <c r="AO143" i="1"/>
  <c r="Y143" i="1"/>
  <c r="AC143" i="1"/>
  <c r="E143" i="1"/>
  <c r="AG143" i="1"/>
  <c r="I143" i="1"/>
  <c r="AS143" i="1"/>
  <c r="U143" i="1"/>
  <c r="Q143" i="1"/>
  <c r="AQ143" i="1"/>
  <c r="AW116" i="1"/>
  <c r="AS116" i="1"/>
  <c r="AO116" i="1"/>
  <c r="AK116" i="1"/>
  <c r="AG116" i="1"/>
  <c r="AC116" i="1"/>
  <c r="Y116" i="1"/>
  <c r="U116" i="1"/>
  <c r="M116" i="1"/>
  <c r="I116" i="1"/>
  <c r="E116" i="1"/>
  <c r="AU116" i="1"/>
  <c r="AI116" i="1"/>
  <c r="K116" i="1"/>
  <c r="AM116" i="1"/>
  <c r="O116" i="1"/>
  <c r="AY116" i="1"/>
  <c r="AA116" i="1"/>
  <c r="AE116" i="1"/>
  <c r="G116" i="1"/>
  <c r="S116" i="1"/>
  <c r="AQ116" i="1"/>
  <c r="Q116" i="1"/>
  <c r="AX113" i="1"/>
  <c r="W113" i="1" s="1"/>
  <c r="AY69" i="1" l="1"/>
  <c r="AS69" i="1"/>
  <c r="AC69" i="1"/>
  <c r="M69" i="1"/>
  <c r="AW69" i="1"/>
  <c r="AG69" i="1"/>
  <c r="AO69" i="1"/>
  <c r="I69" i="1"/>
  <c r="Y69" i="1"/>
  <c r="E69" i="1"/>
  <c r="O69" i="1"/>
  <c r="U69" i="1"/>
  <c r="AE69" i="1"/>
  <c r="AK69" i="1"/>
  <c r="AU69" i="1"/>
  <c r="AI69" i="1"/>
  <c r="K69" i="1"/>
  <c r="AA69" i="1"/>
  <c r="G69" i="1"/>
  <c r="AM69" i="1"/>
  <c r="S69" i="1"/>
  <c r="AQ69" i="1"/>
  <c r="Q69" i="1"/>
  <c r="AW96" i="1"/>
  <c r="AS96" i="1"/>
  <c r="AO96" i="1"/>
  <c r="AY96" i="1"/>
  <c r="AI96" i="1"/>
  <c r="AA96" i="1"/>
  <c r="S96" i="1"/>
  <c r="K96" i="1"/>
  <c r="AM96" i="1"/>
  <c r="G96" i="1"/>
  <c r="U96" i="1"/>
  <c r="E96" i="1"/>
  <c r="AU96" i="1"/>
  <c r="O96" i="1"/>
  <c r="AC96" i="1"/>
  <c r="M96" i="1"/>
  <c r="Y96" i="1"/>
  <c r="I96" i="1"/>
  <c r="AK96" i="1"/>
  <c r="AE96" i="1"/>
  <c r="AG96" i="1"/>
  <c r="Q96" i="1"/>
  <c r="AQ96" i="1"/>
  <c r="AY28" i="1"/>
  <c r="AU28" i="1"/>
  <c r="AM28" i="1"/>
  <c r="AI28" i="1"/>
  <c r="AE28" i="1"/>
  <c r="AA28" i="1"/>
  <c r="S28" i="1"/>
  <c r="O28" i="1"/>
  <c r="K28" i="1"/>
  <c r="G28" i="1"/>
  <c r="AS28" i="1"/>
  <c r="E28" i="1"/>
  <c r="Y28" i="1"/>
  <c r="AC28" i="1"/>
  <c r="M28" i="1"/>
  <c r="AG28" i="1"/>
  <c r="I28" i="1"/>
  <c r="AK28" i="1"/>
  <c r="U28" i="1"/>
  <c r="AO28" i="1"/>
  <c r="AW28" i="1"/>
  <c r="AQ28" i="1"/>
  <c r="Q28" i="1"/>
  <c r="AY105" i="1"/>
  <c r="AM105" i="1"/>
  <c r="G105" i="1"/>
  <c r="AO105" i="1"/>
  <c r="AI105" i="1"/>
  <c r="AC105" i="1"/>
  <c r="E105" i="1"/>
  <c r="O105" i="1"/>
  <c r="AW105" i="1"/>
  <c r="I105" i="1"/>
  <c r="AK105" i="1"/>
  <c r="M105" i="1"/>
  <c r="Y105" i="1"/>
  <c r="S105" i="1"/>
  <c r="K105" i="1"/>
  <c r="AS105" i="1"/>
  <c r="AU105" i="1"/>
  <c r="AE105" i="1"/>
  <c r="AG105" i="1"/>
  <c r="AA105" i="1"/>
  <c r="U105" i="1"/>
  <c r="AQ105" i="1"/>
  <c r="Q105" i="1"/>
  <c r="AW58" i="1"/>
  <c r="AS58" i="1"/>
  <c r="AO58" i="1"/>
  <c r="AK58" i="1"/>
  <c r="AG58" i="1"/>
  <c r="AC58" i="1"/>
  <c r="Y58" i="1"/>
  <c r="U58" i="1"/>
  <c r="M58" i="1"/>
  <c r="I58" i="1"/>
  <c r="E58" i="1"/>
  <c r="AY58" i="1"/>
  <c r="AE58" i="1"/>
  <c r="AM58" i="1"/>
  <c r="G58" i="1"/>
  <c r="AU58" i="1"/>
  <c r="O58" i="1"/>
  <c r="K58" i="1"/>
  <c r="AA58" i="1"/>
  <c r="AI58" i="1"/>
  <c r="S58" i="1"/>
  <c r="AQ58" i="1"/>
  <c r="Q58" i="1"/>
  <c r="AY94" i="1"/>
  <c r="U94" i="1"/>
  <c r="AM94" i="1"/>
  <c r="E94" i="1"/>
  <c r="AW94" i="1"/>
  <c r="M94" i="1"/>
  <c r="AE94" i="1"/>
  <c r="G94" i="1"/>
  <c r="AG94" i="1"/>
  <c r="AI94" i="1"/>
  <c r="AK94" i="1"/>
  <c r="O94" i="1"/>
  <c r="AO94" i="1"/>
  <c r="AS94" i="1"/>
  <c r="K94" i="1"/>
  <c r="AU94" i="1"/>
  <c r="I94" i="1"/>
  <c r="S94" i="1"/>
  <c r="Y94" i="1"/>
  <c r="AA94" i="1"/>
  <c r="AC94" i="1"/>
  <c r="AQ94" i="1"/>
  <c r="Q94" i="1"/>
  <c r="AW54" i="1"/>
  <c r="AS54" i="1"/>
  <c r="AO54" i="1"/>
  <c r="AK54" i="1"/>
  <c r="AG54" i="1"/>
  <c r="AC54" i="1"/>
  <c r="Y54" i="1"/>
  <c r="U54" i="1"/>
  <c r="M54" i="1"/>
  <c r="I54" i="1"/>
  <c r="E54" i="1"/>
  <c r="AY54" i="1"/>
  <c r="K54" i="1"/>
  <c r="AU54" i="1"/>
  <c r="G54" i="1"/>
  <c r="AA54" i="1"/>
  <c r="AI54" i="1"/>
  <c r="O54" i="1"/>
  <c r="S54" i="1"/>
  <c r="AE54" i="1"/>
  <c r="AM54" i="1"/>
  <c r="AQ54" i="1"/>
  <c r="Q54" i="1"/>
  <c r="AY60" i="1"/>
  <c r="AU60" i="1"/>
  <c r="AM60" i="1"/>
  <c r="AI60" i="1"/>
  <c r="AE60" i="1"/>
  <c r="AA60" i="1"/>
  <c r="S60" i="1"/>
  <c r="O60" i="1"/>
  <c r="K60" i="1"/>
  <c r="G60" i="1"/>
  <c r="AC60" i="1"/>
  <c r="M60" i="1"/>
  <c r="AK60" i="1"/>
  <c r="I60" i="1"/>
  <c r="U60" i="1"/>
  <c r="Y60" i="1"/>
  <c r="AS60" i="1"/>
  <c r="AW60" i="1"/>
  <c r="E60" i="1"/>
  <c r="AG60" i="1"/>
  <c r="AO60" i="1"/>
  <c r="AQ60" i="1"/>
  <c r="Q60" i="1"/>
  <c r="AY86" i="1"/>
  <c r="AA86" i="1"/>
  <c r="AI86" i="1"/>
  <c r="I86" i="1"/>
  <c r="AS86" i="1"/>
  <c r="AC86" i="1"/>
  <c r="AE86" i="1"/>
  <c r="G86" i="1"/>
  <c r="AG86" i="1"/>
  <c r="AK86" i="1"/>
  <c r="E86" i="1"/>
  <c r="AM86" i="1"/>
  <c r="O86" i="1"/>
  <c r="AO86" i="1"/>
  <c r="K86" i="1"/>
  <c r="AU86" i="1"/>
  <c r="M86" i="1"/>
  <c r="AW86" i="1"/>
  <c r="S86" i="1"/>
  <c r="U86" i="1"/>
  <c r="Y86" i="1"/>
  <c r="AQ86" i="1"/>
  <c r="Q86" i="1"/>
  <c r="AY84" i="1"/>
  <c r="AK84" i="1"/>
  <c r="AS84" i="1"/>
  <c r="AC84" i="1"/>
  <c r="K84" i="1"/>
  <c r="AE84" i="1"/>
  <c r="Y84" i="1"/>
  <c r="S84" i="1"/>
  <c r="U84" i="1"/>
  <c r="AM84" i="1"/>
  <c r="AG84" i="1"/>
  <c r="AA84" i="1"/>
  <c r="E84" i="1"/>
  <c r="AU84" i="1"/>
  <c r="G84" i="1"/>
  <c r="AO84" i="1"/>
  <c r="AI84" i="1"/>
  <c r="M84" i="1"/>
  <c r="O84" i="1"/>
  <c r="AW84" i="1"/>
  <c r="I84" i="1"/>
  <c r="AQ84" i="1"/>
  <c r="Q84" i="1"/>
  <c r="AW13" i="1"/>
  <c r="AS13" i="1"/>
  <c r="AO13" i="1"/>
  <c r="AK13" i="1"/>
  <c r="AG13" i="1"/>
  <c r="AU13" i="1"/>
  <c r="AI13" i="1"/>
  <c r="K13" i="1"/>
  <c r="AA13" i="1"/>
  <c r="AM13" i="1"/>
  <c r="O13" i="1"/>
  <c r="AY13" i="1"/>
  <c r="AE13" i="1"/>
  <c r="G13" i="1"/>
  <c r="S13" i="1"/>
  <c r="AQ13" i="1"/>
  <c r="E13" i="1"/>
  <c r="Y13" i="1"/>
  <c r="U13" i="1"/>
  <c r="AC13" i="1"/>
  <c r="M13" i="1"/>
  <c r="I13" i="1"/>
  <c r="Q13" i="1"/>
  <c r="AY44" i="1"/>
  <c r="AU44" i="1"/>
  <c r="AM44" i="1"/>
  <c r="AI44" i="1"/>
  <c r="AE44" i="1"/>
  <c r="AA44" i="1"/>
  <c r="S44" i="1"/>
  <c r="O44" i="1"/>
  <c r="K44" i="1"/>
  <c r="G44" i="1"/>
  <c r="AK44" i="1"/>
  <c r="U44" i="1"/>
  <c r="AG44" i="1"/>
  <c r="I44" i="1"/>
  <c r="AS44" i="1"/>
  <c r="AW44" i="1"/>
  <c r="AO44" i="1"/>
  <c r="E44" i="1"/>
  <c r="AC44" i="1"/>
  <c r="M44" i="1"/>
  <c r="Y44" i="1"/>
  <c r="Q44" i="1"/>
  <c r="AQ44" i="1"/>
  <c r="AX73" i="1"/>
  <c r="AU3" i="1"/>
  <c r="Y3" i="1"/>
  <c r="M3" i="1"/>
  <c r="AS3" i="1"/>
  <c r="AG3" i="1"/>
  <c r="U3" i="1"/>
  <c r="E3" i="1"/>
  <c r="AY3" i="1"/>
  <c r="AW3" i="1"/>
  <c r="AO3" i="1"/>
  <c r="K3" i="1"/>
  <c r="S3" i="1"/>
  <c r="I3" i="1"/>
  <c r="AK3" i="1"/>
  <c r="AC3" i="1"/>
  <c r="AE3" i="1"/>
  <c r="G3" i="1"/>
  <c r="AI3" i="1"/>
  <c r="AA3" i="1"/>
  <c r="O3" i="1"/>
  <c r="AM3" i="1"/>
  <c r="AQ3" i="1"/>
  <c r="Q3" i="1"/>
  <c r="AY36" i="1"/>
  <c r="AU36" i="1"/>
  <c r="AM36" i="1"/>
  <c r="AI36" i="1"/>
  <c r="AE36" i="1"/>
  <c r="AA36" i="1"/>
  <c r="S36" i="1"/>
  <c r="O36" i="1"/>
  <c r="K36" i="1"/>
  <c r="G36" i="1"/>
  <c r="AW36" i="1"/>
  <c r="AG36" i="1"/>
  <c r="AK36" i="1"/>
  <c r="AO36" i="1"/>
  <c r="U36" i="1"/>
  <c r="AS36" i="1"/>
  <c r="M36" i="1"/>
  <c r="E36" i="1"/>
  <c r="Y36" i="1"/>
  <c r="I36" i="1"/>
  <c r="AC36" i="1"/>
  <c r="AQ36" i="1"/>
  <c r="Q36" i="1"/>
  <c r="AY134" i="1"/>
  <c r="AU134" i="1"/>
  <c r="AM134" i="1"/>
  <c r="O134" i="1"/>
  <c r="AW134" i="1"/>
  <c r="I134" i="1"/>
  <c r="AC134" i="1"/>
  <c r="E134" i="1"/>
  <c r="Y134" i="1"/>
  <c r="S134" i="1"/>
  <c r="AK134" i="1"/>
  <c r="M134" i="1"/>
  <c r="AG134" i="1"/>
  <c r="AA134" i="1"/>
  <c r="K134" i="1"/>
  <c r="AS134" i="1"/>
  <c r="AE134" i="1"/>
  <c r="G134" i="1"/>
  <c r="AO134" i="1"/>
  <c r="AI134" i="1"/>
  <c r="U134" i="1"/>
  <c r="Q134" i="1"/>
  <c r="AQ134" i="1"/>
  <c r="AX121" i="1"/>
  <c r="AY80" i="1"/>
  <c r="S80" i="1"/>
  <c r="AI80" i="1"/>
  <c r="G80" i="1"/>
  <c r="I80" i="1"/>
  <c r="AC80" i="1"/>
  <c r="AS80" i="1"/>
  <c r="AM80" i="1"/>
  <c r="M80" i="1"/>
  <c r="AG80" i="1"/>
  <c r="AW80" i="1"/>
  <c r="AA80" i="1"/>
  <c r="K80" i="1"/>
  <c r="O80" i="1"/>
  <c r="U80" i="1"/>
  <c r="AK80" i="1"/>
  <c r="AE80" i="1"/>
  <c r="AU80" i="1"/>
  <c r="E80" i="1"/>
  <c r="Y80" i="1"/>
  <c r="AO80" i="1"/>
  <c r="Q80" i="1"/>
  <c r="AQ80" i="1"/>
  <c r="AW87" i="1"/>
  <c r="AQ87" i="1"/>
  <c r="AE87" i="1"/>
  <c r="S87" i="1"/>
  <c r="G87" i="1"/>
  <c r="AU87" i="1"/>
  <c r="AI87" i="1"/>
  <c r="K87" i="1"/>
  <c r="AM87" i="1"/>
  <c r="O87" i="1"/>
  <c r="AY87" i="1"/>
  <c r="AA87" i="1"/>
  <c r="AS87" i="1"/>
  <c r="U87" i="1"/>
  <c r="AG87" i="1"/>
  <c r="I87" i="1"/>
  <c r="AC87" i="1"/>
  <c r="Y87" i="1"/>
  <c r="M87" i="1"/>
  <c r="E87" i="1"/>
  <c r="AO87" i="1"/>
  <c r="AK87" i="1"/>
  <c r="Q87" i="1"/>
  <c r="AY111" i="1"/>
  <c r="AW111" i="1"/>
  <c r="U111" i="1"/>
  <c r="AE111" i="1"/>
  <c r="AM111" i="1"/>
  <c r="E111" i="1"/>
  <c r="O111" i="1"/>
  <c r="AO111" i="1"/>
  <c r="AS111" i="1"/>
  <c r="S111" i="1"/>
  <c r="I111" i="1"/>
  <c r="AC111" i="1"/>
  <c r="M111" i="1"/>
  <c r="Y111" i="1"/>
  <c r="AA111" i="1"/>
  <c r="AK111" i="1"/>
  <c r="G111" i="1"/>
  <c r="AG111" i="1"/>
  <c r="AI111" i="1"/>
  <c r="K111" i="1"/>
  <c r="AU111" i="1"/>
  <c r="AQ111" i="1"/>
  <c r="Q111" i="1"/>
  <c r="AY101" i="1"/>
  <c r="AS101" i="1"/>
  <c r="AC101" i="1"/>
  <c r="U101" i="1"/>
  <c r="AU101" i="1"/>
  <c r="AG101" i="1"/>
  <c r="AI101" i="1"/>
  <c r="AK101" i="1"/>
  <c r="M101" i="1"/>
  <c r="G101" i="1"/>
  <c r="AO101" i="1"/>
  <c r="I101" i="1"/>
  <c r="AE101" i="1"/>
  <c r="O101" i="1"/>
  <c r="AW101" i="1"/>
  <c r="S101" i="1"/>
  <c r="K101" i="1"/>
  <c r="E101" i="1"/>
  <c r="AM101" i="1"/>
  <c r="Y101" i="1"/>
  <c r="AA101" i="1"/>
  <c r="Q101" i="1"/>
  <c r="AQ101" i="1"/>
  <c r="W60" i="1"/>
  <c r="AY67" i="1"/>
  <c r="AI67" i="1"/>
  <c r="S67" i="1"/>
  <c r="G67" i="1"/>
  <c r="AE67" i="1"/>
  <c r="AU67" i="1"/>
  <c r="O67" i="1"/>
  <c r="AA67" i="1"/>
  <c r="E67" i="1"/>
  <c r="U67" i="1"/>
  <c r="K67" i="1"/>
  <c r="AK67" i="1"/>
  <c r="AC67" i="1"/>
  <c r="I67" i="1"/>
  <c r="AM67" i="1"/>
  <c r="AS67" i="1"/>
  <c r="Y67" i="1"/>
  <c r="AG67" i="1"/>
  <c r="AO67" i="1"/>
  <c r="AW67" i="1"/>
  <c r="M67" i="1"/>
  <c r="Q67" i="1"/>
  <c r="AQ67" i="1"/>
  <c r="W86" i="1"/>
  <c r="W69" i="1"/>
  <c r="AU8" i="1"/>
  <c r="AI8" i="1"/>
  <c r="G8" i="1"/>
  <c r="AM8" i="1"/>
  <c r="K8" i="1"/>
  <c r="O8" i="1"/>
  <c r="AY8" i="1"/>
  <c r="AA8" i="1"/>
  <c r="S8" i="1"/>
  <c r="AE8" i="1"/>
  <c r="AK8" i="1"/>
  <c r="U8" i="1"/>
  <c r="AS8" i="1"/>
  <c r="AW8" i="1"/>
  <c r="AC8" i="1"/>
  <c r="Y8" i="1"/>
  <c r="AO8" i="1"/>
  <c r="I8" i="1"/>
  <c r="AG8" i="1"/>
  <c r="E8" i="1"/>
  <c r="M8" i="1"/>
  <c r="AQ8" i="1"/>
  <c r="Q8" i="1"/>
  <c r="AW49" i="1"/>
  <c r="AS49" i="1"/>
  <c r="AO49" i="1"/>
  <c r="AK49" i="1"/>
  <c r="AY49" i="1"/>
  <c r="AA49" i="1"/>
  <c r="AE49" i="1"/>
  <c r="S49" i="1"/>
  <c r="G49" i="1"/>
  <c r="AM49" i="1"/>
  <c r="O49" i="1"/>
  <c r="AU49" i="1"/>
  <c r="AI49" i="1"/>
  <c r="K49" i="1"/>
  <c r="E49" i="1"/>
  <c r="AG49" i="1"/>
  <c r="AC49" i="1"/>
  <c r="Y49" i="1"/>
  <c r="M49" i="1"/>
  <c r="AQ49" i="1"/>
  <c r="U49" i="1"/>
  <c r="I49" i="1"/>
  <c r="Q49" i="1"/>
  <c r="W96" i="1"/>
  <c r="AW25" i="1"/>
  <c r="AS25" i="1"/>
  <c r="AO25" i="1"/>
  <c r="AK25" i="1"/>
  <c r="AG25" i="1"/>
  <c r="AC25" i="1"/>
  <c r="Y25" i="1"/>
  <c r="U25" i="1"/>
  <c r="AM25" i="1"/>
  <c r="O25" i="1"/>
  <c r="G25" i="1"/>
  <c r="AY25" i="1"/>
  <c r="AA25" i="1"/>
  <c r="AE25" i="1"/>
  <c r="S25" i="1"/>
  <c r="AU25" i="1"/>
  <c r="K25" i="1"/>
  <c r="AI25" i="1"/>
  <c r="AQ25" i="1"/>
  <c r="M25" i="1"/>
  <c r="E25" i="1"/>
  <c r="I25" i="1"/>
  <c r="Q25" i="1"/>
  <c r="AW117" i="1"/>
  <c r="AY117" i="1"/>
  <c r="AS117" i="1"/>
  <c r="U117" i="1"/>
  <c r="E117" i="1"/>
  <c r="AU117" i="1"/>
  <c r="AG117" i="1"/>
  <c r="AA117" i="1"/>
  <c r="M117" i="1"/>
  <c r="G117" i="1"/>
  <c r="AO117" i="1"/>
  <c r="AI117" i="1"/>
  <c r="AC117" i="1"/>
  <c r="AE117" i="1"/>
  <c r="O117" i="1"/>
  <c r="I117" i="1"/>
  <c r="AK117" i="1"/>
  <c r="K117" i="1"/>
  <c r="AM117" i="1"/>
  <c r="Y117" i="1"/>
  <c r="S117" i="1"/>
  <c r="Q117" i="1"/>
  <c r="AQ117" i="1"/>
  <c r="AW26" i="1"/>
  <c r="AS26" i="1"/>
  <c r="AO26" i="1"/>
  <c r="AK26" i="1"/>
  <c r="AG26" i="1"/>
  <c r="AC26" i="1"/>
  <c r="Y26" i="1"/>
  <c r="U26" i="1"/>
  <c r="M26" i="1"/>
  <c r="I26" i="1"/>
  <c r="E26" i="1"/>
  <c r="AY26" i="1"/>
  <c r="AE26" i="1"/>
  <c r="AA26" i="1"/>
  <c r="AM26" i="1"/>
  <c r="K26" i="1"/>
  <c r="AU26" i="1"/>
  <c r="G26" i="1"/>
  <c r="AI26" i="1"/>
  <c r="S26" i="1"/>
  <c r="O26" i="1"/>
  <c r="AQ26" i="1"/>
  <c r="Q26" i="1"/>
  <c r="W28" i="1"/>
  <c r="AW75" i="1"/>
  <c r="AX78" i="1"/>
  <c r="W78" i="1" s="1"/>
  <c r="AE75" i="1"/>
  <c r="S75" i="1"/>
  <c r="AU75" i="1"/>
  <c r="AI75" i="1"/>
  <c r="G75" i="1"/>
  <c r="AM75" i="1"/>
  <c r="K75" i="1"/>
  <c r="AY75" i="1"/>
  <c r="O75" i="1"/>
  <c r="AA75" i="1"/>
  <c r="U75" i="1"/>
  <c r="E75" i="1"/>
  <c r="AS75" i="1"/>
  <c r="I75" i="1"/>
  <c r="AG75" i="1"/>
  <c r="Y75" i="1"/>
  <c r="AK75" i="1"/>
  <c r="AC75" i="1"/>
  <c r="M75" i="1"/>
  <c r="AO75" i="1"/>
  <c r="AQ75" i="1"/>
  <c r="Q75" i="1"/>
  <c r="W84" i="1"/>
  <c r="W105" i="1"/>
  <c r="AW95" i="1"/>
  <c r="AS95" i="1"/>
  <c r="AM95" i="1"/>
  <c r="O95" i="1"/>
  <c r="AY95" i="1"/>
  <c r="AA95" i="1"/>
  <c r="AE95" i="1"/>
  <c r="S95" i="1"/>
  <c r="G95" i="1"/>
  <c r="K95" i="1"/>
  <c r="AI95" i="1"/>
  <c r="AU95" i="1"/>
  <c r="AO95" i="1"/>
  <c r="AQ95" i="1"/>
  <c r="AG95" i="1"/>
  <c r="Y95" i="1"/>
  <c r="M95" i="1"/>
  <c r="I95" i="1"/>
  <c r="E95" i="1"/>
  <c r="AK95" i="1"/>
  <c r="U95" i="1"/>
  <c r="AC95" i="1"/>
  <c r="Q95" i="1"/>
  <c r="AM71" i="1"/>
  <c r="G71" i="1"/>
  <c r="AA71" i="1"/>
  <c r="K71" i="1"/>
  <c r="AI71" i="1"/>
  <c r="S71" i="1"/>
  <c r="AY71" i="1"/>
  <c r="I71" i="1"/>
  <c r="AU71" i="1"/>
  <c r="AO71" i="1"/>
  <c r="AE71" i="1"/>
  <c r="U71" i="1"/>
  <c r="AG71" i="1"/>
  <c r="AK71" i="1"/>
  <c r="AW71" i="1"/>
  <c r="M71" i="1"/>
  <c r="O71" i="1"/>
  <c r="AC71" i="1"/>
  <c r="Y71" i="1"/>
  <c r="E71" i="1"/>
  <c r="AS71" i="1"/>
  <c r="AQ71" i="1"/>
  <c r="Q71" i="1"/>
  <c r="W58" i="1"/>
  <c r="W94" i="1"/>
  <c r="W54" i="1"/>
  <c r="AW38" i="1"/>
  <c r="AS38" i="1"/>
  <c r="AO38" i="1"/>
  <c r="AK38" i="1"/>
  <c r="AG38" i="1"/>
  <c r="AC38" i="1"/>
  <c r="Y38" i="1"/>
  <c r="U38" i="1"/>
  <c r="M38" i="1"/>
  <c r="I38" i="1"/>
  <c r="E38" i="1"/>
  <c r="AY38" i="1"/>
  <c r="S38" i="1"/>
  <c r="O38" i="1"/>
  <c r="AI38" i="1"/>
  <c r="AE38" i="1"/>
  <c r="AA38" i="1"/>
  <c r="AM38" i="1"/>
  <c r="K38" i="1"/>
  <c r="AU38" i="1"/>
  <c r="G38" i="1"/>
  <c r="AQ38" i="1"/>
  <c r="Q38" i="1"/>
  <c r="AY103" i="1"/>
  <c r="AA103" i="1"/>
  <c r="AK103" i="1"/>
  <c r="M103" i="1"/>
  <c r="AW103" i="1"/>
  <c r="G103" i="1"/>
  <c r="AG103" i="1"/>
  <c r="AI103" i="1"/>
  <c r="K103" i="1"/>
  <c r="AU103" i="1"/>
  <c r="U103" i="1"/>
  <c r="O103" i="1"/>
  <c r="AO103" i="1"/>
  <c r="I103" i="1"/>
  <c r="AS103" i="1"/>
  <c r="S103" i="1"/>
  <c r="AE103" i="1"/>
  <c r="AC103" i="1"/>
  <c r="E103" i="1"/>
  <c r="AM103" i="1"/>
  <c r="Y103" i="1"/>
  <c r="AQ103" i="1"/>
  <c r="Q103" i="1"/>
  <c r="AY140" i="1"/>
  <c r="AM140" i="1"/>
  <c r="AA140" i="1"/>
  <c r="AK140" i="1"/>
  <c r="E140" i="1"/>
  <c r="AW140" i="1"/>
  <c r="Y140" i="1"/>
  <c r="AI140" i="1"/>
  <c r="K140" i="1"/>
  <c r="AU140" i="1"/>
  <c r="U140" i="1"/>
  <c r="G140" i="1"/>
  <c r="AG140" i="1"/>
  <c r="AS140" i="1"/>
  <c r="S140" i="1"/>
  <c r="M140" i="1"/>
  <c r="AE140" i="1"/>
  <c r="O140" i="1"/>
  <c r="AO140" i="1"/>
  <c r="I140" i="1"/>
  <c r="AC140" i="1"/>
  <c r="Q140" i="1"/>
  <c r="AQ140" i="1"/>
  <c r="AW70" i="1"/>
  <c r="AS70" i="1"/>
  <c r="S70" i="1"/>
  <c r="O70" i="1"/>
  <c r="K70" i="1"/>
  <c r="G70" i="1"/>
  <c r="AM70" i="1"/>
  <c r="AI70" i="1"/>
  <c r="AE70" i="1"/>
  <c r="AA70" i="1"/>
  <c r="AU70" i="1"/>
  <c r="AY70" i="1"/>
  <c r="AO70" i="1"/>
  <c r="Y70" i="1"/>
  <c r="AC70" i="1"/>
  <c r="AG70" i="1"/>
  <c r="AK70" i="1"/>
  <c r="E70" i="1"/>
  <c r="M70" i="1"/>
  <c r="I70" i="1"/>
  <c r="U70" i="1"/>
  <c r="AQ70" i="1"/>
  <c r="Q70" i="1"/>
  <c r="AW33" i="1"/>
  <c r="AS33" i="1"/>
  <c r="AO33" i="1"/>
  <c r="AK33" i="1"/>
  <c r="AG33" i="1"/>
  <c r="AC33" i="1"/>
  <c r="Y33" i="1"/>
  <c r="AY33" i="1"/>
  <c r="AA33" i="1"/>
  <c r="AE33" i="1"/>
  <c r="S33" i="1"/>
  <c r="G33" i="1"/>
  <c r="AU33" i="1"/>
  <c r="AI33" i="1"/>
  <c r="K33" i="1"/>
  <c r="AM33" i="1"/>
  <c r="O33" i="1"/>
  <c r="I33" i="1"/>
  <c r="AQ33" i="1"/>
  <c r="E33" i="1"/>
  <c r="M33" i="1"/>
  <c r="U33" i="1"/>
  <c r="Q33" i="1"/>
  <c r="AW53" i="1"/>
  <c r="AS53" i="1"/>
  <c r="AO53" i="1"/>
  <c r="AM53" i="1"/>
  <c r="O53" i="1"/>
  <c r="AY53" i="1"/>
  <c r="AA53" i="1"/>
  <c r="AU53" i="1"/>
  <c r="AI53" i="1"/>
  <c r="AE53" i="1"/>
  <c r="S53" i="1"/>
  <c r="G53" i="1"/>
  <c r="K53" i="1"/>
  <c r="AQ53" i="1"/>
  <c r="Y53" i="1"/>
  <c r="AG53" i="1"/>
  <c r="M53" i="1"/>
  <c r="I53" i="1"/>
  <c r="AK53" i="1"/>
  <c r="U53" i="1"/>
  <c r="AC53" i="1"/>
  <c r="E53" i="1"/>
  <c r="Q53" i="1"/>
  <c r="W73" i="1"/>
  <c r="AY52" i="1"/>
  <c r="AU52" i="1"/>
  <c r="AM52" i="1"/>
  <c r="AI52" i="1"/>
  <c r="AE52" i="1"/>
  <c r="AA52" i="1"/>
  <c r="S52" i="1"/>
  <c r="O52" i="1"/>
  <c r="K52" i="1"/>
  <c r="G52" i="1"/>
  <c r="M52" i="1"/>
  <c r="AG52" i="1"/>
  <c r="AC52" i="1"/>
  <c r="AW52" i="1"/>
  <c r="AO52" i="1"/>
  <c r="AS52" i="1"/>
  <c r="AK52" i="1"/>
  <c r="E52" i="1"/>
  <c r="Y52" i="1"/>
  <c r="U52" i="1"/>
  <c r="I52" i="1"/>
  <c r="Q52" i="1"/>
  <c r="AQ52" i="1"/>
  <c r="AY90" i="1"/>
  <c r="AK90" i="1"/>
  <c r="AU90" i="1"/>
  <c r="S90" i="1"/>
  <c r="K90" i="1"/>
  <c r="AC90" i="1"/>
  <c r="E90" i="1"/>
  <c r="AM90" i="1"/>
  <c r="Y90" i="1"/>
  <c r="I90" i="1"/>
  <c r="AS90" i="1"/>
  <c r="M90" i="1"/>
  <c r="AW90" i="1"/>
  <c r="G90" i="1"/>
  <c r="AG90" i="1"/>
  <c r="U90" i="1"/>
  <c r="O90" i="1"/>
  <c r="AO90" i="1"/>
  <c r="AA90" i="1"/>
  <c r="AE90" i="1"/>
  <c r="AI90" i="1"/>
  <c r="Q90" i="1"/>
  <c r="AQ90" i="1"/>
  <c r="AW133" i="1"/>
  <c r="AS133" i="1"/>
  <c r="AO133" i="1"/>
  <c r="AK133" i="1"/>
  <c r="AG133" i="1"/>
  <c r="AC133" i="1"/>
  <c r="Y133" i="1"/>
  <c r="U133" i="1"/>
  <c r="M133" i="1"/>
  <c r="AE133" i="1"/>
  <c r="S133" i="1"/>
  <c r="G133" i="1"/>
  <c r="AU133" i="1"/>
  <c r="AI133" i="1"/>
  <c r="K133" i="1"/>
  <c r="AM133" i="1"/>
  <c r="O133" i="1"/>
  <c r="AY133" i="1"/>
  <c r="AA133" i="1"/>
  <c r="I133" i="1"/>
  <c r="AQ133" i="1"/>
  <c r="E133" i="1"/>
  <c r="Q133" i="1"/>
  <c r="AW14" i="1"/>
  <c r="AS14" i="1"/>
  <c r="AO14" i="1"/>
  <c r="AK14" i="1"/>
  <c r="AG14" i="1"/>
  <c r="AC14" i="1"/>
  <c r="Y14" i="1"/>
  <c r="U14" i="1"/>
  <c r="M14" i="1"/>
  <c r="I14" i="1"/>
  <c r="E14" i="1"/>
  <c r="AY14" i="1"/>
  <c r="S14" i="1"/>
  <c r="AE14" i="1"/>
  <c r="AM14" i="1"/>
  <c r="G14" i="1"/>
  <c r="AA14" i="1"/>
  <c r="K14" i="1"/>
  <c r="O14" i="1"/>
  <c r="AU14" i="1"/>
  <c r="AI14" i="1"/>
  <c r="Q14" i="1"/>
  <c r="AQ14" i="1"/>
  <c r="AW22" i="1"/>
  <c r="AS22" i="1"/>
  <c r="AO22" i="1"/>
  <c r="AK22" i="1"/>
  <c r="AG22" i="1"/>
  <c r="AC22" i="1"/>
  <c r="Y22" i="1"/>
  <c r="U22" i="1"/>
  <c r="M22" i="1"/>
  <c r="I22" i="1"/>
  <c r="E22" i="1"/>
  <c r="AY22" i="1"/>
  <c r="AI22" i="1"/>
  <c r="K22" i="1"/>
  <c r="S22" i="1"/>
  <c r="AU22" i="1"/>
  <c r="G22" i="1"/>
  <c r="AA22" i="1"/>
  <c r="O22" i="1"/>
  <c r="AE22" i="1"/>
  <c r="AM22" i="1"/>
  <c r="Q22" i="1"/>
  <c r="AQ22" i="1"/>
  <c r="AY48" i="1"/>
  <c r="AU48" i="1"/>
  <c r="AM48" i="1"/>
  <c r="AI48" i="1"/>
  <c r="AE48" i="1"/>
  <c r="AA48" i="1"/>
  <c r="S48" i="1"/>
  <c r="O48" i="1"/>
  <c r="K48" i="1"/>
  <c r="G48" i="1"/>
  <c r="U48" i="1"/>
  <c r="AG48" i="1"/>
  <c r="AC48" i="1"/>
  <c r="AW48" i="1"/>
  <c r="AO48" i="1"/>
  <c r="AS48" i="1"/>
  <c r="E48" i="1"/>
  <c r="AK48" i="1"/>
  <c r="M48" i="1"/>
  <c r="Y48" i="1"/>
  <c r="I48" i="1"/>
  <c r="AQ48" i="1"/>
  <c r="Q48" i="1"/>
  <c r="AY6" i="1"/>
  <c r="AW6" i="1"/>
  <c r="AG6" i="1"/>
  <c r="E6" i="1"/>
  <c r="AK6" i="1"/>
  <c r="U6" i="1"/>
  <c r="I6" i="1"/>
  <c r="Y6" i="1"/>
  <c r="AC6" i="1"/>
  <c r="M6" i="1"/>
  <c r="AO6" i="1"/>
  <c r="AS6" i="1"/>
  <c r="AU6" i="1"/>
  <c r="AM6" i="1"/>
  <c r="AI6" i="1"/>
  <c r="G6" i="1"/>
  <c r="O6" i="1"/>
  <c r="AE6" i="1"/>
  <c r="AA6" i="1"/>
  <c r="S6" i="1"/>
  <c r="K6" i="1"/>
  <c r="AQ6" i="1"/>
  <c r="Q6" i="1"/>
  <c r="AW42" i="1"/>
  <c r="AS42" i="1"/>
  <c r="AO42" i="1"/>
  <c r="AK42" i="1"/>
  <c r="AG42" i="1"/>
  <c r="AC42" i="1"/>
  <c r="Y42" i="1"/>
  <c r="U42" i="1"/>
  <c r="M42" i="1"/>
  <c r="I42" i="1"/>
  <c r="E42" i="1"/>
  <c r="AY42" i="1"/>
  <c r="O42" i="1"/>
  <c r="AA42" i="1"/>
  <c r="AE42" i="1"/>
  <c r="AI42" i="1"/>
  <c r="AM42" i="1"/>
  <c r="K42" i="1"/>
  <c r="AU42" i="1"/>
  <c r="G42" i="1"/>
  <c r="S42" i="1"/>
  <c r="Q42" i="1"/>
  <c r="AQ42" i="1"/>
  <c r="AW37" i="1"/>
  <c r="AS37" i="1"/>
  <c r="AO37" i="1"/>
  <c r="AK37" i="1"/>
  <c r="AG37" i="1"/>
  <c r="AM37" i="1"/>
  <c r="O37" i="1"/>
  <c r="AY37" i="1"/>
  <c r="AA37" i="1"/>
  <c r="AE37" i="1"/>
  <c r="S37" i="1"/>
  <c r="G37" i="1"/>
  <c r="AU37" i="1"/>
  <c r="AI37" i="1"/>
  <c r="K37" i="1"/>
  <c r="AQ37" i="1"/>
  <c r="E37" i="1"/>
  <c r="M37" i="1"/>
  <c r="I37" i="1"/>
  <c r="AC37" i="1"/>
  <c r="Y37" i="1"/>
  <c r="U37" i="1"/>
  <c r="Q37" i="1"/>
  <c r="AW129" i="1"/>
  <c r="AS129" i="1"/>
  <c r="AO129" i="1"/>
  <c r="AK129" i="1"/>
  <c r="AG129" i="1"/>
  <c r="AC129" i="1"/>
  <c r="Y129" i="1"/>
  <c r="U129" i="1"/>
  <c r="AU129" i="1"/>
  <c r="AI129" i="1"/>
  <c r="K129" i="1"/>
  <c r="AM129" i="1"/>
  <c r="O129" i="1"/>
  <c r="AY129" i="1"/>
  <c r="AA129" i="1"/>
  <c r="AE129" i="1"/>
  <c r="G129" i="1"/>
  <c r="AQ129" i="1"/>
  <c r="S129" i="1"/>
  <c r="M129" i="1"/>
  <c r="I129" i="1"/>
  <c r="E129" i="1"/>
  <c r="Q129" i="1"/>
  <c r="AY107" i="1"/>
  <c r="AU107" i="1"/>
  <c r="K107" i="1"/>
  <c r="U107" i="1"/>
  <c r="G107" i="1"/>
  <c r="AG107" i="1"/>
  <c r="AI107" i="1"/>
  <c r="S107" i="1"/>
  <c r="AE107" i="1"/>
  <c r="O107" i="1"/>
  <c r="AO107" i="1"/>
  <c r="I107" i="1"/>
  <c r="AS107" i="1"/>
  <c r="AC107" i="1"/>
  <c r="E107" i="1"/>
  <c r="AM107" i="1"/>
  <c r="AK107" i="1"/>
  <c r="M107" i="1"/>
  <c r="AW107" i="1"/>
  <c r="Y107" i="1"/>
  <c r="AA107" i="1"/>
  <c r="Q107" i="1"/>
  <c r="AQ107" i="1"/>
  <c r="AY76" i="1"/>
  <c r="AE76" i="1"/>
  <c r="AU76" i="1"/>
  <c r="E76" i="1"/>
  <c r="M76" i="1"/>
  <c r="AM76" i="1"/>
  <c r="Y76" i="1"/>
  <c r="U76" i="1"/>
  <c r="G76" i="1"/>
  <c r="AG76" i="1"/>
  <c r="S76" i="1"/>
  <c r="AI76" i="1"/>
  <c r="AC76" i="1"/>
  <c r="AO76" i="1"/>
  <c r="AK76" i="1"/>
  <c r="O76" i="1"/>
  <c r="AW76" i="1"/>
  <c r="I76" i="1"/>
  <c r="AA76" i="1"/>
  <c r="K76" i="1"/>
  <c r="AS76" i="1"/>
  <c r="Q76" i="1"/>
  <c r="AQ76" i="1"/>
  <c r="AY119" i="1"/>
  <c r="AU119" i="1"/>
  <c r="AM119" i="1"/>
  <c r="I119" i="1"/>
  <c r="AS119" i="1"/>
  <c r="AK119" i="1"/>
  <c r="U119" i="1"/>
  <c r="Y119" i="1"/>
  <c r="K119" i="1"/>
  <c r="AE119" i="1"/>
  <c r="G119" i="1"/>
  <c r="AG119" i="1"/>
  <c r="AA119" i="1"/>
  <c r="S119" i="1"/>
  <c r="E119" i="1"/>
  <c r="AW119" i="1"/>
  <c r="O119" i="1"/>
  <c r="AO119" i="1"/>
  <c r="AI119" i="1"/>
  <c r="AC119" i="1"/>
  <c r="M119" i="1"/>
  <c r="AQ119" i="1"/>
  <c r="Q119" i="1"/>
  <c r="AY132" i="1"/>
  <c r="AK132" i="1"/>
  <c r="U132" i="1"/>
  <c r="G132" i="1"/>
  <c r="AG132" i="1"/>
  <c r="AA132" i="1"/>
  <c r="K132" i="1"/>
  <c r="AU132" i="1"/>
  <c r="AE132" i="1"/>
  <c r="O132" i="1"/>
  <c r="AO132" i="1"/>
  <c r="AI132" i="1"/>
  <c r="S132" i="1"/>
  <c r="E132" i="1"/>
  <c r="AM132" i="1"/>
  <c r="I132" i="1"/>
  <c r="AS132" i="1"/>
  <c r="AC132" i="1"/>
  <c r="M132" i="1"/>
  <c r="AW132" i="1"/>
  <c r="Y132" i="1"/>
  <c r="Q132" i="1"/>
  <c r="AQ132" i="1"/>
  <c r="AW5" i="1"/>
  <c r="AS5" i="1"/>
  <c r="AO5" i="1"/>
  <c r="AM5" i="1"/>
  <c r="S5" i="1"/>
  <c r="K5" i="1"/>
  <c r="AY5" i="1"/>
  <c r="G5" i="1"/>
  <c r="O5" i="1"/>
  <c r="AU5" i="1"/>
  <c r="U5" i="1"/>
  <c r="M5" i="1"/>
  <c r="AA5" i="1"/>
  <c r="E5" i="1"/>
  <c r="AC5" i="1"/>
  <c r="I5" i="1"/>
  <c r="AG5" i="1"/>
  <c r="AI5" i="1"/>
  <c r="AE5" i="1"/>
  <c r="Y5" i="1"/>
  <c r="AK5" i="1"/>
  <c r="AQ5" i="1"/>
  <c r="Q5" i="1"/>
  <c r="AY97" i="1"/>
  <c r="AK97" i="1"/>
  <c r="U97" i="1"/>
  <c r="E97" i="1"/>
  <c r="AO97" i="1"/>
  <c r="K97" i="1"/>
  <c r="AW97" i="1"/>
  <c r="AA97" i="1"/>
  <c r="M97" i="1"/>
  <c r="I97" i="1"/>
  <c r="AU97" i="1"/>
  <c r="AC97" i="1"/>
  <c r="Y97" i="1"/>
  <c r="AS97" i="1"/>
  <c r="AG97" i="1"/>
  <c r="G97" i="1"/>
  <c r="S97" i="1"/>
  <c r="O97" i="1"/>
  <c r="AM97" i="1"/>
  <c r="AI97" i="1"/>
  <c r="AE97" i="1"/>
  <c r="Q97" i="1"/>
  <c r="AQ97" i="1"/>
  <c r="AW50" i="1"/>
  <c r="AS50" i="1"/>
  <c r="AO50" i="1"/>
  <c r="AK50" i="1"/>
  <c r="AG50" i="1"/>
  <c r="AC50" i="1"/>
  <c r="Y50" i="1"/>
  <c r="U50" i="1"/>
  <c r="M50" i="1"/>
  <c r="I50" i="1"/>
  <c r="E50" i="1"/>
  <c r="AY50" i="1"/>
  <c r="O50" i="1"/>
  <c r="AA50" i="1"/>
  <c r="AU50" i="1"/>
  <c r="AI50" i="1"/>
  <c r="G50" i="1"/>
  <c r="S50" i="1"/>
  <c r="K50" i="1"/>
  <c r="AM50" i="1"/>
  <c r="AE50" i="1"/>
  <c r="Q50" i="1"/>
  <c r="AQ50" i="1"/>
  <c r="W38" i="1"/>
  <c r="AW21" i="1"/>
  <c r="AS21" i="1"/>
  <c r="AO21" i="1"/>
  <c r="AY21" i="1"/>
  <c r="AA21" i="1"/>
  <c r="K21" i="1"/>
  <c r="AE21" i="1"/>
  <c r="S21" i="1"/>
  <c r="G21" i="1"/>
  <c r="AI21" i="1"/>
  <c r="AU21" i="1"/>
  <c r="AM21" i="1"/>
  <c r="O21" i="1"/>
  <c r="AC21" i="1"/>
  <c r="AG21" i="1"/>
  <c r="M21" i="1"/>
  <c r="I21" i="1"/>
  <c r="E21" i="1"/>
  <c r="AQ21" i="1"/>
  <c r="Y21" i="1"/>
  <c r="AK21" i="1"/>
  <c r="U21" i="1"/>
  <c r="Q21" i="1"/>
  <c r="AY92" i="1"/>
  <c r="AW92" i="1"/>
  <c r="AG92" i="1"/>
  <c r="AO92" i="1"/>
  <c r="Y92" i="1"/>
  <c r="S92" i="1"/>
  <c r="AK92" i="1"/>
  <c r="AM92" i="1"/>
  <c r="G92" i="1"/>
  <c r="AA92" i="1"/>
  <c r="K92" i="1"/>
  <c r="AS92" i="1"/>
  <c r="E92" i="1"/>
  <c r="AU92" i="1"/>
  <c r="O92" i="1"/>
  <c r="AI92" i="1"/>
  <c r="U92" i="1"/>
  <c r="M92" i="1"/>
  <c r="I92" i="1"/>
  <c r="AC92" i="1"/>
  <c r="AE92" i="1"/>
  <c r="Q92" i="1"/>
  <c r="AQ92" i="1"/>
  <c r="AY138" i="1"/>
  <c r="AO138" i="1"/>
  <c r="S138" i="1"/>
  <c r="AK138" i="1"/>
  <c r="M138" i="1"/>
  <c r="G138" i="1"/>
  <c r="AA138" i="1"/>
  <c r="K138" i="1"/>
  <c r="AS138" i="1"/>
  <c r="AE138" i="1"/>
  <c r="AW138" i="1"/>
  <c r="Y138" i="1"/>
  <c r="O138" i="1"/>
  <c r="AI138" i="1"/>
  <c r="U138" i="1"/>
  <c r="AM138" i="1"/>
  <c r="AG138" i="1"/>
  <c r="I138" i="1"/>
  <c r="AC138" i="1"/>
  <c r="E138" i="1"/>
  <c r="AU138" i="1"/>
  <c r="Q138" i="1"/>
  <c r="AQ138" i="1"/>
  <c r="AW9" i="1"/>
  <c r="AS9" i="1"/>
  <c r="AO9" i="1"/>
  <c r="AK9" i="1"/>
  <c r="AG9" i="1"/>
  <c r="AY9" i="1"/>
  <c r="O9" i="1"/>
  <c r="AU9" i="1"/>
  <c r="AA9" i="1"/>
  <c r="AE9" i="1"/>
  <c r="S9" i="1"/>
  <c r="U9" i="1"/>
  <c r="Y9" i="1"/>
  <c r="G9" i="1"/>
  <c r="I9" i="1"/>
  <c r="AM9" i="1"/>
  <c r="E9" i="1"/>
  <c r="AI9" i="1"/>
  <c r="AC9" i="1"/>
  <c r="K9" i="1"/>
  <c r="M9" i="1"/>
  <c r="Q9" i="1"/>
  <c r="AQ9" i="1"/>
  <c r="AW30" i="1"/>
  <c r="AS30" i="1"/>
  <c r="AO30" i="1"/>
  <c r="AK30" i="1"/>
  <c r="AG30" i="1"/>
  <c r="AC30" i="1"/>
  <c r="Y30" i="1"/>
  <c r="U30" i="1"/>
  <c r="M30" i="1"/>
  <c r="I30" i="1"/>
  <c r="E30" i="1"/>
  <c r="AY30" i="1"/>
  <c r="AU30" i="1"/>
  <c r="G30" i="1"/>
  <c r="S30" i="1"/>
  <c r="K30" i="1"/>
  <c r="AM30" i="1"/>
  <c r="O30" i="1"/>
  <c r="AA30" i="1"/>
  <c r="AE30" i="1"/>
  <c r="AI30" i="1"/>
  <c r="Q30" i="1"/>
  <c r="AQ30" i="1"/>
  <c r="V147" i="1"/>
  <c r="AY113" i="1"/>
  <c r="AA113" i="1"/>
  <c r="S113" i="1"/>
  <c r="AK113" i="1"/>
  <c r="AM113" i="1"/>
  <c r="Y113" i="1"/>
  <c r="AI113" i="1"/>
  <c r="K113" i="1"/>
  <c r="AS113" i="1"/>
  <c r="E113" i="1"/>
  <c r="AU113" i="1"/>
  <c r="AG113" i="1"/>
  <c r="U113" i="1"/>
  <c r="M113" i="1"/>
  <c r="G113" i="1"/>
  <c r="AO113" i="1"/>
  <c r="I113" i="1"/>
  <c r="AC113" i="1"/>
  <c r="AE113" i="1"/>
  <c r="O113" i="1"/>
  <c r="AW113" i="1"/>
  <c r="AQ113" i="1"/>
  <c r="Q113" i="1"/>
  <c r="AY124" i="1"/>
  <c r="M124" i="1"/>
  <c r="I124" i="1"/>
  <c r="AK124" i="1"/>
  <c r="AE124" i="1"/>
  <c r="E124" i="1"/>
  <c r="Y124" i="1"/>
  <c r="AA124" i="1"/>
  <c r="K124" i="1"/>
  <c r="AU124" i="1"/>
  <c r="AM124" i="1"/>
  <c r="G124" i="1"/>
  <c r="AG124" i="1"/>
  <c r="AI124" i="1"/>
  <c r="S124" i="1"/>
  <c r="U124" i="1"/>
  <c r="AW124" i="1"/>
  <c r="O124" i="1"/>
  <c r="AO124" i="1"/>
  <c r="AS124" i="1"/>
  <c r="AC124" i="1"/>
  <c r="AX145" i="1"/>
  <c r="W145" i="1" s="1"/>
  <c r="Q124" i="1"/>
  <c r="AQ124" i="1"/>
  <c r="AW45" i="1"/>
  <c r="AS45" i="1"/>
  <c r="AO45" i="1"/>
  <c r="AK45" i="1"/>
  <c r="AG45" i="1"/>
  <c r="AE45" i="1"/>
  <c r="S45" i="1"/>
  <c r="G45" i="1"/>
  <c r="AU45" i="1"/>
  <c r="AI45" i="1"/>
  <c r="K45" i="1"/>
  <c r="AA45" i="1"/>
  <c r="AM45" i="1"/>
  <c r="O45" i="1"/>
  <c r="AY45" i="1"/>
  <c r="U45" i="1"/>
  <c r="E45" i="1"/>
  <c r="AQ45" i="1"/>
  <c r="AC45" i="1"/>
  <c r="I45" i="1"/>
  <c r="Y45" i="1"/>
  <c r="M45" i="1"/>
  <c r="Q45" i="1"/>
  <c r="AY88" i="1"/>
  <c r="AU88" i="1"/>
  <c r="M88" i="1"/>
  <c r="AG88" i="1"/>
  <c r="I88" i="1"/>
  <c r="K88" i="1"/>
  <c r="AS88" i="1"/>
  <c r="AE88" i="1"/>
  <c r="G88" i="1"/>
  <c r="AO88" i="1"/>
  <c r="S88" i="1"/>
  <c r="U88" i="1"/>
  <c r="AM88" i="1"/>
  <c r="O88" i="1"/>
  <c r="AW88" i="1"/>
  <c r="AA88" i="1"/>
  <c r="AC88" i="1"/>
  <c r="E88" i="1"/>
  <c r="Y88" i="1"/>
  <c r="AI88" i="1"/>
  <c r="AK88" i="1"/>
  <c r="AQ88" i="1"/>
  <c r="Q88" i="1"/>
  <c r="AW41" i="1"/>
  <c r="AS41" i="1"/>
  <c r="AO41" i="1"/>
  <c r="AK41" i="1"/>
  <c r="AG41" i="1"/>
  <c r="AU41" i="1"/>
  <c r="AI41" i="1"/>
  <c r="K41" i="1"/>
  <c r="AM41" i="1"/>
  <c r="O41" i="1"/>
  <c r="AE41" i="1"/>
  <c r="S41" i="1"/>
  <c r="G41" i="1"/>
  <c r="AY41" i="1"/>
  <c r="AA41" i="1"/>
  <c r="AQ41" i="1"/>
  <c r="E41" i="1"/>
  <c r="I41" i="1"/>
  <c r="M41" i="1"/>
  <c r="AC41" i="1"/>
  <c r="Y41" i="1"/>
  <c r="U41" i="1"/>
  <c r="Q41" i="1"/>
  <c r="W21" i="1"/>
  <c r="AY4" i="1"/>
  <c r="AA4" i="1"/>
  <c r="AE4" i="1"/>
  <c r="AI4" i="1"/>
  <c r="AU4" i="1"/>
  <c r="AM4" i="1"/>
  <c r="S4" i="1"/>
  <c r="G4" i="1"/>
  <c r="Y4" i="1"/>
  <c r="M4" i="1"/>
  <c r="O4" i="1"/>
  <c r="E4" i="1"/>
  <c r="AS4" i="1"/>
  <c r="AC4" i="1"/>
  <c r="U4" i="1"/>
  <c r="I4" i="1"/>
  <c r="K4" i="1"/>
  <c r="AO4" i="1"/>
  <c r="AK4" i="1"/>
  <c r="AW4" i="1"/>
  <c r="AG4" i="1"/>
  <c r="AQ4" i="1"/>
  <c r="Q4" i="1"/>
  <c r="W52" i="1"/>
  <c r="AY99" i="1"/>
  <c r="I99" i="1"/>
  <c r="K99" i="1"/>
  <c r="U99" i="1"/>
  <c r="AE99" i="1"/>
  <c r="AG99" i="1"/>
  <c r="S99" i="1"/>
  <c r="AC99" i="1"/>
  <c r="AM99" i="1"/>
  <c r="AO99" i="1"/>
  <c r="AA99" i="1"/>
  <c r="E99" i="1"/>
  <c r="AK99" i="1"/>
  <c r="G99" i="1"/>
  <c r="AU99" i="1"/>
  <c r="AW99" i="1"/>
  <c r="Y99" i="1"/>
  <c r="AI99" i="1"/>
  <c r="M99" i="1"/>
  <c r="AS99" i="1"/>
  <c r="O99" i="1"/>
  <c r="AQ99" i="1"/>
  <c r="Q99" i="1"/>
  <c r="AY142" i="1"/>
  <c r="S142" i="1"/>
  <c r="K142" i="1"/>
  <c r="AS142" i="1"/>
  <c r="M142" i="1"/>
  <c r="O142" i="1"/>
  <c r="AW142" i="1"/>
  <c r="AA142" i="1"/>
  <c r="U142" i="1"/>
  <c r="AE142" i="1"/>
  <c r="Y142" i="1"/>
  <c r="AI142" i="1"/>
  <c r="AC142" i="1"/>
  <c r="AM142" i="1"/>
  <c r="AG142" i="1"/>
  <c r="I142" i="1"/>
  <c r="AK142" i="1"/>
  <c r="E142" i="1"/>
  <c r="AU142" i="1"/>
  <c r="G142" i="1"/>
  <c r="AO142" i="1"/>
  <c r="Q142" i="1"/>
  <c r="AQ142" i="1"/>
  <c r="AW91" i="1"/>
  <c r="AY91" i="1"/>
  <c r="AA91" i="1"/>
  <c r="AE91" i="1"/>
  <c r="S91" i="1"/>
  <c r="G91" i="1"/>
  <c r="AU91" i="1"/>
  <c r="AI91" i="1"/>
  <c r="K91" i="1"/>
  <c r="AM91" i="1"/>
  <c r="O91" i="1"/>
  <c r="E91" i="1"/>
  <c r="AC91" i="1"/>
  <c r="AQ91" i="1"/>
  <c r="AK91" i="1"/>
  <c r="AS91" i="1"/>
  <c r="I91" i="1"/>
  <c r="AO91" i="1"/>
  <c r="U91" i="1"/>
  <c r="Y91" i="1"/>
  <c r="M91" i="1"/>
  <c r="AG91" i="1"/>
  <c r="Q91" i="1"/>
  <c r="AY136" i="1"/>
  <c r="AU136" i="1"/>
  <c r="AE136" i="1"/>
  <c r="O136" i="1"/>
  <c r="AO136" i="1"/>
  <c r="AI136" i="1"/>
  <c r="S136" i="1"/>
  <c r="K136" i="1"/>
  <c r="E136" i="1"/>
  <c r="AM136" i="1"/>
  <c r="I136" i="1"/>
  <c r="AS136" i="1"/>
  <c r="AC136" i="1"/>
  <c r="M136" i="1"/>
  <c r="AW136" i="1"/>
  <c r="Y136" i="1"/>
  <c r="AK136" i="1"/>
  <c r="U136" i="1"/>
  <c r="G136" i="1"/>
  <c r="AG136" i="1"/>
  <c r="AA136" i="1"/>
  <c r="Q136" i="1"/>
  <c r="AQ136" i="1"/>
  <c r="AY109" i="1"/>
  <c r="I109" i="1"/>
  <c r="AC109" i="1"/>
  <c r="AE109" i="1"/>
  <c r="Y109" i="1"/>
  <c r="G109" i="1"/>
  <c r="S109" i="1"/>
  <c r="AK109" i="1"/>
  <c r="AM109" i="1"/>
  <c r="AG109" i="1"/>
  <c r="O109" i="1"/>
  <c r="AA109" i="1"/>
  <c r="K109" i="1"/>
  <c r="AS109" i="1"/>
  <c r="E109" i="1"/>
  <c r="AU109" i="1"/>
  <c r="AW109" i="1"/>
  <c r="AO109" i="1"/>
  <c r="AI109" i="1"/>
  <c r="U109" i="1"/>
  <c r="M109" i="1"/>
  <c r="Q109" i="1"/>
  <c r="AQ109" i="1"/>
  <c r="W121" i="1"/>
  <c r="W90" i="1"/>
  <c r="W9" i="1"/>
  <c r="AY115" i="1"/>
  <c r="AO115" i="1"/>
  <c r="AC115" i="1"/>
  <c r="E115" i="1"/>
  <c r="AM115" i="1"/>
  <c r="AA115" i="1"/>
  <c r="AK115" i="1"/>
  <c r="M115" i="1"/>
  <c r="AW115" i="1"/>
  <c r="G115" i="1"/>
  <c r="Y115" i="1"/>
  <c r="AI115" i="1"/>
  <c r="K115" i="1"/>
  <c r="AU115" i="1"/>
  <c r="U115" i="1"/>
  <c r="O115" i="1"/>
  <c r="AG115" i="1"/>
  <c r="I115" i="1"/>
  <c r="AS115" i="1"/>
  <c r="S115" i="1"/>
  <c r="AE115" i="1"/>
  <c r="AQ115" i="1"/>
  <c r="Q115" i="1"/>
  <c r="AW10" i="1"/>
  <c r="AS10" i="1"/>
  <c r="AO10" i="1"/>
  <c r="AK10" i="1"/>
  <c r="AG10" i="1"/>
  <c r="AC10" i="1"/>
  <c r="Y10" i="1"/>
  <c r="U10" i="1"/>
  <c r="M10" i="1"/>
  <c r="I10" i="1"/>
  <c r="E10" i="1"/>
  <c r="AY10" i="1"/>
  <c r="AI10" i="1"/>
  <c r="K10" i="1"/>
  <c r="AE10" i="1"/>
  <c r="S10" i="1"/>
  <c r="AM10" i="1"/>
  <c r="G10" i="1"/>
  <c r="AU10" i="1"/>
  <c r="O10" i="1"/>
  <c r="AA10" i="1"/>
  <c r="Q10" i="1"/>
  <c r="AQ10" i="1"/>
  <c r="W14" i="1"/>
  <c r="W22" i="1"/>
  <c r="W48" i="1"/>
  <c r="W6" i="1"/>
  <c r="W42" i="1"/>
  <c r="AW17" i="1"/>
  <c r="AS17" i="1"/>
  <c r="AO17" i="1"/>
  <c r="AK17" i="1"/>
  <c r="AE17" i="1"/>
  <c r="S17" i="1"/>
  <c r="G17" i="1"/>
  <c r="AU17" i="1"/>
  <c r="AI17" i="1"/>
  <c r="K17" i="1"/>
  <c r="AM17" i="1"/>
  <c r="O17" i="1"/>
  <c r="AY17" i="1"/>
  <c r="AA17" i="1"/>
  <c r="AQ17" i="1"/>
  <c r="M17" i="1"/>
  <c r="AG17" i="1"/>
  <c r="E17" i="1"/>
  <c r="Y17" i="1"/>
  <c r="AC17" i="1"/>
  <c r="I17" i="1"/>
  <c r="U17" i="1"/>
  <c r="Q17" i="1"/>
  <c r="AW29" i="1"/>
  <c r="AS29" i="1"/>
  <c r="AO29" i="1"/>
  <c r="AK29" i="1"/>
  <c r="AG29" i="1"/>
  <c r="AC29" i="1"/>
  <c r="Y29" i="1"/>
  <c r="AE29" i="1"/>
  <c r="S29" i="1"/>
  <c r="G29" i="1"/>
  <c r="AU29" i="1"/>
  <c r="AI29" i="1"/>
  <c r="K29" i="1"/>
  <c r="AM29" i="1"/>
  <c r="O29" i="1"/>
  <c r="AA29" i="1"/>
  <c r="AY29" i="1"/>
  <c r="I29" i="1"/>
  <c r="AQ29" i="1"/>
  <c r="U29" i="1"/>
  <c r="E29" i="1"/>
  <c r="M29" i="1"/>
  <c r="Q29" i="1"/>
  <c r="AW57" i="1"/>
  <c r="AS57" i="1"/>
  <c r="AO57" i="1"/>
  <c r="AK57" i="1"/>
  <c r="AG57" i="1"/>
  <c r="AC57" i="1"/>
  <c r="Y57" i="1"/>
  <c r="U57" i="1"/>
  <c r="M57" i="1"/>
  <c r="AU57" i="1"/>
  <c r="AI57" i="1"/>
  <c r="K57" i="1"/>
  <c r="AM57" i="1"/>
  <c r="O57" i="1"/>
  <c r="AY57" i="1"/>
  <c r="AA57" i="1"/>
  <c r="AE57" i="1"/>
  <c r="S57" i="1"/>
  <c r="G57" i="1"/>
  <c r="E57" i="1"/>
  <c r="AQ57" i="1"/>
  <c r="I57" i="1"/>
  <c r="Q57" i="1"/>
  <c r="AY130" i="1"/>
  <c r="AS130" i="1"/>
  <c r="AC130" i="1"/>
  <c r="M130" i="1"/>
  <c r="G130" i="1"/>
  <c r="AO130" i="1"/>
  <c r="I130" i="1"/>
  <c r="AK130" i="1"/>
  <c r="AE130" i="1"/>
  <c r="O130" i="1"/>
  <c r="AW130" i="1"/>
  <c r="S130" i="1"/>
  <c r="K130" i="1"/>
  <c r="AM130" i="1"/>
  <c r="Y130" i="1"/>
  <c r="AA130" i="1"/>
  <c r="U130" i="1"/>
  <c r="E130" i="1"/>
  <c r="AU130" i="1"/>
  <c r="AG130" i="1"/>
  <c r="AI130" i="1"/>
  <c r="Q130" i="1"/>
  <c r="AQ130" i="1"/>
  <c r="W70" i="1"/>
  <c r="AY24" i="1"/>
  <c r="AU24" i="1"/>
  <c r="AM24" i="1"/>
  <c r="AI24" i="1"/>
  <c r="AE24" i="1"/>
  <c r="AA24" i="1"/>
  <c r="S24" i="1"/>
  <c r="O24" i="1"/>
  <c r="K24" i="1"/>
  <c r="G24" i="1"/>
  <c r="U24" i="1"/>
  <c r="Y24" i="1"/>
  <c r="I24" i="1"/>
  <c r="AG24" i="1"/>
  <c r="AK24" i="1"/>
  <c r="E24" i="1"/>
  <c r="AW24" i="1"/>
  <c r="AO24" i="1"/>
  <c r="AS24" i="1"/>
  <c r="M24" i="1"/>
  <c r="AC24" i="1"/>
  <c r="AQ24" i="1"/>
  <c r="Q24" i="1"/>
  <c r="AY20" i="1"/>
  <c r="AU20" i="1"/>
  <c r="AM20" i="1"/>
  <c r="AI20" i="1"/>
  <c r="AE20" i="1"/>
  <c r="AA20" i="1"/>
  <c r="S20" i="1"/>
  <c r="O20" i="1"/>
  <c r="K20" i="1"/>
  <c r="G20" i="1"/>
  <c r="AW20" i="1"/>
  <c r="AG20" i="1"/>
  <c r="AC20" i="1"/>
  <c r="AO20" i="1"/>
  <c r="AS20" i="1"/>
  <c r="AK20" i="1"/>
  <c r="M20" i="1"/>
  <c r="E20" i="1"/>
  <c r="Y20" i="1"/>
  <c r="U20" i="1"/>
  <c r="I20" i="1"/>
  <c r="AQ20" i="1"/>
  <c r="Q20" i="1"/>
  <c r="AY126" i="1"/>
  <c r="I126" i="1"/>
  <c r="K126" i="1"/>
  <c r="AS126" i="1"/>
  <c r="E126" i="1"/>
  <c r="AU126" i="1"/>
  <c r="G126" i="1"/>
  <c r="AO126" i="1"/>
  <c r="S126" i="1"/>
  <c r="U126" i="1"/>
  <c r="M126" i="1"/>
  <c r="O126" i="1"/>
  <c r="AW126" i="1"/>
  <c r="AA126" i="1"/>
  <c r="AC126" i="1"/>
  <c r="AE126" i="1"/>
  <c r="Y126" i="1"/>
  <c r="AI126" i="1"/>
  <c r="AK126" i="1"/>
  <c r="AM126" i="1"/>
  <c r="AG126" i="1"/>
  <c r="Q126" i="1"/>
  <c r="AQ126" i="1"/>
  <c r="AU83" i="1"/>
  <c r="AI83" i="1"/>
  <c r="K83" i="1"/>
  <c r="AM83" i="1"/>
  <c r="O83" i="1"/>
  <c r="AY83" i="1"/>
  <c r="AA83" i="1"/>
  <c r="AQ83" i="1"/>
  <c r="S83" i="1"/>
  <c r="AE83" i="1"/>
  <c r="G83" i="1"/>
  <c r="AW83" i="1"/>
  <c r="AG83" i="1"/>
  <c r="E83" i="1"/>
  <c r="AS83" i="1"/>
  <c r="AC83" i="1"/>
  <c r="M83" i="1"/>
  <c r="I83" i="1"/>
  <c r="AO83" i="1"/>
  <c r="Y83" i="1"/>
  <c r="AK83" i="1"/>
  <c r="U83" i="1"/>
  <c r="Q83" i="1"/>
  <c r="AW141" i="1"/>
  <c r="AS141" i="1"/>
  <c r="AO141" i="1"/>
  <c r="AK141" i="1"/>
  <c r="AG141" i="1"/>
  <c r="AC141" i="1"/>
  <c r="Y141" i="1"/>
  <c r="U141" i="1"/>
  <c r="M141" i="1"/>
  <c r="I141" i="1"/>
  <c r="AM141" i="1"/>
  <c r="O141" i="1"/>
  <c r="AY141" i="1"/>
  <c r="AA141" i="1"/>
  <c r="AE141" i="1"/>
  <c r="S141" i="1"/>
  <c r="G141" i="1"/>
  <c r="AU141" i="1"/>
  <c r="K141" i="1"/>
  <c r="AI141" i="1"/>
  <c r="AQ141" i="1"/>
  <c r="E141" i="1"/>
  <c r="Q141" i="1"/>
  <c r="W107" i="1"/>
  <c r="AW137" i="1"/>
  <c r="AS137" i="1"/>
  <c r="AO137" i="1"/>
  <c r="AK137" i="1"/>
  <c r="AG137" i="1"/>
  <c r="AC137" i="1"/>
  <c r="Y137" i="1"/>
  <c r="U137" i="1"/>
  <c r="M137" i="1"/>
  <c r="AY137" i="1"/>
  <c r="AA137" i="1"/>
  <c r="AQ137" i="1"/>
  <c r="AE137" i="1"/>
  <c r="S137" i="1"/>
  <c r="G137" i="1"/>
  <c r="AU137" i="1"/>
  <c r="AI137" i="1"/>
  <c r="K137" i="1"/>
  <c r="AM137" i="1"/>
  <c r="O137" i="1"/>
  <c r="E137" i="1"/>
  <c r="I137" i="1"/>
  <c r="Q137" i="1"/>
  <c r="W76" i="1"/>
  <c r="W119" i="1"/>
  <c r="W132" i="1"/>
  <c r="W5" i="1"/>
  <c r="AY16" i="1"/>
  <c r="AU16" i="1"/>
  <c r="AM16" i="1"/>
  <c r="AI16" i="1"/>
  <c r="AE16" i="1"/>
  <c r="AA16" i="1"/>
  <c r="S16" i="1"/>
  <c r="O16" i="1"/>
  <c r="K16" i="1"/>
  <c r="G16" i="1"/>
  <c r="AS16" i="1"/>
  <c r="AC16" i="1"/>
  <c r="AW16" i="1"/>
  <c r="AK16" i="1"/>
  <c r="E16" i="1"/>
  <c r="Y16" i="1"/>
  <c r="I16" i="1"/>
  <c r="M16" i="1"/>
  <c r="AG16" i="1"/>
  <c r="U16" i="1"/>
  <c r="AO16" i="1"/>
  <c r="Q16" i="1"/>
  <c r="AQ16" i="1"/>
  <c r="W97" i="1"/>
  <c r="W50" i="1"/>
  <c r="AY32" i="1"/>
  <c r="AU32" i="1"/>
  <c r="AM32" i="1"/>
  <c r="AI32" i="1"/>
  <c r="AE32" i="1"/>
  <c r="AA32" i="1"/>
  <c r="S32" i="1"/>
  <c r="O32" i="1"/>
  <c r="K32" i="1"/>
  <c r="G32" i="1"/>
  <c r="M32" i="1"/>
  <c r="Y32" i="1"/>
  <c r="U32" i="1"/>
  <c r="AG32" i="1"/>
  <c r="AS32" i="1"/>
  <c r="AC32" i="1"/>
  <c r="AW32" i="1"/>
  <c r="AO32" i="1"/>
  <c r="E32" i="1"/>
  <c r="AK32" i="1"/>
  <c r="I32" i="1"/>
  <c r="AQ32" i="1"/>
  <c r="Q32" i="1"/>
  <c r="AY7" i="1"/>
  <c r="AU7" i="1"/>
  <c r="AM7" i="1"/>
  <c r="AI7" i="1"/>
  <c r="AO7" i="1"/>
  <c r="Y7" i="1"/>
  <c r="AK7" i="1"/>
  <c r="M7" i="1"/>
  <c r="K7" i="1"/>
  <c r="I7" i="1"/>
  <c r="O7" i="1"/>
  <c r="E7" i="1"/>
  <c r="G7" i="1"/>
  <c r="AW7" i="1"/>
  <c r="AG7" i="1"/>
  <c r="S7" i="1"/>
  <c r="AA7" i="1"/>
  <c r="U7" i="1"/>
  <c r="AE7" i="1"/>
  <c r="AC7" i="1"/>
  <c r="AS7" i="1"/>
  <c r="Q7" i="1"/>
  <c r="AQ7" i="1"/>
  <c r="AY145" i="1" l="1"/>
  <c r="AA145" i="1"/>
  <c r="AG145" i="1"/>
  <c r="S145" i="1"/>
  <c r="E145" i="1"/>
  <c r="AM145" i="1"/>
  <c r="M145" i="1"/>
  <c r="AW145" i="1"/>
  <c r="AO145" i="1"/>
  <c r="Y145" i="1"/>
  <c r="K145" i="1"/>
  <c r="AS145" i="1"/>
  <c r="U145" i="1"/>
  <c r="AU145" i="1"/>
  <c r="G145" i="1"/>
  <c r="I145" i="1"/>
  <c r="O145" i="1"/>
  <c r="AC145" i="1"/>
  <c r="AK145" i="1"/>
  <c r="AI145" i="1"/>
  <c r="AE145" i="1"/>
  <c r="Q145" i="1"/>
  <c r="AQ145" i="1"/>
  <c r="AY78" i="1"/>
  <c r="AK78" i="1"/>
  <c r="AW78" i="1"/>
  <c r="AS78" i="1"/>
  <c r="AO78" i="1"/>
  <c r="AA78" i="1"/>
  <c r="S78" i="1"/>
  <c r="M78" i="1"/>
  <c r="O78" i="1"/>
  <c r="AG78" i="1"/>
  <c r="Y78" i="1"/>
  <c r="G78" i="1"/>
  <c r="E78" i="1"/>
  <c r="AC78" i="1"/>
  <c r="AM78" i="1"/>
  <c r="K78" i="1"/>
  <c r="I78" i="1"/>
  <c r="AI78" i="1"/>
  <c r="U78" i="1"/>
  <c r="AU78" i="1"/>
  <c r="AE78" i="1"/>
  <c r="Q78" i="1"/>
  <c r="AQ78" i="1"/>
  <c r="AY121" i="1"/>
  <c r="AO121" i="1"/>
  <c r="AI121" i="1"/>
  <c r="AK121" i="1"/>
  <c r="AA121" i="1"/>
  <c r="AS121" i="1"/>
  <c r="Y121" i="1"/>
  <c r="AE121" i="1"/>
  <c r="AW121" i="1"/>
  <c r="K121" i="1"/>
  <c r="AC121" i="1"/>
  <c r="S121" i="1"/>
  <c r="I121" i="1"/>
  <c r="G121" i="1"/>
  <c r="U121" i="1"/>
  <c r="AU121" i="1"/>
  <c r="AG121" i="1"/>
  <c r="M121" i="1"/>
  <c r="AM121" i="1"/>
  <c r="E121" i="1"/>
  <c r="O121" i="1"/>
  <c r="AQ121" i="1"/>
  <c r="Q121" i="1"/>
  <c r="AX147" i="1"/>
  <c r="W147" i="1" s="1"/>
  <c r="AY73" i="1"/>
  <c r="AK73" i="1"/>
  <c r="M73" i="1"/>
  <c r="AC73" i="1"/>
  <c r="I73" i="1"/>
  <c r="O73" i="1"/>
  <c r="AU73" i="1"/>
  <c r="AW73" i="1"/>
  <c r="AS73" i="1"/>
  <c r="AE73" i="1"/>
  <c r="K73" i="1"/>
  <c r="U73" i="1"/>
  <c r="E73" i="1"/>
  <c r="Y73" i="1"/>
  <c r="S73" i="1"/>
  <c r="G73" i="1"/>
  <c r="AM73" i="1"/>
  <c r="AO73" i="1"/>
  <c r="AI73" i="1"/>
  <c r="AA73" i="1"/>
  <c r="AG73" i="1"/>
  <c r="AQ73" i="1"/>
  <c r="Q73" i="1"/>
  <c r="AY147" i="1" l="1"/>
  <c r="AS147" i="1"/>
  <c r="AW147" i="1"/>
  <c r="O147" i="1"/>
  <c r="AG147" i="1"/>
  <c r="AA147" i="1"/>
  <c r="AM147" i="1"/>
  <c r="K147" i="1"/>
  <c r="I147" i="1"/>
  <c r="S147" i="1"/>
  <c r="AC147" i="1"/>
  <c r="Y147" i="1"/>
  <c r="U147" i="1"/>
  <c r="AU147" i="1"/>
  <c r="AI147" i="1"/>
  <c r="AO147" i="1"/>
  <c r="AK147" i="1"/>
  <c r="AE147" i="1"/>
  <c r="M147" i="1"/>
  <c r="G147" i="1"/>
  <c r="E147" i="1"/>
  <c r="AQ147" i="1"/>
  <c r="Q147" i="1"/>
</calcChain>
</file>

<file path=xl/sharedStrings.xml><?xml version="1.0" encoding="utf-8"?>
<sst xmlns="http://schemas.openxmlformats.org/spreadsheetml/2006/main" count="396" uniqueCount="240">
  <si>
    <t>Group 1211</t>
  </si>
  <si>
    <t>Percent of Total</t>
  </si>
  <si>
    <t>Group 1212</t>
  </si>
  <si>
    <t>Group 1213</t>
  </si>
  <si>
    <t>Group 1214</t>
  </si>
  <si>
    <t>Group 1215</t>
  </si>
  <si>
    <t>Group 1217</t>
  </si>
  <si>
    <r>
      <t xml:space="preserve">Classroom Instruction 
</t>
    </r>
    <r>
      <rPr>
        <sz val="10"/>
        <rFont val="Arial Narrow"/>
        <family val="2"/>
      </rPr>
      <t>(subset of Instruction)</t>
    </r>
  </si>
  <si>
    <t>Group 1221</t>
  </si>
  <si>
    <t>Group 1222</t>
  </si>
  <si>
    <t xml:space="preserve">Total Instruction 
</t>
  </si>
  <si>
    <t>Group 1223</t>
  </si>
  <si>
    <t>Group 1231</t>
  </si>
  <si>
    <t>Group 1232</t>
  </si>
  <si>
    <t>Group 1233</t>
  </si>
  <si>
    <t>Group 1234</t>
  </si>
  <si>
    <t>Group 1235</t>
  </si>
  <si>
    <t>Group 1241</t>
  </si>
  <si>
    <t>Group 1251</t>
  </si>
  <si>
    <t>Group 1261</t>
  </si>
  <si>
    <t xml:space="preserve">Total Support 
</t>
  </si>
  <si>
    <t>Group 1271</t>
  </si>
  <si>
    <t>Group 1281</t>
  </si>
  <si>
    <t>Group 1282</t>
  </si>
  <si>
    <t>Total Expenditures</t>
  </si>
  <si>
    <t>Regular Programs</t>
  </si>
  <si>
    <t xml:space="preserve"> Special Education Programs</t>
  </si>
  <si>
    <t>Vocational Education Programs</t>
  </si>
  <si>
    <t xml:space="preserve"> Other Instructional Programs</t>
  </si>
  <si>
    <t xml:space="preserve"> Adult/Continuing Education Programs</t>
  </si>
  <si>
    <t xml:space="preserve"> Special Programs</t>
  </si>
  <si>
    <t>Pupil Support Programs</t>
  </si>
  <si>
    <t>Instructional Staff Services</t>
  </si>
  <si>
    <t>School Administration</t>
  </si>
  <si>
    <t>General Administration</t>
  </si>
  <si>
    <t>Business Services</t>
  </si>
  <si>
    <t>Operations &amp; Maintenance of Plant Services</t>
  </si>
  <si>
    <t>Student Transportation Services</t>
  </si>
  <si>
    <t>Central Services</t>
  </si>
  <si>
    <t>Food Service Operations</t>
  </si>
  <si>
    <t>Enterprise Operations</t>
  </si>
  <si>
    <t>Community Service Operations</t>
  </si>
  <si>
    <t xml:space="preserve"> Facility Acquisition &amp; Construction Services</t>
  </si>
  <si>
    <t>Debt Services</t>
  </si>
  <si>
    <t>Other Uses of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</si>
  <si>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</si>
  <si>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</si>
  <si>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</si>
  <si>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</si>
  <si>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</si>
  <si>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</si>
  <si>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</si>
  <si>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</si>
  <si>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</si>
  <si>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</si>
  <si>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</si>
  <si>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</si>
  <si>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</si>
  <si>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</si>
  <si>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</si>
  <si>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</si>
  <si>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</si>
  <si>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</si>
  <si>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</si>
  <si>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</si>
  <si>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</si>
  <si>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</si>
  <si>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</si>
  <si>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</si>
  <si>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</si>
  <si>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</si>
  <si>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</si>
  <si>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</si>
  <si>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</si>
  <si>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</si>
  <si>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</si>
  <si>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</si>
  <si>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</si>
  <si>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</si>
  <si>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</si>
  <si>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</si>
  <si>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</si>
  <si>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</si>
  <si>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</si>
  <si>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</si>
  <si>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</si>
  <si>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</si>
  <si>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</si>
  <si>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</si>
  <si>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</si>
  <si>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</si>
  <si>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</si>
  <si>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</si>
  <si>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</si>
  <si>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</si>
  <si>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</si>
  <si>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</si>
  <si>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</si>
  <si>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</si>
  <si>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</si>
  <si>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</si>
  <si>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</si>
  <si>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</si>
  <si>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</si>
  <si>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</si>
  <si>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</si>
  <si>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</si>
  <si>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</si>
  <si>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</si>
  <si>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</si>
  <si>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</si>
  <si>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</si>
  <si>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</si>
  <si>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</si>
  <si>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</si>
  <si>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</si>
  <si>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</si>
  <si>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</si>
  <si>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</si>
  <si>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</si>
  <si>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</si>
  <si>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</si>
  <si>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</si>
  <si>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</si>
  <si>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</si>
  <si>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</si>
  <si>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</si>
  <si>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</si>
  <si>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</si>
  <si>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</si>
  <si>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</si>
  <si>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</si>
  <si>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</si>
  <si>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</si>
  <si>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</si>
  <si>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</si>
  <si>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</si>
  <si>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</si>
  <si>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</si>
  <si>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</si>
  <si>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</si>
  <si>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</si>
  <si>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</si>
  <si>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</si>
  <si>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</si>
  <si>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</si>
  <si>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</si>
  <si>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</si>
  <si>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</si>
  <si>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</si>
  <si>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</si>
  <si>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</si>
  <si>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</si>
  <si>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</si>
  <si>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</si>
  <si>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</si>
  <si>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</si>
  <si>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</si>
  <si>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</si>
  <si>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</si>
  <si>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</si>
  <si>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</si>
  <si>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</si>
  <si>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</si>
  <si>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</si>
  <si>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</si>
  <si>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</si>
  <si>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</si>
  <si>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</si>
  <si>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</si>
  <si>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</si>
  <si>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</si>
  <si>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</si>
  <si>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</si>
  <si>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</si>
  <si>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</si>
  <si>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</si>
  <si>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</si>
  <si>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</si>
  <si>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</si>
  <si>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</si>
  <si>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</si>
  <si>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</si>
  <si>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</si>
  <si>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</si>
  <si>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</si>
  <si>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</si>
  <si>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</si>
  <si>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</si>
  <si>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</si>
  <si>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</si>
  <si>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</si>
  <si>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</si>
  <si>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</si>
  <si>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</si>
  <si>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</si>
  <si>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</si>
  <si>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</si>
  <si>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</si>
  <si>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</si>
  <si>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</si>
  <si>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</si>
  <si>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</si>
  <si>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</si>
  <si>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</si>
  <si>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</si>
  <si>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</si>
  <si>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</si>
  <si>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</si>
  <si>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</si>
  <si>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</si>
  <si>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</si>
  <si>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</si>
  <si>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</si>
  <si>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</si>
  <si>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</si>
  <si>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</si>
  <si>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</si>
  <si>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</si>
  <si>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</si>
  <si>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</si>
  <si>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</si>
  <si>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</si>
  <si>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</si>
  <si>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</si>
  <si>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</si>
  <si>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</si>
  <si>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</si>
  <si>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</si>
  <si>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</si>
  <si>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</si>
  <si>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</si>
  <si>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</si>
  <si>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</si>
  <si>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</si>
  <si>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</si>
  <si>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</si>
  <si>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</si>
  <si>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*</t>
  </si>
  <si>
    <t>2017-2018 Expenditures:
By Group - Total Expenditures
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</si>
</sst>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.5"/>
      <name val="Arial Narrow"/>
      <family val="2"/>
    </font>
    <font>
      <b/>
      <sz val="10.5"/>
      <name val="Arial Narrow"/>
      <family val="2"/>
    </font>
    <font>
      <sz val="10"/>
      <color indexed="8"/>
      <name val="Arial"/>
      <family val="2"/>
    </font>
    <font>
      <sz val="10.5"/>
      <color indexed="8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0.5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9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8" fillId="0" borderId="10" xfId="2" applyNumberFormat="1" applyFont="1" applyFill="1" applyBorder="1" applyAlignment="1">
      <alignment horizontal="center" vertical="center" wrapText="1"/>
    </xf>
    <xf numFmtId="165" fontId="9" fillId="0" borderId="11" xfId="2" applyNumberFormat="1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vertical="center"/>
    </xf>
    <xf numFmtId="166" fontId="8" fillId="0" borderId="10" xfId="2" applyNumberFormat="1" applyFont="1" applyFill="1" applyBorder="1" applyAlignment="1">
      <alignment horizontal="right" vertical="center" wrapText="1"/>
    </xf>
    <xf numFmtId="10" fontId="8" fillId="0" borderId="10" xfId="1" applyNumberFormat="1" applyFont="1" applyFill="1" applyBorder="1" applyAlignment="1">
      <alignment horizontal="right" vertical="center" wrapText="1"/>
    </xf>
    <xf numFmtId="166" fontId="8" fillId="4" borderId="10" xfId="2" applyNumberFormat="1" applyFont="1" applyFill="1" applyBorder="1" applyAlignment="1">
      <alignment horizontal="right" vertical="center" wrapText="1"/>
    </xf>
    <xf numFmtId="10" fontId="8" fillId="4" borderId="10" xfId="2" applyNumberFormat="1" applyFont="1" applyFill="1" applyBorder="1" applyAlignment="1">
      <alignment horizontal="right" vertical="center" wrapText="1"/>
    </xf>
    <xf numFmtId="166" fontId="8" fillId="5" borderId="10" xfId="2" applyNumberFormat="1" applyFont="1" applyFill="1" applyBorder="1" applyAlignment="1">
      <alignment horizontal="right" vertical="center" wrapText="1"/>
    </xf>
    <xf numFmtId="10" fontId="8" fillId="5" borderId="10" xfId="2" applyNumberFormat="1" applyFont="1" applyFill="1" applyBorder="1" applyAlignment="1">
      <alignment horizontal="right" vertical="center" wrapText="1"/>
    </xf>
    <xf numFmtId="166" fontId="8" fillId="0" borderId="13" xfId="2" applyNumberFormat="1" applyFont="1" applyFill="1" applyBorder="1" applyAlignment="1">
      <alignment horizontal="right" vertical="center" wrapText="1"/>
    </xf>
    <xf numFmtId="166" fontId="8" fillId="6" borderId="10" xfId="2" applyNumberFormat="1" applyFont="1" applyFill="1" applyBorder="1" applyAlignment="1">
      <alignment horizontal="right" vertical="center" wrapText="1"/>
    </xf>
    <xf numFmtId="10" fontId="8" fillId="6" borderId="10" xfId="2" applyNumberFormat="1" applyFont="1" applyFill="1" applyBorder="1" applyAlignment="1">
      <alignment horizontal="right" vertical="center" wrapText="1"/>
    </xf>
    <xf numFmtId="166" fontId="8" fillId="7" borderId="10" xfId="2" applyNumberFormat="1" applyFont="1" applyFill="1" applyBorder="1" applyAlignment="1">
      <alignment horizontal="right" vertical="center" wrapText="1"/>
    </xf>
    <xf numFmtId="10" fontId="8" fillId="7" borderId="10" xfId="1" applyNumberFormat="1" applyFont="1" applyFill="1" applyBorder="1" applyAlignment="1">
      <alignment horizontal="right" vertical="center" wrapText="1"/>
    </xf>
    <xf numFmtId="165" fontId="8" fillId="0" borderId="13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vertical="center"/>
    </xf>
    <xf numFmtId="10" fontId="8" fillId="0" borderId="13" xfId="1" applyNumberFormat="1" applyFont="1" applyFill="1" applyBorder="1" applyAlignment="1">
      <alignment horizontal="right" vertical="center" wrapText="1"/>
    </xf>
    <xf numFmtId="166" fontId="8" fillId="4" borderId="13" xfId="2" applyNumberFormat="1" applyFont="1" applyFill="1" applyBorder="1" applyAlignment="1">
      <alignment horizontal="right" vertical="center" wrapText="1"/>
    </xf>
    <xf numFmtId="10" fontId="8" fillId="4" borderId="13" xfId="2" applyNumberFormat="1" applyFont="1" applyFill="1" applyBorder="1" applyAlignment="1">
      <alignment horizontal="right" vertical="center" wrapText="1"/>
    </xf>
    <xf numFmtId="166" fontId="8" fillId="5" borderId="13" xfId="2" applyNumberFormat="1" applyFont="1" applyFill="1" applyBorder="1" applyAlignment="1">
      <alignment horizontal="right" vertical="center" wrapText="1"/>
    </xf>
    <xf numFmtId="10" fontId="8" fillId="5" borderId="13" xfId="2" applyNumberFormat="1" applyFont="1" applyFill="1" applyBorder="1" applyAlignment="1">
      <alignment horizontal="right" vertical="center" wrapText="1"/>
    </xf>
    <xf numFmtId="166" fontId="8" fillId="6" borderId="13" xfId="2" applyNumberFormat="1" applyFont="1" applyFill="1" applyBorder="1" applyAlignment="1">
      <alignment horizontal="right" vertical="center" wrapText="1"/>
    </xf>
    <xf numFmtId="10" fontId="8" fillId="6" borderId="13" xfId="2" applyNumberFormat="1" applyFont="1" applyFill="1" applyBorder="1" applyAlignment="1">
      <alignment horizontal="right" vertical="center" wrapText="1"/>
    </xf>
    <xf numFmtId="166" fontId="8" fillId="7" borderId="13" xfId="2" applyNumberFormat="1" applyFont="1" applyFill="1" applyBorder="1" applyAlignment="1">
      <alignment horizontal="right" vertical="center" wrapText="1"/>
    </xf>
    <xf numFmtId="10" fontId="8" fillId="7" borderId="13" xfId="1" applyNumberFormat="1" applyFont="1" applyFill="1" applyBorder="1" applyAlignment="1">
      <alignment horizontal="right" vertical="center" wrapText="1"/>
    </xf>
    <xf numFmtId="165" fontId="8" fillId="0" borderId="16" xfId="2" applyNumberFormat="1" applyFont="1" applyFill="1" applyBorder="1" applyAlignment="1">
      <alignment horizontal="center" vertical="center" wrapText="1"/>
    </xf>
    <xf numFmtId="165" fontId="9" fillId="0" borderId="17" xfId="2" applyNumberFormat="1" applyFont="1" applyFill="1" applyBorder="1" applyAlignment="1">
      <alignment horizontal="center" vertical="center" wrapText="1"/>
    </xf>
    <xf numFmtId="0" fontId="8" fillId="0" borderId="18" xfId="2" applyFont="1" applyFill="1" applyBorder="1" applyAlignment="1">
      <alignment horizontal="left" vertical="center"/>
    </xf>
    <xf numFmtId="166" fontId="8" fillId="0" borderId="16" xfId="2" applyNumberFormat="1" applyFont="1" applyFill="1" applyBorder="1" applyAlignment="1">
      <alignment horizontal="right" vertical="center" wrapText="1"/>
    </xf>
    <xf numFmtId="10" fontId="8" fillId="0" borderId="16" xfId="1" applyNumberFormat="1" applyFont="1" applyFill="1" applyBorder="1" applyAlignment="1">
      <alignment horizontal="right" vertical="center" wrapText="1"/>
    </xf>
    <xf numFmtId="166" fontId="8" fillId="4" borderId="16" xfId="2" applyNumberFormat="1" applyFont="1" applyFill="1" applyBorder="1" applyAlignment="1">
      <alignment horizontal="right" vertical="center" wrapText="1"/>
    </xf>
    <xf numFmtId="10" fontId="8" fillId="4" borderId="16" xfId="2" applyNumberFormat="1" applyFont="1" applyFill="1" applyBorder="1" applyAlignment="1">
      <alignment horizontal="right" vertical="center" wrapText="1"/>
    </xf>
    <xf numFmtId="166" fontId="8" fillId="5" borderId="16" xfId="2" applyNumberFormat="1" applyFont="1" applyFill="1" applyBorder="1" applyAlignment="1">
      <alignment horizontal="right" vertical="center" wrapText="1"/>
    </xf>
    <xf numFmtId="10" fontId="8" fillId="5" borderId="16" xfId="2" applyNumberFormat="1" applyFont="1" applyFill="1" applyBorder="1" applyAlignment="1">
      <alignment horizontal="right" vertical="center" wrapText="1"/>
    </xf>
    <xf numFmtId="166" fontId="8" fillId="6" borderId="16" xfId="2" applyNumberFormat="1" applyFont="1" applyFill="1" applyBorder="1" applyAlignment="1">
      <alignment horizontal="right" vertical="center" wrapText="1"/>
    </xf>
    <xf numFmtId="10" fontId="8" fillId="6" borderId="16" xfId="2" applyNumberFormat="1" applyFont="1" applyFill="1" applyBorder="1" applyAlignment="1">
      <alignment horizontal="right" vertical="center" wrapText="1"/>
    </xf>
    <xf numFmtId="166" fontId="8" fillId="7" borderId="16" xfId="2" applyNumberFormat="1" applyFont="1" applyFill="1" applyBorder="1" applyAlignment="1">
      <alignment horizontal="right" vertical="center" wrapText="1"/>
    </xf>
    <xf numFmtId="10" fontId="8" fillId="7" borderId="16" xfId="1" applyNumberFormat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66" fontId="6" fillId="0" borderId="19" xfId="0" applyNumberFormat="1" applyFont="1" applyBorder="1" applyAlignment="1">
      <alignment vertical="center"/>
    </xf>
    <xf numFmtId="10" fontId="6" fillId="0" borderId="19" xfId="1" applyNumberFormat="1" applyFont="1" applyBorder="1" applyAlignment="1">
      <alignment vertical="center"/>
    </xf>
    <xf numFmtId="166" fontId="6" fillId="4" borderId="19" xfId="0" applyNumberFormat="1" applyFont="1" applyFill="1" applyBorder="1" applyAlignment="1">
      <alignment vertical="center"/>
    </xf>
    <xf numFmtId="9" fontId="6" fillId="4" borderId="19" xfId="0" applyNumberFormat="1" applyFont="1" applyFill="1" applyBorder="1" applyAlignment="1">
      <alignment vertical="center"/>
    </xf>
    <xf numFmtId="166" fontId="11" fillId="5" borderId="16" xfId="2" applyNumberFormat="1" applyFont="1" applyFill="1" applyBorder="1" applyAlignment="1">
      <alignment horizontal="right" vertical="center" wrapText="1"/>
    </xf>
    <xf numFmtId="10" fontId="6" fillId="5" borderId="19" xfId="0" applyNumberFormat="1" applyFont="1" applyFill="1" applyBorder="1" applyAlignment="1">
      <alignment vertical="center"/>
    </xf>
    <xf numFmtId="166" fontId="11" fillId="6" borderId="16" xfId="2" applyNumberFormat="1" applyFont="1" applyFill="1" applyBorder="1" applyAlignment="1">
      <alignment horizontal="right" vertical="center" wrapText="1"/>
    </xf>
    <xf numFmtId="10" fontId="11" fillId="6" borderId="16" xfId="2" applyNumberFormat="1" applyFont="1" applyFill="1" applyBorder="1" applyAlignment="1">
      <alignment horizontal="right" vertical="center" wrapText="1"/>
    </xf>
    <xf numFmtId="166" fontId="6" fillId="7" borderId="19" xfId="0" applyNumberFormat="1" applyFont="1" applyFill="1" applyBorder="1" applyAlignment="1">
      <alignment vertical="center"/>
    </xf>
    <xf numFmtId="10" fontId="6" fillId="7" borderId="19" xfId="1" applyNumberFormat="1" applyFont="1" applyFill="1" applyBorder="1" applyAlignment="1">
      <alignment vertical="center"/>
    </xf>
    <xf numFmtId="0" fontId="5" fillId="8" borderId="6" xfId="0" applyFont="1" applyFill="1" applyBorder="1" applyAlignment="1">
      <alignment vertical="center"/>
    </xf>
    <xf numFmtId="0" fontId="10" fillId="8" borderId="7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10" fontId="5" fillId="8" borderId="7" xfId="1" applyNumberFormat="1" applyFont="1" applyFill="1" applyBorder="1" applyAlignment="1">
      <alignment vertical="center"/>
    </xf>
    <xf numFmtId="9" fontId="5" fillId="8" borderId="7" xfId="0" applyNumberFormat="1" applyFont="1" applyFill="1" applyBorder="1" applyAlignment="1">
      <alignment vertical="center"/>
    </xf>
    <xf numFmtId="10" fontId="5" fillId="8" borderId="7" xfId="0" applyNumberFormat="1" applyFont="1" applyFill="1" applyBorder="1" applyAlignment="1">
      <alignment vertical="center"/>
    </xf>
    <xf numFmtId="10" fontId="8" fillId="4" borderId="10" xfId="1" applyNumberFormat="1" applyFont="1" applyFill="1" applyBorder="1" applyAlignment="1">
      <alignment horizontal="right" vertical="center" wrapText="1"/>
    </xf>
    <xf numFmtId="10" fontId="8" fillId="4" borderId="13" xfId="1" applyNumberFormat="1" applyFont="1" applyFill="1" applyBorder="1" applyAlignment="1">
      <alignment horizontal="right" vertical="center" wrapText="1"/>
    </xf>
    <xf numFmtId="10" fontId="6" fillId="4" borderId="19" xfId="1" applyNumberFormat="1" applyFont="1" applyFill="1" applyBorder="1" applyAlignment="1">
      <alignment vertical="center"/>
    </xf>
    <xf numFmtId="166" fontId="6" fillId="5" borderId="19" xfId="0" applyNumberFormat="1" applyFont="1" applyFill="1" applyBorder="1" applyAlignment="1">
      <alignment vertical="center"/>
    </xf>
    <xf numFmtId="166" fontId="6" fillId="6" borderId="19" xfId="0" applyNumberFormat="1" applyFont="1" applyFill="1" applyBorder="1" applyAlignment="1">
      <alignment vertical="center"/>
    </xf>
    <xf numFmtId="10" fontId="6" fillId="6" borderId="19" xfId="0" applyNumberFormat="1" applyFont="1" applyFill="1" applyBorder="1" applyAlignment="1">
      <alignment vertical="center"/>
    </xf>
    <xf numFmtId="10" fontId="6" fillId="4" borderId="19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Border="1" applyAlignment="1">
      <alignment vertical="center"/>
    </xf>
    <xf numFmtId="0" fontId="5" fillId="5" borderId="0" xfId="0" applyFont="1" applyFill="1" applyAlignment="1">
      <alignment vertical="center"/>
    </xf>
    <xf numFmtId="10" fontId="5" fillId="5" borderId="0" xfId="0" applyNumberFormat="1" applyFont="1" applyFill="1" applyAlignment="1">
      <alignment vertical="center"/>
    </xf>
    <xf numFmtId="0" fontId="5" fillId="6" borderId="0" xfId="0" applyFont="1" applyFill="1" applyAlignment="1">
      <alignment vertical="center"/>
    </xf>
    <xf numFmtId="10" fontId="5" fillId="6" borderId="0" xfId="0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0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4" sqref="A4"/>
      <selection pane="bottomRight" sqref="A1:C2"/>
    </sheetView>
  </sheetViews>
  <sheetFormatPr defaultRowHeight="15.75" x14ac:dyDescent="0.2"/>
  <cols>
    <col min="1" max="1" width="7.85546875" style="2" customWidth="1"/>
    <col min="2" max="2" width="1.7109375" style="81" customWidth="1"/>
    <col min="3" max="3" width="38.5703125" style="2" bestFit="1" customWidth="1"/>
    <col min="4" max="4" width="14.140625" style="2" customWidth="1"/>
    <col min="5" max="5" width="9.5703125" style="2" customWidth="1"/>
    <col min="6" max="6" width="14.140625" style="2" customWidth="1"/>
    <col min="7" max="7" width="9.5703125" style="2" customWidth="1"/>
    <col min="8" max="8" width="14.140625" style="2" customWidth="1"/>
    <col min="9" max="9" width="9.5703125" style="2" customWidth="1"/>
    <col min="10" max="10" width="14.140625" style="2" customWidth="1"/>
    <col min="11" max="11" width="9.5703125" style="2" customWidth="1"/>
    <col min="12" max="12" width="14.140625" style="2" customWidth="1"/>
    <col min="13" max="13" width="9.5703125" style="2" customWidth="1"/>
    <col min="14" max="14" width="14.140625" style="2" customWidth="1"/>
    <col min="15" max="15" width="9.5703125" style="2" customWidth="1"/>
    <col min="16" max="16" width="14.7109375" style="2" customWidth="1"/>
    <col min="17" max="17" width="9.5703125" style="2" customWidth="1"/>
    <col min="18" max="18" width="14.140625" style="2" customWidth="1"/>
    <col min="19" max="19" width="9.5703125" style="2" customWidth="1"/>
    <col min="20" max="20" width="14.140625" style="2" customWidth="1"/>
    <col min="21" max="21" width="9.5703125" style="2" customWidth="1"/>
    <col min="22" max="22" width="14.7109375" style="76" customWidth="1"/>
    <col min="23" max="23" width="9.5703125" style="77" customWidth="1"/>
    <col min="24" max="24" width="14.140625" style="2" customWidth="1"/>
    <col min="25" max="25" width="9.5703125" style="2" customWidth="1"/>
    <col min="26" max="26" width="14.140625" style="2" customWidth="1"/>
    <col min="27" max="27" width="9.5703125" style="2" customWidth="1"/>
    <col min="28" max="28" width="14.140625" style="2" customWidth="1"/>
    <col min="29" max="29" width="9.5703125" style="2" customWidth="1"/>
    <col min="30" max="30" width="14.140625" style="2" customWidth="1"/>
    <col min="31" max="31" width="9.5703125" style="2" customWidth="1"/>
    <col min="32" max="32" width="14.140625" style="2" customWidth="1"/>
    <col min="33" max="33" width="9.5703125" style="2" customWidth="1"/>
    <col min="34" max="34" width="14.140625" style="2" customWidth="1"/>
    <col min="35" max="35" width="9.5703125" style="2" customWidth="1"/>
    <col min="36" max="36" width="14.140625" style="2" customWidth="1"/>
    <col min="37" max="37" width="9.5703125" style="2" customWidth="1"/>
    <col min="38" max="38" width="14.140625" style="2" customWidth="1"/>
    <col min="39" max="39" width="9.5703125" style="2" customWidth="1"/>
    <col min="40" max="40" width="14.140625" style="2" customWidth="1"/>
    <col min="41" max="41" width="9.5703125" style="2" customWidth="1"/>
    <col min="42" max="42" width="14.7109375" style="78" customWidth="1"/>
    <col min="43" max="43" width="10.7109375" style="79" customWidth="1"/>
    <col min="44" max="44" width="13.7109375" style="2" customWidth="1"/>
    <col min="45" max="45" width="9.5703125" style="2" customWidth="1"/>
    <col min="46" max="46" width="13.28515625" style="2" customWidth="1"/>
    <col min="47" max="47" width="9.5703125" style="2" customWidth="1"/>
    <col min="48" max="48" width="12.5703125" style="2" customWidth="1"/>
    <col min="49" max="49" width="9.5703125" style="2" customWidth="1"/>
    <col min="50" max="50" width="14.28515625" style="2" customWidth="1"/>
    <col min="51" max="51" width="9.5703125" style="2" customWidth="1"/>
    <col min="52" max="16384" width="9.140625" style="2"/>
  </cols>
  <sheetData>
    <row r="1" spans="1:51" ht="27" customHeight="1" x14ac:dyDescent="0.2">
      <c r="A1" s="84" t="s">
        <v>239</v>
      </c>
      <c r="B1" s="85"/>
      <c r="C1" s="86"/>
      <c r="D1" s="1" t="s">
        <v>0</v>
      </c>
      <c r="E1" s="90" t="s">
        <v>1</v>
      </c>
      <c r="F1" s="1" t="s">
        <v>2</v>
      </c>
      <c r="G1" s="90" t="s">
        <v>1</v>
      </c>
      <c r="H1" s="1" t="s">
        <v>3</v>
      </c>
      <c r="I1" s="90" t="s">
        <v>1</v>
      </c>
      <c r="J1" s="1" t="s">
        <v>4</v>
      </c>
      <c r="K1" s="90" t="s">
        <v>1</v>
      </c>
      <c r="L1" s="1" t="s">
        <v>5</v>
      </c>
      <c r="M1" s="90" t="s">
        <v>1</v>
      </c>
      <c r="N1" s="1" t="s">
        <v>6</v>
      </c>
      <c r="O1" s="90" t="s">
        <v>1</v>
      </c>
      <c r="P1" s="91" t="s">
        <v>7</v>
      </c>
      <c r="Q1" s="90" t="s">
        <v>1</v>
      </c>
      <c r="R1" s="1" t="s">
        <v>8</v>
      </c>
      <c r="S1" s="90" t="s">
        <v>1</v>
      </c>
      <c r="T1" s="1" t="s">
        <v>9</v>
      </c>
      <c r="U1" s="90" t="s">
        <v>1</v>
      </c>
      <c r="V1" s="82" t="s">
        <v>10</v>
      </c>
      <c r="W1" s="93" t="s">
        <v>1</v>
      </c>
      <c r="X1" s="1" t="s">
        <v>11</v>
      </c>
      <c r="Y1" s="90" t="s">
        <v>1</v>
      </c>
      <c r="Z1" s="1" t="s">
        <v>12</v>
      </c>
      <c r="AA1" s="90" t="s">
        <v>1</v>
      </c>
      <c r="AB1" s="1" t="s">
        <v>13</v>
      </c>
      <c r="AC1" s="90" t="s">
        <v>1</v>
      </c>
      <c r="AD1" s="1" t="s">
        <v>14</v>
      </c>
      <c r="AE1" s="90" t="s">
        <v>1</v>
      </c>
      <c r="AF1" s="1" t="s">
        <v>15</v>
      </c>
      <c r="AG1" s="90" t="s">
        <v>1</v>
      </c>
      <c r="AH1" s="1" t="s">
        <v>16</v>
      </c>
      <c r="AI1" s="90" t="s">
        <v>1</v>
      </c>
      <c r="AJ1" s="1" t="s">
        <v>17</v>
      </c>
      <c r="AK1" s="90" t="s">
        <v>1</v>
      </c>
      <c r="AL1" s="1" t="s">
        <v>18</v>
      </c>
      <c r="AM1" s="90" t="s">
        <v>1</v>
      </c>
      <c r="AN1" s="1" t="s">
        <v>19</v>
      </c>
      <c r="AO1" s="90" t="s">
        <v>1</v>
      </c>
      <c r="AP1" s="94" t="s">
        <v>20</v>
      </c>
      <c r="AQ1" s="93" t="s">
        <v>1</v>
      </c>
      <c r="AR1" s="1" t="s">
        <v>21</v>
      </c>
      <c r="AS1" s="90" t="s">
        <v>1</v>
      </c>
      <c r="AT1" s="1" t="s">
        <v>22</v>
      </c>
      <c r="AU1" s="90" t="s">
        <v>1</v>
      </c>
      <c r="AV1" s="1" t="s">
        <v>23</v>
      </c>
      <c r="AW1" s="90" t="s">
        <v>1</v>
      </c>
      <c r="AX1" s="93" t="s">
        <v>24</v>
      </c>
      <c r="AY1" s="90" t="s">
        <v>1</v>
      </c>
    </row>
    <row r="2" spans="1:51" s="4" customFormat="1" ht="60.75" customHeight="1" x14ac:dyDescent="0.2">
      <c r="A2" s="87"/>
      <c r="B2" s="88"/>
      <c r="C2" s="89"/>
      <c r="D2" s="3" t="s">
        <v>25</v>
      </c>
      <c r="E2" s="90"/>
      <c r="F2" s="3" t="s">
        <v>26</v>
      </c>
      <c r="G2" s="90"/>
      <c r="H2" s="3" t="s">
        <v>27</v>
      </c>
      <c r="I2" s="90"/>
      <c r="J2" s="3" t="s">
        <v>28</v>
      </c>
      <c r="K2" s="90"/>
      <c r="L2" s="3" t="s">
        <v>29</v>
      </c>
      <c r="M2" s="90"/>
      <c r="N2" s="3" t="s">
        <v>30</v>
      </c>
      <c r="O2" s="90"/>
      <c r="P2" s="92"/>
      <c r="Q2" s="90"/>
      <c r="R2" s="3" t="s">
        <v>31</v>
      </c>
      <c r="S2" s="90"/>
      <c r="T2" s="3" t="s">
        <v>32</v>
      </c>
      <c r="U2" s="90"/>
      <c r="V2" s="83"/>
      <c r="W2" s="93"/>
      <c r="X2" s="3" t="s">
        <v>33</v>
      </c>
      <c r="Y2" s="90"/>
      <c r="Z2" s="3" t="s">
        <v>34</v>
      </c>
      <c r="AA2" s="90"/>
      <c r="AB2" s="3" t="s">
        <v>35</v>
      </c>
      <c r="AC2" s="90"/>
      <c r="AD2" s="3" t="s">
        <v>36</v>
      </c>
      <c r="AE2" s="90"/>
      <c r="AF2" s="3" t="s">
        <v>37</v>
      </c>
      <c r="AG2" s="90"/>
      <c r="AH2" s="3" t="s">
        <v>38</v>
      </c>
      <c r="AI2" s="90"/>
      <c r="AJ2" s="3" t="s">
        <v>39</v>
      </c>
      <c r="AK2" s="90"/>
      <c r="AL2" s="3" t="s">
        <v>40</v>
      </c>
      <c r="AM2" s="90"/>
      <c r="AN2" s="3" t="s">
        <v>41</v>
      </c>
      <c r="AO2" s="90"/>
      <c r="AP2" s="95"/>
      <c r="AQ2" s="93"/>
      <c r="AR2" s="3" t="s">
        <v>42</v>
      </c>
      <c r="AS2" s="90"/>
      <c r="AT2" s="3" t="s">
        <v>43</v>
      </c>
      <c r="AU2" s="90"/>
      <c r="AV2" s="3" t="s">
        <v>44</v>
      </c>
      <c r="AW2" s="90"/>
      <c r="AX2" s="93"/>
      <c r="AY2" s="90"/>
    </row>
    <row r="3" spans="1:51" ht="16.5" customHeight="1" x14ac:dyDescent="0.2">
      <c r="A3" s="5">
        <v>1</v>
      </c>
      <c r="B3" s="6" t="s">
        <v>237</v>
      </c>
      <c r="C3" s="7" t="s">
        <v>45</v>
      </c>
      <c r="D3" s="8">
        <v>41842034</v>
      </c>
      <c r="E3" s="9">
        <f>IFERROR(D3/$AX3,0)</f>
        <v>0.40655567135178572</v>
      </c>
      <c r="F3" s="8">
        <v>7107366</v>
      </c>
      <c r="G3" s="9">
        <f>IFERROR(F3/$AX3,0)</f>
        <v>6.9058305236137804E-2</v>
      </c>
      <c r="H3" s="8">
        <v>1964903</v>
      </c>
      <c r="I3" s="9">
        <f>IFERROR(H3/$AX3,0)</f>
        <v>1.9091864853083812E-2</v>
      </c>
      <c r="J3" s="8">
        <v>438151</v>
      </c>
      <c r="K3" s="9">
        <f>IFERROR(J3/$AX3,0)</f>
        <v>4.2572685151600481E-3</v>
      </c>
      <c r="L3" s="8">
        <v>87490</v>
      </c>
      <c r="M3" s="9">
        <f>L3/$AX3</f>
        <v>8.5009145794795091E-4</v>
      </c>
      <c r="N3" s="8">
        <v>4073206</v>
      </c>
      <c r="O3" s="9">
        <f>IFERROR(N3/$AX3,0)</f>
        <v>3.9577067402701352E-2</v>
      </c>
      <c r="P3" s="10">
        <f>SUM(D3,F3,H3,J3,L3,N3)</f>
        <v>55513150</v>
      </c>
      <c r="Q3" s="11">
        <f>IFERROR(P3/$AX3,0)</f>
        <v>0.53939026881681673</v>
      </c>
      <c r="R3" s="8">
        <v>5352738</v>
      </c>
      <c r="S3" s="9">
        <f>IFERROR(R3/$AX3,0)</f>
        <v>5.2009565098107204E-2</v>
      </c>
      <c r="T3" s="8">
        <v>3705340</v>
      </c>
      <c r="U3" s="9">
        <f>IFERROR(T3/$AX3,0)</f>
        <v>3.6002718971229405E-2</v>
      </c>
      <c r="V3" s="12">
        <f>SUM(P3,R3,T3)</f>
        <v>64571228</v>
      </c>
      <c r="W3" s="13">
        <f>IFERROR(V3/$AX3,0)</f>
        <v>0.62740255288615332</v>
      </c>
      <c r="X3" s="8">
        <v>5649803</v>
      </c>
      <c r="Y3" s="9">
        <f>IFERROR(X3/$AX3,0)</f>
        <v>5.4895979762129468E-2</v>
      </c>
      <c r="Z3" s="8">
        <v>1651408</v>
      </c>
      <c r="AA3" s="9">
        <f>IFERROR(Z3/$AX3,0)</f>
        <v>1.604580905688547E-2</v>
      </c>
      <c r="AB3" s="8">
        <v>858720</v>
      </c>
      <c r="AC3" s="9">
        <f>IFERROR(AB3/$AX3,0)</f>
        <v>8.3437025576530398E-3</v>
      </c>
      <c r="AD3" s="8">
        <v>7290936</v>
      </c>
      <c r="AE3" s="9">
        <f>IFERROR(AD3/$AX3,0)</f>
        <v>7.0841952383646142E-2</v>
      </c>
      <c r="AF3" s="8">
        <v>4854407</v>
      </c>
      <c r="AG3" s="9">
        <f>IFERROR(AF3/$AX3,0)</f>
        <v>4.7167561139590107E-2</v>
      </c>
      <c r="AH3" s="8">
        <v>1013764</v>
      </c>
      <c r="AI3" s="9">
        <f>IFERROR(AH3/$AX3,0)</f>
        <v>9.8501784978299988E-3</v>
      </c>
      <c r="AJ3" s="8">
        <v>6772319</v>
      </c>
      <c r="AK3" s="9">
        <f>IFERROR(AJ3/$AX3,0)</f>
        <v>6.5802840694920664E-2</v>
      </c>
      <c r="AL3" s="8">
        <v>0</v>
      </c>
      <c r="AM3" s="9">
        <f t="shared" ref="AM3:AM66" si="0">IFERROR(AL3/$AX3,0)</f>
        <v>0</v>
      </c>
      <c r="AN3" s="14">
        <v>441353</v>
      </c>
      <c r="AO3" s="9">
        <f>IFERROR(AN3/$AX3,0)</f>
        <v>4.2883805605177959E-3</v>
      </c>
      <c r="AP3" s="15">
        <f>SUM(X3,Z3,AB3,AD3,AF3,AH3,AJ3,AL3,AN3)</f>
        <v>28532710</v>
      </c>
      <c r="AQ3" s="16">
        <f>IFERROR(AP3/$AX3,0)</f>
        <v>0.27723640465317267</v>
      </c>
      <c r="AR3" s="8">
        <v>1894212</v>
      </c>
      <c r="AS3" s="9">
        <f>IFERROR(AR3/$AX3,0)</f>
        <v>1.8404999894187955E-2</v>
      </c>
      <c r="AT3" s="8">
        <v>1024484</v>
      </c>
      <c r="AU3" s="9">
        <f>IFERROR(AT3/$AX3,0)</f>
        <v>9.9543387496210823E-3</v>
      </c>
      <c r="AV3" s="8">
        <v>6895704</v>
      </c>
      <c r="AW3" s="9">
        <f>IFERROR(AV3/$AX3,0)</f>
        <v>6.7001703816864974E-2</v>
      </c>
      <c r="AX3" s="17">
        <f>SUM(V3,AP3,AR3,AT3,AV3)</f>
        <v>102918338</v>
      </c>
      <c r="AY3" s="18">
        <f>IFERROR(AX3/$AX3,0)</f>
        <v>1</v>
      </c>
    </row>
    <row r="4" spans="1:51" ht="16.5" customHeight="1" x14ac:dyDescent="0.2">
      <c r="A4" s="19">
        <v>2</v>
      </c>
      <c r="B4" s="20" t="s">
        <v>237</v>
      </c>
      <c r="C4" s="21" t="s">
        <v>46</v>
      </c>
      <c r="D4" s="14">
        <v>20186734</v>
      </c>
      <c r="E4" s="22">
        <f t="shared" ref="E4:E67" si="1">IFERROR(D4/$AX4,0)</f>
        <v>0.38542661514772331</v>
      </c>
      <c r="F4" s="14">
        <v>3252457</v>
      </c>
      <c r="G4" s="22">
        <f t="shared" ref="G4:G67" si="2">IFERROR(F4/$AX4,0)</f>
        <v>6.2099371420038463E-2</v>
      </c>
      <c r="H4" s="14">
        <v>1375411</v>
      </c>
      <c r="I4" s="22">
        <f t="shared" ref="I4:I67" si="3">IFERROR(H4/$AX4,0)</f>
        <v>2.6260810994336442E-2</v>
      </c>
      <c r="J4" s="14">
        <v>211227</v>
      </c>
      <c r="K4" s="22">
        <f t="shared" ref="K4:K67" si="4">IFERROR(J4/$AX4,0)</f>
        <v>4.0329707439454125E-3</v>
      </c>
      <c r="L4" s="14">
        <v>0</v>
      </c>
      <c r="M4" s="22">
        <f t="shared" ref="M4:M67" si="5">IFERROR(L4/$AX4,0)</f>
        <v>0</v>
      </c>
      <c r="N4" s="14">
        <v>1746265</v>
      </c>
      <c r="O4" s="22">
        <f t="shared" ref="O4:O67" si="6">IFERROR(N4/$AX4,0)</f>
        <v>3.3341550351876588E-2</v>
      </c>
      <c r="P4" s="23">
        <f t="shared" ref="P4:P67" si="7">SUM(D4,F4,H4,J4,L4,N4)</f>
        <v>26772094</v>
      </c>
      <c r="Q4" s="24">
        <f t="shared" ref="Q4:Q67" si="8">IFERROR(P4/$AX4,0)</f>
        <v>0.51116131865792025</v>
      </c>
      <c r="R4" s="14">
        <v>3080070</v>
      </c>
      <c r="S4" s="22">
        <f t="shared" ref="S4:S67" si="9">IFERROR(R4/$AX4,0)</f>
        <v>5.8807975302891898E-2</v>
      </c>
      <c r="T4" s="14">
        <v>2244496</v>
      </c>
      <c r="U4" s="22">
        <f t="shared" ref="U4:U67" si="10">IFERROR(T4/$AX4,0)</f>
        <v>4.2854306991542288E-2</v>
      </c>
      <c r="V4" s="25">
        <f>SUM(P4,R4,T4)</f>
        <v>32096660</v>
      </c>
      <c r="W4" s="26">
        <f t="shared" ref="W4:W67" si="11">IFERROR(V4/$AX4,0)</f>
        <v>0.61282360095235444</v>
      </c>
      <c r="X4" s="14">
        <v>3669270</v>
      </c>
      <c r="Y4" s="22">
        <f t="shared" ref="Y4:Y67" si="12">IFERROR(X4/$AX4,0)</f>
        <v>7.0057608930849669E-2</v>
      </c>
      <c r="Z4" s="14">
        <v>1020763</v>
      </c>
      <c r="AA4" s="22">
        <f t="shared" ref="AA4:AA67" si="13">IFERROR(Z4/$AX4,0)</f>
        <v>1.9489493840758761E-2</v>
      </c>
      <c r="AB4" s="14">
        <v>313677</v>
      </c>
      <c r="AC4" s="22">
        <f t="shared" ref="AC4:AC67" si="14">IFERROR(AB4/$AX4,0)</f>
        <v>5.9890552062405143E-3</v>
      </c>
      <c r="AD4" s="14">
        <v>4051653</v>
      </c>
      <c r="AE4" s="22">
        <f t="shared" ref="AE4:AE67" si="15">IFERROR(AD4/$AX4,0)</f>
        <v>7.7358472229490841E-2</v>
      </c>
      <c r="AF4" s="14">
        <v>3125319</v>
      </c>
      <c r="AG4" s="22">
        <f t="shared" ref="AG4:AG67" si="16">IFERROR(AF4/$AX4,0)</f>
        <v>5.967191738033837E-2</v>
      </c>
      <c r="AH4" s="14">
        <v>106639</v>
      </c>
      <c r="AI4" s="22">
        <f t="shared" ref="AI4:AI67" si="17">IFERROR(AH4/$AX4,0)</f>
        <v>2.0360653096601991E-3</v>
      </c>
      <c r="AJ4" s="14">
        <v>2537436</v>
      </c>
      <c r="AK4" s="22">
        <f t="shared" ref="AK4:AK67" si="18">IFERROR(AJ4/$AX4,0)</f>
        <v>4.8447429318381988E-2</v>
      </c>
      <c r="AL4" s="14">
        <v>0</v>
      </c>
      <c r="AM4" s="22">
        <f t="shared" si="0"/>
        <v>0</v>
      </c>
      <c r="AN4" s="14">
        <v>30768</v>
      </c>
      <c r="AO4" s="22">
        <f t="shared" ref="AO4:AO67" si="19">IFERROR(AN4/$AX4,0)</f>
        <v>5.8745540981840606E-4</v>
      </c>
      <c r="AP4" s="27">
        <f t="shared" ref="AP4:AP67" si="20">SUM(X4,Z4,AB4,AD4,AF4,AH4,AJ4,AL4,AN4)</f>
        <v>14855525</v>
      </c>
      <c r="AQ4" s="28">
        <f t="shared" ref="AQ4:AQ67" si="21">IFERROR(AP4/$AX4,0)</f>
        <v>0.28363749762553875</v>
      </c>
      <c r="AR4" s="14">
        <v>2358326</v>
      </c>
      <c r="AS4" s="22">
        <f t="shared" ref="AS4:AS67" si="22">IFERROR(AR4/$AX4,0)</f>
        <v>4.5027670528321705E-2</v>
      </c>
      <c r="AT4" s="14">
        <v>1798196</v>
      </c>
      <c r="AU4" s="22">
        <f t="shared" ref="AU4:AU67" si="23">IFERROR(AT4/$AX4,0)</f>
        <v>3.4333072286590563E-2</v>
      </c>
      <c r="AV4" s="14">
        <v>1266332</v>
      </c>
      <c r="AW4" s="22">
        <f t="shared" ref="AW4:AW67" si="24">IFERROR(AV4/$AX4,0)</f>
        <v>2.4178158607194546E-2</v>
      </c>
      <c r="AX4" s="29">
        <f t="shared" ref="AX4:AX67" si="25">SUM(V4,AP4,AR4,AT4,AV4)</f>
        <v>52375039</v>
      </c>
      <c r="AY4" s="30">
        <f t="shared" ref="AY4:AY67" si="26">IFERROR(AX4/$AX4,0)</f>
        <v>1</v>
      </c>
    </row>
    <row r="5" spans="1:51" ht="16.5" customHeight="1" x14ac:dyDescent="0.2">
      <c r="A5" s="19">
        <v>3</v>
      </c>
      <c r="B5" s="20" t="s">
        <v>238</v>
      </c>
      <c r="C5" s="21" t="s">
        <v>47</v>
      </c>
      <c r="D5" s="14">
        <v>112317766</v>
      </c>
      <c r="E5" s="22">
        <f t="shared" si="1"/>
        <v>0.35960471675918065</v>
      </c>
      <c r="F5" s="14">
        <v>25227953</v>
      </c>
      <c r="G5" s="22">
        <f t="shared" si="2"/>
        <v>8.0771646517425591E-2</v>
      </c>
      <c r="H5" s="14">
        <v>2241683</v>
      </c>
      <c r="I5" s="22">
        <f t="shared" si="3"/>
        <v>7.1771350961420503E-3</v>
      </c>
      <c r="J5" s="14">
        <v>8790475</v>
      </c>
      <c r="K5" s="22">
        <f t="shared" si="4"/>
        <v>2.8144223172615973E-2</v>
      </c>
      <c r="L5" s="14">
        <v>0</v>
      </c>
      <c r="M5" s="22">
        <f t="shared" si="5"/>
        <v>0</v>
      </c>
      <c r="N5" s="14">
        <v>7066028</v>
      </c>
      <c r="O5" s="22">
        <f t="shared" si="6"/>
        <v>2.2623108418595501E-2</v>
      </c>
      <c r="P5" s="23">
        <f t="shared" si="7"/>
        <v>155643905</v>
      </c>
      <c r="Q5" s="24">
        <f t="shared" si="8"/>
        <v>0.49832082996395977</v>
      </c>
      <c r="R5" s="14">
        <v>14059138</v>
      </c>
      <c r="S5" s="22">
        <f t="shared" si="9"/>
        <v>4.5012757272685014E-2</v>
      </c>
      <c r="T5" s="14">
        <v>13647905</v>
      </c>
      <c r="U5" s="22">
        <f t="shared" si="10"/>
        <v>4.3696123833883993E-2</v>
      </c>
      <c r="V5" s="25">
        <f t="shared" ref="V5:V68" si="27">SUM(P5,R5,T5)</f>
        <v>183350948</v>
      </c>
      <c r="W5" s="26">
        <f t="shared" si="11"/>
        <v>0.58702971107052881</v>
      </c>
      <c r="X5" s="14">
        <v>15347981</v>
      </c>
      <c r="Y5" s="22">
        <f t="shared" si="12"/>
        <v>4.9139210624348478E-2</v>
      </c>
      <c r="Z5" s="14">
        <v>5001637</v>
      </c>
      <c r="AA5" s="22">
        <f t="shared" si="13"/>
        <v>1.6013604265573071E-2</v>
      </c>
      <c r="AB5" s="14">
        <v>2520736</v>
      </c>
      <c r="AC5" s="22">
        <f t="shared" si="14"/>
        <v>8.0705714473048723E-3</v>
      </c>
      <c r="AD5" s="14">
        <v>25627347</v>
      </c>
      <c r="AE5" s="22">
        <f t="shared" si="15"/>
        <v>8.2050375354013341E-2</v>
      </c>
      <c r="AF5" s="14">
        <v>12528284</v>
      </c>
      <c r="AG5" s="22">
        <f t="shared" si="16"/>
        <v>4.0111463927252386E-2</v>
      </c>
      <c r="AH5" s="14">
        <v>5446607</v>
      </c>
      <c r="AI5" s="22">
        <f t="shared" si="17"/>
        <v>1.7438252533740484E-2</v>
      </c>
      <c r="AJ5" s="14">
        <v>10491831</v>
      </c>
      <c r="AK5" s="22">
        <f t="shared" si="18"/>
        <v>3.3591408104041091E-2</v>
      </c>
      <c r="AL5" s="14">
        <v>0</v>
      </c>
      <c r="AM5" s="22">
        <f t="shared" si="0"/>
        <v>0</v>
      </c>
      <c r="AN5" s="14">
        <v>0</v>
      </c>
      <c r="AO5" s="22">
        <f t="shared" si="19"/>
        <v>0</v>
      </c>
      <c r="AP5" s="27">
        <f t="shared" si="20"/>
        <v>76964423</v>
      </c>
      <c r="AQ5" s="28">
        <f t="shared" si="21"/>
        <v>0.24641488625627372</v>
      </c>
      <c r="AR5" s="14">
        <v>13474666</v>
      </c>
      <c r="AS5" s="22">
        <f t="shared" si="22"/>
        <v>4.3141469269915515E-2</v>
      </c>
      <c r="AT5" s="14">
        <v>23920486</v>
      </c>
      <c r="AU5" s="22">
        <f t="shared" si="23"/>
        <v>7.6585565214784865E-2</v>
      </c>
      <c r="AV5" s="14">
        <v>14626220</v>
      </c>
      <c r="AW5" s="22">
        <f t="shared" si="24"/>
        <v>4.6828368188497116E-2</v>
      </c>
      <c r="AX5" s="29">
        <f t="shared" si="25"/>
        <v>312336743</v>
      </c>
      <c r="AY5" s="30">
        <f t="shared" si="26"/>
        <v>1</v>
      </c>
    </row>
    <row r="6" spans="1:51" ht="16.5" customHeight="1" x14ac:dyDescent="0.2">
      <c r="A6" s="19">
        <v>4</v>
      </c>
      <c r="B6" s="20" t="s">
        <v>237</v>
      </c>
      <c r="C6" s="21" t="s">
        <v>48</v>
      </c>
      <c r="D6" s="14">
        <v>13040314</v>
      </c>
      <c r="E6" s="22">
        <f t="shared" si="1"/>
        <v>0.28352823872172372</v>
      </c>
      <c r="F6" s="14">
        <v>4015834</v>
      </c>
      <c r="G6" s="22">
        <f t="shared" si="2"/>
        <v>8.7314027945861933E-2</v>
      </c>
      <c r="H6" s="14">
        <v>982689</v>
      </c>
      <c r="I6" s="22">
        <f t="shared" si="3"/>
        <v>2.1366056168679065E-2</v>
      </c>
      <c r="J6" s="14">
        <v>1069071</v>
      </c>
      <c r="K6" s="22">
        <f t="shared" si="4"/>
        <v>2.3244211580984313E-2</v>
      </c>
      <c r="L6" s="14">
        <v>0</v>
      </c>
      <c r="M6" s="22">
        <f t="shared" si="5"/>
        <v>0</v>
      </c>
      <c r="N6" s="14">
        <v>2118841</v>
      </c>
      <c r="O6" s="22">
        <f t="shared" si="6"/>
        <v>4.6068772336415813E-2</v>
      </c>
      <c r="P6" s="23">
        <f t="shared" si="7"/>
        <v>21226749</v>
      </c>
      <c r="Q6" s="24">
        <f t="shared" si="8"/>
        <v>0.46152130675366482</v>
      </c>
      <c r="R6" s="14">
        <v>3206520</v>
      </c>
      <c r="S6" s="22">
        <f t="shared" si="9"/>
        <v>6.9717567232352035E-2</v>
      </c>
      <c r="T6" s="14">
        <v>1258373</v>
      </c>
      <c r="U6" s="22">
        <f t="shared" si="10"/>
        <v>2.7360098870699866E-2</v>
      </c>
      <c r="V6" s="25">
        <f t="shared" si="27"/>
        <v>25691642</v>
      </c>
      <c r="W6" s="26">
        <f t="shared" si="11"/>
        <v>0.55859897285671678</v>
      </c>
      <c r="X6" s="14">
        <v>2949507</v>
      </c>
      <c r="Y6" s="22">
        <f t="shared" si="12"/>
        <v>6.412947761897414E-2</v>
      </c>
      <c r="Z6" s="14">
        <v>1922868</v>
      </c>
      <c r="AA6" s="22">
        <f t="shared" si="13"/>
        <v>4.1807841232531937E-2</v>
      </c>
      <c r="AB6" s="14">
        <v>490172</v>
      </c>
      <c r="AC6" s="22">
        <f t="shared" si="14"/>
        <v>1.0657535073979412E-2</v>
      </c>
      <c r="AD6" s="14">
        <v>3409385</v>
      </c>
      <c r="AE6" s="22">
        <f t="shared" si="15"/>
        <v>7.4128347229542479E-2</v>
      </c>
      <c r="AF6" s="14">
        <v>2555296</v>
      </c>
      <c r="AG6" s="22">
        <f t="shared" si="16"/>
        <v>5.5558368785649313E-2</v>
      </c>
      <c r="AH6" s="14">
        <v>1218623</v>
      </c>
      <c r="AI6" s="22">
        <f t="shared" si="17"/>
        <v>2.6495836899002825E-2</v>
      </c>
      <c r="AJ6" s="14">
        <v>2117331</v>
      </c>
      <c r="AK6" s="22">
        <f t="shared" si="18"/>
        <v>4.6035941252711092E-2</v>
      </c>
      <c r="AL6" s="14">
        <v>0</v>
      </c>
      <c r="AM6" s="22">
        <f t="shared" si="0"/>
        <v>0</v>
      </c>
      <c r="AN6" s="14">
        <v>22787</v>
      </c>
      <c r="AO6" s="22">
        <f t="shared" si="19"/>
        <v>4.9544496978768445E-4</v>
      </c>
      <c r="AP6" s="27">
        <f t="shared" si="20"/>
        <v>14685969</v>
      </c>
      <c r="AQ6" s="28">
        <f t="shared" si="21"/>
        <v>0.31930879306217885</v>
      </c>
      <c r="AR6" s="14">
        <v>1431259</v>
      </c>
      <c r="AS6" s="22">
        <f t="shared" si="22"/>
        <v>3.1119062272934192E-2</v>
      </c>
      <c r="AT6" s="14">
        <v>1560606</v>
      </c>
      <c r="AU6" s="22">
        <f t="shared" si="23"/>
        <v>3.3931381600056133E-2</v>
      </c>
      <c r="AV6" s="14">
        <v>2623523</v>
      </c>
      <c r="AW6" s="22">
        <f t="shared" si="24"/>
        <v>5.7041790208114063E-2</v>
      </c>
      <c r="AX6" s="29">
        <f t="shared" si="25"/>
        <v>45992999</v>
      </c>
      <c r="AY6" s="30">
        <f t="shared" si="26"/>
        <v>1</v>
      </c>
    </row>
    <row r="7" spans="1:51" ht="16.5" customHeight="1" x14ac:dyDescent="0.2">
      <c r="A7" s="31">
        <v>5</v>
      </c>
      <c r="B7" s="32" t="s">
        <v>237</v>
      </c>
      <c r="C7" s="33" t="s">
        <v>49</v>
      </c>
      <c r="D7" s="34">
        <v>17351948</v>
      </c>
      <c r="E7" s="35">
        <f t="shared" si="1"/>
        <v>0.27327863082585896</v>
      </c>
      <c r="F7" s="34">
        <v>5172231</v>
      </c>
      <c r="G7" s="35">
        <f t="shared" si="2"/>
        <v>8.1458301165671029E-2</v>
      </c>
      <c r="H7" s="34">
        <v>1741914</v>
      </c>
      <c r="I7" s="35">
        <f t="shared" si="3"/>
        <v>2.7433684848317621E-2</v>
      </c>
      <c r="J7" s="34">
        <v>619187</v>
      </c>
      <c r="K7" s="35">
        <f t="shared" si="4"/>
        <v>9.7516760415125216E-3</v>
      </c>
      <c r="L7" s="34">
        <v>12012</v>
      </c>
      <c r="M7" s="35">
        <f t="shared" si="5"/>
        <v>1.8917892754636065E-4</v>
      </c>
      <c r="N7" s="34">
        <v>3548545</v>
      </c>
      <c r="O7" s="35">
        <f t="shared" si="6"/>
        <v>5.5886608179320708E-2</v>
      </c>
      <c r="P7" s="36">
        <f t="shared" si="7"/>
        <v>28445837</v>
      </c>
      <c r="Q7" s="37">
        <f t="shared" si="8"/>
        <v>0.44799807998822716</v>
      </c>
      <c r="R7" s="34">
        <v>2576576</v>
      </c>
      <c r="S7" s="35">
        <f t="shared" si="9"/>
        <v>4.0578911457017294E-2</v>
      </c>
      <c r="T7" s="34">
        <v>2449042</v>
      </c>
      <c r="U7" s="35">
        <f t="shared" si="10"/>
        <v>3.8570357898434417E-2</v>
      </c>
      <c r="V7" s="38">
        <f t="shared" si="27"/>
        <v>33471455</v>
      </c>
      <c r="W7" s="39">
        <f t="shared" si="11"/>
        <v>0.52714734934367891</v>
      </c>
      <c r="X7" s="34">
        <v>3489005</v>
      </c>
      <c r="Y7" s="35">
        <f t="shared" si="12"/>
        <v>5.4948903105551949E-2</v>
      </c>
      <c r="Z7" s="34">
        <v>1171489</v>
      </c>
      <c r="AA7" s="35">
        <f t="shared" si="13"/>
        <v>1.8449969418278263E-2</v>
      </c>
      <c r="AB7" s="34">
        <v>675479</v>
      </c>
      <c r="AC7" s="35">
        <f t="shared" si="14"/>
        <v>1.0638227838835177E-2</v>
      </c>
      <c r="AD7" s="34">
        <v>4301123</v>
      </c>
      <c r="AE7" s="35">
        <f t="shared" si="15"/>
        <v>6.7739080618130651E-2</v>
      </c>
      <c r="AF7" s="34">
        <v>5576603</v>
      </c>
      <c r="AG7" s="35">
        <f t="shared" si="16"/>
        <v>8.7826821086564894E-2</v>
      </c>
      <c r="AH7" s="34">
        <v>139528</v>
      </c>
      <c r="AI7" s="35">
        <f t="shared" si="17"/>
        <v>2.197449001222828E-3</v>
      </c>
      <c r="AJ7" s="34">
        <v>4210450</v>
      </c>
      <c r="AK7" s="35">
        <f t="shared" si="18"/>
        <v>6.6311056900397458E-2</v>
      </c>
      <c r="AL7" s="34">
        <v>0</v>
      </c>
      <c r="AM7" s="35">
        <f t="shared" si="0"/>
        <v>0</v>
      </c>
      <c r="AN7" s="34">
        <v>71777</v>
      </c>
      <c r="AO7" s="35">
        <f t="shared" si="19"/>
        <v>1.1304275626452822E-3</v>
      </c>
      <c r="AP7" s="40">
        <f t="shared" si="20"/>
        <v>19635454</v>
      </c>
      <c r="AQ7" s="41">
        <f t="shared" si="21"/>
        <v>0.30924193553162649</v>
      </c>
      <c r="AR7" s="34">
        <v>25320</v>
      </c>
      <c r="AS7" s="35">
        <f t="shared" si="22"/>
        <v>3.9876876835446651E-4</v>
      </c>
      <c r="AT7" s="34">
        <v>934830</v>
      </c>
      <c r="AU7" s="35">
        <f t="shared" si="23"/>
        <v>1.4722788614565795E-2</v>
      </c>
      <c r="AV7" s="34">
        <v>9428385</v>
      </c>
      <c r="AW7" s="35">
        <f t="shared" si="24"/>
        <v>0.14848915774177435</v>
      </c>
      <c r="AX7" s="42">
        <f t="shared" si="25"/>
        <v>63495444</v>
      </c>
      <c r="AY7" s="43">
        <f t="shared" si="26"/>
        <v>1</v>
      </c>
    </row>
    <row r="8" spans="1:51" ht="16.5" customHeight="1" x14ac:dyDescent="0.2">
      <c r="A8" s="5">
        <v>6</v>
      </c>
      <c r="B8" s="6" t="s">
        <v>237</v>
      </c>
      <c r="C8" s="7" t="s">
        <v>50</v>
      </c>
      <c r="D8" s="8">
        <v>23004498</v>
      </c>
      <c r="E8" s="9">
        <f t="shared" si="1"/>
        <v>0.34735319469916437</v>
      </c>
      <c r="F8" s="8">
        <v>6053440</v>
      </c>
      <c r="G8" s="9">
        <f t="shared" si="2"/>
        <v>9.1403069213668975E-2</v>
      </c>
      <c r="H8" s="8">
        <v>1841303</v>
      </c>
      <c r="I8" s="9">
        <f t="shared" si="3"/>
        <v>2.7802496688219644E-2</v>
      </c>
      <c r="J8" s="8">
        <v>1664635</v>
      </c>
      <c r="K8" s="9">
        <f t="shared" si="4"/>
        <v>2.5134922972804861E-2</v>
      </c>
      <c r="L8" s="8">
        <v>0</v>
      </c>
      <c r="M8" s="9">
        <f t="shared" si="5"/>
        <v>0</v>
      </c>
      <c r="N8" s="8">
        <v>1692461</v>
      </c>
      <c r="O8" s="9">
        <f t="shared" si="6"/>
        <v>2.5555077761477012E-2</v>
      </c>
      <c r="P8" s="10">
        <f t="shared" si="7"/>
        <v>34256337</v>
      </c>
      <c r="Q8" s="11">
        <f t="shared" si="8"/>
        <v>0.51724876133533482</v>
      </c>
      <c r="R8" s="8">
        <v>3579714</v>
      </c>
      <c r="S8" s="9">
        <f t="shared" si="9"/>
        <v>5.4051390037258125E-2</v>
      </c>
      <c r="T8" s="8">
        <v>2597051</v>
      </c>
      <c r="U8" s="9">
        <f t="shared" si="10"/>
        <v>3.9213807736498289E-2</v>
      </c>
      <c r="V8" s="12">
        <f t="shared" si="27"/>
        <v>40433102</v>
      </c>
      <c r="W8" s="13">
        <f t="shared" si="11"/>
        <v>0.61051395910909123</v>
      </c>
      <c r="X8" s="8">
        <v>3927788</v>
      </c>
      <c r="Y8" s="9">
        <f t="shared" si="12"/>
        <v>5.9307084636275972E-2</v>
      </c>
      <c r="Z8" s="8">
        <v>1350019</v>
      </c>
      <c r="AA8" s="9">
        <f t="shared" si="13"/>
        <v>2.0384422757435142E-2</v>
      </c>
      <c r="AB8" s="8">
        <v>632369</v>
      </c>
      <c r="AC8" s="9">
        <f t="shared" si="14"/>
        <v>9.5483671227564217E-3</v>
      </c>
      <c r="AD8" s="8">
        <v>5931575</v>
      </c>
      <c r="AE8" s="9">
        <f t="shared" si="15"/>
        <v>8.9562985719040505E-2</v>
      </c>
      <c r="AF8" s="8">
        <v>3931572</v>
      </c>
      <c r="AG8" s="9">
        <f t="shared" si="16"/>
        <v>5.9364220614150462E-2</v>
      </c>
      <c r="AH8" s="8">
        <v>1007132</v>
      </c>
      <c r="AI8" s="9">
        <f t="shared" si="17"/>
        <v>1.5207048538236253E-2</v>
      </c>
      <c r="AJ8" s="8">
        <v>2669788</v>
      </c>
      <c r="AK8" s="9">
        <f t="shared" si="18"/>
        <v>4.0312089877792272E-2</v>
      </c>
      <c r="AL8" s="8">
        <v>0</v>
      </c>
      <c r="AM8" s="9">
        <f t="shared" si="0"/>
        <v>0</v>
      </c>
      <c r="AN8" s="8">
        <v>15728</v>
      </c>
      <c r="AO8" s="9">
        <f t="shared" si="19"/>
        <v>2.3748273256075645E-4</v>
      </c>
      <c r="AP8" s="15">
        <f t="shared" si="20"/>
        <v>19465971</v>
      </c>
      <c r="AQ8" s="16">
        <f t="shared" si="21"/>
        <v>0.2939237019982478</v>
      </c>
      <c r="AR8" s="8">
        <v>774864</v>
      </c>
      <c r="AS8" s="9">
        <f t="shared" si="22"/>
        <v>1.169995041219214E-2</v>
      </c>
      <c r="AT8" s="8">
        <v>4789080</v>
      </c>
      <c r="AU8" s="9">
        <f t="shared" si="23"/>
        <v>7.2312042526199619E-2</v>
      </c>
      <c r="AV8" s="8">
        <v>764956</v>
      </c>
      <c r="AW8" s="9">
        <f t="shared" si="24"/>
        <v>1.1550345954269204E-2</v>
      </c>
      <c r="AX8" s="17">
        <f t="shared" si="25"/>
        <v>66227973</v>
      </c>
      <c r="AY8" s="18">
        <f t="shared" si="26"/>
        <v>1</v>
      </c>
    </row>
    <row r="9" spans="1:51" ht="16.5" customHeight="1" x14ac:dyDescent="0.2">
      <c r="A9" s="19">
        <v>7</v>
      </c>
      <c r="B9" s="20" t="s">
        <v>237</v>
      </c>
      <c r="C9" s="21" t="s">
        <v>51</v>
      </c>
      <c r="D9" s="14">
        <v>13971063</v>
      </c>
      <c r="E9" s="22">
        <f t="shared" si="1"/>
        <v>0.32767191246604827</v>
      </c>
      <c r="F9" s="14">
        <v>2919719</v>
      </c>
      <c r="G9" s="22">
        <f t="shared" si="2"/>
        <v>6.8477961096693782E-2</v>
      </c>
      <c r="H9" s="14">
        <v>1122156</v>
      </c>
      <c r="I9" s="22">
        <f t="shared" si="3"/>
        <v>2.6318613165315398E-2</v>
      </c>
      <c r="J9" s="14">
        <v>256109</v>
      </c>
      <c r="K9" s="22">
        <f t="shared" si="4"/>
        <v>6.0066815123349703E-3</v>
      </c>
      <c r="L9" s="14">
        <v>0</v>
      </c>
      <c r="M9" s="22">
        <f t="shared" si="5"/>
        <v>0</v>
      </c>
      <c r="N9" s="14">
        <v>1998224</v>
      </c>
      <c r="O9" s="22">
        <f t="shared" si="6"/>
        <v>4.6865573479666994E-2</v>
      </c>
      <c r="P9" s="23">
        <f t="shared" si="7"/>
        <v>20267271</v>
      </c>
      <c r="Q9" s="24">
        <f t="shared" si="8"/>
        <v>0.47534074172005941</v>
      </c>
      <c r="R9" s="14">
        <v>1470389</v>
      </c>
      <c r="S9" s="22">
        <f t="shared" si="9"/>
        <v>3.4485935372207559E-2</v>
      </c>
      <c r="T9" s="14">
        <v>1520652</v>
      </c>
      <c r="U9" s="22">
        <f t="shared" si="10"/>
        <v>3.5664784350004093E-2</v>
      </c>
      <c r="V9" s="25">
        <f t="shared" si="27"/>
        <v>23258312</v>
      </c>
      <c r="W9" s="26">
        <f t="shared" si="11"/>
        <v>0.54549146144227101</v>
      </c>
      <c r="X9" s="14">
        <v>1833922</v>
      </c>
      <c r="Y9" s="22">
        <f t="shared" si="12"/>
        <v>4.3012097866394289E-2</v>
      </c>
      <c r="Z9" s="14">
        <v>2275161</v>
      </c>
      <c r="AA9" s="22">
        <f t="shared" si="13"/>
        <v>5.3360746854993556E-2</v>
      </c>
      <c r="AB9" s="14">
        <v>545206</v>
      </c>
      <c r="AC9" s="22">
        <f t="shared" si="14"/>
        <v>1.2787050828413292E-2</v>
      </c>
      <c r="AD9" s="14">
        <v>3381371</v>
      </c>
      <c r="AE9" s="22">
        <f t="shared" si="15"/>
        <v>7.9305368698661949E-2</v>
      </c>
      <c r="AF9" s="14">
        <v>2964705</v>
      </c>
      <c r="AG9" s="22">
        <f t="shared" si="16"/>
        <v>6.9533045355794021E-2</v>
      </c>
      <c r="AH9" s="14">
        <v>0</v>
      </c>
      <c r="AI9" s="22">
        <f t="shared" si="17"/>
        <v>0</v>
      </c>
      <c r="AJ9" s="14">
        <v>2052619</v>
      </c>
      <c r="AK9" s="22">
        <f t="shared" si="18"/>
        <v>4.8141332788646615E-2</v>
      </c>
      <c r="AL9" s="14">
        <v>0</v>
      </c>
      <c r="AM9" s="22">
        <f t="shared" si="0"/>
        <v>0</v>
      </c>
      <c r="AN9" s="14">
        <v>32597</v>
      </c>
      <c r="AO9" s="22">
        <f t="shared" si="19"/>
        <v>7.6451744084582364E-4</v>
      </c>
      <c r="AP9" s="27">
        <f t="shared" si="20"/>
        <v>13085581</v>
      </c>
      <c r="AQ9" s="28">
        <f t="shared" si="21"/>
        <v>0.30690415983374952</v>
      </c>
      <c r="AR9" s="14">
        <v>1940430</v>
      </c>
      <c r="AS9" s="22">
        <f t="shared" si="22"/>
        <v>4.5510095338235468E-2</v>
      </c>
      <c r="AT9" s="14">
        <v>1538211</v>
      </c>
      <c r="AU9" s="22">
        <f t="shared" si="23"/>
        <v>3.6076606350305095E-2</v>
      </c>
      <c r="AV9" s="14">
        <v>2814819</v>
      </c>
      <c r="AW9" s="22">
        <f t="shared" si="24"/>
        <v>6.6017677035438857E-2</v>
      </c>
      <c r="AX9" s="29">
        <f t="shared" si="25"/>
        <v>42637353</v>
      </c>
      <c r="AY9" s="30">
        <f t="shared" si="26"/>
        <v>1</v>
      </c>
    </row>
    <row r="10" spans="1:51" ht="16.5" customHeight="1" x14ac:dyDescent="0.2">
      <c r="A10" s="19">
        <v>8</v>
      </c>
      <c r="B10" s="20" t="s">
        <v>237</v>
      </c>
      <c r="C10" s="21" t="s">
        <v>52</v>
      </c>
      <c r="D10" s="14">
        <v>92756039</v>
      </c>
      <c r="E10" s="22">
        <f t="shared" si="1"/>
        <v>0.2412241062911463</v>
      </c>
      <c r="F10" s="14">
        <v>28248935</v>
      </c>
      <c r="G10" s="22">
        <f t="shared" si="2"/>
        <v>7.3465018262063586E-2</v>
      </c>
      <c r="H10" s="14">
        <v>5110750</v>
      </c>
      <c r="I10" s="22">
        <f t="shared" si="3"/>
        <v>1.3291168041656844E-2</v>
      </c>
      <c r="J10" s="14">
        <v>9071799</v>
      </c>
      <c r="K10" s="22">
        <f t="shared" si="4"/>
        <v>2.3592389561049653E-2</v>
      </c>
      <c r="L10" s="14">
        <v>0</v>
      </c>
      <c r="M10" s="22">
        <f t="shared" si="5"/>
        <v>0</v>
      </c>
      <c r="N10" s="14">
        <v>5567242</v>
      </c>
      <c r="O10" s="22">
        <f t="shared" si="6"/>
        <v>1.4478334677017998E-2</v>
      </c>
      <c r="P10" s="23">
        <f t="shared" si="7"/>
        <v>140754765</v>
      </c>
      <c r="Q10" s="24">
        <f t="shared" si="8"/>
        <v>0.36605101683293439</v>
      </c>
      <c r="R10" s="14">
        <v>14466374</v>
      </c>
      <c r="S10" s="22">
        <f t="shared" si="9"/>
        <v>3.7621681316334296E-2</v>
      </c>
      <c r="T10" s="14">
        <v>16079121</v>
      </c>
      <c r="U10" s="22">
        <f t="shared" si="10"/>
        <v>4.1815839000759858E-2</v>
      </c>
      <c r="V10" s="25">
        <f t="shared" si="27"/>
        <v>171300260</v>
      </c>
      <c r="W10" s="26">
        <f t="shared" si="11"/>
        <v>0.44548853715002851</v>
      </c>
      <c r="X10" s="14">
        <v>13916400</v>
      </c>
      <c r="Y10" s="22">
        <f t="shared" si="12"/>
        <v>3.6191402618972419E-2</v>
      </c>
      <c r="Z10" s="14">
        <v>5059127</v>
      </c>
      <c r="AA10" s="22">
        <f t="shared" si="13"/>
        <v>1.3156915736649859E-2</v>
      </c>
      <c r="AB10" s="14">
        <v>2295288</v>
      </c>
      <c r="AC10" s="22">
        <f t="shared" si="14"/>
        <v>5.9691940541013464E-3</v>
      </c>
      <c r="AD10" s="14">
        <v>24027563</v>
      </c>
      <c r="AE10" s="22">
        <f t="shared" si="15"/>
        <v>6.2486793027343626E-2</v>
      </c>
      <c r="AF10" s="14">
        <v>16305539</v>
      </c>
      <c r="AG10" s="22">
        <f t="shared" si="16"/>
        <v>4.2404668367419518E-2</v>
      </c>
      <c r="AH10" s="14">
        <v>1703264</v>
      </c>
      <c r="AI10" s="22">
        <f t="shared" si="17"/>
        <v>4.4295588794804296E-3</v>
      </c>
      <c r="AJ10" s="14">
        <v>11140401</v>
      </c>
      <c r="AK10" s="22">
        <f t="shared" si="18"/>
        <v>2.8972057279742103E-2</v>
      </c>
      <c r="AL10" s="14">
        <v>0</v>
      </c>
      <c r="AM10" s="22">
        <f t="shared" si="0"/>
        <v>0</v>
      </c>
      <c r="AN10" s="14">
        <v>39186</v>
      </c>
      <c r="AO10" s="22">
        <f t="shared" si="19"/>
        <v>1.0190827390898892E-4</v>
      </c>
      <c r="AP10" s="27">
        <f t="shared" si="20"/>
        <v>74486768</v>
      </c>
      <c r="AQ10" s="28">
        <f t="shared" si="21"/>
        <v>0.1937124982376183</v>
      </c>
      <c r="AR10" s="14">
        <v>30376842</v>
      </c>
      <c r="AS10" s="22">
        <f t="shared" si="22"/>
        <v>7.8998916322821383E-2</v>
      </c>
      <c r="AT10" s="14">
        <v>13369922</v>
      </c>
      <c r="AU10" s="22">
        <f t="shared" si="23"/>
        <v>3.4770215722906568E-2</v>
      </c>
      <c r="AV10" s="14">
        <v>94988470</v>
      </c>
      <c r="AW10" s="22">
        <f t="shared" si="24"/>
        <v>0.24702983256662522</v>
      </c>
      <c r="AX10" s="29">
        <f t="shared" si="25"/>
        <v>384522262</v>
      </c>
      <c r="AY10" s="30">
        <f t="shared" si="26"/>
        <v>1</v>
      </c>
    </row>
    <row r="11" spans="1:51" ht="16.5" customHeight="1" x14ac:dyDescent="0.2">
      <c r="A11" s="19">
        <v>9</v>
      </c>
      <c r="B11" s="20" t="s">
        <v>237</v>
      </c>
      <c r="C11" s="21" t="s">
        <v>53</v>
      </c>
      <c r="D11" s="14">
        <v>159372652</v>
      </c>
      <c r="E11" s="22">
        <f t="shared" si="1"/>
        <v>0.30765772151749382</v>
      </c>
      <c r="F11" s="14">
        <v>59628381</v>
      </c>
      <c r="G11" s="22">
        <f t="shared" si="2"/>
        <v>0.11510840540092801</v>
      </c>
      <c r="H11" s="14">
        <v>3835613</v>
      </c>
      <c r="I11" s="22">
        <f t="shared" si="3"/>
        <v>7.4043817517881238E-3</v>
      </c>
      <c r="J11" s="14">
        <v>17028255</v>
      </c>
      <c r="K11" s="22">
        <f t="shared" si="4"/>
        <v>3.2871851405966893E-2</v>
      </c>
      <c r="L11" s="14">
        <v>10871</v>
      </c>
      <c r="M11" s="22">
        <f t="shared" si="5"/>
        <v>2.098570268264517E-5</v>
      </c>
      <c r="N11" s="14">
        <v>17197495</v>
      </c>
      <c r="O11" s="22">
        <f t="shared" si="6"/>
        <v>3.3198557350407221E-2</v>
      </c>
      <c r="P11" s="23">
        <f t="shared" si="7"/>
        <v>257073267</v>
      </c>
      <c r="Q11" s="24">
        <f t="shared" si="8"/>
        <v>0.49626190312926671</v>
      </c>
      <c r="R11" s="14">
        <v>32908456</v>
      </c>
      <c r="S11" s="22">
        <f t="shared" si="9"/>
        <v>6.3527465123807428E-2</v>
      </c>
      <c r="T11" s="14">
        <v>27799050</v>
      </c>
      <c r="U11" s="22">
        <f t="shared" si="10"/>
        <v>5.3664115367490321E-2</v>
      </c>
      <c r="V11" s="25">
        <f t="shared" si="27"/>
        <v>317780773</v>
      </c>
      <c r="W11" s="26">
        <f t="shared" si="11"/>
        <v>0.61345348362056451</v>
      </c>
      <c r="X11" s="14">
        <v>30278955</v>
      </c>
      <c r="Y11" s="22">
        <f t="shared" si="12"/>
        <v>5.8451397955219614E-2</v>
      </c>
      <c r="Z11" s="14">
        <v>8996893</v>
      </c>
      <c r="AA11" s="22">
        <f t="shared" si="13"/>
        <v>1.7367870625110068E-2</v>
      </c>
      <c r="AB11" s="14">
        <v>4525465</v>
      </c>
      <c r="AC11" s="22">
        <f t="shared" si="14"/>
        <v>8.7360926309186671E-3</v>
      </c>
      <c r="AD11" s="14">
        <v>48928780</v>
      </c>
      <c r="AE11" s="22">
        <f t="shared" si="15"/>
        <v>9.4453576460726288E-2</v>
      </c>
      <c r="AF11" s="14">
        <v>23336138</v>
      </c>
      <c r="AG11" s="22">
        <f t="shared" si="16"/>
        <v>4.5048776913731756E-2</v>
      </c>
      <c r="AH11" s="14">
        <v>8066740</v>
      </c>
      <c r="AI11" s="22">
        <f t="shared" si="17"/>
        <v>1.5572275527384888E-2</v>
      </c>
      <c r="AJ11" s="14">
        <v>18282309</v>
      </c>
      <c r="AK11" s="22">
        <f t="shared" si="18"/>
        <v>3.5292714656080207E-2</v>
      </c>
      <c r="AL11" s="14">
        <v>0</v>
      </c>
      <c r="AM11" s="22">
        <f t="shared" si="0"/>
        <v>0</v>
      </c>
      <c r="AN11" s="14">
        <v>719853</v>
      </c>
      <c r="AO11" s="22">
        <f t="shared" si="19"/>
        <v>1.389625704462347E-3</v>
      </c>
      <c r="AP11" s="27">
        <f t="shared" si="20"/>
        <v>143135133</v>
      </c>
      <c r="AQ11" s="28">
        <f t="shared" si="21"/>
        <v>0.27631233047363385</v>
      </c>
      <c r="AR11" s="14">
        <v>22663087</v>
      </c>
      <c r="AS11" s="22">
        <f t="shared" si="22"/>
        <v>4.3749499186176148E-2</v>
      </c>
      <c r="AT11" s="14">
        <v>15677374</v>
      </c>
      <c r="AU11" s="22">
        <f t="shared" si="23"/>
        <v>3.0264070426697789E-2</v>
      </c>
      <c r="AV11" s="14">
        <v>18762980</v>
      </c>
      <c r="AW11" s="22">
        <f t="shared" si="24"/>
        <v>3.6220616292927763E-2</v>
      </c>
      <c r="AX11" s="29">
        <f t="shared" si="25"/>
        <v>518019347</v>
      </c>
      <c r="AY11" s="30">
        <f t="shared" si="26"/>
        <v>1</v>
      </c>
    </row>
    <row r="12" spans="1:51" ht="16.5" customHeight="1" x14ac:dyDescent="0.2">
      <c r="A12" s="31">
        <v>10</v>
      </c>
      <c r="B12" s="32" t="s">
        <v>237</v>
      </c>
      <c r="C12" s="33" t="s">
        <v>54</v>
      </c>
      <c r="D12" s="34">
        <v>148818981</v>
      </c>
      <c r="E12" s="35">
        <f t="shared" si="1"/>
        <v>0.3044600862276885</v>
      </c>
      <c r="F12" s="34">
        <v>50534943</v>
      </c>
      <c r="G12" s="35">
        <f t="shared" si="2"/>
        <v>0.10338649680238922</v>
      </c>
      <c r="H12" s="34">
        <v>7118489</v>
      </c>
      <c r="I12" s="35">
        <f t="shared" si="3"/>
        <v>1.4563302074692017E-2</v>
      </c>
      <c r="J12" s="34">
        <v>6135486</v>
      </c>
      <c r="K12" s="35">
        <f t="shared" si="4"/>
        <v>1.2552233485651777E-2</v>
      </c>
      <c r="L12" s="34">
        <v>0</v>
      </c>
      <c r="M12" s="35">
        <f t="shared" si="5"/>
        <v>0</v>
      </c>
      <c r="N12" s="34">
        <v>17654382</v>
      </c>
      <c r="O12" s="35">
        <f t="shared" si="6"/>
        <v>3.611807196836371E-2</v>
      </c>
      <c r="P12" s="36">
        <f t="shared" si="7"/>
        <v>230262281</v>
      </c>
      <c r="Q12" s="37">
        <f t="shared" si="8"/>
        <v>0.47108019055878519</v>
      </c>
      <c r="R12" s="34">
        <v>27440442</v>
      </c>
      <c r="S12" s="35">
        <f t="shared" si="9"/>
        <v>5.6138802196514737E-2</v>
      </c>
      <c r="T12" s="34">
        <v>25694488</v>
      </c>
      <c r="U12" s="35">
        <f t="shared" si="10"/>
        <v>5.2566856589726998E-2</v>
      </c>
      <c r="V12" s="38">
        <f t="shared" si="27"/>
        <v>283397211</v>
      </c>
      <c r="W12" s="39">
        <f t="shared" si="11"/>
        <v>0.57978584934502697</v>
      </c>
      <c r="X12" s="34">
        <v>23610902</v>
      </c>
      <c r="Y12" s="35">
        <f t="shared" si="12"/>
        <v>4.8304169337334078E-2</v>
      </c>
      <c r="Z12" s="34">
        <v>5513810</v>
      </c>
      <c r="AA12" s="35">
        <f t="shared" si="13"/>
        <v>1.1280382762754511E-2</v>
      </c>
      <c r="AB12" s="34">
        <v>5092446</v>
      </c>
      <c r="AC12" s="35">
        <f t="shared" si="14"/>
        <v>1.0418338694778775E-2</v>
      </c>
      <c r="AD12" s="34">
        <v>37714194</v>
      </c>
      <c r="AE12" s="35">
        <f t="shared" si="15"/>
        <v>7.7157273084995592E-2</v>
      </c>
      <c r="AF12" s="34">
        <v>19058942</v>
      </c>
      <c r="AG12" s="35">
        <f t="shared" si="16"/>
        <v>3.8991579472839648E-2</v>
      </c>
      <c r="AH12" s="34">
        <v>3857290</v>
      </c>
      <c r="AI12" s="35">
        <f t="shared" si="17"/>
        <v>7.8914049680611671E-3</v>
      </c>
      <c r="AJ12" s="34">
        <v>14009857</v>
      </c>
      <c r="AK12" s="35">
        <f t="shared" si="18"/>
        <v>2.866195052267953E-2</v>
      </c>
      <c r="AL12" s="34">
        <v>75474</v>
      </c>
      <c r="AM12" s="35">
        <f t="shared" si="0"/>
        <v>1.5440786110441489E-4</v>
      </c>
      <c r="AN12" s="34">
        <v>37405</v>
      </c>
      <c r="AO12" s="35">
        <f t="shared" si="19"/>
        <v>7.6524711087402802E-5</v>
      </c>
      <c r="AP12" s="40">
        <f t="shared" si="20"/>
        <v>108970320</v>
      </c>
      <c r="AQ12" s="41">
        <f t="shared" si="21"/>
        <v>0.22293603141563512</v>
      </c>
      <c r="AR12" s="34">
        <v>15094995</v>
      </c>
      <c r="AS12" s="35">
        <f t="shared" si="22"/>
        <v>3.0881971160026465E-2</v>
      </c>
      <c r="AT12" s="34">
        <v>29692371</v>
      </c>
      <c r="AU12" s="35">
        <f t="shared" si="23"/>
        <v>6.0745892588557081E-2</v>
      </c>
      <c r="AV12" s="34">
        <v>51641460</v>
      </c>
      <c r="AW12" s="35">
        <f t="shared" si="24"/>
        <v>0.10565025549075441</v>
      </c>
      <c r="AX12" s="42">
        <f t="shared" si="25"/>
        <v>488796357</v>
      </c>
      <c r="AY12" s="43">
        <f t="shared" si="26"/>
        <v>1</v>
      </c>
    </row>
    <row r="13" spans="1:51" ht="16.5" customHeight="1" x14ac:dyDescent="0.2">
      <c r="A13" s="5">
        <v>11</v>
      </c>
      <c r="B13" s="6" t="s">
        <v>237</v>
      </c>
      <c r="C13" s="7" t="s">
        <v>55</v>
      </c>
      <c r="D13" s="8">
        <v>6686967</v>
      </c>
      <c r="E13" s="9">
        <f t="shared" si="1"/>
        <v>0.31658193035920651</v>
      </c>
      <c r="F13" s="8">
        <v>2274495</v>
      </c>
      <c r="G13" s="9">
        <f t="shared" si="2"/>
        <v>0.10768170647355721</v>
      </c>
      <c r="H13" s="8">
        <v>638842</v>
      </c>
      <c r="I13" s="9">
        <f t="shared" si="3"/>
        <v>3.0244778171409581E-2</v>
      </c>
      <c r="J13" s="8">
        <v>341668</v>
      </c>
      <c r="K13" s="9">
        <f t="shared" si="4"/>
        <v>1.6175631640169507E-2</v>
      </c>
      <c r="L13" s="8">
        <v>0</v>
      </c>
      <c r="M13" s="9">
        <f t="shared" si="5"/>
        <v>0</v>
      </c>
      <c r="N13" s="8">
        <v>1536298</v>
      </c>
      <c r="O13" s="9">
        <f t="shared" si="6"/>
        <v>7.2733151882907188E-2</v>
      </c>
      <c r="P13" s="10">
        <f t="shared" si="7"/>
        <v>11478270</v>
      </c>
      <c r="Q13" s="11">
        <f t="shared" si="8"/>
        <v>0.54341719852725001</v>
      </c>
      <c r="R13" s="8">
        <v>857246</v>
      </c>
      <c r="S13" s="9">
        <f t="shared" si="9"/>
        <v>4.0584706560195132E-2</v>
      </c>
      <c r="T13" s="8">
        <v>1228477</v>
      </c>
      <c r="U13" s="9">
        <f t="shared" si="10"/>
        <v>5.815994307462366E-2</v>
      </c>
      <c r="V13" s="12">
        <f t="shared" si="27"/>
        <v>13563993</v>
      </c>
      <c r="W13" s="13">
        <f t="shared" si="11"/>
        <v>0.64216184816206878</v>
      </c>
      <c r="X13" s="8">
        <v>1087106</v>
      </c>
      <c r="Y13" s="9">
        <f t="shared" si="12"/>
        <v>5.1466997816061531E-2</v>
      </c>
      <c r="Z13" s="8">
        <v>648702</v>
      </c>
      <c r="AA13" s="9">
        <f t="shared" si="13"/>
        <v>3.071158140721765E-2</v>
      </c>
      <c r="AB13" s="8">
        <v>402807</v>
      </c>
      <c r="AC13" s="9">
        <f t="shared" si="14"/>
        <v>1.9070143104071083E-2</v>
      </c>
      <c r="AD13" s="8">
        <v>1630390</v>
      </c>
      <c r="AE13" s="9">
        <f t="shared" si="15"/>
        <v>7.7187761422831416E-2</v>
      </c>
      <c r="AF13" s="8">
        <v>1227395</v>
      </c>
      <c r="AG13" s="9">
        <f t="shared" si="16"/>
        <v>5.8108717810815919E-2</v>
      </c>
      <c r="AH13" s="8">
        <v>99419</v>
      </c>
      <c r="AI13" s="9">
        <f t="shared" si="17"/>
        <v>4.7068063793917264E-3</v>
      </c>
      <c r="AJ13" s="8">
        <v>1315381</v>
      </c>
      <c r="AK13" s="9">
        <f t="shared" si="18"/>
        <v>6.2274250215056157E-2</v>
      </c>
      <c r="AL13" s="8">
        <v>0</v>
      </c>
      <c r="AM13" s="9">
        <f t="shared" si="0"/>
        <v>0</v>
      </c>
      <c r="AN13" s="8">
        <v>624</v>
      </c>
      <c r="AO13" s="9">
        <f t="shared" si="19"/>
        <v>2.9542111475074552E-5</v>
      </c>
      <c r="AP13" s="15">
        <f t="shared" si="20"/>
        <v>6411824</v>
      </c>
      <c r="AQ13" s="16">
        <f t="shared" si="21"/>
        <v>0.30355580026692053</v>
      </c>
      <c r="AR13" s="8">
        <v>4870</v>
      </c>
      <c r="AS13" s="9">
        <f t="shared" si="22"/>
        <v>2.3056103026220044E-4</v>
      </c>
      <c r="AT13" s="8">
        <v>963944</v>
      </c>
      <c r="AU13" s="9">
        <f t="shared" si="23"/>
        <v>4.5636123563668696E-2</v>
      </c>
      <c r="AV13" s="8">
        <v>177759</v>
      </c>
      <c r="AW13" s="9">
        <f t="shared" si="24"/>
        <v>8.4156669770797717E-3</v>
      </c>
      <c r="AX13" s="17">
        <f t="shared" si="25"/>
        <v>21122390</v>
      </c>
      <c r="AY13" s="18">
        <f t="shared" si="26"/>
        <v>1</v>
      </c>
    </row>
    <row r="14" spans="1:51" ht="16.5" customHeight="1" x14ac:dyDescent="0.2">
      <c r="A14" s="19">
        <v>12</v>
      </c>
      <c r="B14" s="20" t="s">
        <v>237</v>
      </c>
      <c r="C14" s="21" t="s">
        <v>56</v>
      </c>
      <c r="D14" s="14">
        <v>8997768</v>
      </c>
      <c r="E14" s="22">
        <f t="shared" si="1"/>
        <v>0.35093097195447887</v>
      </c>
      <c r="F14" s="14">
        <v>1910066</v>
      </c>
      <c r="G14" s="22">
        <f t="shared" si="2"/>
        <v>7.4496399315608461E-2</v>
      </c>
      <c r="H14" s="14">
        <v>1016340</v>
      </c>
      <c r="I14" s="22">
        <f t="shared" si="3"/>
        <v>3.9639295438181454E-2</v>
      </c>
      <c r="J14" s="14">
        <v>432952</v>
      </c>
      <c r="K14" s="22">
        <f t="shared" si="4"/>
        <v>1.6885995078961311E-2</v>
      </c>
      <c r="L14" s="14">
        <v>0</v>
      </c>
      <c r="M14" s="22">
        <f t="shared" si="5"/>
        <v>0</v>
      </c>
      <c r="N14" s="14">
        <v>759287</v>
      </c>
      <c r="O14" s="22">
        <f t="shared" si="6"/>
        <v>2.9613713634581422E-2</v>
      </c>
      <c r="P14" s="23">
        <f t="shared" si="7"/>
        <v>13116413</v>
      </c>
      <c r="Q14" s="24">
        <f t="shared" si="8"/>
        <v>0.51156637542181149</v>
      </c>
      <c r="R14" s="14">
        <v>1271705</v>
      </c>
      <c r="S14" s="22">
        <f t="shared" si="9"/>
        <v>4.9599041861200531E-2</v>
      </c>
      <c r="T14" s="14">
        <v>1052064</v>
      </c>
      <c r="U14" s="22">
        <f t="shared" si="10"/>
        <v>4.1032602983130578E-2</v>
      </c>
      <c r="V14" s="25">
        <f t="shared" si="27"/>
        <v>15440182</v>
      </c>
      <c r="W14" s="26">
        <f t="shared" si="11"/>
        <v>0.60219802026614266</v>
      </c>
      <c r="X14" s="14">
        <v>1596990</v>
      </c>
      <c r="Y14" s="22">
        <f t="shared" si="12"/>
        <v>6.2285808313971111E-2</v>
      </c>
      <c r="Z14" s="14">
        <v>979180</v>
      </c>
      <c r="AA14" s="22">
        <f t="shared" si="13"/>
        <v>3.8189981017335256E-2</v>
      </c>
      <c r="AB14" s="14">
        <v>449827</v>
      </c>
      <c r="AC14" s="22">
        <f t="shared" si="14"/>
        <v>1.7544153874757315E-2</v>
      </c>
      <c r="AD14" s="14">
        <v>3707380</v>
      </c>
      <c r="AE14" s="22">
        <f t="shared" si="15"/>
        <v>0.14459524482122632</v>
      </c>
      <c r="AF14" s="14">
        <v>1144636</v>
      </c>
      <c r="AG14" s="22">
        <f t="shared" si="16"/>
        <v>4.464309637835593E-2</v>
      </c>
      <c r="AH14" s="14">
        <v>10071</v>
      </c>
      <c r="AI14" s="22">
        <f t="shared" si="17"/>
        <v>3.9278916933105595E-4</v>
      </c>
      <c r="AJ14" s="14">
        <v>998354</v>
      </c>
      <c r="AK14" s="22">
        <f t="shared" si="18"/>
        <v>3.8937805417370373E-2</v>
      </c>
      <c r="AL14" s="14">
        <v>0</v>
      </c>
      <c r="AM14" s="22">
        <f t="shared" si="0"/>
        <v>0</v>
      </c>
      <c r="AN14" s="14">
        <v>25133</v>
      </c>
      <c r="AO14" s="22">
        <f t="shared" si="19"/>
        <v>9.802373342068741E-4</v>
      </c>
      <c r="AP14" s="27">
        <f t="shared" si="20"/>
        <v>8911571</v>
      </c>
      <c r="AQ14" s="28">
        <f t="shared" si="21"/>
        <v>0.34756911632655424</v>
      </c>
      <c r="AR14" s="14">
        <v>1263635</v>
      </c>
      <c r="AS14" s="22">
        <f t="shared" si="22"/>
        <v>4.9284295699299867E-2</v>
      </c>
      <c r="AT14" s="14">
        <v>0</v>
      </c>
      <c r="AU14" s="22">
        <f t="shared" si="23"/>
        <v>0</v>
      </c>
      <c r="AV14" s="14">
        <v>24321</v>
      </c>
      <c r="AW14" s="22">
        <f t="shared" si="24"/>
        <v>9.4856770800323827E-4</v>
      </c>
      <c r="AX14" s="29">
        <f t="shared" si="25"/>
        <v>25639709</v>
      </c>
      <c r="AY14" s="30">
        <f t="shared" si="26"/>
        <v>1</v>
      </c>
    </row>
    <row r="15" spans="1:51" ht="16.5" customHeight="1" x14ac:dyDescent="0.2">
      <c r="A15" s="19">
        <v>13</v>
      </c>
      <c r="B15" s="20" t="s">
        <v>237</v>
      </c>
      <c r="C15" s="21" t="s">
        <v>57</v>
      </c>
      <c r="D15" s="14">
        <v>5160887</v>
      </c>
      <c r="E15" s="22">
        <f t="shared" si="1"/>
        <v>0.31827319106664492</v>
      </c>
      <c r="F15" s="14">
        <v>1520695</v>
      </c>
      <c r="G15" s="22">
        <f t="shared" si="2"/>
        <v>9.3781640692596369E-2</v>
      </c>
      <c r="H15" s="14">
        <v>811790</v>
      </c>
      <c r="I15" s="22">
        <f t="shared" si="3"/>
        <v>5.0063292177486486E-2</v>
      </c>
      <c r="J15" s="14">
        <v>270090</v>
      </c>
      <c r="K15" s="22">
        <f t="shared" si="4"/>
        <v>1.665651779920586E-2</v>
      </c>
      <c r="L15" s="14">
        <v>130621</v>
      </c>
      <c r="M15" s="22">
        <f t="shared" si="5"/>
        <v>8.055429713984482E-3</v>
      </c>
      <c r="N15" s="14">
        <v>604328</v>
      </c>
      <c r="O15" s="22">
        <f t="shared" si="6"/>
        <v>3.7269058789879218E-2</v>
      </c>
      <c r="P15" s="23">
        <f t="shared" si="7"/>
        <v>8498411</v>
      </c>
      <c r="Q15" s="24">
        <f t="shared" si="8"/>
        <v>0.52409913023979737</v>
      </c>
      <c r="R15" s="14">
        <v>1052501</v>
      </c>
      <c r="S15" s="22">
        <f t="shared" si="9"/>
        <v>6.4907999704476166E-2</v>
      </c>
      <c r="T15" s="14">
        <v>919837</v>
      </c>
      <c r="U15" s="22">
        <f t="shared" si="10"/>
        <v>5.6726577669917878E-2</v>
      </c>
      <c r="V15" s="25">
        <f t="shared" si="27"/>
        <v>10470749</v>
      </c>
      <c r="W15" s="26">
        <f t="shared" si="11"/>
        <v>0.64573370761419135</v>
      </c>
      <c r="X15" s="14">
        <v>628515</v>
      </c>
      <c r="Y15" s="22">
        <f t="shared" si="12"/>
        <v>3.8760677124543196E-2</v>
      </c>
      <c r="Z15" s="14">
        <v>472883</v>
      </c>
      <c r="AA15" s="22">
        <f t="shared" si="13"/>
        <v>2.9162812789965808E-2</v>
      </c>
      <c r="AB15" s="14">
        <v>537493</v>
      </c>
      <c r="AC15" s="22">
        <f t="shared" si="14"/>
        <v>3.3147327636893459E-2</v>
      </c>
      <c r="AD15" s="14">
        <v>1296960</v>
      </c>
      <c r="AE15" s="22">
        <f t="shared" si="15"/>
        <v>7.9983847328142593E-2</v>
      </c>
      <c r="AF15" s="14">
        <v>1208395</v>
      </c>
      <c r="AG15" s="22">
        <f t="shared" si="16"/>
        <v>7.452202164453095E-2</v>
      </c>
      <c r="AH15" s="14">
        <v>34427</v>
      </c>
      <c r="AI15" s="22">
        <f t="shared" si="17"/>
        <v>2.1231216937808144E-3</v>
      </c>
      <c r="AJ15" s="14">
        <v>1059130</v>
      </c>
      <c r="AK15" s="22">
        <f t="shared" si="18"/>
        <v>6.5316811791154436E-2</v>
      </c>
      <c r="AL15" s="14">
        <v>0</v>
      </c>
      <c r="AM15" s="22">
        <f t="shared" si="0"/>
        <v>0</v>
      </c>
      <c r="AN15" s="14">
        <v>6344</v>
      </c>
      <c r="AO15" s="22">
        <f t="shared" si="19"/>
        <v>3.9123606545285634E-4</v>
      </c>
      <c r="AP15" s="27">
        <f t="shared" si="20"/>
        <v>5244147</v>
      </c>
      <c r="AQ15" s="28">
        <f t="shared" si="21"/>
        <v>0.3234078560744641</v>
      </c>
      <c r="AR15" s="14">
        <v>0</v>
      </c>
      <c r="AS15" s="22">
        <f t="shared" si="22"/>
        <v>0</v>
      </c>
      <c r="AT15" s="14">
        <v>57030</v>
      </c>
      <c r="AU15" s="22">
        <f t="shared" si="23"/>
        <v>3.5170543525813993E-3</v>
      </c>
      <c r="AV15" s="14">
        <v>443348</v>
      </c>
      <c r="AW15" s="22">
        <f t="shared" si="24"/>
        <v>2.7341381958763077E-2</v>
      </c>
      <c r="AX15" s="29">
        <f t="shared" si="25"/>
        <v>16215274</v>
      </c>
      <c r="AY15" s="30">
        <f t="shared" si="26"/>
        <v>1</v>
      </c>
    </row>
    <row r="16" spans="1:51" ht="16.5" customHeight="1" x14ac:dyDescent="0.2">
      <c r="A16" s="19">
        <v>14</v>
      </c>
      <c r="B16" s="20" t="s">
        <v>237</v>
      </c>
      <c r="C16" s="21" t="s">
        <v>58</v>
      </c>
      <c r="D16" s="14">
        <v>6139161</v>
      </c>
      <c r="E16" s="22">
        <f t="shared" si="1"/>
        <v>0.28066976225850987</v>
      </c>
      <c r="F16" s="14">
        <v>1878471</v>
      </c>
      <c r="G16" s="22">
        <f t="shared" si="2"/>
        <v>8.5879814681436975E-2</v>
      </c>
      <c r="H16" s="14">
        <v>197005</v>
      </c>
      <c r="I16" s="22">
        <f t="shared" si="3"/>
        <v>9.0066617431498758E-3</v>
      </c>
      <c r="J16" s="14">
        <v>246443</v>
      </c>
      <c r="K16" s="22">
        <f t="shared" si="4"/>
        <v>1.1266865003259232E-2</v>
      </c>
      <c r="L16" s="14">
        <v>6774</v>
      </c>
      <c r="M16" s="22">
        <f t="shared" si="5"/>
        <v>3.0969329026216217E-4</v>
      </c>
      <c r="N16" s="14">
        <v>1003991</v>
      </c>
      <c r="O16" s="22">
        <f t="shared" si="6"/>
        <v>4.590039506696169E-2</v>
      </c>
      <c r="P16" s="23">
        <f t="shared" si="7"/>
        <v>9471845</v>
      </c>
      <c r="Q16" s="24">
        <f t="shared" si="8"/>
        <v>0.43303319204357982</v>
      </c>
      <c r="R16" s="14">
        <v>1248727</v>
      </c>
      <c r="S16" s="22">
        <f t="shared" si="9"/>
        <v>5.7089219555535725E-2</v>
      </c>
      <c r="T16" s="14">
        <v>1580373</v>
      </c>
      <c r="U16" s="22">
        <f t="shared" si="10"/>
        <v>7.2251389756640694E-2</v>
      </c>
      <c r="V16" s="25">
        <f t="shared" si="27"/>
        <v>12300945</v>
      </c>
      <c r="W16" s="26">
        <f t="shared" si="11"/>
        <v>0.56237380135575621</v>
      </c>
      <c r="X16" s="14">
        <v>1257517</v>
      </c>
      <c r="Y16" s="22">
        <f t="shared" si="12"/>
        <v>5.7491080202332949E-2</v>
      </c>
      <c r="Z16" s="14">
        <v>720080</v>
      </c>
      <c r="AA16" s="22">
        <f t="shared" si="13"/>
        <v>3.2920570483020037E-2</v>
      </c>
      <c r="AB16" s="14">
        <v>175575</v>
      </c>
      <c r="AC16" s="22">
        <f t="shared" si="14"/>
        <v>8.0269264006169357E-3</v>
      </c>
      <c r="AD16" s="14">
        <v>1817453</v>
      </c>
      <c r="AE16" s="22">
        <f t="shared" si="15"/>
        <v>8.3090197736468474E-2</v>
      </c>
      <c r="AF16" s="14">
        <v>1198262</v>
      </c>
      <c r="AG16" s="22">
        <f t="shared" si="16"/>
        <v>5.4782063976397843E-2</v>
      </c>
      <c r="AH16" s="14">
        <v>8407</v>
      </c>
      <c r="AI16" s="22">
        <f t="shared" si="17"/>
        <v>3.8435067777295505E-4</v>
      </c>
      <c r="AJ16" s="14">
        <v>1493107</v>
      </c>
      <c r="AK16" s="22">
        <f t="shared" si="18"/>
        <v>6.8261768459324801E-2</v>
      </c>
      <c r="AL16" s="14">
        <v>0</v>
      </c>
      <c r="AM16" s="22">
        <f t="shared" si="0"/>
        <v>0</v>
      </c>
      <c r="AN16" s="14">
        <v>12858</v>
      </c>
      <c r="AO16" s="22">
        <f t="shared" si="19"/>
        <v>5.8784120551976405E-4</v>
      </c>
      <c r="AP16" s="27">
        <f t="shared" si="20"/>
        <v>6683259</v>
      </c>
      <c r="AQ16" s="28">
        <f t="shared" si="21"/>
        <v>0.30554479914145377</v>
      </c>
      <c r="AR16" s="14">
        <v>173198</v>
      </c>
      <c r="AS16" s="22">
        <f t="shared" si="22"/>
        <v>7.9182548696229652E-3</v>
      </c>
      <c r="AT16" s="14">
        <v>753336</v>
      </c>
      <c r="AU16" s="22">
        <f t="shared" si="23"/>
        <v>3.444096612237027E-2</v>
      </c>
      <c r="AV16" s="14">
        <v>1962516</v>
      </c>
      <c r="AW16" s="22">
        <f t="shared" si="24"/>
        <v>8.9722178510796793E-2</v>
      </c>
      <c r="AX16" s="29">
        <f t="shared" si="25"/>
        <v>21873254</v>
      </c>
      <c r="AY16" s="30">
        <f t="shared" si="26"/>
        <v>1</v>
      </c>
    </row>
    <row r="17" spans="1:51" ht="16.5" customHeight="1" x14ac:dyDescent="0.2">
      <c r="A17" s="31">
        <v>15</v>
      </c>
      <c r="B17" s="32" t="s">
        <v>237</v>
      </c>
      <c r="C17" s="33" t="s">
        <v>59</v>
      </c>
      <c r="D17" s="34">
        <v>15987288</v>
      </c>
      <c r="E17" s="35">
        <f t="shared" si="1"/>
        <v>0.3332223237552035</v>
      </c>
      <c r="F17" s="34">
        <v>3267438</v>
      </c>
      <c r="G17" s="35">
        <f t="shared" si="2"/>
        <v>6.8103063076492693E-2</v>
      </c>
      <c r="H17" s="34">
        <v>549728</v>
      </c>
      <c r="I17" s="35">
        <f t="shared" si="3"/>
        <v>1.1457955945580045E-2</v>
      </c>
      <c r="J17" s="34">
        <v>496692</v>
      </c>
      <c r="K17" s="35">
        <f t="shared" si="4"/>
        <v>1.0352528986193252E-2</v>
      </c>
      <c r="L17" s="34">
        <v>0</v>
      </c>
      <c r="M17" s="35">
        <f t="shared" si="5"/>
        <v>0</v>
      </c>
      <c r="N17" s="34">
        <v>1749626</v>
      </c>
      <c r="O17" s="35">
        <f t="shared" si="6"/>
        <v>3.6467375919075312E-2</v>
      </c>
      <c r="P17" s="36">
        <f t="shared" si="7"/>
        <v>22050772</v>
      </c>
      <c r="Q17" s="37">
        <f t="shared" si="8"/>
        <v>0.45960324768254479</v>
      </c>
      <c r="R17" s="34">
        <v>2278910</v>
      </c>
      <c r="S17" s="35">
        <f t="shared" si="9"/>
        <v>4.7499218493403682E-2</v>
      </c>
      <c r="T17" s="34">
        <v>2185072</v>
      </c>
      <c r="U17" s="35">
        <f t="shared" si="10"/>
        <v>4.5543357285640317E-2</v>
      </c>
      <c r="V17" s="38">
        <f t="shared" si="27"/>
        <v>26514754</v>
      </c>
      <c r="W17" s="39">
        <f t="shared" si="11"/>
        <v>0.55264582346158875</v>
      </c>
      <c r="X17" s="34">
        <v>2389441</v>
      </c>
      <c r="Y17" s="35">
        <f t="shared" si="12"/>
        <v>4.9803011148354691E-2</v>
      </c>
      <c r="Z17" s="34">
        <v>1413662</v>
      </c>
      <c r="AA17" s="35">
        <f t="shared" si="13"/>
        <v>2.9464893398081556E-2</v>
      </c>
      <c r="AB17" s="34">
        <v>616569</v>
      </c>
      <c r="AC17" s="35">
        <f t="shared" si="14"/>
        <v>1.2851119898223018E-2</v>
      </c>
      <c r="AD17" s="34">
        <v>3466220</v>
      </c>
      <c r="AE17" s="35">
        <f t="shared" si="15"/>
        <v>7.2246267349832027E-2</v>
      </c>
      <c r="AF17" s="34">
        <v>1761793</v>
      </c>
      <c r="AG17" s="35">
        <f t="shared" si="16"/>
        <v>3.672097215210305E-2</v>
      </c>
      <c r="AH17" s="34">
        <v>440575</v>
      </c>
      <c r="AI17" s="35">
        <f t="shared" si="17"/>
        <v>9.182884882567249E-3</v>
      </c>
      <c r="AJ17" s="34">
        <v>2583598</v>
      </c>
      <c r="AK17" s="35">
        <f t="shared" si="18"/>
        <v>5.3849816754992855E-2</v>
      </c>
      <c r="AL17" s="34">
        <v>0</v>
      </c>
      <c r="AM17" s="35">
        <f t="shared" si="0"/>
        <v>0</v>
      </c>
      <c r="AN17" s="34">
        <v>5325</v>
      </c>
      <c r="AO17" s="35">
        <f t="shared" si="19"/>
        <v>1.1098873517487511E-4</v>
      </c>
      <c r="AP17" s="40">
        <f t="shared" si="20"/>
        <v>12677183</v>
      </c>
      <c r="AQ17" s="41">
        <f t="shared" si="21"/>
        <v>0.26422995431932933</v>
      </c>
      <c r="AR17" s="34">
        <v>268165</v>
      </c>
      <c r="AS17" s="35">
        <f t="shared" si="22"/>
        <v>5.5893510174967855E-3</v>
      </c>
      <c r="AT17" s="34">
        <v>120793</v>
      </c>
      <c r="AU17" s="35">
        <f t="shared" si="23"/>
        <v>2.5176830587753407E-3</v>
      </c>
      <c r="AV17" s="34">
        <v>8396947</v>
      </c>
      <c r="AW17" s="35">
        <f t="shared" si="24"/>
        <v>0.17501718814280975</v>
      </c>
      <c r="AX17" s="42">
        <f t="shared" si="25"/>
        <v>47977842</v>
      </c>
      <c r="AY17" s="43">
        <f t="shared" si="26"/>
        <v>1</v>
      </c>
    </row>
    <row r="18" spans="1:51" ht="16.5" customHeight="1" x14ac:dyDescent="0.2">
      <c r="A18" s="5">
        <v>16</v>
      </c>
      <c r="B18" s="6" t="s">
        <v>237</v>
      </c>
      <c r="C18" s="7" t="s">
        <v>60</v>
      </c>
      <c r="D18" s="8">
        <v>27184211</v>
      </c>
      <c r="E18" s="9">
        <f t="shared" si="1"/>
        <v>0.27779343146874219</v>
      </c>
      <c r="F18" s="8">
        <v>7422780</v>
      </c>
      <c r="G18" s="9">
        <f t="shared" si="2"/>
        <v>7.5852837047120841E-2</v>
      </c>
      <c r="H18" s="8">
        <v>1461265</v>
      </c>
      <c r="I18" s="9">
        <f t="shared" si="3"/>
        <v>1.493255841176231E-2</v>
      </c>
      <c r="J18" s="8">
        <v>5069943</v>
      </c>
      <c r="K18" s="9">
        <f t="shared" si="4"/>
        <v>5.1809370642426557E-2</v>
      </c>
      <c r="L18" s="8">
        <v>0</v>
      </c>
      <c r="M18" s="9">
        <f t="shared" si="5"/>
        <v>0</v>
      </c>
      <c r="N18" s="8">
        <v>3782501</v>
      </c>
      <c r="O18" s="9">
        <f t="shared" si="6"/>
        <v>3.8653096546519182E-2</v>
      </c>
      <c r="P18" s="10">
        <f t="shared" si="7"/>
        <v>44920700</v>
      </c>
      <c r="Q18" s="11">
        <f t="shared" si="8"/>
        <v>0.45904129411657107</v>
      </c>
      <c r="R18" s="8">
        <v>4328026</v>
      </c>
      <c r="S18" s="9">
        <f t="shared" si="9"/>
        <v>4.4227775969879514E-2</v>
      </c>
      <c r="T18" s="8">
        <v>3052627</v>
      </c>
      <c r="U18" s="9">
        <f t="shared" si="10"/>
        <v>3.1194568395754876E-2</v>
      </c>
      <c r="V18" s="12">
        <f t="shared" si="27"/>
        <v>52301353</v>
      </c>
      <c r="W18" s="13">
        <f t="shared" si="11"/>
        <v>0.53446363848220546</v>
      </c>
      <c r="X18" s="8">
        <v>4185796</v>
      </c>
      <c r="Y18" s="9">
        <f t="shared" si="12"/>
        <v>4.2774338172556679E-2</v>
      </c>
      <c r="Z18" s="8">
        <v>2850979</v>
      </c>
      <c r="AA18" s="9">
        <f t="shared" si="13"/>
        <v>2.9133942473273295E-2</v>
      </c>
      <c r="AB18" s="8">
        <v>1360116</v>
      </c>
      <c r="AC18" s="9">
        <f t="shared" si="14"/>
        <v>1.3898924299680418E-2</v>
      </c>
      <c r="AD18" s="8">
        <v>7494451</v>
      </c>
      <c r="AE18" s="9">
        <f t="shared" si="15"/>
        <v>7.6585237668451961E-2</v>
      </c>
      <c r="AF18" s="8">
        <v>6444618</v>
      </c>
      <c r="AG18" s="9">
        <f t="shared" si="16"/>
        <v>6.5857072280862669E-2</v>
      </c>
      <c r="AH18" s="8">
        <v>486372</v>
      </c>
      <c r="AI18" s="9">
        <f t="shared" si="17"/>
        <v>4.970199313502793E-3</v>
      </c>
      <c r="AJ18" s="8">
        <v>4681185</v>
      </c>
      <c r="AK18" s="9">
        <f t="shared" si="18"/>
        <v>4.7836681538780131E-2</v>
      </c>
      <c r="AL18" s="8">
        <v>0</v>
      </c>
      <c r="AM18" s="9">
        <f t="shared" si="0"/>
        <v>0</v>
      </c>
      <c r="AN18" s="8">
        <v>0</v>
      </c>
      <c r="AO18" s="9">
        <f t="shared" si="19"/>
        <v>0</v>
      </c>
      <c r="AP18" s="15">
        <f t="shared" si="20"/>
        <v>27503517</v>
      </c>
      <c r="AQ18" s="16">
        <f t="shared" si="21"/>
        <v>0.28105639574710795</v>
      </c>
      <c r="AR18" s="8">
        <v>4466267</v>
      </c>
      <c r="AS18" s="9">
        <f t="shared" si="22"/>
        <v>4.5640450472724949E-2</v>
      </c>
      <c r="AT18" s="8">
        <v>3983663</v>
      </c>
      <c r="AU18" s="9">
        <f t="shared" si="23"/>
        <v>4.0708756071127603E-2</v>
      </c>
      <c r="AV18" s="8">
        <v>9602845</v>
      </c>
      <c r="AW18" s="9">
        <f t="shared" si="24"/>
        <v>9.8130759226834036E-2</v>
      </c>
      <c r="AX18" s="17">
        <f t="shared" si="25"/>
        <v>97857645</v>
      </c>
      <c r="AY18" s="18">
        <f t="shared" si="26"/>
        <v>1</v>
      </c>
    </row>
    <row r="19" spans="1:51" ht="16.5" customHeight="1" x14ac:dyDescent="0.2">
      <c r="A19" s="19">
        <v>17</v>
      </c>
      <c r="B19" s="20" t="s">
        <v>238</v>
      </c>
      <c r="C19" s="21" t="s">
        <v>61</v>
      </c>
      <c r="D19" s="14">
        <v>169894540</v>
      </c>
      <c r="E19" s="22">
        <f t="shared" si="1"/>
        <v>0.27388028025465772</v>
      </c>
      <c r="F19" s="14">
        <v>61764632</v>
      </c>
      <c r="G19" s="22">
        <f t="shared" si="2"/>
        <v>9.9568324691221982E-2</v>
      </c>
      <c r="H19" s="14">
        <v>9633184</v>
      </c>
      <c r="I19" s="22">
        <f t="shared" si="3"/>
        <v>1.5529275594522841E-2</v>
      </c>
      <c r="J19" s="14">
        <v>17302193</v>
      </c>
      <c r="K19" s="22">
        <f t="shared" si="4"/>
        <v>2.7892182219982919E-2</v>
      </c>
      <c r="L19" s="14">
        <v>1034973</v>
      </c>
      <c r="M19" s="22">
        <f t="shared" si="5"/>
        <v>1.6684391110862295E-3</v>
      </c>
      <c r="N19" s="14">
        <v>21587289</v>
      </c>
      <c r="O19" s="22">
        <f t="shared" si="6"/>
        <v>3.4800016299866315E-2</v>
      </c>
      <c r="P19" s="23">
        <f t="shared" si="7"/>
        <v>281216811</v>
      </c>
      <c r="Q19" s="24">
        <f t="shared" si="8"/>
        <v>0.45333851817133802</v>
      </c>
      <c r="R19" s="14">
        <v>40527995</v>
      </c>
      <c r="S19" s="22">
        <f t="shared" si="9"/>
        <v>6.5333580636313365E-2</v>
      </c>
      <c r="T19" s="14">
        <v>29962892</v>
      </c>
      <c r="U19" s="22">
        <f t="shared" si="10"/>
        <v>4.8301995215385037E-2</v>
      </c>
      <c r="V19" s="25">
        <f t="shared" si="27"/>
        <v>351707698</v>
      </c>
      <c r="W19" s="26">
        <f t="shared" si="11"/>
        <v>0.56697409402303645</v>
      </c>
      <c r="X19" s="14">
        <v>30317778</v>
      </c>
      <c r="Y19" s="22">
        <f t="shared" si="12"/>
        <v>4.8874092924578366E-2</v>
      </c>
      <c r="Z19" s="14">
        <v>14433487</v>
      </c>
      <c r="AA19" s="22">
        <f t="shared" si="13"/>
        <v>2.326765453799727E-2</v>
      </c>
      <c r="AB19" s="14">
        <v>5333748</v>
      </c>
      <c r="AC19" s="22">
        <f t="shared" si="14"/>
        <v>8.5983245668031488E-3</v>
      </c>
      <c r="AD19" s="14">
        <v>50789327</v>
      </c>
      <c r="AE19" s="22">
        <f t="shared" si="15"/>
        <v>8.1875468821455091E-2</v>
      </c>
      <c r="AF19" s="14">
        <v>34435026</v>
      </c>
      <c r="AG19" s="22">
        <f t="shared" si="16"/>
        <v>5.5511345870540775E-2</v>
      </c>
      <c r="AH19" s="14">
        <v>11557596</v>
      </c>
      <c r="AI19" s="22">
        <f t="shared" si="17"/>
        <v>1.8631544201185693E-2</v>
      </c>
      <c r="AJ19" s="14">
        <v>31597545</v>
      </c>
      <c r="AK19" s="22">
        <f t="shared" si="18"/>
        <v>5.0937154778247486E-2</v>
      </c>
      <c r="AL19" s="14">
        <v>0</v>
      </c>
      <c r="AM19" s="22">
        <f t="shared" si="0"/>
        <v>0</v>
      </c>
      <c r="AN19" s="14">
        <v>12350</v>
      </c>
      <c r="AO19" s="22">
        <f t="shared" si="19"/>
        <v>1.9908947404342853E-5</v>
      </c>
      <c r="AP19" s="27">
        <f t="shared" si="20"/>
        <v>178476857</v>
      </c>
      <c r="AQ19" s="28">
        <f t="shared" si="21"/>
        <v>0.28771549464821217</v>
      </c>
      <c r="AR19" s="14">
        <v>39163993</v>
      </c>
      <c r="AS19" s="22">
        <f t="shared" si="22"/>
        <v>6.3134726864862475E-2</v>
      </c>
      <c r="AT19" s="14">
        <v>3848088</v>
      </c>
      <c r="AU19" s="22">
        <f t="shared" si="23"/>
        <v>6.2033507367840381E-3</v>
      </c>
      <c r="AV19" s="14">
        <v>47127470</v>
      </c>
      <c r="AW19" s="22">
        <f t="shared" si="24"/>
        <v>7.5972333727104907E-2</v>
      </c>
      <c r="AX19" s="29">
        <f t="shared" si="25"/>
        <v>620324106</v>
      </c>
      <c r="AY19" s="30">
        <f t="shared" si="26"/>
        <v>1</v>
      </c>
    </row>
    <row r="20" spans="1:51" ht="16.5" customHeight="1" x14ac:dyDescent="0.2">
      <c r="A20" s="19">
        <v>18</v>
      </c>
      <c r="B20" s="20" t="s">
        <v>237</v>
      </c>
      <c r="C20" s="21" t="s">
        <v>62</v>
      </c>
      <c r="D20" s="14">
        <v>3849203</v>
      </c>
      <c r="E20" s="22">
        <f t="shared" si="1"/>
        <v>0.19465749243902483</v>
      </c>
      <c r="F20" s="14">
        <v>816981</v>
      </c>
      <c r="G20" s="22">
        <f t="shared" si="2"/>
        <v>4.1315428890169453E-2</v>
      </c>
      <c r="H20" s="14">
        <v>505457</v>
      </c>
      <c r="I20" s="22">
        <f t="shared" si="3"/>
        <v>2.5561393399036677E-2</v>
      </c>
      <c r="J20" s="14">
        <v>396413</v>
      </c>
      <c r="K20" s="22">
        <f t="shared" si="4"/>
        <v>2.0046944926061613E-2</v>
      </c>
      <c r="L20" s="14">
        <v>0</v>
      </c>
      <c r="M20" s="22">
        <f t="shared" si="5"/>
        <v>0</v>
      </c>
      <c r="N20" s="14">
        <v>1339245</v>
      </c>
      <c r="O20" s="22">
        <f t="shared" si="6"/>
        <v>6.772676667390673E-2</v>
      </c>
      <c r="P20" s="23">
        <f t="shared" si="7"/>
        <v>6907299</v>
      </c>
      <c r="Q20" s="24">
        <f t="shared" si="8"/>
        <v>0.34930802632819929</v>
      </c>
      <c r="R20" s="14">
        <v>828960</v>
      </c>
      <c r="S20" s="22">
        <f t="shared" si="9"/>
        <v>4.1921217179830217E-2</v>
      </c>
      <c r="T20" s="14">
        <v>877575</v>
      </c>
      <c r="U20" s="22">
        <f t="shared" si="10"/>
        <v>4.4379719367146186E-2</v>
      </c>
      <c r="V20" s="25">
        <f t="shared" si="27"/>
        <v>8613834</v>
      </c>
      <c r="W20" s="26">
        <f t="shared" si="11"/>
        <v>0.4356089628751757</v>
      </c>
      <c r="X20" s="14">
        <v>882371</v>
      </c>
      <c r="Y20" s="22">
        <f t="shared" si="12"/>
        <v>4.4622257194778962E-2</v>
      </c>
      <c r="Z20" s="14">
        <v>530635</v>
      </c>
      <c r="AA20" s="22">
        <f t="shared" si="13"/>
        <v>2.6834666423252277E-2</v>
      </c>
      <c r="AB20" s="14">
        <v>608102</v>
      </c>
      <c r="AC20" s="22">
        <f t="shared" si="14"/>
        <v>3.0752238961456662E-2</v>
      </c>
      <c r="AD20" s="14">
        <v>1480176</v>
      </c>
      <c r="AE20" s="22">
        <f t="shared" si="15"/>
        <v>7.4853768047158334E-2</v>
      </c>
      <c r="AF20" s="14">
        <v>648377</v>
      </c>
      <c r="AG20" s="22">
        <f t="shared" si="16"/>
        <v>3.2788980205808213E-2</v>
      </c>
      <c r="AH20" s="14">
        <v>0</v>
      </c>
      <c r="AI20" s="22">
        <f t="shared" si="17"/>
        <v>0</v>
      </c>
      <c r="AJ20" s="14">
        <v>1145514</v>
      </c>
      <c r="AK20" s="22">
        <f t="shared" si="18"/>
        <v>5.7929624079009881E-2</v>
      </c>
      <c r="AL20" s="14">
        <v>0</v>
      </c>
      <c r="AM20" s="22">
        <f t="shared" si="0"/>
        <v>0</v>
      </c>
      <c r="AN20" s="14">
        <v>3664</v>
      </c>
      <c r="AO20" s="22">
        <f t="shared" si="19"/>
        <v>1.8529161810810886E-4</v>
      </c>
      <c r="AP20" s="27">
        <f t="shared" si="20"/>
        <v>5298839</v>
      </c>
      <c r="AQ20" s="28">
        <f t="shared" si="21"/>
        <v>0.26796682652957243</v>
      </c>
      <c r="AR20" s="14">
        <v>0</v>
      </c>
      <c r="AS20" s="22">
        <f t="shared" si="22"/>
        <v>0</v>
      </c>
      <c r="AT20" s="14">
        <v>393423</v>
      </c>
      <c r="AU20" s="22">
        <f t="shared" si="23"/>
        <v>1.989573806521466E-2</v>
      </c>
      <c r="AV20" s="14">
        <v>5468139</v>
      </c>
      <c r="AW20" s="22">
        <f t="shared" si="24"/>
        <v>0.27652847253003721</v>
      </c>
      <c r="AX20" s="29">
        <f t="shared" si="25"/>
        <v>19774235</v>
      </c>
      <c r="AY20" s="30">
        <f t="shared" si="26"/>
        <v>1</v>
      </c>
    </row>
    <row r="21" spans="1:51" ht="16.5" customHeight="1" x14ac:dyDescent="0.2">
      <c r="A21" s="19">
        <v>19</v>
      </c>
      <c r="B21" s="20" t="s">
        <v>237</v>
      </c>
      <c r="C21" s="21" t="s">
        <v>63</v>
      </c>
      <c r="D21" s="14">
        <v>8904829</v>
      </c>
      <c r="E21" s="22">
        <f t="shared" si="1"/>
        <v>0.29429276224525136</v>
      </c>
      <c r="F21" s="14">
        <v>4003261</v>
      </c>
      <c r="G21" s="22">
        <f t="shared" si="2"/>
        <v>0.1323024549577187</v>
      </c>
      <c r="H21" s="14">
        <v>248467</v>
      </c>
      <c r="I21" s="22">
        <f t="shared" si="3"/>
        <v>8.2115040902852668E-3</v>
      </c>
      <c r="J21" s="14">
        <v>290261</v>
      </c>
      <c r="K21" s="22">
        <f t="shared" si="4"/>
        <v>9.5927402381414516E-3</v>
      </c>
      <c r="L21" s="14">
        <v>0</v>
      </c>
      <c r="M21" s="22">
        <f t="shared" si="5"/>
        <v>0</v>
      </c>
      <c r="N21" s="14">
        <v>1217856</v>
      </c>
      <c r="O21" s="22">
        <f t="shared" si="6"/>
        <v>4.0248522038654852E-2</v>
      </c>
      <c r="P21" s="23">
        <f t="shared" si="7"/>
        <v>14664674</v>
      </c>
      <c r="Q21" s="24">
        <f t="shared" si="8"/>
        <v>0.48464798357005162</v>
      </c>
      <c r="R21" s="14">
        <v>805923</v>
      </c>
      <c r="S21" s="22">
        <f t="shared" si="9"/>
        <v>2.6634683925651992E-2</v>
      </c>
      <c r="T21" s="14">
        <v>1892550</v>
      </c>
      <c r="U21" s="22">
        <f t="shared" si="10"/>
        <v>6.2546261942508993E-2</v>
      </c>
      <c r="V21" s="25">
        <f t="shared" si="27"/>
        <v>17363147</v>
      </c>
      <c r="W21" s="26">
        <f t="shared" si="11"/>
        <v>0.57382892943821262</v>
      </c>
      <c r="X21" s="14">
        <v>1515437</v>
      </c>
      <c r="Y21" s="22">
        <f t="shared" si="12"/>
        <v>5.0083178547129535E-2</v>
      </c>
      <c r="Z21" s="14">
        <v>991672</v>
      </c>
      <c r="AA21" s="22">
        <f t="shared" si="13"/>
        <v>3.2773441480041098E-2</v>
      </c>
      <c r="AB21" s="14">
        <v>975132</v>
      </c>
      <c r="AC21" s="22">
        <f t="shared" si="14"/>
        <v>3.2226816464834579E-2</v>
      </c>
      <c r="AD21" s="14">
        <v>2490467</v>
      </c>
      <c r="AE21" s="22">
        <f t="shared" si="15"/>
        <v>8.2306624047541438E-2</v>
      </c>
      <c r="AF21" s="14">
        <v>1374630</v>
      </c>
      <c r="AG21" s="22">
        <f t="shared" si="16"/>
        <v>4.5429694356308233E-2</v>
      </c>
      <c r="AH21" s="14">
        <v>190486</v>
      </c>
      <c r="AI21" s="22">
        <f t="shared" si="17"/>
        <v>6.2953091080186884E-3</v>
      </c>
      <c r="AJ21" s="14">
        <v>1131145</v>
      </c>
      <c r="AK21" s="22">
        <f t="shared" si="18"/>
        <v>3.7382838744001126E-2</v>
      </c>
      <c r="AL21" s="14">
        <v>0</v>
      </c>
      <c r="AM21" s="22">
        <f t="shared" si="0"/>
        <v>0</v>
      </c>
      <c r="AN21" s="14">
        <v>1500</v>
      </c>
      <c r="AO21" s="22">
        <f t="shared" si="19"/>
        <v>4.9573006215827055E-5</v>
      </c>
      <c r="AP21" s="27">
        <f t="shared" si="20"/>
        <v>8670469</v>
      </c>
      <c r="AQ21" s="28">
        <f t="shared" si="21"/>
        <v>0.28654747575409051</v>
      </c>
      <c r="AR21" s="14">
        <v>2089957</v>
      </c>
      <c r="AS21" s="22">
        <f t="shared" si="22"/>
        <v>6.9070300901207513E-2</v>
      </c>
      <c r="AT21" s="14">
        <v>0</v>
      </c>
      <c r="AU21" s="22">
        <f t="shared" si="23"/>
        <v>0</v>
      </c>
      <c r="AV21" s="14">
        <v>2134830</v>
      </c>
      <c r="AW21" s="22">
        <f t="shared" si="24"/>
        <v>7.0553293906489387E-2</v>
      </c>
      <c r="AX21" s="29">
        <f t="shared" si="25"/>
        <v>30258403</v>
      </c>
      <c r="AY21" s="30">
        <f t="shared" si="26"/>
        <v>1</v>
      </c>
    </row>
    <row r="22" spans="1:51" ht="16.5" customHeight="1" x14ac:dyDescent="0.2">
      <c r="A22" s="31">
        <v>20</v>
      </c>
      <c r="B22" s="32" t="s">
        <v>237</v>
      </c>
      <c r="C22" s="33" t="s">
        <v>64</v>
      </c>
      <c r="D22" s="34">
        <v>20337953</v>
      </c>
      <c r="E22" s="35">
        <f t="shared" si="1"/>
        <v>0.29639681892522984</v>
      </c>
      <c r="F22" s="34">
        <v>6634580</v>
      </c>
      <c r="G22" s="35">
        <f t="shared" si="2"/>
        <v>9.6689593436711713E-2</v>
      </c>
      <c r="H22" s="34">
        <v>1325671</v>
      </c>
      <c r="I22" s="35">
        <f t="shared" si="3"/>
        <v>1.9319774578170593E-2</v>
      </c>
      <c r="J22" s="34">
        <v>660303</v>
      </c>
      <c r="K22" s="35">
        <f t="shared" si="4"/>
        <v>9.6229796935210759E-3</v>
      </c>
      <c r="L22" s="34">
        <v>10099</v>
      </c>
      <c r="M22" s="35">
        <f t="shared" si="5"/>
        <v>1.471786012253001E-4</v>
      </c>
      <c r="N22" s="34">
        <v>2758048</v>
      </c>
      <c r="O22" s="35">
        <f t="shared" si="6"/>
        <v>4.0194637761385932E-2</v>
      </c>
      <c r="P22" s="36">
        <f t="shared" si="7"/>
        <v>31726654</v>
      </c>
      <c r="Q22" s="37">
        <f t="shared" si="8"/>
        <v>0.46237098299624446</v>
      </c>
      <c r="R22" s="34">
        <v>3269216</v>
      </c>
      <c r="S22" s="35">
        <f t="shared" si="9"/>
        <v>4.7644186353438034E-2</v>
      </c>
      <c r="T22" s="34">
        <v>2201082</v>
      </c>
      <c r="U22" s="35">
        <f t="shared" si="10"/>
        <v>3.2077648276283399E-2</v>
      </c>
      <c r="V22" s="38">
        <f t="shared" si="27"/>
        <v>37196952</v>
      </c>
      <c r="W22" s="39">
        <f t="shared" si="11"/>
        <v>0.54209281762596584</v>
      </c>
      <c r="X22" s="34">
        <v>3446566</v>
      </c>
      <c r="Y22" s="35">
        <f t="shared" si="12"/>
        <v>5.022881106155834E-2</v>
      </c>
      <c r="Z22" s="34">
        <v>1708341</v>
      </c>
      <c r="AA22" s="35">
        <f t="shared" si="13"/>
        <v>2.4896647073554847E-2</v>
      </c>
      <c r="AB22" s="34">
        <v>623902</v>
      </c>
      <c r="AC22" s="35">
        <f t="shared" si="14"/>
        <v>9.0924867473677774E-3</v>
      </c>
      <c r="AD22" s="34">
        <v>6302572</v>
      </c>
      <c r="AE22" s="35">
        <f t="shared" si="15"/>
        <v>9.1851047735591856E-2</v>
      </c>
      <c r="AF22" s="34">
        <v>4567856</v>
      </c>
      <c r="AG22" s="35">
        <f t="shared" si="16"/>
        <v>6.6570022445647539E-2</v>
      </c>
      <c r="AH22" s="34">
        <v>662133</v>
      </c>
      <c r="AI22" s="35">
        <f t="shared" si="17"/>
        <v>9.6496493479662979E-3</v>
      </c>
      <c r="AJ22" s="34">
        <v>4402127</v>
      </c>
      <c r="AK22" s="35">
        <f t="shared" si="18"/>
        <v>6.415475733004522E-2</v>
      </c>
      <c r="AL22" s="34">
        <v>0</v>
      </c>
      <c r="AM22" s="35">
        <f t="shared" si="0"/>
        <v>0</v>
      </c>
      <c r="AN22" s="34">
        <v>39415</v>
      </c>
      <c r="AO22" s="35">
        <f t="shared" si="19"/>
        <v>5.744177212887616E-4</v>
      </c>
      <c r="AP22" s="40">
        <f t="shared" si="20"/>
        <v>21752912</v>
      </c>
      <c r="AQ22" s="41">
        <f t="shared" si="21"/>
        <v>0.31701783946302065</v>
      </c>
      <c r="AR22" s="34">
        <v>6288833</v>
      </c>
      <c r="AS22" s="35">
        <f t="shared" si="22"/>
        <v>9.16508212971094E-2</v>
      </c>
      <c r="AT22" s="34">
        <v>1534462</v>
      </c>
      <c r="AU22" s="35">
        <f t="shared" si="23"/>
        <v>2.2362607267390481E-2</v>
      </c>
      <c r="AV22" s="34">
        <v>1844153</v>
      </c>
      <c r="AW22" s="35">
        <f t="shared" si="24"/>
        <v>2.6875914346513603E-2</v>
      </c>
      <c r="AX22" s="42">
        <f t="shared" si="25"/>
        <v>68617312</v>
      </c>
      <c r="AY22" s="43">
        <f t="shared" si="26"/>
        <v>1</v>
      </c>
    </row>
    <row r="23" spans="1:51" ht="16.5" customHeight="1" x14ac:dyDescent="0.2">
      <c r="A23" s="5">
        <v>21</v>
      </c>
      <c r="B23" s="6" t="s">
        <v>237</v>
      </c>
      <c r="C23" s="7" t="s">
        <v>65</v>
      </c>
      <c r="D23" s="8">
        <v>11512516</v>
      </c>
      <c r="E23" s="9">
        <f t="shared" si="1"/>
        <v>0.27021529762662694</v>
      </c>
      <c r="F23" s="8">
        <v>3068342</v>
      </c>
      <c r="G23" s="9">
        <f t="shared" si="2"/>
        <v>7.2018396912567131E-2</v>
      </c>
      <c r="H23" s="8">
        <v>489839</v>
      </c>
      <c r="I23" s="9">
        <f t="shared" si="3"/>
        <v>1.1497225382716456E-2</v>
      </c>
      <c r="J23" s="8">
        <v>950375</v>
      </c>
      <c r="K23" s="9">
        <f t="shared" si="4"/>
        <v>2.2306667237804976E-2</v>
      </c>
      <c r="L23" s="8">
        <v>0</v>
      </c>
      <c r="M23" s="9">
        <f t="shared" si="5"/>
        <v>0</v>
      </c>
      <c r="N23" s="8">
        <v>2544152</v>
      </c>
      <c r="O23" s="9">
        <f t="shared" si="6"/>
        <v>5.9714904186658951E-2</v>
      </c>
      <c r="P23" s="10">
        <f t="shared" si="7"/>
        <v>18565224</v>
      </c>
      <c r="Q23" s="11">
        <f t="shared" si="8"/>
        <v>0.43575249134637445</v>
      </c>
      <c r="R23" s="8">
        <v>1644499</v>
      </c>
      <c r="S23" s="9">
        <f t="shared" si="9"/>
        <v>3.8598755192322025E-2</v>
      </c>
      <c r="T23" s="8">
        <v>2364274</v>
      </c>
      <c r="U23" s="9">
        <f t="shared" si="10"/>
        <v>5.5492908985394308E-2</v>
      </c>
      <c r="V23" s="12">
        <f t="shared" si="27"/>
        <v>22573997</v>
      </c>
      <c r="W23" s="13">
        <f t="shared" si="11"/>
        <v>0.52984415552409081</v>
      </c>
      <c r="X23" s="8">
        <v>1748078</v>
      </c>
      <c r="Y23" s="9">
        <f t="shared" si="12"/>
        <v>4.1029903197924655E-2</v>
      </c>
      <c r="Z23" s="8">
        <v>697159</v>
      </c>
      <c r="AA23" s="9">
        <f t="shared" si="13"/>
        <v>1.6363323766766674E-2</v>
      </c>
      <c r="AB23" s="8">
        <v>676507</v>
      </c>
      <c r="AC23" s="9">
        <f t="shared" si="14"/>
        <v>1.5878591643346814E-2</v>
      </c>
      <c r="AD23" s="8">
        <v>2276061</v>
      </c>
      <c r="AE23" s="9">
        <f t="shared" si="15"/>
        <v>5.3422423085566884E-2</v>
      </c>
      <c r="AF23" s="8">
        <v>3181791</v>
      </c>
      <c r="AG23" s="9">
        <f t="shared" si="16"/>
        <v>7.4681208004464261E-2</v>
      </c>
      <c r="AH23" s="8">
        <v>94151</v>
      </c>
      <c r="AI23" s="9">
        <f t="shared" si="17"/>
        <v>2.2098592946011588E-3</v>
      </c>
      <c r="AJ23" s="8">
        <v>2120525</v>
      </c>
      <c r="AK23" s="9">
        <f t="shared" si="18"/>
        <v>4.9771769611412754E-2</v>
      </c>
      <c r="AL23" s="8">
        <v>0</v>
      </c>
      <c r="AM23" s="9">
        <f t="shared" si="0"/>
        <v>0</v>
      </c>
      <c r="AN23" s="8">
        <v>7644</v>
      </c>
      <c r="AO23" s="9">
        <f t="shared" si="19"/>
        <v>1.7941566683233589E-4</v>
      </c>
      <c r="AP23" s="15">
        <f t="shared" si="20"/>
        <v>10801916</v>
      </c>
      <c r="AQ23" s="16">
        <f t="shared" si="21"/>
        <v>0.25353649427091557</v>
      </c>
      <c r="AR23" s="8">
        <v>4438656</v>
      </c>
      <c r="AS23" s="9">
        <f t="shared" si="22"/>
        <v>0.1041816360648023</v>
      </c>
      <c r="AT23" s="8">
        <v>2124266</v>
      </c>
      <c r="AU23" s="9">
        <f t="shared" si="23"/>
        <v>4.9859576258406445E-2</v>
      </c>
      <c r="AV23" s="8">
        <v>2666140</v>
      </c>
      <c r="AW23" s="9">
        <f t="shared" si="24"/>
        <v>6.2578137881784929E-2</v>
      </c>
      <c r="AX23" s="17">
        <f t="shared" si="25"/>
        <v>42604975</v>
      </c>
      <c r="AY23" s="18">
        <f t="shared" si="26"/>
        <v>1</v>
      </c>
    </row>
    <row r="24" spans="1:51" ht="16.5" customHeight="1" x14ac:dyDescent="0.2">
      <c r="A24" s="19">
        <v>22</v>
      </c>
      <c r="B24" s="20" t="s">
        <v>237</v>
      </c>
      <c r="C24" s="21" t="s">
        <v>66</v>
      </c>
      <c r="D24" s="14">
        <v>10396332</v>
      </c>
      <c r="E24" s="22">
        <f t="shared" si="1"/>
        <v>0.29727814746841397</v>
      </c>
      <c r="F24" s="14">
        <v>3210567</v>
      </c>
      <c r="G24" s="22">
        <f t="shared" si="2"/>
        <v>9.1804629756266298E-2</v>
      </c>
      <c r="H24" s="14">
        <v>1099532</v>
      </c>
      <c r="I24" s="22">
        <f t="shared" si="3"/>
        <v>3.1440592320660807E-2</v>
      </c>
      <c r="J24" s="14">
        <v>687470</v>
      </c>
      <c r="K24" s="22">
        <f t="shared" si="4"/>
        <v>1.965787626252322E-2</v>
      </c>
      <c r="L24" s="14">
        <v>20138</v>
      </c>
      <c r="M24" s="22">
        <f t="shared" si="5"/>
        <v>5.7583649057368707E-4</v>
      </c>
      <c r="N24" s="14">
        <v>719264</v>
      </c>
      <c r="O24" s="22">
        <f t="shared" si="6"/>
        <v>2.0567010505312962E-2</v>
      </c>
      <c r="P24" s="23">
        <f t="shared" si="7"/>
        <v>16133303</v>
      </c>
      <c r="Q24" s="24">
        <f t="shared" si="8"/>
        <v>0.46132409280375097</v>
      </c>
      <c r="R24" s="14">
        <v>1591376</v>
      </c>
      <c r="S24" s="22">
        <f t="shared" si="9"/>
        <v>4.5504636558903161E-2</v>
      </c>
      <c r="T24" s="14">
        <v>2460904</v>
      </c>
      <c r="U24" s="22">
        <f t="shared" si="10"/>
        <v>7.0368374366806472E-2</v>
      </c>
      <c r="V24" s="25">
        <f t="shared" si="27"/>
        <v>20185583</v>
      </c>
      <c r="W24" s="26">
        <f t="shared" si="11"/>
        <v>0.57719710372946054</v>
      </c>
      <c r="X24" s="14">
        <v>1845743</v>
      </c>
      <c r="Y24" s="22">
        <f t="shared" si="12"/>
        <v>5.2778139419055958E-2</v>
      </c>
      <c r="Z24" s="14">
        <v>668746</v>
      </c>
      <c r="AA24" s="22">
        <f t="shared" si="13"/>
        <v>1.912247242651658E-2</v>
      </c>
      <c r="AB24" s="14">
        <v>499736</v>
      </c>
      <c r="AC24" s="22">
        <f t="shared" si="14"/>
        <v>1.4289712208428448E-2</v>
      </c>
      <c r="AD24" s="14">
        <v>2460969</v>
      </c>
      <c r="AE24" s="22">
        <f t="shared" si="15"/>
        <v>7.037023301075758E-2</v>
      </c>
      <c r="AF24" s="14">
        <v>2809341</v>
      </c>
      <c r="AG24" s="22">
        <f t="shared" si="16"/>
        <v>8.0331763942038559E-2</v>
      </c>
      <c r="AH24" s="14">
        <v>234022</v>
      </c>
      <c r="AI24" s="22">
        <f t="shared" si="17"/>
        <v>6.6917473034579095E-3</v>
      </c>
      <c r="AJ24" s="14">
        <v>1979739</v>
      </c>
      <c r="AK24" s="22">
        <f t="shared" si="18"/>
        <v>5.6609691032468996E-2</v>
      </c>
      <c r="AL24" s="14">
        <v>0</v>
      </c>
      <c r="AM24" s="22">
        <f t="shared" si="0"/>
        <v>0</v>
      </c>
      <c r="AN24" s="14">
        <v>14822</v>
      </c>
      <c r="AO24" s="22">
        <f t="shared" si="19"/>
        <v>4.2382800989587791E-4</v>
      </c>
      <c r="AP24" s="27">
        <f t="shared" si="20"/>
        <v>10513118</v>
      </c>
      <c r="AQ24" s="28">
        <f t="shared" si="21"/>
        <v>0.3006175873526199</v>
      </c>
      <c r="AR24" s="14">
        <v>118026</v>
      </c>
      <c r="AS24" s="22">
        <f t="shared" si="22"/>
        <v>3.374897091888469E-3</v>
      </c>
      <c r="AT24" s="14">
        <v>1162051</v>
      </c>
      <c r="AU24" s="22">
        <f t="shared" si="23"/>
        <v>3.3228293261875243E-2</v>
      </c>
      <c r="AV24" s="14">
        <v>2992955</v>
      </c>
      <c r="AW24" s="22">
        <f t="shared" si="24"/>
        <v>8.5582118564155804E-2</v>
      </c>
      <c r="AX24" s="29">
        <f t="shared" si="25"/>
        <v>34971733</v>
      </c>
      <c r="AY24" s="30">
        <f t="shared" si="26"/>
        <v>1</v>
      </c>
    </row>
    <row r="25" spans="1:51" ht="16.5" customHeight="1" x14ac:dyDescent="0.2">
      <c r="A25" s="19">
        <v>23</v>
      </c>
      <c r="B25" s="20" t="s">
        <v>237</v>
      </c>
      <c r="C25" s="21" t="s">
        <v>67</v>
      </c>
      <c r="D25" s="14">
        <v>45717198</v>
      </c>
      <c r="E25" s="22">
        <f t="shared" si="1"/>
        <v>0.25631546585808346</v>
      </c>
      <c r="F25" s="14">
        <v>16643127</v>
      </c>
      <c r="G25" s="22">
        <f t="shared" si="2"/>
        <v>9.3310417894382922E-2</v>
      </c>
      <c r="H25" s="14">
        <v>3688345</v>
      </c>
      <c r="I25" s="22">
        <f t="shared" si="3"/>
        <v>2.0678867215797717E-2</v>
      </c>
      <c r="J25" s="14">
        <v>2207705</v>
      </c>
      <c r="K25" s="22">
        <f t="shared" si="4"/>
        <v>1.2377594435079336E-2</v>
      </c>
      <c r="L25" s="14">
        <v>0</v>
      </c>
      <c r="M25" s="22">
        <f t="shared" si="5"/>
        <v>0</v>
      </c>
      <c r="N25" s="14">
        <v>7988665</v>
      </c>
      <c r="O25" s="22">
        <f t="shared" si="6"/>
        <v>4.4788798977994371E-2</v>
      </c>
      <c r="P25" s="23">
        <f t="shared" si="7"/>
        <v>76245040</v>
      </c>
      <c r="Q25" s="24">
        <f t="shared" si="8"/>
        <v>0.42747114438133782</v>
      </c>
      <c r="R25" s="14">
        <v>6978606</v>
      </c>
      <c r="S25" s="22">
        <f t="shared" si="9"/>
        <v>3.9125859111707073E-2</v>
      </c>
      <c r="T25" s="14">
        <v>5538093</v>
      </c>
      <c r="U25" s="22">
        <f t="shared" si="10"/>
        <v>3.1049560107782436E-2</v>
      </c>
      <c r="V25" s="25">
        <f t="shared" si="27"/>
        <v>88761739</v>
      </c>
      <c r="W25" s="26">
        <f t="shared" si="11"/>
        <v>0.49764656360082732</v>
      </c>
      <c r="X25" s="14">
        <v>6241201</v>
      </c>
      <c r="Y25" s="22">
        <f t="shared" si="12"/>
        <v>3.499156579606949E-2</v>
      </c>
      <c r="Z25" s="14">
        <v>2614131</v>
      </c>
      <c r="AA25" s="22">
        <f t="shared" si="13"/>
        <v>1.4656239542044059E-2</v>
      </c>
      <c r="AB25" s="14">
        <v>1591025</v>
      </c>
      <c r="AC25" s="22">
        <f t="shared" si="14"/>
        <v>8.9201511008364341E-3</v>
      </c>
      <c r="AD25" s="14">
        <v>13881374</v>
      </c>
      <c r="AE25" s="22">
        <f t="shared" si="15"/>
        <v>7.7826529166557579E-2</v>
      </c>
      <c r="AF25" s="14">
        <v>8567356</v>
      </c>
      <c r="AG25" s="22">
        <f t="shared" si="16"/>
        <v>4.8033255325753921E-2</v>
      </c>
      <c r="AH25" s="14">
        <v>761886</v>
      </c>
      <c r="AI25" s="22">
        <f t="shared" si="17"/>
        <v>4.2715471105808315E-3</v>
      </c>
      <c r="AJ25" s="14">
        <v>9428258</v>
      </c>
      <c r="AK25" s="22">
        <f t="shared" si="18"/>
        <v>5.2859939961766737E-2</v>
      </c>
      <c r="AL25" s="14">
        <v>0</v>
      </c>
      <c r="AM25" s="22">
        <f t="shared" si="0"/>
        <v>0</v>
      </c>
      <c r="AN25" s="14">
        <v>579448</v>
      </c>
      <c r="AO25" s="22">
        <f t="shared" si="19"/>
        <v>3.2487005012978866E-3</v>
      </c>
      <c r="AP25" s="27">
        <f t="shared" si="20"/>
        <v>43664679</v>
      </c>
      <c r="AQ25" s="28">
        <f t="shared" si="21"/>
        <v>0.24480792850490693</v>
      </c>
      <c r="AR25" s="14">
        <v>9154519</v>
      </c>
      <c r="AS25" s="22">
        <f t="shared" si="22"/>
        <v>5.1325210311263532E-2</v>
      </c>
      <c r="AT25" s="14">
        <v>35959831</v>
      </c>
      <c r="AU25" s="22">
        <f t="shared" si="23"/>
        <v>0.20161036192425771</v>
      </c>
      <c r="AV25" s="14">
        <v>822242</v>
      </c>
      <c r="AW25" s="22">
        <f t="shared" si="24"/>
        <v>4.6099356587444894E-3</v>
      </c>
      <c r="AX25" s="29">
        <f t="shared" si="25"/>
        <v>178363010</v>
      </c>
      <c r="AY25" s="30">
        <f t="shared" si="26"/>
        <v>1</v>
      </c>
    </row>
    <row r="26" spans="1:51" ht="16.5" customHeight="1" x14ac:dyDescent="0.2">
      <c r="A26" s="19">
        <v>24</v>
      </c>
      <c r="B26" s="20" t="s">
        <v>237</v>
      </c>
      <c r="C26" s="21" t="s">
        <v>68</v>
      </c>
      <c r="D26" s="14">
        <v>26136651</v>
      </c>
      <c r="E26" s="22">
        <f t="shared" si="1"/>
        <v>0.27850092576128749</v>
      </c>
      <c r="F26" s="14">
        <v>4909717</v>
      </c>
      <c r="G26" s="22">
        <f t="shared" si="2"/>
        <v>5.2315835327407904E-2</v>
      </c>
      <c r="H26" s="14">
        <v>994050</v>
      </c>
      <c r="I26" s="22">
        <f t="shared" si="3"/>
        <v>1.0592169794554315E-2</v>
      </c>
      <c r="J26" s="14">
        <v>2080725</v>
      </c>
      <c r="K26" s="22">
        <f t="shared" si="4"/>
        <v>2.2171311800989916E-2</v>
      </c>
      <c r="L26" s="14">
        <v>264981</v>
      </c>
      <c r="M26" s="22">
        <f t="shared" si="5"/>
        <v>2.8235237104077228E-3</v>
      </c>
      <c r="N26" s="14">
        <v>6233311</v>
      </c>
      <c r="O26" s="22">
        <f t="shared" si="6"/>
        <v>6.6419484426601436E-2</v>
      </c>
      <c r="P26" s="23">
        <f t="shared" si="7"/>
        <v>40619435</v>
      </c>
      <c r="Q26" s="24">
        <f t="shared" si="8"/>
        <v>0.43282325082124878</v>
      </c>
      <c r="R26" s="14">
        <v>3970009</v>
      </c>
      <c r="S26" s="22">
        <f t="shared" si="9"/>
        <v>4.230271054163149E-2</v>
      </c>
      <c r="T26" s="14">
        <v>4060212</v>
      </c>
      <c r="U26" s="22">
        <f t="shared" si="10"/>
        <v>4.326387496191033E-2</v>
      </c>
      <c r="V26" s="25">
        <f t="shared" si="27"/>
        <v>48649656</v>
      </c>
      <c r="W26" s="26">
        <f t="shared" si="11"/>
        <v>0.51838983632479063</v>
      </c>
      <c r="X26" s="14">
        <v>4215044</v>
      </c>
      <c r="Y26" s="22">
        <f t="shared" si="12"/>
        <v>4.4913698244069614E-2</v>
      </c>
      <c r="Z26" s="14">
        <v>2823525</v>
      </c>
      <c r="AA26" s="22">
        <f t="shared" si="13"/>
        <v>3.008626952282981E-2</v>
      </c>
      <c r="AB26" s="14">
        <v>984718</v>
      </c>
      <c r="AC26" s="22">
        <f t="shared" si="14"/>
        <v>1.0492732011220699E-2</v>
      </c>
      <c r="AD26" s="14">
        <v>8389177</v>
      </c>
      <c r="AE26" s="22">
        <f t="shared" si="15"/>
        <v>8.9391466445923023E-2</v>
      </c>
      <c r="AF26" s="14">
        <v>4788175</v>
      </c>
      <c r="AG26" s="22">
        <f t="shared" si="16"/>
        <v>5.1020735985151763E-2</v>
      </c>
      <c r="AH26" s="14">
        <v>679745</v>
      </c>
      <c r="AI26" s="22">
        <f t="shared" si="17"/>
        <v>7.2430707278299108E-3</v>
      </c>
      <c r="AJ26" s="14">
        <v>4069844</v>
      </c>
      <c r="AK26" s="22">
        <f t="shared" si="18"/>
        <v>4.336650941637555E-2</v>
      </c>
      <c r="AL26" s="14">
        <v>0</v>
      </c>
      <c r="AM26" s="22">
        <f t="shared" si="0"/>
        <v>0</v>
      </c>
      <c r="AN26" s="14">
        <v>18000</v>
      </c>
      <c r="AO26" s="22">
        <f t="shared" si="19"/>
        <v>1.9180026789595862E-4</v>
      </c>
      <c r="AP26" s="27">
        <f t="shared" si="20"/>
        <v>25968228</v>
      </c>
      <c r="AQ26" s="28">
        <f t="shared" si="21"/>
        <v>0.27670628262129632</v>
      </c>
      <c r="AR26" s="14">
        <v>3110049</v>
      </c>
      <c r="AS26" s="22">
        <f t="shared" si="22"/>
        <v>3.3139346187197681E-2</v>
      </c>
      <c r="AT26" s="14">
        <v>4734421</v>
      </c>
      <c r="AU26" s="22">
        <f t="shared" si="23"/>
        <v>5.0447956451791794E-2</v>
      </c>
      <c r="AV26" s="14">
        <v>11385273</v>
      </c>
      <c r="AW26" s="22">
        <f t="shared" si="24"/>
        <v>0.12131657841492359</v>
      </c>
      <c r="AX26" s="29">
        <f t="shared" si="25"/>
        <v>93847627</v>
      </c>
      <c r="AY26" s="30">
        <f t="shared" si="26"/>
        <v>1</v>
      </c>
    </row>
    <row r="27" spans="1:51" ht="16.5" customHeight="1" x14ac:dyDescent="0.2">
      <c r="A27" s="31">
        <v>25</v>
      </c>
      <c r="B27" s="32" t="s">
        <v>237</v>
      </c>
      <c r="C27" s="33" t="s">
        <v>69</v>
      </c>
      <c r="D27" s="34">
        <v>8302524</v>
      </c>
      <c r="E27" s="35">
        <f t="shared" si="1"/>
        <v>0.29749424039916034</v>
      </c>
      <c r="F27" s="34">
        <v>2266365</v>
      </c>
      <c r="G27" s="35">
        <f t="shared" si="2"/>
        <v>8.1207899446269952E-2</v>
      </c>
      <c r="H27" s="34">
        <v>1212018</v>
      </c>
      <c r="I27" s="35">
        <f t="shared" si="3"/>
        <v>4.3428766271571093E-2</v>
      </c>
      <c r="J27" s="34">
        <v>460902</v>
      </c>
      <c r="K27" s="35">
        <f t="shared" si="4"/>
        <v>1.6514940563671216E-2</v>
      </c>
      <c r="L27" s="34">
        <v>0</v>
      </c>
      <c r="M27" s="35">
        <f t="shared" si="5"/>
        <v>0</v>
      </c>
      <c r="N27" s="34">
        <v>1132812</v>
      </c>
      <c r="O27" s="35">
        <f t="shared" si="6"/>
        <v>4.0590674047440704E-2</v>
      </c>
      <c r="P27" s="36">
        <f t="shared" si="7"/>
        <v>13374621</v>
      </c>
      <c r="Q27" s="37">
        <f t="shared" si="8"/>
        <v>0.47923652072811329</v>
      </c>
      <c r="R27" s="34">
        <v>1409895</v>
      </c>
      <c r="S27" s="35">
        <f t="shared" si="9"/>
        <v>5.0519052045808498E-2</v>
      </c>
      <c r="T27" s="34">
        <v>1503771</v>
      </c>
      <c r="U27" s="35">
        <f t="shared" si="10"/>
        <v>5.3882796530222106E-2</v>
      </c>
      <c r="V27" s="38">
        <f t="shared" si="27"/>
        <v>16288287</v>
      </c>
      <c r="W27" s="39">
        <f t="shared" si="11"/>
        <v>0.58363836930414392</v>
      </c>
      <c r="X27" s="34">
        <v>1241322</v>
      </c>
      <c r="Y27" s="35">
        <f t="shared" si="12"/>
        <v>4.4478780847940519E-2</v>
      </c>
      <c r="Z27" s="34">
        <v>1385135</v>
      </c>
      <c r="AA27" s="35">
        <f t="shared" si="13"/>
        <v>4.9631857092528847E-2</v>
      </c>
      <c r="AB27" s="34">
        <v>450177</v>
      </c>
      <c r="AC27" s="35">
        <f t="shared" si="14"/>
        <v>1.6130644688310783E-2</v>
      </c>
      <c r="AD27" s="34">
        <v>2243388</v>
      </c>
      <c r="AE27" s="35">
        <f t="shared" si="15"/>
        <v>8.0384592562525739E-2</v>
      </c>
      <c r="AF27" s="34">
        <v>1878289</v>
      </c>
      <c r="AG27" s="35">
        <f t="shared" si="16"/>
        <v>6.7302444329591635E-2</v>
      </c>
      <c r="AH27" s="34">
        <v>332928</v>
      </c>
      <c r="AI27" s="35">
        <f t="shared" si="17"/>
        <v>1.1929403933985816E-2</v>
      </c>
      <c r="AJ27" s="34">
        <v>1604876</v>
      </c>
      <c r="AK27" s="35">
        <f t="shared" si="18"/>
        <v>5.7505568975752777E-2</v>
      </c>
      <c r="AL27" s="34">
        <v>0</v>
      </c>
      <c r="AM27" s="35">
        <f t="shared" si="0"/>
        <v>0</v>
      </c>
      <c r="AN27" s="34">
        <v>10996</v>
      </c>
      <c r="AO27" s="35">
        <f t="shared" si="19"/>
        <v>3.9400628862128759E-4</v>
      </c>
      <c r="AP27" s="40">
        <f t="shared" si="20"/>
        <v>9147111</v>
      </c>
      <c r="AQ27" s="41">
        <f t="shared" si="21"/>
        <v>0.32775729871925741</v>
      </c>
      <c r="AR27" s="34">
        <v>160828</v>
      </c>
      <c r="AS27" s="35">
        <f t="shared" si="22"/>
        <v>5.76275403659371E-3</v>
      </c>
      <c r="AT27" s="34">
        <v>178750</v>
      </c>
      <c r="AU27" s="35">
        <f t="shared" si="23"/>
        <v>6.4049312560071981E-3</v>
      </c>
      <c r="AV27" s="34">
        <v>2133208</v>
      </c>
      <c r="AW27" s="35">
        <f t="shared" si="24"/>
        <v>7.6436646683997786E-2</v>
      </c>
      <c r="AX27" s="42">
        <f t="shared" si="25"/>
        <v>27908184</v>
      </c>
      <c r="AY27" s="43">
        <f t="shared" si="26"/>
        <v>1</v>
      </c>
    </row>
    <row r="28" spans="1:51" ht="16.5" customHeight="1" x14ac:dyDescent="0.2">
      <c r="A28" s="5">
        <v>26</v>
      </c>
      <c r="B28" s="6" t="s">
        <v>238</v>
      </c>
      <c r="C28" s="7" t="s">
        <v>70</v>
      </c>
      <c r="D28" s="8">
        <v>162323797</v>
      </c>
      <c r="E28" s="9">
        <f t="shared" si="1"/>
        <v>0.25854521194156532</v>
      </c>
      <c r="F28" s="8">
        <v>74812020</v>
      </c>
      <c r="G28" s="9">
        <f t="shared" si="2"/>
        <v>0.11915868113087955</v>
      </c>
      <c r="H28" s="8">
        <v>4468204</v>
      </c>
      <c r="I28" s="9">
        <f t="shared" si="3"/>
        <v>7.1168415939540262E-3</v>
      </c>
      <c r="J28" s="8">
        <v>12295779</v>
      </c>
      <c r="K28" s="9">
        <f t="shared" si="4"/>
        <v>1.9584403804586013E-2</v>
      </c>
      <c r="L28" s="8">
        <v>363493</v>
      </c>
      <c r="M28" s="9">
        <f t="shared" si="5"/>
        <v>5.7896239775783094E-4</v>
      </c>
      <c r="N28" s="8">
        <v>53952417</v>
      </c>
      <c r="O28" s="9">
        <f t="shared" si="6"/>
        <v>8.5934036449533707E-2</v>
      </c>
      <c r="P28" s="10">
        <f t="shared" si="7"/>
        <v>308215710</v>
      </c>
      <c r="Q28" s="11">
        <f t="shared" si="8"/>
        <v>0.49091813731827644</v>
      </c>
      <c r="R28" s="8">
        <v>39251146</v>
      </c>
      <c r="S28" s="9">
        <f t="shared" si="9"/>
        <v>6.2518226218669121E-2</v>
      </c>
      <c r="T28" s="8">
        <v>29965845</v>
      </c>
      <c r="U28" s="9">
        <f t="shared" si="10"/>
        <v>4.7728835141363127E-2</v>
      </c>
      <c r="V28" s="12">
        <f t="shared" si="27"/>
        <v>377432701</v>
      </c>
      <c r="W28" s="13">
        <f t="shared" si="11"/>
        <v>0.60116519867830864</v>
      </c>
      <c r="X28" s="8">
        <v>38905857</v>
      </c>
      <c r="Y28" s="9">
        <f t="shared" si="12"/>
        <v>6.1968258688732077E-2</v>
      </c>
      <c r="Z28" s="8">
        <v>25365253</v>
      </c>
      <c r="AA28" s="9">
        <f t="shared" si="13"/>
        <v>4.0401129310919368E-2</v>
      </c>
      <c r="AB28" s="8">
        <v>4794456</v>
      </c>
      <c r="AC28" s="9">
        <f t="shared" si="14"/>
        <v>7.6364874748741209E-3</v>
      </c>
      <c r="AD28" s="8">
        <v>51034571</v>
      </c>
      <c r="AE28" s="9">
        <f t="shared" si="15"/>
        <v>8.1286565613924514E-2</v>
      </c>
      <c r="AF28" s="8">
        <v>25517498</v>
      </c>
      <c r="AG28" s="9">
        <f t="shared" si="16"/>
        <v>4.0643621271553111E-2</v>
      </c>
      <c r="AH28" s="8">
        <v>15339569</v>
      </c>
      <c r="AI28" s="9">
        <f t="shared" si="17"/>
        <v>2.4432475037515694E-2</v>
      </c>
      <c r="AJ28" s="8">
        <v>24907932</v>
      </c>
      <c r="AK28" s="9">
        <f t="shared" si="18"/>
        <v>3.9672720063134652E-2</v>
      </c>
      <c r="AL28" s="8">
        <v>15230</v>
      </c>
      <c r="AM28" s="9">
        <f t="shared" si="0"/>
        <v>2.4257956323372842E-5</v>
      </c>
      <c r="AN28" s="8">
        <v>2124860</v>
      </c>
      <c r="AO28" s="9">
        <f t="shared" si="19"/>
        <v>3.3844229201104412E-3</v>
      </c>
      <c r="AP28" s="15">
        <f t="shared" si="20"/>
        <v>188005226</v>
      </c>
      <c r="AQ28" s="16">
        <f t="shared" si="21"/>
        <v>0.29944993833708733</v>
      </c>
      <c r="AR28" s="8">
        <v>20773931</v>
      </c>
      <c r="AS28" s="9">
        <f t="shared" si="22"/>
        <v>3.308818850050959E-2</v>
      </c>
      <c r="AT28" s="8">
        <v>17842869</v>
      </c>
      <c r="AU28" s="9">
        <f t="shared" si="23"/>
        <v>2.8419667556511048E-2</v>
      </c>
      <c r="AV28" s="8">
        <v>23780520</v>
      </c>
      <c r="AW28" s="9">
        <f t="shared" si="24"/>
        <v>3.7877006927583341E-2</v>
      </c>
      <c r="AX28" s="17">
        <f t="shared" si="25"/>
        <v>627835247</v>
      </c>
      <c r="AY28" s="18">
        <f t="shared" si="26"/>
        <v>1</v>
      </c>
    </row>
    <row r="29" spans="1:51" ht="16.5" customHeight="1" x14ac:dyDescent="0.2">
      <c r="A29" s="19">
        <v>27</v>
      </c>
      <c r="B29" s="20" t="s">
        <v>237</v>
      </c>
      <c r="C29" s="21" t="s">
        <v>71</v>
      </c>
      <c r="D29" s="14">
        <v>22662075</v>
      </c>
      <c r="E29" s="22">
        <f t="shared" si="1"/>
        <v>0.33576018605870894</v>
      </c>
      <c r="F29" s="14">
        <v>5687682</v>
      </c>
      <c r="G29" s="22">
        <f t="shared" si="2"/>
        <v>8.4268416134125834E-2</v>
      </c>
      <c r="H29" s="14">
        <v>1854277</v>
      </c>
      <c r="I29" s="22">
        <f t="shared" si="3"/>
        <v>2.7472876624244896E-2</v>
      </c>
      <c r="J29" s="14">
        <v>863896</v>
      </c>
      <c r="K29" s="22">
        <f t="shared" si="4"/>
        <v>1.2799440549701403E-2</v>
      </c>
      <c r="L29" s="14">
        <v>0</v>
      </c>
      <c r="M29" s="22">
        <f t="shared" si="5"/>
        <v>0</v>
      </c>
      <c r="N29" s="14">
        <v>2880823</v>
      </c>
      <c r="O29" s="22">
        <f t="shared" si="6"/>
        <v>4.2682131556011887E-2</v>
      </c>
      <c r="P29" s="23">
        <f t="shared" si="7"/>
        <v>33948753</v>
      </c>
      <c r="Q29" s="24">
        <f t="shared" si="8"/>
        <v>0.50298305092279294</v>
      </c>
      <c r="R29" s="14">
        <v>3864986</v>
      </c>
      <c r="S29" s="22">
        <f t="shared" si="9"/>
        <v>5.7263442049075616E-2</v>
      </c>
      <c r="T29" s="14">
        <v>3123188</v>
      </c>
      <c r="U29" s="22">
        <f t="shared" si="10"/>
        <v>4.6272999448476237E-2</v>
      </c>
      <c r="V29" s="25">
        <f t="shared" si="27"/>
        <v>40936927</v>
      </c>
      <c r="W29" s="26">
        <f t="shared" si="11"/>
        <v>0.60651949242034486</v>
      </c>
      <c r="X29" s="14">
        <v>4322601</v>
      </c>
      <c r="Y29" s="22">
        <f t="shared" si="12"/>
        <v>6.4043443330655356E-2</v>
      </c>
      <c r="Z29" s="14">
        <v>1441745</v>
      </c>
      <c r="AA29" s="22">
        <f t="shared" si="13"/>
        <v>2.1360822848270219E-2</v>
      </c>
      <c r="AB29" s="14">
        <v>664601</v>
      </c>
      <c r="AC29" s="22">
        <f t="shared" si="14"/>
        <v>9.8466956540742192E-3</v>
      </c>
      <c r="AD29" s="14">
        <v>5817752</v>
      </c>
      <c r="AE29" s="22">
        <f t="shared" si="15"/>
        <v>8.6195526842243089E-2</v>
      </c>
      <c r="AF29" s="14">
        <v>3079266</v>
      </c>
      <c r="AG29" s="22">
        <f t="shared" si="16"/>
        <v>4.5622253261638948E-2</v>
      </c>
      <c r="AH29" s="14">
        <v>741768</v>
      </c>
      <c r="AI29" s="22">
        <f t="shared" si="17"/>
        <v>1.0989998122078248E-2</v>
      </c>
      <c r="AJ29" s="14">
        <v>4302261</v>
      </c>
      <c r="AK29" s="22">
        <f t="shared" si="18"/>
        <v>6.3742086893328484E-2</v>
      </c>
      <c r="AL29" s="14">
        <v>0</v>
      </c>
      <c r="AM29" s="22">
        <f t="shared" si="0"/>
        <v>0</v>
      </c>
      <c r="AN29" s="14">
        <v>12288</v>
      </c>
      <c r="AO29" s="22">
        <f t="shared" si="19"/>
        <v>1.8205840225528401E-4</v>
      </c>
      <c r="AP29" s="27">
        <f t="shared" si="20"/>
        <v>20382282</v>
      </c>
      <c r="AQ29" s="28">
        <f t="shared" si="21"/>
        <v>0.30198288535454387</v>
      </c>
      <c r="AR29" s="14">
        <v>2768248</v>
      </c>
      <c r="AS29" s="22">
        <f t="shared" si="22"/>
        <v>4.101422590546757E-2</v>
      </c>
      <c r="AT29" s="14">
        <v>3011007</v>
      </c>
      <c r="AU29" s="22">
        <f t="shared" si="23"/>
        <v>4.4610931282509439E-2</v>
      </c>
      <c r="AV29" s="14">
        <v>396361</v>
      </c>
      <c r="AW29" s="22">
        <f t="shared" si="24"/>
        <v>5.8724650371343281E-3</v>
      </c>
      <c r="AX29" s="29">
        <f t="shared" si="25"/>
        <v>67494825</v>
      </c>
      <c r="AY29" s="30">
        <f t="shared" si="26"/>
        <v>1</v>
      </c>
    </row>
    <row r="30" spans="1:51" ht="16.5" customHeight="1" x14ac:dyDescent="0.2">
      <c r="A30" s="19">
        <v>28</v>
      </c>
      <c r="B30" s="20" t="s">
        <v>238</v>
      </c>
      <c r="C30" s="21" t="s">
        <v>72</v>
      </c>
      <c r="D30" s="14">
        <v>110609173</v>
      </c>
      <c r="E30" s="22">
        <f t="shared" si="1"/>
        <v>0.24484548422204544</v>
      </c>
      <c r="F30" s="14">
        <v>36373249</v>
      </c>
      <c r="G30" s="22">
        <f t="shared" si="2"/>
        <v>8.0516159036231383E-2</v>
      </c>
      <c r="H30" s="14">
        <v>6050353</v>
      </c>
      <c r="I30" s="22">
        <f t="shared" si="3"/>
        <v>1.3393117133235462E-2</v>
      </c>
      <c r="J30" s="14">
        <v>7955626</v>
      </c>
      <c r="K30" s="22">
        <f t="shared" si="4"/>
        <v>1.7610646996334512E-2</v>
      </c>
      <c r="L30" s="14">
        <v>19376</v>
      </c>
      <c r="M30" s="22">
        <f t="shared" si="5"/>
        <v>4.289089208077121E-5</v>
      </c>
      <c r="N30" s="14">
        <v>23104827</v>
      </c>
      <c r="O30" s="22">
        <f t="shared" si="6"/>
        <v>5.1145057875820028E-2</v>
      </c>
      <c r="P30" s="23">
        <f t="shared" si="7"/>
        <v>184112604</v>
      </c>
      <c r="Q30" s="24">
        <f t="shared" si="8"/>
        <v>0.40755335615574761</v>
      </c>
      <c r="R30" s="14">
        <v>25253688</v>
      </c>
      <c r="S30" s="22">
        <f t="shared" si="9"/>
        <v>5.5901796379514188E-2</v>
      </c>
      <c r="T30" s="14">
        <v>13179794</v>
      </c>
      <c r="U30" s="22">
        <f t="shared" si="10"/>
        <v>2.9174913403220266E-2</v>
      </c>
      <c r="V30" s="25">
        <f t="shared" si="27"/>
        <v>222546086</v>
      </c>
      <c r="W30" s="26">
        <f t="shared" si="11"/>
        <v>0.49263006593848208</v>
      </c>
      <c r="X30" s="14">
        <v>20693537</v>
      </c>
      <c r="Y30" s="22">
        <f t="shared" si="12"/>
        <v>4.5807404120378099E-2</v>
      </c>
      <c r="Z30" s="14">
        <v>5451252</v>
      </c>
      <c r="AA30" s="22">
        <f t="shared" si="13"/>
        <v>1.2066941641055337E-2</v>
      </c>
      <c r="AB30" s="14">
        <v>3186398</v>
      </c>
      <c r="AC30" s="22">
        <f t="shared" si="14"/>
        <v>7.0534399640991546E-3</v>
      </c>
      <c r="AD30" s="14">
        <v>23305795</v>
      </c>
      <c r="AE30" s="22">
        <f t="shared" si="15"/>
        <v>5.1589922491823766E-2</v>
      </c>
      <c r="AF30" s="14">
        <v>16758039</v>
      </c>
      <c r="AG30" s="22">
        <f t="shared" si="16"/>
        <v>3.7095749495992723E-2</v>
      </c>
      <c r="AH30" s="14">
        <v>7334452</v>
      </c>
      <c r="AI30" s="22">
        <f t="shared" si="17"/>
        <v>1.6235610508030376E-2</v>
      </c>
      <c r="AJ30" s="14">
        <v>15427245</v>
      </c>
      <c r="AK30" s="22">
        <f t="shared" si="18"/>
        <v>3.414989163906984E-2</v>
      </c>
      <c r="AL30" s="14">
        <v>0</v>
      </c>
      <c r="AM30" s="22">
        <f t="shared" si="0"/>
        <v>0</v>
      </c>
      <c r="AN30" s="14">
        <v>104478</v>
      </c>
      <c r="AO30" s="22">
        <f t="shared" si="19"/>
        <v>2.3127346319234179E-4</v>
      </c>
      <c r="AP30" s="27">
        <f t="shared" si="20"/>
        <v>92261196</v>
      </c>
      <c r="AQ30" s="28">
        <f t="shared" si="21"/>
        <v>0.20423023332364162</v>
      </c>
      <c r="AR30" s="14">
        <v>56053105</v>
      </c>
      <c r="AS30" s="22">
        <f t="shared" si="22"/>
        <v>0.12407966955755249</v>
      </c>
      <c r="AT30" s="14">
        <v>13554530</v>
      </c>
      <c r="AU30" s="22">
        <f t="shared" si="23"/>
        <v>3.0004432464676701E-2</v>
      </c>
      <c r="AV30" s="14">
        <v>67336004</v>
      </c>
      <c r="AW30" s="22">
        <f t="shared" si="24"/>
        <v>0.14905559871564711</v>
      </c>
      <c r="AX30" s="29">
        <f t="shared" si="25"/>
        <v>451750921</v>
      </c>
      <c r="AY30" s="30">
        <f t="shared" si="26"/>
        <v>1</v>
      </c>
    </row>
    <row r="31" spans="1:51" ht="16.5" customHeight="1" x14ac:dyDescent="0.2">
      <c r="A31" s="19">
        <v>29</v>
      </c>
      <c r="B31" s="20" t="s">
        <v>237</v>
      </c>
      <c r="C31" s="21" t="s">
        <v>73</v>
      </c>
      <c r="D31" s="14">
        <v>50208044</v>
      </c>
      <c r="E31" s="22">
        <f t="shared" si="1"/>
        <v>0.24006161882155649</v>
      </c>
      <c r="F31" s="14">
        <v>15390187</v>
      </c>
      <c r="G31" s="22">
        <f t="shared" si="2"/>
        <v>7.35856829074336E-2</v>
      </c>
      <c r="H31" s="14">
        <v>3594289</v>
      </c>
      <c r="I31" s="22">
        <f t="shared" si="3"/>
        <v>1.7185509872731021E-2</v>
      </c>
      <c r="J31" s="14">
        <v>3083429</v>
      </c>
      <c r="K31" s="22">
        <f t="shared" si="4"/>
        <v>1.474291564238856E-2</v>
      </c>
      <c r="L31" s="14">
        <v>23739</v>
      </c>
      <c r="M31" s="22">
        <f t="shared" si="5"/>
        <v>1.1350417811944495E-4</v>
      </c>
      <c r="N31" s="14">
        <v>6767995</v>
      </c>
      <c r="O31" s="22">
        <f t="shared" si="6"/>
        <v>3.2360070348014358E-2</v>
      </c>
      <c r="P31" s="23">
        <f t="shared" si="7"/>
        <v>79067683</v>
      </c>
      <c r="Q31" s="24">
        <f t="shared" si="8"/>
        <v>0.37804930177024348</v>
      </c>
      <c r="R31" s="14">
        <v>12132323</v>
      </c>
      <c r="S31" s="22">
        <f t="shared" si="9"/>
        <v>5.8008734605275655E-2</v>
      </c>
      <c r="T31" s="14">
        <v>5211726</v>
      </c>
      <c r="U31" s="22">
        <f t="shared" si="10"/>
        <v>2.4919022545757712E-2</v>
      </c>
      <c r="V31" s="25">
        <f t="shared" si="27"/>
        <v>96411732</v>
      </c>
      <c r="W31" s="26">
        <f t="shared" si="11"/>
        <v>0.46097705892127683</v>
      </c>
      <c r="X31" s="14">
        <v>8669838</v>
      </c>
      <c r="Y31" s="22">
        <f t="shared" si="12"/>
        <v>4.1453424180409135E-2</v>
      </c>
      <c r="Z31" s="14">
        <v>2561978</v>
      </c>
      <c r="AA31" s="22">
        <f t="shared" si="13"/>
        <v>1.2249682263368269E-2</v>
      </c>
      <c r="AB31" s="14">
        <v>1921165</v>
      </c>
      <c r="AC31" s="22">
        <f t="shared" si="14"/>
        <v>9.1857388414357585E-3</v>
      </c>
      <c r="AD31" s="14">
        <v>15360048</v>
      </c>
      <c r="AE31" s="22">
        <f t="shared" si="15"/>
        <v>7.3441578167371166E-2</v>
      </c>
      <c r="AF31" s="14">
        <v>7927885</v>
      </c>
      <c r="AG31" s="22">
        <f t="shared" si="16"/>
        <v>3.7905896253021432E-2</v>
      </c>
      <c r="AH31" s="14">
        <v>4761977</v>
      </c>
      <c r="AI31" s="22">
        <f t="shared" si="17"/>
        <v>2.2768620649930498E-2</v>
      </c>
      <c r="AJ31" s="14">
        <v>8539876</v>
      </c>
      <c r="AK31" s="22">
        <f t="shared" si="18"/>
        <v>4.0832031956778848E-2</v>
      </c>
      <c r="AL31" s="14">
        <v>0</v>
      </c>
      <c r="AM31" s="22">
        <f t="shared" si="0"/>
        <v>0</v>
      </c>
      <c r="AN31" s="14">
        <v>106640</v>
      </c>
      <c r="AO31" s="22">
        <f t="shared" si="19"/>
        <v>5.0988186337493622E-4</v>
      </c>
      <c r="AP31" s="27">
        <f t="shared" si="20"/>
        <v>49849407</v>
      </c>
      <c r="AQ31" s="28">
        <f t="shared" si="21"/>
        <v>0.23834685417569004</v>
      </c>
      <c r="AR31" s="14">
        <v>17508348</v>
      </c>
      <c r="AS31" s="22">
        <f t="shared" si="22"/>
        <v>8.3713326170825553E-2</v>
      </c>
      <c r="AT31" s="14">
        <v>14010835</v>
      </c>
      <c r="AU31" s="22">
        <f t="shared" si="23"/>
        <v>6.6990535045374847E-2</v>
      </c>
      <c r="AV31" s="14">
        <v>31366164</v>
      </c>
      <c r="AW31" s="22">
        <f t="shared" si="24"/>
        <v>0.14997222568683272</v>
      </c>
      <c r="AX31" s="29">
        <f t="shared" si="25"/>
        <v>209146486</v>
      </c>
      <c r="AY31" s="30">
        <f t="shared" si="26"/>
        <v>1</v>
      </c>
    </row>
    <row r="32" spans="1:51" ht="16.5" customHeight="1" x14ac:dyDescent="0.2">
      <c r="A32" s="31">
        <v>30</v>
      </c>
      <c r="B32" s="32" t="s">
        <v>237</v>
      </c>
      <c r="C32" s="33" t="s">
        <v>74</v>
      </c>
      <c r="D32" s="34">
        <v>10441078</v>
      </c>
      <c r="E32" s="35">
        <f t="shared" si="1"/>
        <v>0.31946658016258006</v>
      </c>
      <c r="F32" s="34">
        <v>2428660</v>
      </c>
      <c r="G32" s="35">
        <f t="shared" si="2"/>
        <v>7.4309923226093297E-2</v>
      </c>
      <c r="H32" s="34">
        <v>625802</v>
      </c>
      <c r="I32" s="35">
        <f t="shared" si="3"/>
        <v>1.9147718731619755E-2</v>
      </c>
      <c r="J32" s="34">
        <v>543487</v>
      </c>
      <c r="K32" s="35">
        <f t="shared" si="4"/>
        <v>1.6629119450388183E-2</v>
      </c>
      <c r="L32" s="34">
        <v>34645</v>
      </c>
      <c r="M32" s="35">
        <f t="shared" si="5"/>
        <v>1.0600361063994145E-3</v>
      </c>
      <c r="N32" s="34">
        <v>1707900</v>
      </c>
      <c r="O32" s="35">
        <f t="shared" si="6"/>
        <v>5.2256766232344064E-2</v>
      </c>
      <c r="P32" s="36">
        <f t="shared" si="7"/>
        <v>15781572</v>
      </c>
      <c r="Q32" s="37">
        <f t="shared" si="8"/>
        <v>0.48287014390942479</v>
      </c>
      <c r="R32" s="34">
        <v>1054318</v>
      </c>
      <c r="S32" s="35">
        <f t="shared" si="9"/>
        <v>3.2259060401986374E-2</v>
      </c>
      <c r="T32" s="34">
        <v>1687693</v>
      </c>
      <c r="U32" s="35">
        <f t="shared" si="10"/>
        <v>5.1638490879421191E-2</v>
      </c>
      <c r="V32" s="38">
        <f t="shared" si="27"/>
        <v>18523583</v>
      </c>
      <c r="W32" s="39">
        <f t="shared" si="11"/>
        <v>0.56676769519083237</v>
      </c>
      <c r="X32" s="34">
        <v>1979289</v>
      </c>
      <c r="Y32" s="35">
        <f t="shared" si="12"/>
        <v>6.0560479289917472E-2</v>
      </c>
      <c r="Z32" s="34">
        <v>1807841</v>
      </c>
      <c r="AA32" s="35">
        <f t="shared" si="13"/>
        <v>5.5314669782918865E-2</v>
      </c>
      <c r="AB32" s="34">
        <v>476261</v>
      </c>
      <c r="AC32" s="35">
        <f t="shared" si="14"/>
        <v>1.4572199626782842E-2</v>
      </c>
      <c r="AD32" s="34">
        <v>2593159</v>
      </c>
      <c r="AE32" s="35">
        <f t="shared" si="15"/>
        <v>7.9343113570056273E-2</v>
      </c>
      <c r="AF32" s="34">
        <v>1841403</v>
      </c>
      <c r="AG32" s="35">
        <f t="shared" si="16"/>
        <v>5.634156924324437E-2</v>
      </c>
      <c r="AH32" s="34">
        <v>85426</v>
      </c>
      <c r="AI32" s="35">
        <f t="shared" si="17"/>
        <v>2.6137868213386172E-3</v>
      </c>
      <c r="AJ32" s="34">
        <v>2264060</v>
      </c>
      <c r="AK32" s="35">
        <f t="shared" si="18"/>
        <v>6.9273642576263783E-2</v>
      </c>
      <c r="AL32" s="34">
        <v>0</v>
      </c>
      <c r="AM32" s="35">
        <f t="shared" si="0"/>
        <v>0</v>
      </c>
      <c r="AN32" s="34">
        <v>0</v>
      </c>
      <c r="AO32" s="35">
        <f t="shared" si="19"/>
        <v>0</v>
      </c>
      <c r="AP32" s="40">
        <f t="shared" si="20"/>
        <v>11047439</v>
      </c>
      <c r="AQ32" s="41">
        <f t="shared" si="21"/>
        <v>0.33801946091052221</v>
      </c>
      <c r="AR32" s="34">
        <v>187792</v>
      </c>
      <c r="AS32" s="35">
        <f t="shared" si="22"/>
        <v>5.7458883097982064E-3</v>
      </c>
      <c r="AT32" s="34">
        <v>1490216</v>
      </c>
      <c r="AU32" s="35">
        <f t="shared" si="23"/>
        <v>4.5596269774400636E-2</v>
      </c>
      <c r="AV32" s="34">
        <v>1433819</v>
      </c>
      <c r="AW32" s="35">
        <f t="shared" si="24"/>
        <v>4.3870685814446593E-2</v>
      </c>
      <c r="AX32" s="42">
        <f t="shared" si="25"/>
        <v>32682849</v>
      </c>
      <c r="AY32" s="43">
        <f t="shared" si="26"/>
        <v>1</v>
      </c>
    </row>
    <row r="33" spans="1:51" ht="16.5" customHeight="1" x14ac:dyDescent="0.2">
      <c r="A33" s="5">
        <v>31</v>
      </c>
      <c r="B33" s="6" t="s">
        <v>237</v>
      </c>
      <c r="C33" s="7" t="s">
        <v>75</v>
      </c>
      <c r="D33" s="8">
        <v>25428340</v>
      </c>
      <c r="E33" s="9">
        <f t="shared" si="1"/>
        <v>0.29059497061890771</v>
      </c>
      <c r="F33" s="8">
        <v>9379543</v>
      </c>
      <c r="G33" s="9">
        <f t="shared" si="2"/>
        <v>0.1071893809231661</v>
      </c>
      <c r="H33" s="8">
        <v>1456360</v>
      </c>
      <c r="I33" s="9">
        <f t="shared" si="3"/>
        <v>1.6643276415627305E-2</v>
      </c>
      <c r="J33" s="8">
        <v>2167695</v>
      </c>
      <c r="K33" s="9">
        <f t="shared" si="4"/>
        <v>2.477241002895797E-2</v>
      </c>
      <c r="L33" s="8">
        <v>1272</v>
      </c>
      <c r="M33" s="9">
        <f t="shared" si="5"/>
        <v>1.4536411052677862E-5</v>
      </c>
      <c r="N33" s="8">
        <v>2568457</v>
      </c>
      <c r="O33" s="9">
        <f t="shared" si="6"/>
        <v>2.9352316606232567E-2</v>
      </c>
      <c r="P33" s="10">
        <f t="shared" si="7"/>
        <v>41001667</v>
      </c>
      <c r="Q33" s="11">
        <f t="shared" si="8"/>
        <v>0.46856689100394433</v>
      </c>
      <c r="R33" s="8">
        <v>4330884</v>
      </c>
      <c r="S33" s="9">
        <f t="shared" si="9"/>
        <v>4.9493325507441593E-2</v>
      </c>
      <c r="T33" s="8">
        <v>4848575</v>
      </c>
      <c r="U33" s="9">
        <f t="shared" si="10"/>
        <v>5.5409496241932046E-2</v>
      </c>
      <c r="V33" s="12">
        <f t="shared" si="27"/>
        <v>50181126</v>
      </c>
      <c r="W33" s="13">
        <f t="shared" si="11"/>
        <v>0.57346971275331793</v>
      </c>
      <c r="X33" s="8">
        <v>4781514</v>
      </c>
      <c r="Y33" s="9">
        <f t="shared" si="12"/>
        <v>5.4643123394759387E-2</v>
      </c>
      <c r="Z33" s="8">
        <v>1577965</v>
      </c>
      <c r="AA33" s="9">
        <f t="shared" si="13"/>
        <v>1.8032977882656308E-2</v>
      </c>
      <c r="AB33" s="8">
        <v>935593</v>
      </c>
      <c r="AC33" s="9">
        <f t="shared" si="14"/>
        <v>1.0691953165100659E-2</v>
      </c>
      <c r="AD33" s="8">
        <v>6396209</v>
      </c>
      <c r="AE33" s="9">
        <f t="shared" si="15"/>
        <v>7.3095851574557877E-2</v>
      </c>
      <c r="AF33" s="8">
        <v>4127986</v>
      </c>
      <c r="AG33" s="9">
        <f t="shared" si="16"/>
        <v>4.7174607952593928E-2</v>
      </c>
      <c r="AH33" s="8">
        <v>493710</v>
      </c>
      <c r="AI33" s="9">
        <f t="shared" si="17"/>
        <v>5.6421159597622545E-3</v>
      </c>
      <c r="AJ33" s="8">
        <v>4024983</v>
      </c>
      <c r="AK33" s="9">
        <f t="shared" si="18"/>
        <v>4.5997490069214227E-2</v>
      </c>
      <c r="AL33" s="8">
        <v>0</v>
      </c>
      <c r="AM33" s="9">
        <f t="shared" si="0"/>
        <v>0</v>
      </c>
      <c r="AN33" s="8">
        <v>125294</v>
      </c>
      <c r="AO33" s="9">
        <f t="shared" si="19"/>
        <v>1.4318593446809907E-3</v>
      </c>
      <c r="AP33" s="15">
        <f t="shared" si="20"/>
        <v>22463254</v>
      </c>
      <c r="AQ33" s="16">
        <f t="shared" si="21"/>
        <v>0.25670997934332562</v>
      </c>
      <c r="AR33" s="8">
        <v>2433636</v>
      </c>
      <c r="AS33" s="9">
        <f t="shared" si="22"/>
        <v>2.7811582742605929E-2</v>
      </c>
      <c r="AT33" s="8">
        <v>5058041</v>
      </c>
      <c r="AU33" s="9">
        <f t="shared" si="23"/>
        <v>5.780327287523411E-2</v>
      </c>
      <c r="AV33" s="8">
        <v>7368348</v>
      </c>
      <c r="AW33" s="9">
        <f t="shared" si="24"/>
        <v>8.4205452285516375E-2</v>
      </c>
      <c r="AX33" s="17">
        <f t="shared" si="25"/>
        <v>87504405</v>
      </c>
      <c r="AY33" s="18">
        <f t="shared" si="26"/>
        <v>1</v>
      </c>
    </row>
    <row r="34" spans="1:51" ht="16.5" customHeight="1" x14ac:dyDescent="0.2">
      <c r="A34" s="19">
        <v>32</v>
      </c>
      <c r="B34" s="20" t="s">
        <v>238</v>
      </c>
      <c r="C34" s="21" t="s">
        <v>76</v>
      </c>
      <c r="D34" s="14">
        <v>98631572</v>
      </c>
      <c r="E34" s="22">
        <f t="shared" si="1"/>
        <v>0.34039881128265576</v>
      </c>
      <c r="F34" s="14">
        <v>30936497</v>
      </c>
      <c r="G34" s="22">
        <f t="shared" si="2"/>
        <v>0.1067685183406531</v>
      </c>
      <c r="H34" s="14">
        <v>3390052</v>
      </c>
      <c r="I34" s="22">
        <f t="shared" si="3"/>
        <v>1.169980004968784E-2</v>
      </c>
      <c r="J34" s="14">
        <v>3636736</v>
      </c>
      <c r="K34" s="22">
        <f t="shared" si="4"/>
        <v>1.2551159697108349E-2</v>
      </c>
      <c r="L34" s="14">
        <v>233546</v>
      </c>
      <c r="M34" s="22">
        <f t="shared" si="5"/>
        <v>8.0601757802074901E-4</v>
      </c>
      <c r="N34" s="14">
        <v>8276351</v>
      </c>
      <c r="O34" s="22">
        <f t="shared" si="6"/>
        <v>2.8563470955912773E-2</v>
      </c>
      <c r="P34" s="23">
        <f t="shared" si="7"/>
        <v>145104754</v>
      </c>
      <c r="Q34" s="24">
        <f t="shared" si="8"/>
        <v>0.50078777790403861</v>
      </c>
      <c r="R34" s="14">
        <v>15089253</v>
      </c>
      <c r="S34" s="22">
        <f t="shared" si="9"/>
        <v>5.2076264021658776E-2</v>
      </c>
      <c r="T34" s="14">
        <v>8782867</v>
      </c>
      <c r="U34" s="22">
        <f t="shared" si="10"/>
        <v>3.0311566832308675E-2</v>
      </c>
      <c r="V34" s="25">
        <f t="shared" si="27"/>
        <v>168976874</v>
      </c>
      <c r="W34" s="26">
        <f t="shared" si="11"/>
        <v>0.583175608758006</v>
      </c>
      <c r="X34" s="14">
        <v>14347199</v>
      </c>
      <c r="Y34" s="22">
        <f t="shared" si="12"/>
        <v>4.951527574594175E-2</v>
      </c>
      <c r="Z34" s="14">
        <v>4303523</v>
      </c>
      <c r="AA34" s="22">
        <f t="shared" si="13"/>
        <v>1.4852385334865884E-2</v>
      </c>
      <c r="AB34" s="14">
        <v>2262343</v>
      </c>
      <c r="AC34" s="22">
        <f t="shared" si="14"/>
        <v>7.8078332555993057E-3</v>
      </c>
      <c r="AD34" s="14">
        <v>20825535</v>
      </c>
      <c r="AE34" s="22">
        <f t="shared" si="15"/>
        <v>7.1873409442620897E-2</v>
      </c>
      <c r="AF34" s="14">
        <v>13356669</v>
      </c>
      <c r="AG34" s="22">
        <f t="shared" si="16"/>
        <v>4.6096743244606289E-2</v>
      </c>
      <c r="AH34" s="14">
        <v>2380548</v>
      </c>
      <c r="AI34" s="22">
        <f t="shared" si="17"/>
        <v>8.2157841852232016E-3</v>
      </c>
      <c r="AJ34" s="14">
        <v>14565828</v>
      </c>
      <c r="AK34" s="22">
        <f t="shared" si="18"/>
        <v>5.0269811542166469E-2</v>
      </c>
      <c r="AL34" s="14">
        <v>0</v>
      </c>
      <c r="AM34" s="22">
        <f t="shared" si="0"/>
        <v>0</v>
      </c>
      <c r="AN34" s="14">
        <v>120539</v>
      </c>
      <c r="AO34" s="22">
        <f t="shared" si="19"/>
        <v>4.1600606662945658E-4</v>
      </c>
      <c r="AP34" s="27">
        <f t="shared" si="20"/>
        <v>72162184</v>
      </c>
      <c r="AQ34" s="28">
        <f t="shared" si="21"/>
        <v>0.24904724881765325</v>
      </c>
      <c r="AR34" s="14">
        <v>19257209</v>
      </c>
      <c r="AS34" s="22">
        <f t="shared" si="22"/>
        <v>6.6460778423177325E-2</v>
      </c>
      <c r="AT34" s="14">
        <v>12617826</v>
      </c>
      <c r="AU34" s="22">
        <f t="shared" si="23"/>
        <v>4.3546836821899047E-2</v>
      </c>
      <c r="AV34" s="14">
        <v>16738893</v>
      </c>
      <c r="AW34" s="22">
        <f t="shared" si="24"/>
        <v>5.7769527179264341E-2</v>
      </c>
      <c r="AX34" s="29">
        <f t="shared" si="25"/>
        <v>289752986</v>
      </c>
      <c r="AY34" s="30">
        <f t="shared" si="26"/>
        <v>1</v>
      </c>
    </row>
    <row r="35" spans="1:51" ht="16.5" customHeight="1" x14ac:dyDescent="0.2">
      <c r="A35" s="19">
        <v>33</v>
      </c>
      <c r="B35" s="20" t="s">
        <v>237</v>
      </c>
      <c r="C35" s="21" t="s">
        <v>77</v>
      </c>
      <c r="D35" s="14">
        <v>4988522</v>
      </c>
      <c r="E35" s="22">
        <f t="shared" si="1"/>
        <v>0.25520220637794488</v>
      </c>
      <c r="F35" s="14">
        <v>451812</v>
      </c>
      <c r="G35" s="22">
        <f t="shared" si="2"/>
        <v>2.3113743763790565E-2</v>
      </c>
      <c r="H35" s="14">
        <v>99754</v>
      </c>
      <c r="I35" s="22">
        <f t="shared" si="3"/>
        <v>5.103203092023151E-3</v>
      </c>
      <c r="J35" s="14">
        <v>630032</v>
      </c>
      <c r="K35" s="22">
        <f t="shared" si="4"/>
        <v>3.2231101013227841E-2</v>
      </c>
      <c r="L35" s="14">
        <v>0</v>
      </c>
      <c r="M35" s="22">
        <f t="shared" si="5"/>
        <v>0</v>
      </c>
      <c r="N35" s="14">
        <v>1191437</v>
      </c>
      <c r="O35" s="22">
        <f t="shared" si="6"/>
        <v>6.0951390243506903E-2</v>
      </c>
      <c r="P35" s="23">
        <f t="shared" si="7"/>
        <v>7361557</v>
      </c>
      <c r="Q35" s="24">
        <f t="shared" si="8"/>
        <v>0.37660164449049338</v>
      </c>
      <c r="R35" s="14">
        <v>1046965</v>
      </c>
      <c r="S35" s="22">
        <f t="shared" si="9"/>
        <v>5.3560509104797989E-2</v>
      </c>
      <c r="T35" s="14">
        <v>1520840</v>
      </c>
      <c r="U35" s="22">
        <f t="shared" si="10"/>
        <v>7.7802949159657658E-2</v>
      </c>
      <c r="V35" s="25">
        <f t="shared" si="27"/>
        <v>9929362</v>
      </c>
      <c r="W35" s="26">
        <f t="shared" si="11"/>
        <v>0.50796510275494899</v>
      </c>
      <c r="X35" s="14">
        <v>658338</v>
      </c>
      <c r="Y35" s="22">
        <f t="shared" si="12"/>
        <v>3.3679175944787552E-2</v>
      </c>
      <c r="Z35" s="14">
        <v>904254</v>
      </c>
      <c r="AA35" s="22">
        <f t="shared" si="13"/>
        <v>4.6259716991542223E-2</v>
      </c>
      <c r="AB35" s="14">
        <v>503473</v>
      </c>
      <c r="AC35" s="22">
        <f t="shared" si="14"/>
        <v>2.575661096647926E-2</v>
      </c>
      <c r="AD35" s="14">
        <v>1702349</v>
      </c>
      <c r="AE35" s="22">
        <f t="shared" si="15"/>
        <v>8.7088564674123542E-2</v>
      </c>
      <c r="AF35" s="14">
        <v>914653</v>
      </c>
      <c r="AG35" s="22">
        <f t="shared" si="16"/>
        <v>4.6791707778417423E-2</v>
      </c>
      <c r="AH35" s="14">
        <v>274927</v>
      </c>
      <c r="AI35" s="22">
        <f t="shared" si="17"/>
        <v>1.4064682283223219E-2</v>
      </c>
      <c r="AJ35" s="14">
        <v>992405</v>
      </c>
      <c r="AK35" s="22">
        <f t="shared" si="18"/>
        <v>5.0769335210008974E-2</v>
      </c>
      <c r="AL35" s="14">
        <v>0</v>
      </c>
      <c r="AM35" s="22">
        <f t="shared" si="0"/>
        <v>0</v>
      </c>
      <c r="AN35" s="14">
        <v>13650</v>
      </c>
      <c r="AO35" s="22">
        <f t="shared" si="19"/>
        <v>6.9830505249028629E-4</v>
      </c>
      <c r="AP35" s="27">
        <f t="shared" si="20"/>
        <v>5964049</v>
      </c>
      <c r="AQ35" s="28">
        <f t="shared" si="21"/>
        <v>0.30510809890107249</v>
      </c>
      <c r="AR35" s="14">
        <v>0</v>
      </c>
      <c r="AS35" s="22">
        <f t="shared" si="22"/>
        <v>0</v>
      </c>
      <c r="AT35" s="14">
        <v>1889775</v>
      </c>
      <c r="AU35" s="22">
        <f t="shared" si="23"/>
        <v>9.6676881360427167E-2</v>
      </c>
      <c r="AV35" s="14">
        <v>1764145</v>
      </c>
      <c r="AW35" s="22">
        <f t="shared" si="24"/>
        <v>9.0249916983551365E-2</v>
      </c>
      <c r="AX35" s="29">
        <f t="shared" si="25"/>
        <v>19547331</v>
      </c>
      <c r="AY35" s="30">
        <f t="shared" si="26"/>
        <v>1</v>
      </c>
    </row>
    <row r="36" spans="1:51" ht="16.5" customHeight="1" x14ac:dyDescent="0.2">
      <c r="A36" s="19">
        <v>34</v>
      </c>
      <c r="B36" s="20" t="s">
        <v>237</v>
      </c>
      <c r="C36" s="21" t="s">
        <v>78</v>
      </c>
      <c r="D36" s="14">
        <v>15731420</v>
      </c>
      <c r="E36" s="22">
        <f t="shared" si="1"/>
        <v>0.2960515835269335</v>
      </c>
      <c r="F36" s="14">
        <v>4761389</v>
      </c>
      <c r="G36" s="22">
        <f t="shared" si="2"/>
        <v>8.9605182064792788E-2</v>
      </c>
      <c r="H36" s="14">
        <v>942506</v>
      </c>
      <c r="I36" s="22">
        <f t="shared" si="3"/>
        <v>1.7737139672301422E-2</v>
      </c>
      <c r="J36" s="14">
        <v>2143407</v>
      </c>
      <c r="K36" s="22">
        <f t="shared" si="4"/>
        <v>4.0337047545149392E-2</v>
      </c>
      <c r="L36" s="14">
        <v>1368</v>
      </c>
      <c r="M36" s="22">
        <f t="shared" si="5"/>
        <v>2.5744565097419372E-5</v>
      </c>
      <c r="N36" s="14">
        <v>2985173</v>
      </c>
      <c r="O36" s="22">
        <f t="shared" si="6"/>
        <v>5.6178348410496112E-2</v>
      </c>
      <c r="P36" s="23">
        <f t="shared" si="7"/>
        <v>26565263</v>
      </c>
      <c r="Q36" s="24">
        <f t="shared" si="8"/>
        <v>0.49993504578477066</v>
      </c>
      <c r="R36" s="14">
        <v>2626769</v>
      </c>
      <c r="S36" s="22">
        <f t="shared" si="9"/>
        <v>4.9433498184490637E-2</v>
      </c>
      <c r="T36" s="14">
        <v>3066063</v>
      </c>
      <c r="U36" s="22">
        <f t="shared" si="10"/>
        <v>5.7700627555766763E-2</v>
      </c>
      <c r="V36" s="25">
        <f t="shared" si="27"/>
        <v>32258095</v>
      </c>
      <c r="W36" s="26">
        <f t="shared" si="11"/>
        <v>0.60706917152502804</v>
      </c>
      <c r="X36" s="14">
        <v>2642718</v>
      </c>
      <c r="Y36" s="22">
        <f t="shared" si="12"/>
        <v>4.9733644433568661E-2</v>
      </c>
      <c r="Z36" s="14">
        <v>1535845</v>
      </c>
      <c r="AA36" s="22">
        <f t="shared" si="13"/>
        <v>2.8903261390384544E-2</v>
      </c>
      <c r="AB36" s="14">
        <v>1050324</v>
      </c>
      <c r="AC36" s="22">
        <f t="shared" si="14"/>
        <v>1.9766180256858119E-2</v>
      </c>
      <c r="AD36" s="14">
        <v>4095694</v>
      </c>
      <c r="AE36" s="22">
        <f t="shared" si="15"/>
        <v>7.7077383627273344E-2</v>
      </c>
      <c r="AF36" s="14">
        <v>3367599</v>
      </c>
      <c r="AG36" s="22">
        <f t="shared" si="16"/>
        <v>6.337527169408215E-2</v>
      </c>
      <c r="AH36" s="14">
        <v>1032096</v>
      </c>
      <c r="AI36" s="22">
        <f t="shared" si="17"/>
        <v>1.9423145218410924E-2</v>
      </c>
      <c r="AJ36" s="14">
        <v>2911617</v>
      </c>
      <c r="AK36" s="22">
        <f t="shared" si="18"/>
        <v>5.4794088739219961E-2</v>
      </c>
      <c r="AL36" s="14">
        <v>0</v>
      </c>
      <c r="AM36" s="22">
        <f t="shared" si="0"/>
        <v>0</v>
      </c>
      <c r="AN36" s="14">
        <v>0</v>
      </c>
      <c r="AO36" s="22">
        <f t="shared" si="19"/>
        <v>0</v>
      </c>
      <c r="AP36" s="27">
        <f t="shared" si="20"/>
        <v>16635893</v>
      </c>
      <c r="AQ36" s="28">
        <f t="shared" si="21"/>
        <v>0.31307297535979772</v>
      </c>
      <c r="AR36" s="14">
        <v>1476079</v>
      </c>
      <c r="AS36" s="22">
        <f t="shared" si="22"/>
        <v>2.7778517474001237E-2</v>
      </c>
      <c r="AT36" s="14">
        <v>1994377</v>
      </c>
      <c r="AU36" s="22">
        <f t="shared" si="23"/>
        <v>3.7532433117906404E-2</v>
      </c>
      <c r="AV36" s="14">
        <v>772985</v>
      </c>
      <c r="AW36" s="22">
        <f t="shared" si="24"/>
        <v>1.4546902523266604E-2</v>
      </c>
      <c r="AX36" s="29">
        <f t="shared" si="25"/>
        <v>53137429</v>
      </c>
      <c r="AY36" s="30">
        <f t="shared" si="26"/>
        <v>1</v>
      </c>
    </row>
    <row r="37" spans="1:51" ht="16.5" customHeight="1" x14ac:dyDescent="0.2">
      <c r="A37" s="31">
        <v>35</v>
      </c>
      <c r="B37" s="32" t="s">
        <v>237</v>
      </c>
      <c r="C37" s="33" t="s">
        <v>79</v>
      </c>
      <c r="D37" s="34">
        <v>23644773</v>
      </c>
      <c r="E37" s="35">
        <f t="shared" si="1"/>
        <v>0.32888756167292138</v>
      </c>
      <c r="F37" s="34">
        <v>8297123</v>
      </c>
      <c r="G37" s="35">
        <f t="shared" si="2"/>
        <v>0.11540903997557153</v>
      </c>
      <c r="H37" s="34">
        <v>1189493</v>
      </c>
      <c r="I37" s="35">
        <f t="shared" si="3"/>
        <v>1.6545282646486321E-2</v>
      </c>
      <c r="J37" s="34">
        <v>1737694</v>
      </c>
      <c r="K37" s="35">
        <f t="shared" si="4"/>
        <v>2.417049817283784E-2</v>
      </c>
      <c r="L37" s="34">
        <v>0</v>
      </c>
      <c r="M37" s="35">
        <f t="shared" si="5"/>
        <v>0</v>
      </c>
      <c r="N37" s="34">
        <v>4390726</v>
      </c>
      <c r="O37" s="35">
        <f t="shared" si="6"/>
        <v>6.1072913159872559E-2</v>
      </c>
      <c r="P37" s="36">
        <f t="shared" si="7"/>
        <v>39259809</v>
      </c>
      <c r="Q37" s="37">
        <f t="shared" si="8"/>
        <v>0.54608529562768959</v>
      </c>
      <c r="R37" s="34">
        <v>3433593</v>
      </c>
      <c r="S37" s="35">
        <f t="shared" si="9"/>
        <v>4.775964774739902E-2</v>
      </c>
      <c r="T37" s="34">
        <v>2889176</v>
      </c>
      <c r="U37" s="35">
        <f t="shared" si="10"/>
        <v>4.0187065863729138E-2</v>
      </c>
      <c r="V37" s="38">
        <f t="shared" si="27"/>
        <v>45582578</v>
      </c>
      <c r="W37" s="39">
        <f t="shared" si="11"/>
        <v>0.63403200923881775</v>
      </c>
      <c r="X37" s="34">
        <v>3476085</v>
      </c>
      <c r="Y37" s="35">
        <f t="shared" si="12"/>
        <v>4.8350691284615714E-2</v>
      </c>
      <c r="Z37" s="34">
        <v>1479987</v>
      </c>
      <c r="AA37" s="35">
        <f t="shared" si="13"/>
        <v>2.0585916208103242E-2</v>
      </c>
      <c r="AB37" s="34">
        <v>608528</v>
      </c>
      <c r="AC37" s="35">
        <f t="shared" si="14"/>
        <v>8.4643354423279728E-3</v>
      </c>
      <c r="AD37" s="34">
        <v>5461078</v>
      </c>
      <c r="AE37" s="35">
        <f t="shared" si="15"/>
        <v>7.5961001085763619E-2</v>
      </c>
      <c r="AF37" s="34">
        <v>4590770</v>
      </c>
      <c r="AG37" s="35">
        <f t="shared" si="16"/>
        <v>6.3855430183288181E-2</v>
      </c>
      <c r="AH37" s="34">
        <v>524638</v>
      </c>
      <c r="AI37" s="35">
        <f t="shared" si="17"/>
        <v>7.2974653882681862E-3</v>
      </c>
      <c r="AJ37" s="34">
        <v>3772999</v>
      </c>
      <c r="AK37" s="35">
        <f t="shared" si="18"/>
        <v>5.2480623996871138E-2</v>
      </c>
      <c r="AL37" s="34">
        <v>0</v>
      </c>
      <c r="AM37" s="35">
        <f t="shared" si="0"/>
        <v>0</v>
      </c>
      <c r="AN37" s="34">
        <v>301</v>
      </c>
      <c r="AO37" s="35">
        <f t="shared" si="19"/>
        <v>4.186767031493571E-6</v>
      </c>
      <c r="AP37" s="40">
        <f t="shared" si="20"/>
        <v>19914386</v>
      </c>
      <c r="AQ37" s="41">
        <f t="shared" si="21"/>
        <v>0.27699965035626956</v>
      </c>
      <c r="AR37" s="34">
        <v>1099812</v>
      </c>
      <c r="AS37" s="35">
        <f t="shared" si="22"/>
        <v>1.5297862533026603E-2</v>
      </c>
      <c r="AT37" s="34">
        <v>1463529</v>
      </c>
      <c r="AU37" s="35">
        <f t="shared" si="23"/>
        <v>2.0356993245298188E-2</v>
      </c>
      <c r="AV37" s="34">
        <v>3832876</v>
      </c>
      <c r="AW37" s="35">
        <f t="shared" si="24"/>
        <v>5.331348462658788E-2</v>
      </c>
      <c r="AX37" s="42">
        <f t="shared" si="25"/>
        <v>71893181</v>
      </c>
      <c r="AY37" s="43">
        <f t="shared" si="26"/>
        <v>1</v>
      </c>
    </row>
    <row r="38" spans="1:51" ht="16.5" customHeight="1" x14ac:dyDescent="0.2">
      <c r="A38" s="5">
        <v>36</v>
      </c>
      <c r="B38" s="6" t="s">
        <v>237</v>
      </c>
      <c r="C38" s="7" t="s">
        <v>80</v>
      </c>
      <c r="D38" s="8">
        <v>23974846</v>
      </c>
      <c r="E38" s="9">
        <f t="shared" si="1"/>
        <v>6.2965742334837455E-2</v>
      </c>
      <c r="F38" s="8">
        <v>6485533</v>
      </c>
      <c r="G38" s="9">
        <f t="shared" si="2"/>
        <v>1.7033118785500661E-2</v>
      </c>
      <c r="H38" s="8">
        <v>520659</v>
      </c>
      <c r="I38" s="9">
        <f t="shared" si="3"/>
        <v>1.3674198548893344E-3</v>
      </c>
      <c r="J38" s="8">
        <v>3178831</v>
      </c>
      <c r="K38" s="9">
        <f t="shared" si="4"/>
        <v>8.3486439776086028E-3</v>
      </c>
      <c r="L38" s="8">
        <v>0</v>
      </c>
      <c r="M38" s="9">
        <f t="shared" si="5"/>
        <v>0</v>
      </c>
      <c r="N38" s="8">
        <v>7614004</v>
      </c>
      <c r="O38" s="9">
        <f t="shared" si="6"/>
        <v>1.9996850615867218E-2</v>
      </c>
      <c r="P38" s="10">
        <f t="shared" si="7"/>
        <v>41773873</v>
      </c>
      <c r="Q38" s="11">
        <f t="shared" si="8"/>
        <v>0.10971177556870328</v>
      </c>
      <c r="R38" s="8">
        <v>6512427</v>
      </c>
      <c r="S38" s="9">
        <f t="shared" si="9"/>
        <v>1.710375117556286E-2</v>
      </c>
      <c r="T38" s="8">
        <v>4803279</v>
      </c>
      <c r="U38" s="9">
        <f t="shared" si="10"/>
        <v>1.261497270415567E-2</v>
      </c>
      <c r="V38" s="12">
        <f t="shared" si="27"/>
        <v>53089579</v>
      </c>
      <c r="W38" s="13">
        <f t="shared" si="11"/>
        <v>0.13943049944842181</v>
      </c>
      <c r="X38" s="8">
        <v>7188892</v>
      </c>
      <c r="Y38" s="9">
        <f t="shared" si="12"/>
        <v>1.8880368255336212E-2</v>
      </c>
      <c r="Z38" s="8">
        <v>14854236</v>
      </c>
      <c r="AA38" s="9">
        <f t="shared" si="13"/>
        <v>3.9012054407226084E-2</v>
      </c>
      <c r="AB38" s="8">
        <v>3237998</v>
      </c>
      <c r="AC38" s="9">
        <f t="shared" si="14"/>
        <v>8.5040357610104787E-3</v>
      </c>
      <c r="AD38" s="8">
        <v>10123696</v>
      </c>
      <c r="AE38" s="9">
        <f t="shared" si="15"/>
        <v>2.6588117972154008E-2</v>
      </c>
      <c r="AF38" s="8">
        <v>4880907</v>
      </c>
      <c r="AG38" s="9">
        <f t="shared" si="16"/>
        <v>1.2818849077166313E-2</v>
      </c>
      <c r="AH38" s="8">
        <v>4084265</v>
      </c>
      <c r="AI38" s="9">
        <f t="shared" si="17"/>
        <v>1.0726608113236469E-2</v>
      </c>
      <c r="AJ38" s="8">
        <v>3857645</v>
      </c>
      <c r="AK38" s="9">
        <f t="shared" si="18"/>
        <v>1.0131430295288405E-2</v>
      </c>
      <c r="AL38" s="8">
        <v>0</v>
      </c>
      <c r="AM38" s="9">
        <f t="shared" si="0"/>
        <v>0</v>
      </c>
      <c r="AN38" s="8">
        <v>0</v>
      </c>
      <c r="AO38" s="9">
        <f t="shared" si="19"/>
        <v>0</v>
      </c>
      <c r="AP38" s="15">
        <f t="shared" si="20"/>
        <v>48227639</v>
      </c>
      <c r="AQ38" s="16">
        <f t="shared" si="21"/>
        <v>0.12666146388141797</v>
      </c>
      <c r="AR38" s="8">
        <v>9646506</v>
      </c>
      <c r="AS38" s="9">
        <f t="shared" si="22"/>
        <v>2.5334861847599085E-2</v>
      </c>
      <c r="AT38" s="8">
        <v>14476091</v>
      </c>
      <c r="AU38" s="9">
        <f t="shared" si="23"/>
        <v>3.801892266259644E-2</v>
      </c>
      <c r="AV38" s="8">
        <v>255320343</v>
      </c>
      <c r="AW38" s="9">
        <f t="shared" si="24"/>
        <v>0.67055425215996467</v>
      </c>
      <c r="AX38" s="17">
        <f t="shared" si="25"/>
        <v>380760158</v>
      </c>
      <c r="AY38" s="18">
        <f t="shared" si="26"/>
        <v>1</v>
      </c>
    </row>
    <row r="39" spans="1:51" ht="16.5" customHeight="1" x14ac:dyDescent="0.2">
      <c r="A39" s="19">
        <v>37</v>
      </c>
      <c r="B39" s="20" t="s">
        <v>237</v>
      </c>
      <c r="C39" s="21" t="s">
        <v>81</v>
      </c>
      <c r="D39" s="14">
        <v>71175803</v>
      </c>
      <c r="E39" s="22">
        <f t="shared" si="1"/>
        <v>0.30504765782829174</v>
      </c>
      <c r="F39" s="14">
        <v>16785641</v>
      </c>
      <c r="G39" s="22">
        <f t="shared" si="2"/>
        <v>7.1940466512145224E-2</v>
      </c>
      <c r="H39" s="14">
        <v>3810080</v>
      </c>
      <c r="I39" s="22">
        <f t="shared" si="3"/>
        <v>1.6329369408567374E-2</v>
      </c>
      <c r="J39" s="14">
        <v>8702015</v>
      </c>
      <c r="K39" s="22">
        <f t="shared" si="4"/>
        <v>3.729538947578382E-2</v>
      </c>
      <c r="L39" s="14">
        <v>0</v>
      </c>
      <c r="M39" s="22">
        <f t="shared" si="5"/>
        <v>0</v>
      </c>
      <c r="N39" s="14">
        <v>5354589</v>
      </c>
      <c r="O39" s="22">
        <f t="shared" si="6"/>
        <v>2.2948878189447824E-2</v>
      </c>
      <c r="P39" s="23">
        <f t="shared" si="7"/>
        <v>105828128</v>
      </c>
      <c r="Q39" s="24">
        <f t="shared" si="8"/>
        <v>0.45356176141423599</v>
      </c>
      <c r="R39" s="14">
        <v>13547724</v>
      </c>
      <c r="S39" s="22">
        <f t="shared" si="9"/>
        <v>5.8063292592626402E-2</v>
      </c>
      <c r="T39" s="14">
        <v>15223233</v>
      </c>
      <c r="U39" s="22">
        <f t="shared" si="10"/>
        <v>6.5244245593187894E-2</v>
      </c>
      <c r="V39" s="25">
        <f t="shared" si="27"/>
        <v>134599085</v>
      </c>
      <c r="W39" s="26">
        <f t="shared" si="11"/>
        <v>0.57686929960005029</v>
      </c>
      <c r="X39" s="14">
        <v>13661865</v>
      </c>
      <c r="Y39" s="22">
        <f t="shared" si="12"/>
        <v>5.855248194131811E-2</v>
      </c>
      <c r="Z39" s="14">
        <v>1983137</v>
      </c>
      <c r="AA39" s="22">
        <f t="shared" si="13"/>
        <v>8.4993954617220823E-3</v>
      </c>
      <c r="AB39" s="14">
        <v>2530146</v>
      </c>
      <c r="AC39" s="22">
        <f t="shared" si="14"/>
        <v>1.0843785088924408E-2</v>
      </c>
      <c r="AD39" s="14">
        <v>20428031</v>
      </c>
      <c r="AE39" s="22">
        <f t="shared" si="15"/>
        <v>8.7551144461183478E-2</v>
      </c>
      <c r="AF39" s="14">
        <v>12266837</v>
      </c>
      <c r="AG39" s="22">
        <f t="shared" si="16"/>
        <v>5.2573623873431098E-2</v>
      </c>
      <c r="AH39" s="14">
        <v>3185161</v>
      </c>
      <c r="AI39" s="22">
        <f t="shared" si="17"/>
        <v>1.3651070474835663E-2</v>
      </c>
      <c r="AJ39" s="14">
        <v>11802992</v>
      </c>
      <c r="AK39" s="22">
        <f t="shared" si="18"/>
        <v>5.0585661323217734E-2</v>
      </c>
      <c r="AL39" s="14">
        <v>0</v>
      </c>
      <c r="AM39" s="22">
        <f t="shared" si="0"/>
        <v>0</v>
      </c>
      <c r="AN39" s="14">
        <v>28351</v>
      </c>
      <c r="AO39" s="22">
        <f t="shared" si="19"/>
        <v>1.2150767230669529E-4</v>
      </c>
      <c r="AP39" s="27">
        <f t="shared" si="20"/>
        <v>65886520</v>
      </c>
      <c r="AQ39" s="28">
        <f t="shared" si="21"/>
        <v>0.28237867029693925</v>
      </c>
      <c r="AR39" s="14">
        <v>4667328</v>
      </c>
      <c r="AS39" s="22">
        <f t="shared" si="22"/>
        <v>2.000339180882027E-2</v>
      </c>
      <c r="AT39" s="14">
        <v>24520467</v>
      </c>
      <c r="AU39" s="22">
        <f t="shared" si="23"/>
        <v>0.10509064474068414</v>
      </c>
      <c r="AV39" s="14">
        <v>3653430</v>
      </c>
      <c r="AW39" s="22">
        <f t="shared" si="24"/>
        <v>1.5657993553506042E-2</v>
      </c>
      <c r="AX39" s="29">
        <f t="shared" si="25"/>
        <v>233326830</v>
      </c>
      <c r="AY39" s="30">
        <f t="shared" si="26"/>
        <v>1</v>
      </c>
    </row>
    <row r="40" spans="1:51" ht="16.5" customHeight="1" x14ac:dyDescent="0.2">
      <c r="A40" s="19">
        <v>38</v>
      </c>
      <c r="B40" s="20" t="s">
        <v>238</v>
      </c>
      <c r="C40" s="21" t="s">
        <v>82</v>
      </c>
      <c r="D40" s="14">
        <v>16709800</v>
      </c>
      <c r="E40" s="22">
        <f t="shared" si="1"/>
        <v>0.26579497173520572</v>
      </c>
      <c r="F40" s="14">
        <v>7718921</v>
      </c>
      <c r="G40" s="22">
        <f t="shared" si="2"/>
        <v>0.12278126542635376</v>
      </c>
      <c r="H40" s="14">
        <v>1690621</v>
      </c>
      <c r="I40" s="22">
        <f t="shared" si="3"/>
        <v>2.689191737243685E-2</v>
      </c>
      <c r="J40" s="14">
        <v>1322960</v>
      </c>
      <c r="K40" s="22">
        <f t="shared" si="4"/>
        <v>2.1043705837700499E-2</v>
      </c>
      <c r="L40" s="14">
        <v>0</v>
      </c>
      <c r="M40" s="22">
        <f t="shared" si="5"/>
        <v>0</v>
      </c>
      <c r="N40" s="14">
        <v>2892546</v>
      </c>
      <c r="O40" s="22">
        <f t="shared" si="6"/>
        <v>4.6010376085457778E-2</v>
      </c>
      <c r="P40" s="23">
        <f t="shared" si="7"/>
        <v>30334848</v>
      </c>
      <c r="Q40" s="24">
        <f t="shared" si="8"/>
        <v>0.48252223645715464</v>
      </c>
      <c r="R40" s="14">
        <v>5065405</v>
      </c>
      <c r="S40" s="22">
        <f t="shared" si="9"/>
        <v>8.0573027732370808E-2</v>
      </c>
      <c r="T40" s="14">
        <v>2309274</v>
      </c>
      <c r="U40" s="22">
        <f t="shared" si="10"/>
        <v>3.6732541236809864E-2</v>
      </c>
      <c r="V40" s="25">
        <f t="shared" si="27"/>
        <v>37709527</v>
      </c>
      <c r="W40" s="26">
        <f t="shared" si="11"/>
        <v>0.59982780542633529</v>
      </c>
      <c r="X40" s="14">
        <v>2991788</v>
      </c>
      <c r="Y40" s="22">
        <f t="shared" si="12"/>
        <v>4.7588972153929293E-2</v>
      </c>
      <c r="Z40" s="14">
        <v>2190025</v>
      </c>
      <c r="AA40" s="22">
        <f t="shared" si="13"/>
        <v>3.4835703178637323E-2</v>
      </c>
      <c r="AB40" s="14">
        <v>1192796</v>
      </c>
      <c r="AC40" s="22">
        <f t="shared" si="14"/>
        <v>1.8973247980578253E-2</v>
      </c>
      <c r="AD40" s="14">
        <v>8942231</v>
      </c>
      <c r="AE40" s="22">
        <f t="shared" si="15"/>
        <v>0.14223988533044565</v>
      </c>
      <c r="AF40" s="14">
        <v>3404514</v>
      </c>
      <c r="AG40" s="22">
        <f t="shared" si="16"/>
        <v>5.4154011562203751E-2</v>
      </c>
      <c r="AH40" s="14">
        <v>1745575</v>
      </c>
      <c r="AI40" s="22">
        <f t="shared" si="17"/>
        <v>2.7766044942888708E-2</v>
      </c>
      <c r="AJ40" s="14">
        <v>2930827</v>
      </c>
      <c r="AK40" s="22">
        <f t="shared" si="18"/>
        <v>4.6619294044559348E-2</v>
      </c>
      <c r="AL40" s="14">
        <v>0</v>
      </c>
      <c r="AM40" s="22">
        <f t="shared" si="0"/>
        <v>0</v>
      </c>
      <c r="AN40" s="14">
        <v>182626</v>
      </c>
      <c r="AO40" s="22">
        <f t="shared" si="19"/>
        <v>2.9049463493347428E-3</v>
      </c>
      <c r="AP40" s="27">
        <f t="shared" si="20"/>
        <v>23580382</v>
      </c>
      <c r="AQ40" s="28">
        <f t="shared" si="21"/>
        <v>0.37508210554257704</v>
      </c>
      <c r="AR40" s="14">
        <v>81396</v>
      </c>
      <c r="AS40" s="22">
        <f t="shared" si="22"/>
        <v>1.2947280948520513E-3</v>
      </c>
      <c r="AT40" s="14">
        <v>265860</v>
      </c>
      <c r="AU40" s="22">
        <f t="shared" si="23"/>
        <v>4.228910650368155E-3</v>
      </c>
      <c r="AV40" s="14">
        <v>1230089</v>
      </c>
      <c r="AW40" s="22">
        <f t="shared" si="24"/>
        <v>1.9566450285867426E-2</v>
      </c>
      <c r="AX40" s="29">
        <f t="shared" si="25"/>
        <v>62867254</v>
      </c>
      <c r="AY40" s="30">
        <f t="shared" si="26"/>
        <v>1</v>
      </c>
    </row>
    <row r="41" spans="1:51" ht="16.5" customHeight="1" x14ac:dyDescent="0.2">
      <c r="A41" s="19">
        <v>39</v>
      </c>
      <c r="B41" s="20" t="s">
        <v>237</v>
      </c>
      <c r="C41" s="21" t="s">
        <v>83</v>
      </c>
      <c r="D41" s="14">
        <v>11185568</v>
      </c>
      <c r="E41" s="22">
        <f t="shared" si="1"/>
        <v>0.31803894378900915</v>
      </c>
      <c r="F41" s="14">
        <v>1918436</v>
      </c>
      <c r="G41" s="22">
        <f t="shared" si="2"/>
        <v>5.4546837421828871E-2</v>
      </c>
      <c r="H41" s="14">
        <v>641823</v>
      </c>
      <c r="I41" s="22">
        <f t="shared" si="3"/>
        <v>1.8248935505062704E-2</v>
      </c>
      <c r="J41" s="14">
        <v>601491</v>
      </c>
      <c r="K41" s="22">
        <f t="shared" si="4"/>
        <v>1.7102176870999748E-2</v>
      </c>
      <c r="L41" s="14">
        <v>87648</v>
      </c>
      <c r="M41" s="22">
        <f t="shared" si="5"/>
        <v>2.4920931458482102E-3</v>
      </c>
      <c r="N41" s="14">
        <v>3333942</v>
      </c>
      <c r="O41" s="22">
        <f t="shared" si="6"/>
        <v>9.479388014393339E-2</v>
      </c>
      <c r="P41" s="23">
        <f t="shared" si="7"/>
        <v>17768908</v>
      </c>
      <c r="Q41" s="24">
        <f t="shared" si="8"/>
        <v>0.50522286687668205</v>
      </c>
      <c r="R41" s="14">
        <v>1615127</v>
      </c>
      <c r="S41" s="22">
        <f t="shared" si="9"/>
        <v>4.5922861062139268E-2</v>
      </c>
      <c r="T41" s="14">
        <v>1335545</v>
      </c>
      <c r="U41" s="22">
        <f t="shared" si="10"/>
        <v>3.7973513833422873E-2</v>
      </c>
      <c r="V41" s="25">
        <f t="shared" si="27"/>
        <v>20719580</v>
      </c>
      <c r="W41" s="26">
        <f t="shared" si="11"/>
        <v>0.58911924177224417</v>
      </c>
      <c r="X41" s="14">
        <v>1840298</v>
      </c>
      <c r="Y41" s="22">
        <f t="shared" si="12"/>
        <v>5.2325141841435857E-2</v>
      </c>
      <c r="Z41" s="14">
        <v>1197647</v>
      </c>
      <c r="AA41" s="22">
        <f t="shared" si="13"/>
        <v>3.4052663835406075E-2</v>
      </c>
      <c r="AB41" s="14">
        <v>520366</v>
      </c>
      <c r="AC41" s="22">
        <f t="shared" si="14"/>
        <v>1.4795552002697721E-2</v>
      </c>
      <c r="AD41" s="14">
        <v>2764206</v>
      </c>
      <c r="AE41" s="22">
        <f t="shared" si="15"/>
        <v>7.8594592304587652E-2</v>
      </c>
      <c r="AF41" s="14">
        <v>4214348</v>
      </c>
      <c r="AG41" s="22">
        <f t="shared" si="16"/>
        <v>0.11982643945120383</v>
      </c>
      <c r="AH41" s="14">
        <v>823995</v>
      </c>
      <c r="AI41" s="22">
        <f t="shared" si="17"/>
        <v>2.3428626913485715E-2</v>
      </c>
      <c r="AJ41" s="14">
        <v>1986672</v>
      </c>
      <c r="AK41" s="22">
        <f t="shared" si="18"/>
        <v>5.6486989711671182E-2</v>
      </c>
      <c r="AL41" s="14">
        <v>0</v>
      </c>
      <c r="AM41" s="22">
        <f t="shared" si="0"/>
        <v>0</v>
      </c>
      <c r="AN41" s="14">
        <v>0</v>
      </c>
      <c r="AO41" s="22">
        <f t="shared" si="19"/>
        <v>0</v>
      </c>
      <c r="AP41" s="27">
        <f t="shared" si="20"/>
        <v>13347532</v>
      </c>
      <c r="AQ41" s="28">
        <f t="shared" si="21"/>
        <v>0.37951000606048801</v>
      </c>
      <c r="AR41" s="14">
        <v>0</v>
      </c>
      <c r="AS41" s="22">
        <f t="shared" si="22"/>
        <v>0</v>
      </c>
      <c r="AT41" s="14">
        <v>525109</v>
      </c>
      <c r="AU41" s="22">
        <f t="shared" si="23"/>
        <v>1.4930409589759126E-2</v>
      </c>
      <c r="AV41" s="14">
        <v>578214</v>
      </c>
      <c r="AW41" s="22">
        <f t="shared" si="24"/>
        <v>1.6440342577508638E-2</v>
      </c>
      <c r="AX41" s="29">
        <f t="shared" si="25"/>
        <v>35170435</v>
      </c>
      <c r="AY41" s="30">
        <f t="shared" si="26"/>
        <v>1</v>
      </c>
    </row>
    <row r="42" spans="1:51" ht="16.5" customHeight="1" x14ac:dyDescent="0.2">
      <c r="A42" s="31">
        <v>40</v>
      </c>
      <c r="B42" s="32" t="s">
        <v>237</v>
      </c>
      <c r="C42" s="33" t="s">
        <v>84</v>
      </c>
      <c r="D42" s="34">
        <v>97455119</v>
      </c>
      <c r="E42" s="35">
        <f t="shared" si="1"/>
        <v>0.30457066550382728</v>
      </c>
      <c r="F42" s="34">
        <v>31732696</v>
      </c>
      <c r="G42" s="35">
        <f t="shared" si="2"/>
        <v>9.9172300420161993E-2</v>
      </c>
      <c r="H42" s="34">
        <v>4008947</v>
      </c>
      <c r="I42" s="35">
        <f t="shared" si="3"/>
        <v>1.2528922731699418E-2</v>
      </c>
      <c r="J42" s="34">
        <v>1728746</v>
      </c>
      <c r="K42" s="35">
        <f t="shared" si="4"/>
        <v>5.4027466705682163E-3</v>
      </c>
      <c r="L42" s="34">
        <v>46056</v>
      </c>
      <c r="M42" s="35">
        <f t="shared" si="5"/>
        <v>1.4393606733417738E-4</v>
      </c>
      <c r="N42" s="34">
        <v>11559422</v>
      </c>
      <c r="O42" s="35">
        <f t="shared" si="6"/>
        <v>3.6125971498527254E-2</v>
      </c>
      <c r="P42" s="36">
        <f t="shared" si="7"/>
        <v>146530986</v>
      </c>
      <c r="Q42" s="37">
        <f t="shared" si="8"/>
        <v>0.45794454289211833</v>
      </c>
      <c r="R42" s="34">
        <v>12090397</v>
      </c>
      <c r="S42" s="35">
        <f t="shared" si="9"/>
        <v>3.7785395967711827E-2</v>
      </c>
      <c r="T42" s="34">
        <v>13344064</v>
      </c>
      <c r="U42" s="35">
        <f t="shared" si="10"/>
        <v>4.170340660099818E-2</v>
      </c>
      <c r="V42" s="38">
        <f t="shared" si="27"/>
        <v>171965447</v>
      </c>
      <c r="W42" s="39">
        <f t="shared" si="11"/>
        <v>0.53743334546082833</v>
      </c>
      <c r="X42" s="34">
        <v>15736723</v>
      </c>
      <c r="Y42" s="35">
        <f t="shared" si="12"/>
        <v>4.9181040935975716E-2</v>
      </c>
      <c r="Z42" s="34">
        <v>3940159</v>
      </c>
      <c r="AA42" s="35">
        <f t="shared" si="13"/>
        <v>1.2313943701827448E-2</v>
      </c>
      <c r="AB42" s="34">
        <v>1605951</v>
      </c>
      <c r="AC42" s="35">
        <f t="shared" si="14"/>
        <v>5.0189827877234125E-3</v>
      </c>
      <c r="AD42" s="34">
        <v>22482033</v>
      </c>
      <c r="AE42" s="35">
        <f t="shared" si="15"/>
        <v>7.0261755595301317E-2</v>
      </c>
      <c r="AF42" s="34">
        <v>13342061</v>
      </c>
      <c r="AG42" s="35">
        <f t="shared" si="16"/>
        <v>4.1697146744673917E-2</v>
      </c>
      <c r="AH42" s="34">
        <v>2322342</v>
      </c>
      <c r="AI42" s="35">
        <f t="shared" si="17"/>
        <v>7.2578768126843E-3</v>
      </c>
      <c r="AJ42" s="34">
        <v>15585405</v>
      </c>
      <c r="AK42" s="35">
        <f t="shared" si="18"/>
        <v>4.8708135824006092E-2</v>
      </c>
      <c r="AL42" s="34">
        <v>0</v>
      </c>
      <c r="AM42" s="35">
        <f t="shared" si="0"/>
        <v>0</v>
      </c>
      <c r="AN42" s="34">
        <v>145060</v>
      </c>
      <c r="AO42" s="35">
        <f t="shared" si="19"/>
        <v>4.5334735816171117E-4</v>
      </c>
      <c r="AP42" s="40">
        <f t="shared" si="20"/>
        <v>75159734</v>
      </c>
      <c r="AQ42" s="41">
        <f t="shared" si="21"/>
        <v>0.23489222976035393</v>
      </c>
      <c r="AR42" s="34">
        <v>6263480</v>
      </c>
      <c r="AS42" s="35">
        <f t="shared" si="22"/>
        <v>1.9574880124767092E-2</v>
      </c>
      <c r="AT42" s="34">
        <v>11144285</v>
      </c>
      <c r="AU42" s="35">
        <f t="shared" si="23"/>
        <v>3.4828568615408693E-2</v>
      </c>
      <c r="AV42" s="34">
        <v>55442449</v>
      </c>
      <c r="AW42" s="35">
        <f t="shared" si="24"/>
        <v>0.17327097603864197</v>
      </c>
      <c r="AX42" s="42">
        <f t="shared" si="25"/>
        <v>319975395</v>
      </c>
      <c r="AY42" s="43">
        <f t="shared" si="26"/>
        <v>1</v>
      </c>
    </row>
    <row r="43" spans="1:51" ht="16.5" customHeight="1" x14ac:dyDescent="0.2">
      <c r="A43" s="5">
        <v>41</v>
      </c>
      <c r="B43" s="6" t="s">
        <v>237</v>
      </c>
      <c r="C43" s="7" t="s">
        <v>85</v>
      </c>
      <c r="D43" s="8">
        <v>8424413</v>
      </c>
      <c r="E43" s="9">
        <f t="shared" si="1"/>
        <v>0.29719609722760748</v>
      </c>
      <c r="F43" s="8">
        <v>1686212</v>
      </c>
      <c r="G43" s="9">
        <f t="shared" si="2"/>
        <v>5.9486117964344637E-2</v>
      </c>
      <c r="H43" s="8">
        <v>914653</v>
      </c>
      <c r="I43" s="9">
        <f t="shared" si="3"/>
        <v>3.2267091121663059E-2</v>
      </c>
      <c r="J43" s="8">
        <v>630936</v>
      </c>
      <c r="K43" s="9">
        <f t="shared" si="4"/>
        <v>2.2258134400628005E-2</v>
      </c>
      <c r="L43" s="8">
        <v>114486</v>
      </c>
      <c r="M43" s="9">
        <f t="shared" si="5"/>
        <v>4.0388324251434344E-3</v>
      </c>
      <c r="N43" s="8">
        <v>862752</v>
      </c>
      <c r="O43" s="9">
        <f t="shared" si="6"/>
        <v>3.0436129766585853E-2</v>
      </c>
      <c r="P43" s="10">
        <f t="shared" si="7"/>
        <v>12633452</v>
      </c>
      <c r="Q43" s="11">
        <f t="shared" si="8"/>
        <v>0.4456824029059725</v>
      </c>
      <c r="R43" s="8">
        <v>1565990</v>
      </c>
      <c r="S43" s="9">
        <f t="shared" si="9"/>
        <v>5.5244931165822603E-2</v>
      </c>
      <c r="T43" s="8">
        <v>1284207</v>
      </c>
      <c r="U43" s="9">
        <f t="shared" si="10"/>
        <v>4.5304202017680539E-2</v>
      </c>
      <c r="V43" s="12">
        <f t="shared" si="27"/>
        <v>15483649</v>
      </c>
      <c r="W43" s="13">
        <f t="shared" si="11"/>
        <v>0.54623153608947561</v>
      </c>
      <c r="X43" s="8">
        <v>1771515</v>
      </c>
      <c r="Y43" s="9">
        <f t="shared" si="12"/>
        <v>6.2495433709169421E-2</v>
      </c>
      <c r="Z43" s="8">
        <v>1105299</v>
      </c>
      <c r="AA43" s="9">
        <f t="shared" si="13"/>
        <v>3.8992692911610262E-2</v>
      </c>
      <c r="AB43" s="8">
        <v>427674</v>
      </c>
      <c r="AC43" s="9">
        <f t="shared" si="14"/>
        <v>1.5087465878716988E-2</v>
      </c>
      <c r="AD43" s="8">
        <v>1814226</v>
      </c>
      <c r="AE43" s="9">
        <f t="shared" si="15"/>
        <v>6.4002190620148072E-2</v>
      </c>
      <c r="AF43" s="8">
        <v>1552823</v>
      </c>
      <c r="AG43" s="9">
        <f t="shared" si="16"/>
        <v>5.4780426278396507E-2</v>
      </c>
      <c r="AH43" s="8">
        <v>112629</v>
      </c>
      <c r="AI43" s="9">
        <f t="shared" si="17"/>
        <v>3.9733212551008841E-3</v>
      </c>
      <c r="AJ43" s="8">
        <v>1369413</v>
      </c>
      <c r="AK43" s="9">
        <f t="shared" si="18"/>
        <v>4.8310095800472942E-2</v>
      </c>
      <c r="AL43" s="8">
        <v>0</v>
      </c>
      <c r="AM43" s="9">
        <f t="shared" si="0"/>
        <v>0</v>
      </c>
      <c r="AN43" s="8">
        <v>0</v>
      </c>
      <c r="AO43" s="9">
        <f t="shared" si="19"/>
        <v>0</v>
      </c>
      <c r="AP43" s="15">
        <f t="shared" si="20"/>
        <v>8153579</v>
      </c>
      <c r="AQ43" s="16">
        <f t="shared" si="21"/>
        <v>0.28764162645361507</v>
      </c>
      <c r="AR43" s="8">
        <v>1152781</v>
      </c>
      <c r="AS43" s="9">
        <f t="shared" si="22"/>
        <v>4.0667760965439205E-2</v>
      </c>
      <c r="AT43" s="8">
        <v>965487</v>
      </c>
      <c r="AU43" s="9">
        <f t="shared" si="23"/>
        <v>3.4060410894384108E-2</v>
      </c>
      <c r="AV43" s="8">
        <v>2590815</v>
      </c>
      <c r="AW43" s="9">
        <f t="shared" si="24"/>
        <v>9.1398665597085982E-2</v>
      </c>
      <c r="AX43" s="17">
        <f t="shared" si="25"/>
        <v>28346311</v>
      </c>
      <c r="AY43" s="18">
        <f t="shared" si="26"/>
        <v>1</v>
      </c>
    </row>
    <row r="44" spans="1:51" ht="16.5" customHeight="1" x14ac:dyDescent="0.2">
      <c r="A44" s="19">
        <v>42</v>
      </c>
      <c r="B44" s="20" t="s">
        <v>237</v>
      </c>
      <c r="C44" s="21" t="s">
        <v>86</v>
      </c>
      <c r="D44" s="14">
        <v>10991094</v>
      </c>
      <c r="E44" s="22">
        <f t="shared" si="1"/>
        <v>0.25083873126850237</v>
      </c>
      <c r="F44" s="14">
        <v>2696446</v>
      </c>
      <c r="G44" s="22">
        <f t="shared" si="2"/>
        <v>6.1538286686841921E-2</v>
      </c>
      <c r="H44" s="14">
        <v>928698</v>
      </c>
      <c r="I44" s="22">
        <f t="shared" si="3"/>
        <v>2.1194744404114424E-2</v>
      </c>
      <c r="J44" s="14">
        <v>657826</v>
      </c>
      <c r="K44" s="22">
        <f t="shared" si="4"/>
        <v>1.501290401441693E-2</v>
      </c>
      <c r="L44" s="14">
        <v>0</v>
      </c>
      <c r="M44" s="22">
        <f t="shared" si="5"/>
        <v>0</v>
      </c>
      <c r="N44" s="14">
        <v>1634525</v>
      </c>
      <c r="O44" s="22">
        <f t="shared" si="6"/>
        <v>3.7303127170657334E-2</v>
      </c>
      <c r="P44" s="23">
        <f t="shared" si="7"/>
        <v>16908589</v>
      </c>
      <c r="Q44" s="24">
        <f t="shared" si="8"/>
        <v>0.38588779354453295</v>
      </c>
      <c r="R44" s="14">
        <v>1617168</v>
      </c>
      <c r="S44" s="22">
        <f t="shared" si="9"/>
        <v>3.6907005741923543E-2</v>
      </c>
      <c r="T44" s="14">
        <v>1324171</v>
      </c>
      <c r="U44" s="22">
        <f t="shared" si="10"/>
        <v>3.0220228634432938E-2</v>
      </c>
      <c r="V44" s="25">
        <f t="shared" si="27"/>
        <v>19849928</v>
      </c>
      <c r="W44" s="26">
        <f t="shared" si="11"/>
        <v>0.45301502792088943</v>
      </c>
      <c r="X44" s="14">
        <v>2569955</v>
      </c>
      <c r="Y44" s="22">
        <f t="shared" si="12"/>
        <v>5.8651509268972134E-2</v>
      </c>
      <c r="Z44" s="14">
        <v>964518</v>
      </c>
      <c r="AA44" s="22">
        <f t="shared" si="13"/>
        <v>2.2012228391972023E-2</v>
      </c>
      <c r="AB44" s="14">
        <v>722967</v>
      </c>
      <c r="AC44" s="22">
        <f t="shared" si="14"/>
        <v>1.6499551821592587E-2</v>
      </c>
      <c r="AD44" s="14">
        <v>3021861</v>
      </c>
      <c r="AE44" s="22">
        <f t="shared" si="15"/>
        <v>6.8964907343142354E-2</v>
      </c>
      <c r="AF44" s="14">
        <v>2135677</v>
      </c>
      <c r="AG44" s="22">
        <f t="shared" si="16"/>
        <v>4.8740417385141219E-2</v>
      </c>
      <c r="AH44" s="14">
        <v>579972</v>
      </c>
      <c r="AI44" s="22">
        <f t="shared" si="17"/>
        <v>1.3236120139747313E-2</v>
      </c>
      <c r="AJ44" s="14">
        <v>2604251</v>
      </c>
      <c r="AK44" s="22">
        <f t="shared" si="18"/>
        <v>5.9434212531048185E-2</v>
      </c>
      <c r="AL44" s="14">
        <v>0</v>
      </c>
      <c r="AM44" s="22">
        <f t="shared" si="0"/>
        <v>0</v>
      </c>
      <c r="AN44" s="14">
        <v>9745</v>
      </c>
      <c r="AO44" s="22">
        <f t="shared" si="19"/>
        <v>2.2240037581441443E-4</v>
      </c>
      <c r="AP44" s="27">
        <f t="shared" si="20"/>
        <v>12608946</v>
      </c>
      <c r="AQ44" s="28">
        <f t="shared" si="21"/>
        <v>0.28776134725743024</v>
      </c>
      <c r="AR44" s="14">
        <v>8129675</v>
      </c>
      <c r="AS44" s="22">
        <f t="shared" si="22"/>
        <v>0.18553543101580808</v>
      </c>
      <c r="AT44" s="14">
        <v>2582114</v>
      </c>
      <c r="AU44" s="22">
        <f t="shared" si="23"/>
        <v>5.8929001949272537E-2</v>
      </c>
      <c r="AV44" s="14">
        <v>646709</v>
      </c>
      <c r="AW44" s="22">
        <f t="shared" si="24"/>
        <v>1.4759191856599707E-2</v>
      </c>
      <c r="AX44" s="29">
        <f t="shared" si="25"/>
        <v>43817372</v>
      </c>
      <c r="AY44" s="30">
        <f t="shared" si="26"/>
        <v>1</v>
      </c>
    </row>
    <row r="45" spans="1:51" ht="16.5" customHeight="1" x14ac:dyDescent="0.2">
      <c r="A45" s="19">
        <v>43</v>
      </c>
      <c r="B45" s="20" t="s">
        <v>237</v>
      </c>
      <c r="C45" s="21" t="s">
        <v>87</v>
      </c>
      <c r="D45" s="14">
        <v>16501994</v>
      </c>
      <c r="E45" s="22">
        <f t="shared" si="1"/>
        <v>0.25908132823644303</v>
      </c>
      <c r="F45" s="14">
        <v>5045907</v>
      </c>
      <c r="G45" s="22">
        <f t="shared" si="2"/>
        <v>7.9220746760516672E-2</v>
      </c>
      <c r="H45" s="14">
        <v>1415498</v>
      </c>
      <c r="I45" s="22">
        <f t="shared" si="3"/>
        <v>2.2223320524539559E-2</v>
      </c>
      <c r="J45" s="14">
        <v>1433365</v>
      </c>
      <c r="K45" s="22">
        <f t="shared" si="4"/>
        <v>2.250383244883189E-2</v>
      </c>
      <c r="L45" s="14">
        <v>102003</v>
      </c>
      <c r="M45" s="22">
        <f t="shared" si="5"/>
        <v>1.6014472386853308E-3</v>
      </c>
      <c r="N45" s="14">
        <v>2506625</v>
      </c>
      <c r="O45" s="22">
        <f t="shared" si="6"/>
        <v>3.9354015908057781E-2</v>
      </c>
      <c r="P45" s="23">
        <f t="shared" si="7"/>
        <v>27005392</v>
      </c>
      <c r="Q45" s="24">
        <f t="shared" si="8"/>
        <v>0.42398469111707426</v>
      </c>
      <c r="R45" s="14">
        <v>2278876</v>
      </c>
      <c r="S45" s="22">
        <f t="shared" si="9"/>
        <v>3.5778356298405659E-2</v>
      </c>
      <c r="T45" s="14">
        <v>3785661</v>
      </c>
      <c r="U45" s="22">
        <f t="shared" si="10"/>
        <v>5.9434882847060853E-2</v>
      </c>
      <c r="V45" s="25">
        <f t="shared" si="27"/>
        <v>33069929</v>
      </c>
      <c r="W45" s="26">
        <f t="shared" si="11"/>
        <v>0.5191979302625408</v>
      </c>
      <c r="X45" s="14">
        <v>2517633</v>
      </c>
      <c r="Y45" s="22">
        <f t="shared" si="12"/>
        <v>3.9526841523024478E-2</v>
      </c>
      <c r="Z45" s="14">
        <v>1062633</v>
      </c>
      <c r="AA45" s="22">
        <f t="shared" si="13"/>
        <v>1.6683339544777204E-2</v>
      </c>
      <c r="AB45" s="14">
        <v>642225</v>
      </c>
      <c r="AC45" s="22">
        <f t="shared" si="14"/>
        <v>1.0082933373182031E-2</v>
      </c>
      <c r="AD45" s="14">
        <v>4200562</v>
      </c>
      <c r="AE45" s="22">
        <f t="shared" si="15"/>
        <v>6.5948829111168603E-2</v>
      </c>
      <c r="AF45" s="14">
        <v>3246933</v>
      </c>
      <c r="AG45" s="22">
        <f t="shared" si="16"/>
        <v>5.0976852514595425E-2</v>
      </c>
      <c r="AH45" s="14">
        <v>950013</v>
      </c>
      <c r="AI45" s="22">
        <f t="shared" si="17"/>
        <v>1.4915205391656788E-2</v>
      </c>
      <c r="AJ45" s="14">
        <v>2993141</v>
      </c>
      <c r="AK45" s="22">
        <f t="shared" si="18"/>
        <v>4.6992317769534719E-2</v>
      </c>
      <c r="AL45" s="14">
        <v>0</v>
      </c>
      <c r="AM45" s="22">
        <f t="shared" si="0"/>
        <v>0</v>
      </c>
      <c r="AN45" s="14">
        <v>38031</v>
      </c>
      <c r="AO45" s="22">
        <f t="shared" si="19"/>
        <v>5.9708675170771271E-4</v>
      </c>
      <c r="AP45" s="27">
        <f t="shared" si="20"/>
        <v>15651171</v>
      </c>
      <c r="AQ45" s="28">
        <f t="shared" si="21"/>
        <v>0.24572340597964695</v>
      </c>
      <c r="AR45" s="14">
        <v>1679396</v>
      </c>
      <c r="AS45" s="22">
        <f t="shared" si="22"/>
        <v>2.6366519483340588E-2</v>
      </c>
      <c r="AT45" s="14">
        <v>3143195</v>
      </c>
      <c r="AU45" s="22">
        <f t="shared" si="23"/>
        <v>4.9348165773551153E-2</v>
      </c>
      <c r="AV45" s="14">
        <v>10150571</v>
      </c>
      <c r="AW45" s="22">
        <f t="shared" si="24"/>
        <v>0.15936397850092054</v>
      </c>
      <c r="AX45" s="29">
        <f t="shared" si="25"/>
        <v>63694262</v>
      </c>
      <c r="AY45" s="30">
        <f t="shared" si="26"/>
        <v>1</v>
      </c>
    </row>
    <row r="46" spans="1:51" ht="16.5" customHeight="1" x14ac:dyDescent="0.2">
      <c r="A46" s="19">
        <v>44</v>
      </c>
      <c r="B46" s="20" t="s">
        <v>238</v>
      </c>
      <c r="C46" s="21" t="s">
        <v>88</v>
      </c>
      <c r="D46" s="14">
        <v>32177699</v>
      </c>
      <c r="E46" s="22">
        <f t="shared" si="1"/>
        <v>0.34120791765438557</v>
      </c>
      <c r="F46" s="14">
        <v>6463728</v>
      </c>
      <c r="G46" s="22">
        <f t="shared" si="2"/>
        <v>6.8540487346977375E-2</v>
      </c>
      <c r="H46" s="14">
        <v>1314366</v>
      </c>
      <c r="I46" s="22">
        <f t="shared" si="3"/>
        <v>1.3937357232899848E-2</v>
      </c>
      <c r="J46" s="14">
        <v>817591</v>
      </c>
      <c r="K46" s="22">
        <f t="shared" si="4"/>
        <v>8.6696231014830108E-3</v>
      </c>
      <c r="L46" s="14">
        <v>133999</v>
      </c>
      <c r="M46" s="22">
        <f t="shared" si="5"/>
        <v>1.4209070623033056E-3</v>
      </c>
      <c r="N46" s="14">
        <v>4705307</v>
      </c>
      <c r="O46" s="22">
        <f t="shared" si="6"/>
        <v>4.989443164952858E-2</v>
      </c>
      <c r="P46" s="23">
        <f t="shared" si="7"/>
        <v>45612690</v>
      </c>
      <c r="Q46" s="24">
        <f t="shared" si="8"/>
        <v>0.48367072404757772</v>
      </c>
      <c r="R46" s="14">
        <v>4676933</v>
      </c>
      <c r="S46" s="22">
        <f t="shared" si="9"/>
        <v>4.9593557635649418E-2</v>
      </c>
      <c r="T46" s="14">
        <v>3871070</v>
      </c>
      <c r="U46" s="22">
        <f t="shared" si="10"/>
        <v>4.1048296641545516E-2</v>
      </c>
      <c r="V46" s="25">
        <f t="shared" si="27"/>
        <v>54160693</v>
      </c>
      <c r="W46" s="26">
        <f t="shared" si="11"/>
        <v>0.57431257832477267</v>
      </c>
      <c r="X46" s="14">
        <v>4034508</v>
      </c>
      <c r="Y46" s="22">
        <f t="shared" si="12"/>
        <v>4.2781370832015053E-2</v>
      </c>
      <c r="Z46" s="14">
        <v>2329664</v>
      </c>
      <c r="AA46" s="22">
        <f t="shared" si="13"/>
        <v>2.4703438312179703E-2</v>
      </c>
      <c r="AB46" s="14">
        <v>659255</v>
      </c>
      <c r="AC46" s="22">
        <f t="shared" si="14"/>
        <v>6.9906498209596022E-3</v>
      </c>
      <c r="AD46" s="14">
        <v>12911637</v>
      </c>
      <c r="AE46" s="22">
        <f t="shared" si="15"/>
        <v>0.13691323218230483</v>
      </c>
      <c r="AF46" s="14">
        <v>3892148</v>
      </c>
      <c r="AG46" s="22">
        <f t="shared" si="16"/>
        <v>4.1271804869660866E-2</v>
      </c>
      <c r="AH46" s="14">
        <v>515777</v>
      </c>
      <c r="AI46" s="22">
        <f t="shared" si="17"/>
        <v>5.4692287395697887E-3</v>
      </c>
      <c r="AJ46" s="14">
        <v>4674954</v>
      </c>
      <c r="AK46" s="22">
        <f t="shared" si="18"/>
        <v>4.957257259041551E-2</v>
      </c>
      <c r="AL46" s="14">
        <v>0</v>
      </c>
      <c r="AM46" s="22">
        <f t="shared" si="0"/>
        <v>0</v>
      </c>
      <c r="AN46" s="14">
        <v>8000</v>
      </c>
      <c r="AO46" s="22">
        <f t="shared" si="19"/>
        <v>8.483090544277528E-5</v>
      </c>
      <c r="AP46" s="27">
        <f t="shared" si="20"/>
        <v>29025943</v>
      </c>
      <c r="AQ46" s="28">
        <f t="shared" si="21"/>
        <v>0.30778712825254811</v>
      </c>
      <c r="AR46" s="14">
        <v>6251694</v>
      </c>
      <c r="AS46" s="22">
        <f t="shared" si="22"/>
        <v>6.629210782139569E-2</v>
      </c>
      <c r="AT46" s="14">
        <v>671700</v>
      </c>
      <c r="AU46" s="22">
        <f t="shared" si="23"/>
        <v>7.1226148982390198E-3</v>
      </c>
      <c r="AV46" s="14">
        <v>4195223</v>
      </c>
      <c r="AW46" s="22">
        <f t="shared" si="24"/>
        <v>4.4485570703044507E-2</v>
      </c>
      <c r="AX46" s="29">
        <f t="shared" si="25"/>
        <v>94305253</v>
      </c>
      <c r="AY46" s="30">
        <f t="shared" si="26"/>
        <v>1</v>
      </c>
    </row>
    <row r="47" spans="1:51" ht="16.5" customHeight="1" x14ac:dyDescent="0.2">
      <c r="A47" s="31">
        <v>45</v>
      </c>
      <c r="B47" s="32" t="s">
        <v>237</v>
      </c>
      <c r="C47" s="33" t="s">
        <v>89</v>
      </c>
      <c r="D47" s="34">
        <v>55485396</v>
      </c>
      <c r="E47" s="35">
        <f t="shared" si="1"/>
        <v>0.28628013594816998</v>
      </c>
      <c r="F47" s="34">
        <v>18873789</v>
      </c>
      <c r="G47" s="35">
        <f t="shared" si="2"/>
        <v>9.738041485325391E-2</v>
      </c>
      <c r="H47" s="34">
        <v>1690621</v>
      </c>
      <c r="I47" s="35">
        <f t="shared" si="3"/>
        <v>8.7228576275607921E-3</v>
      </c>
      <c r="J47" s="34">
        <v>8394153</v>
      </c>
      <c r="K47" s="35">
        <f t="shared" si="4"/>
        <v>4.3310121856384311E-2</v>
      </c>
      <c r="L47" s="34">
        <v>277607</v>
      </c>
      <c r="M47" s="35">
        <f t="shared" si="5"/>
        <v>1.4323295034275978E-3</v>
      </c>
      <c r="N47" s="34">
        <v>5845850</v>
      </c>
      <c r="O47" s="35">
        <f t="shared" si="6"/>
        <v>3.016200393942596E-2</v>
      </c>
      <c r="P47" s="36">
        <f t="shared" si="7"/>
        <v>90567416</v>
      </c>
      <c r="Q47" s="37">
        <f t="shared" si="8"/>
        <v>0.46728786372822256</v>
      </c>
      <c r="R47" s="34">
        <v>8465878</v>
      </c>
      <c r="S47" s="35">
        <f t="shared" si="9"/>
        <v>4.36801911760821E-2</v>
      </c>
      <c r="T47" s="34">
        <v>7669570</v>
      </c>
      <c r="U47" s="35">
        <f t="shared" si="10"/>
        <v>3.9571593618328071E-2</v>
      </c>
      <c r="V47" s="38">
        <f t="shared" si="27"/>
        <v>106702864</v>
      </c>
      <c r="W47" s="39">
        <f t="shared" si="11"/>
        <v>0.55053964852263271</v>
      </c>
      <c r="X47" s="34">
        <v>11078536</v>
      </c>
      <c r="Y47" s="35">
        <f t="shared" si="12"/>
        <v>5.7160352468002482E-2</v>
      </c>
      <c r="Z47" s="34">
        <v>3204329</v>
      </c>
      <c r="AA47" s="35">
        <f t="shared" si="13"/>
        <v>1.6532922316039044E-2</v>
      </c>
      <c r="AB47" s="34">
        <v>1798514</v>
      </c>
      <c r="AC47" s="35">
        <f t="shared" si="14"/>
        <v>9.2795378521708122E-3</v>
      </c>
      <c r="AD47" s="34">
        <v>15878667</v>
      </c>
      <c r="AE47" s="35">
        <f t="shared" si="15"/>
        <v>8.1926908252321393E-2</v>
      </c>
      <c r="AF47" s="34">
        <v>10143652</v>
      </c>
      <c r="AG47" s="35">
        <f t="shared" si="16"/>
        <v>5.2336763958049905E-2</v>
      </c>
      <c r="AH47" s="34">
        <v>2849911</v>
      </c>
      <c r="AI47" s="35">
        <f t="shared" si="17"/>
        <v>1.4704281979355163E-2</v>
      </c>
      <c r="AJ47" s="34">
        <v>6452940</v>
      </c>
      <c r="AK47" s="35">
        <f t="shared" si="18"/>
        <v>3.3294320193107824E-2</v>
      </c>
      <c r="AL47" s="34">
        <v>0</v>
      </c>
      <c r="AM47" s="35">
        <f t="shared" si="0"/>
        <v>0</v>
      </c>
      <c r="AN47" s="34">
        <v>132595</v>
      </c>
      <c r="AO47" s="35">
        <f t="shared" si="19"/>
        <v>6.8413163395369112E-4</v>
      </c>
      <c r="AP47" s="40">
        <f t="shared" si="20"/>
        <v>51539144</v>
      </c>
      <c r="AQ47" s="41">
        <f t="shared" si="21"/>
        <v>0.26591921865300028</v>
      </c>
      <c r="AR47" s="34">
        <v>18509798</v>
      </c>
      <c r="AS47" s="35">
        <f t="shared" si="22"/>
        <v>9.5502382064880001E-2</v>
      </c>
      <c r="AT47" s="34">
        <v>10992082</v>
      </c>
      <c r="AU47" s="35">
        <f t="shared" si="23"/>
        <v>5.6714288013974559E-2</v>
      </c>
      <c r="AV47" s="34">
        <v>6071152</v>
      </c>
      <c r="AW47" s="35">
        <f t="shared" si="24"/>
        <v>3.132446274551242E-2</v>
      </c>
      <c r="AX47" s="42">
        <f t="shared" si="25"/>
        <v>193815040</v>
      </c>
      <c r="AY47" s="43">
        <f t="shared" si="26"/>
        <v>1</v>
      </c>
    </row>
    <row r="48" spans="1:51" ht="16.5" customHeight="1" x14ac:dyDescent="0.2">
      <c r="A48" s="5">
        <v>46</v>
      </c>
      <c r="B48" s="6" t="s">
        <v>237</v>
      </c>
      <c r="C48" s="7" t="s">
        <v>90</v>
      </c>
      <c r="D48" s="8">
        <v>3573805</v>
      </c>
      <c r="E48" s="9">
        <f t="shared" si="1"/>
        <v>0.23601073081930107</v>
      </c>
      <c r="F48" s="8">
        <v>1004397</v>
      </c>
      <c r="G48" s="9">
        <f t="shared" si="2"/>
        <v>6.6329435994049349E-2</v>
      </c>
      <c r="H48" s="8">
        <v>276253</v>
      </c>
      <c r="I48" s="9">
        <f t="shared" si="3"/>
        <v>1.8243489060266127E-2</v>
      </c>
      <c r="J48" s="8">
        <v>543047</v>
      </c>
      <c r="K48" s="9">
        <f t="shared" si="4"/>
        <v>3.5862314630828764E-2</v>
      </c>
      <c r="L48" s="8">
        <v>0</v>
      </c>
      <c r="M48" s="9">
        <f t="shared" si="5"/>
        <v>0</v>
      </c>
      <c r="N48" s="8">
        <v>518548</v>
      </c>
      <c r="O48" s="9">
        <f t="shared" si="6"/>
        <v>3.4244423645074906E-2</v>
      </c>
      <c r="P48" s="10">
        <f t="shared" si="7"/>
        <v>5916050</v>
      </c>
      <c r="Q48" s="11">
        <f t="shared" si="8"/>
        <v>0.39069039414952023</v>
      </c>
      <c r="R48" s="8">
        <v>998601</v>
      </c>
      <c r="S48" s="9">
        <f t="shared" si="9"/>
        <v>6.5946673589321436E-2</v>
      </c>
      <c r="T48" s="8">
        <v>968749</v>
      </c>
      <c r="U48" s="9">
        <f t="shared" si="10"/>
        <v>6.3975275503410825E-2</v>
      </c>
      <c r="V48" s="12">
        <f t="shared" si="27"/>
        <v>7883400</v>
      </c>
      <c r="W48" s="13">
        <f t="shared" si="11"/>
        <v>0.52061234324225247</v>
      </c>
      <c r="X48" s="8">
        <v>557115</v>
      </c>
      <c r="Y48" s="9">
        <f t="shared" si="12"/>
        <v>3.6791352158384388E-2</v>
      </c>
      <c r="Z48" s="8">
        <v>707372</v>
      </c>
      <c r="AA48" s="9">
        <f t="shared" si="13"/>
        <v>4.6714183532988132E-2</v>
      </c>
      <c r="AB48" s="8">
        <v>385723</v>
      </c>
      <c r="AC48" s="9">
        <f t="shared" si="14"/>
        <v>2.5472785203393376E-2</v>
      </c>
      <c r="AD48" s="8">
        <v>1333758</v>
      </c>
      <c r="AE48" s="9">
        <f t="shared" si="15"/>
        <v>8.8080127571618871E-2</v>
      </c>
      <c r="AF48" s="8">
        <v>1261971</v>
      </c>
      <c r="AG48" s="9">
        <f t="shared" si="16"/>
        <v>8.3339381410783245E-2</v>
      </c>
      <c r="AH48" s="8">
        <v>237632</v>
      </c>
      <c r="AI48" s="9">
        <f t="shared" si="17"/>
        <v>1.5692994437595826E-2</v>
      </c>
      <c r="AJ48" s="8">
        <v>1282718</v>
      </c>
      <c r="AK48" s="9">
        <f t="shared" si="18"/>
        <v>8.4709493835022409E-2</v>
      </c>
      <c r="AL48" s="8">
        <v>0</v>
      </c>
      <c r="AM48" s="9">
        <f t="shared" si="0"/>
        <v>0</v>
      </c>
      <c r="AN48" s="8">
        <v>8800</v>
      </c>
      <c r="AO48" s="9">
        <f t="shared" si="19"/>
        <v>5.8114374768904555E-4</v>
      </c>
      <c r="AP48" s="15">
        <f t="shared" si="20"/>
        <v>5775089</v>
      </c>
      <c r="AQ48" s="16">
        <f t="shared" si="21"/>
        <v>0.38138146189747529</v>
      </c>
      <c r="AR48" s="8">
        <v>107605</v>
      </c>
      <c r="AS48" s="9">
        <f t="shared" si="22"/>
        <v>7.1061332920545166E-3</v>
      </c>
      <c r="AT48" s="8">
        <v>559959</v>
      </c>
      <c r="AU48" s="9">
        <f t="shared" si="23"/>
        <v>3.6979167251387529E-2</v>
      </c>
      <c r="AV48" s="8">
        <v>816500</v>
      </c>
      <c r="AW48" s="9">
        <f t="shared" si="24"/>
        <v>5.3920894316830191E-2</v>
      </c>
      <c r="AX48" s="17">
        <f t="shared" si="25"/>
        <v>15142553</v>
      </c>
      <c r="AY48" s="18">
        <f t="shared" si="26"/>
        <v>1</v>
      </c>
    </row>
    <row r="49" spans="1:51" ht="16.5" customHeight="1" x14ac:dyDescent="0.2">
      <c r="A49" s="19">
        <v>47</v>
      </c>
      <c r="B49" s="20" t="s">
        <v>237</v>
      </c>
      <c r="C49" s="21" t="s">
        <v>91</v>
      </c>
      <c r="D49" s="14">
        <v>21936309</v>
      </c>
      <c r="E49" s="22">
        <f t="shared" si="1"/>
        <v>0.23085245995214551</v>
      </c>
      <c r="F49" s="14">
        <v>5314475</v>
      </c>
      <c r="G49" s="22">
        <f t="shared" si="2"/>
        <v>5.5928261545922724E-2</v>
      </c>
      <c r="H49" s="14">
        <v>951146</v>
      </c>
      <c r="I49" s="22">
        <f t="shared" si="3"/>
        <v>1.0009632608368317E-2</v>
      </c>
      <c r="J49" s="14">
        <v>1389045</v>
      </c>
      <c r="K49" s="22">
        <f t="shared" si="4"/>
        <v>1.4617976763284468E-2</v>
      </c>
      <c r="L49" s="14">
        <v>0</v>
      </c>
      <c r="M49" s="22">
        <f t="shared" si="5"/>
        <v>0</v>
      </c>
      <c r="N49" s="14">
        <v>3437808</v>
      </c>
      <c r="O49" s="22">
        <f t="shared" si="6"/>
        <v>3.6178667689407799E-2</v>
      </c>
      <c r="P49" s="23">
        <f t="shared" si="7"/>
        <v>33028783</v>
      </c>
      <c r="Q49" s="24">
        <f t="shared" si="8"/>
        <v>0.34758699855912883</v>
      </c>
      <c r="R49" s="14">
        <v>4261798</v>
      </c>
      <c r="S49" s="22">
        <f t="shared" si="9"/>
        <v>4.4850141020494096E-2</v>
      </c>
      <c r="T49" s="14">
        <v>3191211</v>
      </c>
      <c r="U49" s="22">
        <f t="shared" si="10"/>
        <v>3.3583539946321246E-2</v>
      </c>
      <c r="V49" s="25">
        <f t="shared" si="27"/>
        <v>40481792</v>
      </c>
      <c r="W49" s="26">
        <f t="shared" si="11"/>
        <v>0.42602067952594419</v>
      </c>
      <c r="X49" s="14">
        <v>3992297</v>
      </c>
      <c r="Y49" s="22">
        <f t="shared" si="12"/>
        <v>4.2013977069231233E-2</v>
      </c>
      <c r="Z49" s="14">
        <v>2280470</v>
      </c>
      <c r="AA49" s="22">
        <f t="shared" si="13"/>
        <v>2.3999119876870319E-2</v>
      </c>
      <c r="AB49" s="14">
        <v>699928</v>
      </c>
      <c r="AC49" s="22">
        <f t="shared" si="14"/>
        <v>7.3658745684784671E-3</v>
      </c>
      <c r="AD49" s="14">
        <v>5935806</v>
      </c>
      <c r="AE49" s="22">
        <f t="shared" si="15"/>
        <v>6.2467000118329161E-2</v>
      </c>
      <c r="AF49" s="14">
        <v>4337353</v>
      </c>
      <c r="AG49" s="22">
        <f t="shared" si="16"/>
        <v>4.5645263737432683E-2</v>
      </c>
      <c r="AH49" s="14">
        <v>1810875</v>
      </c>
      <c r="AI49" s="22">
        <f t="shared" si="17"/>
        <v>1.905721461235076E-2</v>
      </c>
      <c r="AJ49" s="14">
        <v>3158087</v>
      </c>
      <c r="AK49" s="22">
        <f t="shared" si="18"/>
        <v>3.3234950906868212E-2</v>
      </c>
      <c r="AL49" s="14">
        <v>0</v>
      </c>
      <c r="AM49" s="22">
        <f t="shared" si="0"/>
        <v>0</v>
      </c>
      <c r="AN49" s="14">
        <v>6745</v>
      </c>
      <c r="AO49" s="22">
        <f t="shared" si="19"/>
        <v>7.0982763890553398E-5</v>
      </c>
      <c r="AP49" s="27">
        <f t="shared" si="20"/>
        <v>22221561</v>
      </c>
      <c r="AQ49" s="28">
        <f t="shared" si="21"/>
        <v>0.2338543836534514</v>
      </c>
      <c r="AR49" s="14">
        <v>24450239</v>
      </c>
      <c r="AS49" s="22">
        <f t="shared" si="22"/>
        <v>0.25730845693174209</v>
      </c>
      <c r="AT49" s="14">
        <v>6798876</v>
      </c>
      <c r="AU49" s="22">
        <f t="shared" si="23"/>
        <v>7.1549742005804315E-2</v>
      </c>
      <c r="AV49" s="14">
        <v>1070600</v>
      </c>
      <c r="AW49" s="22">
        <f t="shared" si="24"/>
        <v>1.1266737883058039E-2</v>
      </c>
      <c r="AX49" s="29">
        <f t="shared" si="25"/>
        <v>95023068</v>
      </c>
      <c r="AY49" s="30">
        <f t="shared" si="26"/>
        <v>1</v>
      </c>
    </row>
    <row r="50" spans="1:51" ht="16.5" customHeight="1" x14ac:dyDescent="0.2">
      <c r="A50" s="19">
        <v>48</v>
      </c>
      <c r="B50" s="20" t="s">
        <v>238</v>
      </c>
      <c r="C50" s="21" t="s">
        <v>92</v>
      </c>
      <c r="D50" s="14">
        <v>27435872</v>
      </c>
      <c r="E50" s="22">
        <f t="shared" si="1"/>
        <v>0.26409155090700748</v>
      </c>
      <c r="F50" s="14">
        <v>11332656</v>
      </c>
      <c r="G50" s="22">
        <f t="shared" si="2"/>
        <v>0.10908560511346618</v>
      </c>
      <c r="H50" s="14">
        <v>1637219</v>
      </c>
      <c r="I50" s="22">
        <f t="shared" si="3"/>
        <v>1.5759502919550722E-2</v>
      </c>
      <c r="J50" s="14">
        <v>2582610</v>
      </c>
      <c r="K50" s="22">
        <f t="shared" si="4"/>
        <v>2.4859624665399614E-2</v>
      </c>
      <c r="L50" s="14">
        <v>0</v>
      </c>
      <c r="M50" s="22">
        <f t="shared" si="5"/>
        <v>0</v>
      </c>
      <c r="N50" s="14">
        <v>4333044</v>
      </c>
      <c r="O50" s="22">
        <f t="shared" si="6"/>
        <v>4.1708909784544237E-2</v>
      </c>
      <c r="P50" s="23">
        <f t="shared" si="7"/>
        <v>47321401</v>
      </c>
      <c r="Q50" s="24">
        <f t="shared" si="8"/>
        <v>0.45550519338996825</v>
      </c>
      <c r="R50" s="14">
        <v>4995408</v>
      </c>
      <c r="S50" s="22">
        <f t="shared" si="9"/>
        <v>4.8084677102053559E-2</v>
      </c>
      <c r="T50" s="14">
        <v>1614304</v>
      </c>
      <c r="U50" s="22">
        <f t="shared" si="10"/>
        <v>1.5538928268632606E-2</v>
      </c>
      <c r="V50" s="25">
        <f t="shared" si="27"/>
        <v>53931113</v>
      </c>
      <c r="W50" s="26">
        <f t="shared" si="11"/>
        <v>0.51912879876065443</v>
      </c>
      <c r="X50" s="14">
        <v>5559326</v>
      </c>
      <c r="Y50" s="22">
        <f t="shared" si="12"/>
        <v>5.3512825301767347E-2</v>
      </c>
      <c r="Z50" s="14">
        <v>2076780</v>
      </c>
      <c r="AA50" s="22">
        <f t="shared" si="13"/>
        <v>1.9990618526455256E-2</v>
      </c>
      <c r="AB50" s="14">
        <v>736199</v>
      </c>
      <c r="AC50" s="22">
        <f t="shared" si="14"/>
        <v>7.0864864687438401E-3</v>
      </c>
      <c r="AD50" s="14">
        <v>7860673</v>
      </c>
      <c r="AE50" s="22">
        <f t="shared" si="15"/>
        <v>7.5665075407220131E-2</v>
      </c>
      <c r="AF50" s="14">
        <v>4405401</v>
      </c>
      <c r="AG50" s="22">
        <f t="shared" si="16"/>
        <v>4.2405402039245615E-2</v>
      </c>
      <c r="AH50" s="14">
        <v>1051064</v>
      </c>
      <c r="AI50" s="22">
        <f t="shared" si="17"/>
        <v>1.0117306344865689E-2</v>
      </c>
      <c r="AJ50" s="14">
        <v>3946002</v>
      </c>
      <c r="AK50" s="22">
        <f t="shared" si="18"/>
        <v>3.7983330293352928E-2</v>
      </c>
      <c r="AL50" s="14">
        <v>0</v>
      </c>
      <c r="AM50" s="22">
        <f t="shared" si="0"/>
        <v>0</v>
      </c>
      <c r="AN50" s="14">
        <v>0</v>
      </c>
      <c r="AO50" s="22">
        <f t="shared" si="19"/>
        <v>0</v>
      </c>
      <c r="AP50" s="27">
        <f t="shared" si="20"/>
        <v>25635445</v>
      </c>
      <c r="AQ50" s="28">
        <f t="shared" si="21"/>
        <v>0.24676104438165081</v>
      </c>
      <c r="AR50" s="14">
        <v>12982820</v>
      </c>
      <c r="AS50" s="22">
        <f t="shared" si="22"/>
        <v>0.12496971369987857</v>
      </c>
      <c r="AT50" s="14">
        <v>6195614</v>
      </c>
      <c r="AU50" s="22">
        <f t="shared" si="23"/>
        <v>5.9637590891267037E-2</v>
      </c>
      <c r="AV50" s="14">
        <v>5142739</v>
      </c>
      <c r="AW50" s="22">
        <f t="shared" si="24"/>
        <v>4.9502852266549165E-2</v>
      </c>
      <c r="AX50" s="29">
        <f t="shared" si="25"/>
        <v>103887731</v>
      </c>
      <c r="AY50" s="30">
        <f t="shared" si="26"/>
        <v>1</v>
      </c>
    </row>
    <row r="51" spans="1:51" ht="16.5" customHeight="1" x14ac:dyDescent="0.2">
      <c r="A51" s="19">
        <v>49</v>
      </c>
      <c r="B51" s="20" t="s">
        <v>237</v>
      </c>
      <c r="C51" s="21" t="s">
        <v>93</v>
      </c>
      <c r="D51" s="14">
        <v>52462521</v>
      </c>
      <c r="E51" s="22">
        <f t="shared" si="1"/>
        <v>0.33114672120187832</v>
      </c>
      <c r="F51" s="14">
        <v>18172315</v>
      </c>
      <c r="G51" s="22">
        <f t="shared" si="2"/>
        <v>0.11470479142429529</v>
      </c>
      <c r="H51" s="14">
        <v>3824314</v>
      </c>
      <c r="I51" s="22">
        <f t="shared" si="3"/>
        <v>2.4139309697801984E-2</v>
      </c>
      <c r="J51" s="14">
        <v>1866179</v>
      </c>
      <c r="K51" s="22">
        <f t="shared" si="4"/>
        <v>1.1779438830737855E-2</v>
      </c>
      <c r="L51" s="14">
        <v>20980</v>
      </c>
      <c r="M51" s="22">
        <f t="shared" si="5"/>
        <v>1.3242707514599626E-4</v>
      </c>
      <c r="N51" s="14">
        <v>6863293</v>
      </c>
      <c r="O51" s="22">
        <f t="shared" si="6"/>
        <v>4.3321535646329373E-2</v>
      </c>
      <c r="P51" s="23">
        <f t="shared" si="7"/>
        <v>83209602</v>
      </c>
      <c r="Q51" s="24">
        <f t="shared" si="8"/>
        <v>0.52522422387618883</v>
      </c>
      <c r="R51" s="14">
        <v>6800734</v>
      </c>
      <c r="S51" s="22">
        <f t="shared" si="9"/>
        <v>4.2926659316774633E-2</v>
      </c>
      <c r="T51" s="14">
        <v>5703785</v>
      </c>
      <c r="U51" s="22">
        <f t="shared" si="10"/>
        <v>3.6002648465758166E-2</v>
      </c>
      <c r="V51" s="25">
        <f t="shared" si="27"/>
        <v>95714121</v>
      </c>
      <c r="W51" s="26">
        <f t="shared" si="11"/>
        <v>0.60415353165872165</v>
      </c>
      <c r="X51" s="14">
        <v>8098316</v>
      </c>
      <c r="Y51" s="22">
        <f t="shared" si="12"/>
        <v>5.1117078240611249E-2</v>
      </c>
      <c r="Z51" s="14">
        <v>3506456</v>
      </c>
      <c r="AA51" s="22">
        <f t="shared" si="13"/>
        <v>2.2132970076650597E-2</v>
      </c>
      <c r="AB51" s="14">
        <v>1165734</v>
      </c>
      <c r="AC51" s="22">
        <f t="shared" si="14"/>
        <v>7.3581860828523743E-3</v>
      </c>
      <c r="AD51" s="14">
        <v>9797430</v>
      </c>
      <c r="AE51" s="22">
        <f t="shared" si="15"/>
        <v>6.1841992318762549E-2</v>
      </c>
      <c r="AF51" s="14">
        <v>9035806</v>
      </c>
      <c r="AG51" s="22">
        <f t="shared" si="16"/>
        <v>5.70345738878286E-2</v>
      </c>
      <c r="AH51" s="14">
        <v>1790072</v>
      </c>
      <c r="AI51" s="22">
        <f t="shared" si="17"/>
        <v>1.1299046675917248E-2</v>
      </c>
      <c r="AJ51" s="14">
        <v>9535358</v>
      </c>
      <c r="AK51" s="22">
        <f t="shared" si="18"/>
        <v>6.0187777426595652E-2</v>
      </c>
      <c r="AL51" s="14">
        <v>0</v>
      </c>
      <c r="AM51" s="22">
        <f t="shared" si="0"/>
        <v>0</v>
      </c>
      <c r="AN51" s="14">
        <v>3825</v>
      </c>
      <c r="AO51" s="22">
        <f t="shared" si="19"/>
        <v>2.4143639772804374E-5</v>
      </c>
      <c r="AP51" s="27">
        <f t="shared" si="20"/>
        <v>42932997</v>
      </c>
      <c r="AQ51" s="28">
        <f t="shared" si="21"/>
        <v>0.27099576834899108</v>
      </c>
      <c r="AR51" s="14">
        <v>2422861</v>
      </c>
      <c r="AS51" s="22">
        <f t="shared" si="22"/>
        <v>1.5293250510738975E-2</v>
      </c>
      <c r="AT51" s="14">
        <v>1550807</v>
      </c>
      <c r="AU51" s="22">
        <f t="shared" si="23"/>
        <v>9.7887909974231201E-3</v>
      </c>
      <c r="AV51" s="14">
        <v>15806031</v>
      </c>
      <c r="AW51" s="22">
        <f t="shared" si="24"/>
        <v>9.9768658484125194E-2</v>
      </c>
      <c r="AX51" s="29">
        <f t="shared" si="25"/>
        <v>158426817</v>
      </c>
      <c r="AY51" s="30">
        <f t="shared" si="26"/>
        <v>1</v>
      </c>
    </row>
    <row r="52" spans="1:51" ht="16.5" customHeight="1" x14ac:dyDescent="0.2">
      <c r="A52" s="31">
        <v>50</v>
      </c>
      <c r="B52" s="32" t="s">
        <v>237</v>
      </c>
      <c r="C52" s="33" t="s">
        <v>94</v>
      </c>
      <c r="D52" s="34">
        <v>29106063</v>
      </c>
      <c r="E52" s="35">
        <f t="shared" si="1"/>
        <v>0.22474171090106126</v>
      </c>
      <c r="F52" s="34">
        <v>6737034</v>
      </c>
      <c r="G52" s="35">
        <f t="shared" si="2"/>
        <v>5.2019833378310919E-2</v>
      </c>
      <c r="H52" s="34">
        <v>1479549</v>
      </c>
      <c r="I52" s="35">
        <f t="shared" si="3"/>
        <v>1.1424299247272099E-2</v>
      </c>
      <c r="J52" s="34">
        <v>1225410</v>
      </c>
      <c r="K52" s="35">
        <f t="shared" si="4"/>
        <v>9.4619715471401782E-3</v>
      </c>
      <c r="L52" s="34">
        <v>0</v>
      </c>
      <c r="M52" s="35">
        <f t="shared" si="5"/>
        <v>0</v>
      </c>
      <c r="N52" s="34">
        <v>5515568</v>
      </c>
      <c r="O52" s="35">
        <f t="shared" si="6"/>
        <v>4.2588315324925421E-2</v>
      </c>
      <c r="P52" s="36">
        <f t="shared" si="7"/>
        <v>44063624</v>
      </c>
      <c r="Q52" s="37">
        <f t="shared" si="8"/>
        <v>0.34023613039870987</v>
      </c>
      <c r="R52" s="34">
        <v>5705699</v>
      </c>
      <c r="S52" s="35">
        <f t="shared" si="9"/>
        <v>4.4056406912418022E-2</v>
      </c>
      <c r="T52" s="34">
        <v>3173986</v>
      </c>
      <c r="U52" s="35">
        <f t="shared" si="10"/>
        <v>2.4507850615729646E-2</v>
      </c>
      <c r="V52" s="38">
        <f t="shared" si="27"/>
        <v>52943309</v>
      </c>
      <c r="W52" s="39">
        <f t="shared" si="11"/>
        <v>0.40880038792685758</v>
      </c>
      <c r="X52" s="34">
        <v>4552111</v>
      </c>
      <c r="Y52" s="35">
        <f t="shared" si="12"/>
        <v>3.5149007076344919E-2</v>
      </c>
      <c r="Z52" s="34">
        <v>1569724</v>
      </c>
      <c r="AA52" s="35">
        <f t="shared" si="13"/>
        <v>1.2120583172051044E-2</v>
      </c>
      <c r="AB52" s="34">
        <v>1131873</v>
      </c>
      <c r="AC52" s="35">
        <f t="shared" si="14"/>
        <v>8.7397280265186297E-3</v>
      </c>
      <c r="AD52" s="34">
        <v>7087299</v>
      </c>
      <c r="AE52" s="35">
        <f t="shared" si="15"/>
        <v>5.4724395495446457E-2</v>
      </c>
      <c r="AF52" s="34">
        <v>5212482</v>
      </c>
      <c r="AG52" s="35">
        <f t="shared" si="16"/>
        <v>4.0248044633208746E-2</v>
      </c>
      <c r="AH52" s="34">
        <v>873944</v>
      </c>
      <c r="AI52" s="35">
        <f t="shared" si="17"/>
        <v>6.748135939639693E-3</v>
      </c>
      <c r="AJ52" s="34">
        <v>5579937</v>
      </c>
      <c r="AK52" s="35">
        <f t="shared" si="18"/>
        <v>4.308533888970608E-2</v>
      </c>
      <c r="AL52" s="34">
        <v>0</v>
      </c>
      <c r="AM52" s="35">
        <f t="shared" si="0"/>
        <v>0</v>
      </c>
      <c r="AN52" s="34">
        <v>68727</v>
      </c>
      <c r="AO52" s="35">
        <f t="shared" si="19"/>
        <v>5.3067374880268897E-4</v>
      </c>
      <c r="AP52" s="40">
        <f t="shared" si="20"/>
        <v>26076097</v>
      </c>
      <c r="AQ52" s="41">
        <f t="shared" si="21"/>
        <v>0.20134590698171825</v>
      </c>
      <c r="AR52" s="34">
        <v>23608573</v>
      </c>
      <c r="AS52" s="35">
        <f t="shared" si="22"/>
        <v>0.18229298438447691</v>
      </c>
      <c r="AT52" s="34">
        <v>8900928</v>
      </c>
      <c r="AU52" s="35">
        <f t="shared" si="23"/>
        <v>6.8728284801938405E-2</v>
      </c>
      <c r="AV52" s="34">
        <v>17980043</v>
      </c>
      <c r="AW52" s="35">
        <f t="shared" si="24"/>
        <v>0.13883243590500888</v>
      </c>
      <c r="AX52" s="42">
        <f t="shared" si="25"/>
        <v>129508950</v>
      </c>
      <c r="AY52" s="43">
        <f t="shared" si="26"/>
        <v>1</v>
      </c>
    </row>
    <row r="53" spans="1:51" ht="16.5" customHeight="1" x14ac:dyDescent="0.2">
      <c r="A53" s="5">
        <v>51</v>
      </c>
      <c r="B53" s="6" t="s">
        <v>237</v>
      </c>
      <c r="C53" s="7" t="s">
        <v>95</v>
      </c>
      <c r="D53" s="8">
        <v>32051440</v>
      </c>
      <c r="E53" s="9">
        <f t="shared" si="1"/>
        <v>0.31279925028364886</v>
      </c>
      <c r="F53" s="8">
        <v>9792601</v>
      </c>
      <c r="G53" s="9">
        <f t="shared" si="2"/>
        <v>9.5568818472022157E-2</v>
      </c>
      <c r="H53" s="8">
        <v>2327471</v>
      </c>
      <c r="I53" s="9">
        <f t="shared" si="3"/>
        <v>2.2714460999472549E-2</v>
      </c>
      <c r="J53" s="8">
        <v>1905587</v>
      </c>
      <c r="K53" s="9">
        <f t="shared" si="4"/>
        <v>1.8597173323578207E-2</v>
      </c>
      <c r="L53" s="8">
        <v>28970</v>
      </c>
      <c r="M53" s="9">
        <f t="shared" si="5"/>
        <v>2.8272658828175292E-4</v>
      </c>
      <c r="N53" s="8">
        <v>4363781</v>
      </c>
      <c r="O53" s="9">
        <f t="shared" si="6"/>
        <v>4.2587397795607045E-2</v>
      </c>
      <c r="P53" s="10">
        <f t="shared" si="7"/>
        <v>50469850</v>
      </c>
      <c r="Q53" s="11">
        <f t="shared" si="8"/>
        <v>0.49254982746261056</v>
      </c>
      <c r="R53" s="8">
        <v>5312192</v>
      </c>
      <c r="S53" s="9">
        <f t="shared" si="9"/>
        <v>5.1843214375478827E-2</v>
      </c>
      <c r="T53" s="8">
        <v>5611276</v>
      </c>
      <c r="U53" s="9">
        <f t="shared" si="10"/>
        <v>5.4762061421721832E-2</v>
      </c>
      <c r="V53" s="12">
        <f t="shared" si="27"/>
        <v>61393318</v>
      </c>
      <c r="W53" s="13">
        <f t="shared" si="11"/>
        <v>0.59915510325981125</v>
      </c>
      <c r="X53" s="8">
        <v>5774115</v>
      </c>
      <c r="Y53" s="9">
        <f t="shared" si="12"/>
        <v>5.6351254204228297E-2</v>
      </c>
      <c r="Z53" s="8">
        <v>1988872</v>
      </c>
      <c r="AA53" s="9">
        <f t="shared" si="13"/>
        <v>1.9409975667556315E-2</v>
      </c>
      <c r="AB53" s="8">
        <v>834580</v>
      </c>
      <c r="AC53" s="9">
        <f t="shared" si="14"/>
        <v>8.1449070089121625E-3</v>
      </c>
      <c r="AD53" s="8">
        <v>13316981</v>
      </c>
      <c r="AE53" s="9">
        <f t="shared" si="15"/>
        <v>0.12996425972878586</v>
      </c>
      <c r="AF53" s="8">
        <v>3844677</v>
      </c>
      <c r="AG53" s="9">
        <f t="shared" si="16"/>
        <v>3.7521312090277009E-2</v>
      </c>
      <c r="AH53" s="8">
        <v>1404078</v>
      </c>
      <c r="AI53" s="9">
        <f t="shared" si="17"/>
        <v>1.3702802299670937E-2</v>
      </c>
      <c r="AJ53" s="8">
        <v>6401380</v>
      </c>
      <c r="AK53" s="9">
        <f t="shared" si="18"/>
        <v>6.2472914314637473E-2</v>
      </c>
      <c r="AL53" s="8">
        <v>0</v>
      </c>
      <c r="AM53" s="9">
        <f t="shared" si="0"/>
        <v>0</v>
      </c>
      <c r="AN53" s="8">
        <v>24765</v>
      </c>
      <c r="AO53" s="9">
        <f t="shared" si="19"/>
        <v>2.4168878007585818E-4</v>
      </c>
      <c r="AP53" s="15">
        <f t="shared" si="20"/>
        <v>33589448</v>
      </c>
      <c r="AQ53" s="16">
        <f t="shared" si="21"/>
        <v>0.32780911409414393</v>
      </c>
      <c r="AR53" s="8">
        <v>2250431</v>
      </c>
      <c r="AS53" s="9">
        <f t="shared" si="22"/>
        <v>2.1962605412271092E-2</v>
      </c>
      <c r="AT53" s="8">
        <v>3499754</v>
      </c>
      <c r="AU53" s="9">
        <f t="shared" si="23"/>
        <v>3.4155109017791438E-2</v>
      </c>
      <c r="AV53" s="8">
        <v>1733535</v>
      </c>
      <c r="AW53" s="9">
        <f t="shared" si="24"/>
        <v>1.6918068215982345E-2</v>
      </c>
      <c r="AX53" s="17">
        <f t="shared" si="25"/>
        <v>102466486</v>
      </c>
      <c r="AY53" s="18">
        <f t="shared" si="26"/>
        <v>1</v>
      </c>
    </row>
    <row r="54" spans="1:51" ht="16.5" customHeight="1" x14ac:dyDescent="0.2">
      <c r="A54" s="19">
        <v>52</v>
      </c>
      <c r="B54" s="20" t="s">
        <v>237</v>
      </c>
      <c r="C54" s="21" t="s">
        <v>96</v>
      </c>
      <c r="D54" s="14">
        <v>167383628</v>
      </c>
      <c r="E54" s="22">
        <f t="shared" si="1"/>
        <v>0.30005466620102617</v>
      </c>
      <c r="F54" s="14">
        <v>78372934</v>
      </c>
      <c r="G54" s="22">
        <f t="shared" si="2"/>
        <v>0.14049262064366924</v>
      </c>
      <c r="H54" s="14">
        <v>6287306</v>
      </c>
      <c r="I54" s="22">
        <f t="shared" si="3"/>
        <v>1.1270728957635623E-2</v>
      </c>
      <c r="J54" s="14">
        <v>9485253</v>
      </c>
      <c r="K54" s="22">
        <f t="shared" si="4"/>
        <v>1.7003421760862308E-2</v>
      </c>
      <c r="L54" s="14">
        <v>0</v>
      </c>
      <c r="M54" s="22">
        <f t="shared" si="5"/>
        <v>0</v>
      </c>
      <c r="N54" s="14">
        <v>13948355</v>
      </c>
      <c r="O54" s="22">
        <f t="shared" si="6"/>
        <v>2.500405238903302E-2</v>
      </c>
      <c r="P54" s="23">
        <f t="shared" si="7"/>
        <v>275477476</v>
      </c>
      <c r="Q54" s="24">
        <f t="shared" si="8"/>
        <v>0.49382548995222636</v>
      </c>
      <c r="R54" s="14">
        <v>28578746</v>
      </c>
      <c r="S54" s="22">
        <f t="shared" si="9"/>
        <v>5.1230733817490867E-2</v>
      </c>
      <c r="T54" s="14">
        <v>15285975</v>
      </c>
      <c r="U54" s="22">
        <f t="shared" si="10"/>
        <v>2.7401892174198965E-2</v>
      </c>
      <c r="V54" s="25">
        <f t="shared" si="27"/>
        <v>319342197</v>
      </c>
      <c r="W54" s="26">
        <f t="shared" si="11"/>
        <v>0.57245811594391616</v>
      </c>
      <c r="X54" s="14">
        <v>25492267</v>
      </c>
      <c r="Y54" s="22">
        <f t="shared" si="12"/>
        <v>4.5697860398822482E-2</v>
      </c>
      <c r="Z54" s="14">
        <v>8785700</v>
      </c>
      <c r="AA54" s="22">
        <f t="shared" si="13"/>
        <v>1.5749391456865516E-2</v>
      </c>
      <c r="AB54" s="14">
        <v>2674293</v>
      </c>
      <c r="AC54" s="22">
        <f t="shared" si="14"/>
        <v>4.7939819624338697E-3</v>
      </c>
      <c r="AD54" s="14">
        <v>41519236</v>
      </c>
      <c r="AE54" s="22">
        <f t="shared" si="15"/>
        <v>7.4428070700568325E-2</v>
      </c>
      <c r="AF54" s="14">
        <v>33954475</v>
      </c>
      <c r="AG54" s="22">
        <f t="shared" si="16"/>
        <v>6.086735473409674E-2</v>
      </c>
      <c r="AH54" s="14">
        <v>7698623</v>
      </c>
      <c r="AI54" s="22">
        <f t="shared" si="17"/>
        <v>1.3800679206645841E-2</v>
      </c>
      <c r="AJ54" s="14">
        <v>22981154</v>
      </c>
      <c r="AK54" s="22">
        <f t="shared" si="18"/>
        <v>4.1196397609355062E-2</v>
      </c>
      <c r="AL54" s="14">
        <v>0</v>
      </c>
      <c r="AM54" s="22">
        <f t="shared" si="0"/>
        <v>0</v>
      </c>
      <c r="AN54" s="14">
        <v>1275237</v>
      </c>
      <c r="AO54" s="22">
        <f t="shared" si="19"/>
        <v>2.2860109852691087E-3</v>
      </c>
      <c r="AP54" s="27">
        <f t="shared" si="20"/>
        <v>144380985</v>
      </c>
      <c r="AQ54" s="28">
        <f t="shared" si="21"/>
        <v>0.25881974705405691</v>
      </c>
      <c r="AR54" s="14">
        <v>21471391</v>
      </c>
      <c r="AS54" s="22">
        <f t="shared" si="22"/>
        <v>3.8489971428846775E-2</v>
      </c>
      <c r="AT54" s="14">
        <v>58733444</v>
      </c>
      <c r="AU54" s="22">
        <f t="shared" si="23"/>
        <v>0.10528654531407733</v>
      </c>
      <c r="AV54" s="14">
        <v>13915759</v>
      </c>
      <c r="AW54" s="22">
        <f t="shared" si="24"/>
        <v>2.4945620259102793E-2</v>
      </c>
      <c r="AX54" s="29">
        <f t="shared" si="25"/>
        <v>557843776</v>
      </c>
      <c r="AY54" s="30">
        <f t="shared" si="26"/>
        <v>1</v>
      </c>
    </row>
    <row r="55" spans="1:51" ht="16.5" customHeight="1" x14ac:dyDescent="0.2">
      <c r="A55" s="19">
        <v>53</v>
      </c>
      <c r="B55" s="20" t="s">
        <v>238</v>
      </c>
      <c r="C55" s="21" t="s">
        <v>97</v>
      </c>
      <c r="D55" s="14">
        <v>72613378</v>
      </c>
      <c r="E55" s="22">
        <f t="shared" si="1"/>
        <v>0.34613145332334422</v>
      </c>
      <c r="F55" s="14">
        <v>24898592</v>
      </c>
      <c r="G55" s="22">
        <f t="shared" si="2"/>
        <v>0.1186859236140342</v>
      </c>
      <c r="H55" s="14">
        <v>3532817</v>
      </c>
      <c r="I55" s="22">
        <f t="shared" si="3"/>
        <v>1.6840134920254185E-2</v>
      </c>
      <c r="J55" s="14">
        <v>4738558</v>
      </c>
      <c r="K55" s="22">
        <f t="shared" si="4"/>
        <v>2.2587627960194322E-2</v>
      </c>
      <c r="L55" s="14">
        <v>0</v>
      </c>
      <c r="M55" s="22">
        <f t="shared" si="5"/>
        <v>0</v>
      </c>
      <c r="N55" s="14">
        <v>9082866</v>
      </c>
      <c r="O55" s="22">
        <f t="shared" si="6"/>
        <v>4.3295955862584855E-2</v>
      </c>
      <c r="P55" s="23">
        <f t="shared" si="7"/>
        <v>114866211</v>
      </c>
      <c r="Q55" s="24">
        <f t="shared" si="8"/>
        <v>0.54754109568041176</v>
      </c>
      <c r="R55" s="14">
        <v>12760284</v>
      </c>
      <c r="S55" s="22">
        <f t="shared" si="9"/>
        <v>6.0825370852993728E-2</v>
      </c>
      <c r="T55" s="14">
        <v>8647544</v>
      </c>
      <c r="U55" s="22">
        <f t="shared" si="10"/>
        <v>4.1220874924694527E-2</v>
      </c>
      <c r="V55" s="25">
        <f t="shared" si="27"/>
        <v>136274039</v>
      </c>
      <c r="W55" s="26">
        <f t="shared" si="11"/>
        <v>0.64958734145810004</v>
      </c>
      <c r="X55" s="14">
        <v>10863010</v>
      </c>
      <c r="Y55" s="22">
        <f t="shared" si="12"/>
        <v>5.1781497326374507E-2</v>
      </c>
      <c r="Z55" s="14">
        <v>2248001</v>
      </c>
      <c r="AA55" s="22">
        <f t="shared" si="13"/>
        <v>1.071570934494097E-2</v>
      </c>
      <c r="AB55" s="14">
        <v>1575963</v>
      </c>
      <c r="AC55" s="22">
        <f t="shared" si="14"/>
        <v>7.5122570881335053E-3</v>
      </c>
      <c r="AD55" s="14">
        <v>18864989</v>
      </c>
      <c r="AE55" s="22">
        <f t="shared" si="15"/>
        <v>8.9925110762632501E-2</v>
      </c>
      <c r="AF55" s="14">
        <v>14230201</v>
      </c>
      <c r="AG55" s="22">
        <f t="shared" si="16"/>
        <v>6.7832130784678632E-2</v>
      </c>
      <c r="AH55" s="14">
        <v>2430143</v>
      </c>
      <c r="AI55" s="22">
        <f t="shared" si="17"/>
        <v>1.1583938821487573E-2</v>
      </c>
      <c r="AJ55" s="14">
        <v>11617371</v>
      </c>
      <c r="AK55" s="22">
        <f t="shared" si="18"/>
        <v>5.5377364595632403E-2</v>
      </c>
      <c r="AL55" s="14">
        <v>0</v>
      </c>
      <c r="AM55" s="22">
        <f t="shared" si="0"/>
        <v>0</v>
      </c>
      <c r="AN55" s="14">
        <v>144745</v>
      </c>
      <c r="AO55" s="22">
        <f t="shared" si="19"/>
        <v>6.8996648539457097E-4</v>
      </c>
      <c r="AP55" s="27">
        <f t="shared" si="20"/>
        <v>61974423</v>
      </c>
      <c r="AQ55" s="28">
        <f t="shared" si="21"/>
        <v>0.29541797520927465</v>
      </c>
      <c r="AR55" s="14">
        <v>2805695</v>
      </c>
      <c r="AS55" s="22">
        <f t="shared" si="22"/>
        <v>1.3374109767101598E-2</v>
      </c>
      <c r="AT55" s="14">
        <v>1486965</v>
      </c>
      <c r="AU55" s="22">
        <f t="shared" si="23"/>
        <v>7.0880238692510146E-3</v>
      </c>
      <c r="AV55" s="14">
        <v>7244430</v>
      </c>
      <c r="AW55" s="22">
        <f t="shared" si="24"/>
        <v>3.4532549696272695E-2</v>
      </c>
      <c r="AX55" s="29">
        <f t="shared" si="25"/>
        <v>209785552</v>
      </c>
      <c r="AY55" s="30">
        <f t="shared" si="26"/>
        <v>1</v>
      </c>
    </row>
    <row r="56" spans="1:51" ht="16.5" customHeight="1" x14ac:dyDescent="0.2">
      <c r="A56" s="19">
        <v>54</v>
      </c>
      <c r="B56" s="20" t="s">
        <v>237</v>
      </c>
      <c r="C56" s="21" t="s">
        <v>98</v>
      </c>
      <c r="D56" s="14">
        <v>2349882</v>
      </c>
      <c r="E56" s="22">
        <f t="shared" si="1"/>
        <v>0.26513210278029226</v>
      </c>
      <c r="F56" s="14">
        <v>966534</v>
      </c>
      <c r="G56" s="22">
        <f t="shared" si="2"/>
        <v>0.10905194040749579</v>
      </c>
      <c r="H56" s="14">
        <v>191076</v>
      </c>
      <c r="I56" s="22">
        <f t="shared" si="3"/>
        <v>2.1558691743179925E-2</v>
      </c>
      <c r="J56" s="14">
        <v>122055</v>
      </c>
      <c r="K56" s="22">
        <f t="shared" si="4"/>
        <v>1.3771201619846688E-2</v>
      </c>
      <c r="L56" s="14">
        <v>7076</v>
      </c>
      <c r="M56" s="22">
        <f t="shared" si="5"/>
        <v>7.9836977315173615E-4</v>
      </c>
      <c r="N56" s="14">
        <v>567961</v>
      </c>
      <c r="O56" s="22">
        <f t="shared" si="6"/>
        <v>6.4081811013147721E-2</v>
      </c>
      <c r="P56" s="23">
        <f t="shared" si="7"/>
        <v>4204584</v>
      </c>
      <c r="Q56" s="24">
        <f t="shared" si="8"/>
        <v>0.47439411733711412</v>
      </c>
      <c r="R56" s="14">
        <v>672276</v>
      </c>
      <c r="S56" s="22">
        <f t="shared" si="9"/>
        <v>7.585144680827538E-2</v>
      </c>
      <c r="T56" s="14">
        <v>625908</v>
      </c>
      <c r="U56" s="22">
        <f t="shared" si="10"/>
        <v>7.0619845671828274E-2</v>
      </c>
      <c r="V56" s="25">
        <f t="shared" si="27"/>
        <v>5502768</v>
      </c>
      <c r="W56" s="26">
        <f t="shared" si="11"/>
        <v>0.62086540981721783</v>
      </c>
      <c r="X56" s="14">
        <v>444184</v>
      </c>
      <c r="Y56" s="22">
        <f t="shared" si="12"/>
        <v>5.0116319858342397E-2</v>
      </c>
      <c r="Z56" s="14">
        <v>529514</v>
      </c>
      <c r="AA56" s="22">
        <f t="shared" si="13"/>
        <v>5.9743919171942966E-2</v>
      </c>
      <c r="AB56" s="14">
        <v>235695</v>
      </c>
      <c r="AC56" s="22">
        <f t="shared" si="14"/>
        <v>2.6592956993074967E-2</v>
      </c>
      <c r="AD56" s="14">
        <v>795546</v>
      </c>
      <c r="AE56" s="22">
        <f t="shared" si="15"/>
        <v>8.9759734249826334E-2</v>
      </c>
      <c r="AF56" s="14">
        <v>497619</v>
      </c>
      <c r="AG56" s="22">
        <f t="shared" si="16"/>
        <v>5.6145275317410093E-2</v>
      </c>
      <c r="AH56" s="14">
        <v>0</v>
      </c>
      <c r="AI56" s="22">
        <f t="shared" si="17"/>
        <v>0</v>
      </c>
      <c r="AJ56" s="14">
        <v>428737</v>
      </c>
      <c r="AK56" s="22">
        <f t="shared" si="18"/>
        <v>4.8373468263391166E-2</v>
      </c>
      <c r="AL56" s="14">
        <v>0</v>
      </c>
      <c r="AM56" s="22">
        <f t="shared" si="0"/>
        <v>0</v>
      </c>
      <c r="AN56" s="14">
        <v>0</v>
      </c>
      <c r="AO56" s="22">
        <f t="shared" si="19"/>
        <v>0</v>
      </c>
      <c r="AP56" s="27">
        <f t="shared" si="20"/>
        <v>2931295</v>
      </c>
      <c r="AQ56" s="28">
        <f t="shared" si="21"/>
        <v>0.33073167385398794</v>
      </c>
      <c r="AR56" s="14">
        <v>0</v>
      </c>
      <c r="AS56" s="22">
        <f t="shared" si="22"/>
        <v>0</v>
      </c>
      <c r="AT56" s="14">
        <v>72959</v>
      </c>
      <c r="AU56" s="22">
        <f t="shared" si="23"/>
        <v>8.2318061446265568E-3</v>
      </c>
      <c r="AV56" s="14">
        <v>356039</v>
      </c>
      <c r="AW56" s="22">
        <f t="shared" si="24"/>
        <v>4.0171110184167746E-2</v>
      </c>
      <c r="AX56" s="29">
        <f t="shared" si="25"/>
        <v>8863061</v>
      </c>
      <c r="AY56" s="30">
        <f t="shared" si="26"/>
        <v>1</v>
      </c>
    </row>
    <row r="57" spans="1:51" ht="16.5" customHeight="1" x14ac:dyDescent="0.2">
      <c r="A57" s="31">
        <v>55</v>
      </c>
      <c r="B57" s="32" t="s">
        <v>237</v>
      </c>
      <c r="C57" s="33" t="s">
        <v>99</v>
      </c>
      <c r="D57" s="34">
        <v>67089068</v>
      </c>
      <c r="E57" s="35">
        <f t="shared" si="1"/>
        <v>0.31035366515006518</v>
      </c>
      <c r="F57" s="34">
        <v>18327264</v>
      </c>
      <c r="G57" s="35">
        <f t="shared" si="2"/>
        <v>8.4781823986179755E-2</v>
      </c>
      <c r="H57" s="34">
        <v>4018852</v>
      </c>
      <c r="I57" s="35">
        <f t="shared" si="3"/>
        <v>1.8591187582091166E-2</v>
      </c>
      <c r="J57" s="34">
        <v>5535452</v>
      </c>
      <c r="K57" s="35">
        <f t="shared" si="4"/>
        <v>2.5606970966749139E-2</v>
      </c>
      <c r="L57" s="34">
        <v>722731</v>
      </c>
      <c r="M57" s="35">
        <f t="shared" si="5"/>
        <v>3.343349691004379E-3</v>
      </c>
      <c r="N57" s="34">
        <v>9664777</v>
      </c>
      <c r="O57" s="35">
        <f t="shared" si="6"/>
        <v>4.4709206048413899E-2</v>
      </c>
      <c r="P57" s="36">
        <f t="shared" si="7"/>
        <v>105358144</v>
      </c>
      <c r="Q57" s="37">
        <f t="shared" si="8"/>
        <v>0.48738620342450351</v>
      </c>
      <c r="R57" s="34">
        <v>11343710</v>
      </c>
      <c r="S57" s="35">
        <f t="shared" si="9"/>
        <v>5.2475941011722593E-2</v>
      </c>
      <c r="T57" s="34">
        <v>10782925</v>
      </c>
      <c r="U57" s="35">
        <f t="shared" si="10"/>
        <v>4.9881752639465295E-2</v>
      </c>
      <c r="V57" s="38">
        <f t="shared" si="27"/>
        <v>127484779</v>
      </c>
      <c r="W57" s="39">
        <f t="shared" si="11"/>
        <v>0.58974389707569141</v>
      </c>
      <c r="X57" s="34">
        <v>10423353</v>
      </c>
      <c r="Y57" s="35">
        <f t="shared" si="12"/>
        <v>4.8218374515247811E-2</v>
      </c>
      <c r="Z57" s="34">
        <v>1995035</v>
      </c>
      <c r="AA57" s="35">
        <f t="shared" si="13"/>
        <v>9.2290211030008687E-3</v>
      </c>
      <c r="AB57" s="34">
        <v>2307067</v>
      </c>
      <c r="AC57" s="35">
        <f t="shared" si="14"/>
        <v>1.0672479444740019E-2</v>
      </c>
      <c r="AD57" s="34">
        <v>14490067</v>
      </c>
      <c r="AE57" s="35">
        <f t="shared" si="15"/>
        <v>6.7030971450073057E-2</v>
      </c>
      <c r="AF57" s="34">
        <v>11182253</v>
      </c>
      <c r="AG57" s="35">
        <f t="shared" si="16"/>
        <v>5.172904180432663E-2</v>
      </c>
      <c r="AH57" s="34">
        <v>1988694</v>
      </c>
      <c r="AI57" s="35">
        <f t="shared" si="17"/>
        <v>9.1996876713497308E-3</v>
      </c>
      <c r="AJ57" s="34">
        <v>11418750</v>
      </c>
      <c r="AK57" s="35">
        <f t="shared" si="18"/>
        <v>5.2823075645234883E-2</v>
      </c>
      <c r="AL57" s="34">
        <v>0</v>
      </c>
      <c r="AM57" s="35">
        <f t="shared" si="0"/>
        <v>0</v>
      </c>
      <c r="AN57" s="34">
        <v>0</v>
      </c>
      <c r="AO57" s="35">
        <f t="shared" si="19"/>
        <v>0</v>
      </c>
      <c r="AP57" s="40">
        <f t="shared" si="20"/>
        <v>53805219</v>
      </c>
      <c r="AQ57" s="41">
        <f t="shared" si="21"/>
        <v>0.24890265163397299</v>
      </c>
      <c r="AR57" s="34">
        <v>10882530</v>
      </c>
      <c r="AS57" s="35">
        <f t="shared" si="22"/>
        <v>5.0342524829910272E-2</v>
      </c>
      <c r="AT57" s="34">
        <v>1071138</v>
      </c>
      <c r="AU57" s="35">
        <f t="shared" si="23"/>
        <v>4.9550785857020779E-3</v>
      </c>
      <c r="AV57" s="34">
        <v>22926064</v>
      </c>
      <c r="AW57" s="35">
        <f t="shared" si="24"/>
        <v>0.10605584787472326</v>
      </c>
      <c r="AX57" s="42">
        <f t="shared" si="25"/>
        <v>216169730</v>
      </c>
      <c r="AY57" s="43">
        <f t="shared" si="26"/>
        <v>1</v>
      </c>
    </row>
    <row r="58" spans="1:51" ht="16.5" customHeight="1" x14ac:dyDescent="0.2">
      <c r="A58" s="5">
        <v>56</v>
      </c>
      <c r="B58" s="6" t="s">
        <v>237</v>
      </c>
      <c r="C58" s="7" t="s">
        <v>100</v>
      </c>
      <c r="D58" s="8">
        <v>9844616</v>
      </c>
      <c r="E58" s="9">
        <f t="shared" si="1"/>
        <v>0.17727663546686268</v>
      </c>
      <c r="F58" s="8">
        <v>1965539</v>
      </c>
      <c r="G58" s="9">
        <f t="shared" si="2"/>
        <v>3.539438621058473E-2</v>
      </c>
      <c r="H58" s="8">
        <v>600958</v>
      </c>
      <c r="I58" s="9">
        <f t="shared" si="3"/>
        <v>1.082173365592877E-2</v>
      </c>
      <c r="J58" s="8">
        <v>564024</v>
      </c>
      <c r="K58" s="9">
        <f t="shared" si="4"/>
        <v>1.0156645728239858E-2</v>
      </c>
      <c r="L58" s="8">
        <v>0</v>
      </c>
      <c r="M58" s="9">
        <f t="shared" si="5"/>
        <v>0</v>
      </c>
      <c r="N58" s="8">
        <v>2578598</v>
      </c>
      <c r="O58" s="9">
        <f t="shared" si="6"/>
        <v>4.6434028271044925E-2</v>
      </c>
      <c r="P58" s="10">
        <f t="shared" si="7"/>
        <v>15553735</v>
      </c>
      <c r="Q58" s="11">
        <f t="shared" si="8"/>
        <v>0.28008342933266095</v>
      </c>
      <c r="R58" s="8">
        <v>1626720</v>
      </c>
      <c r="S58" s="9">
        <f t="shared" si="9"/>
        <v>2.9293112950942408E-2</v>
      </c>
      <c r="T58" s="8">
        <v>1553796</v>
      </c>
      <c r="U58" s="9">
        <f t="shared" si="10"/>
        <v>2.7979936148029478E-2</v>
      </c>
      <c r="V58" s="12">
        <f t="shared" si="27"/>
        <v>18734251</v>
      </c>
      <c r="W58" s="13">
        <f t="shared" si="11"/>
        <v>0.33735647843163286</v>
      </c>
      <c r="X58" s="8">
        <v>1445435</v>
      </c>
      <c r="Y58" s="9">
        <f t="shared" si="12"/>
        <v>2.6028628601262319E-2</v>
      </c>
      <c r="Z58" s="8">
        <v>1159501</v>
      </c>
      <c r="AA58" s="9">
        <f t="shared" si="13"/>
        <v>2.0879680436541429E-2</v>
      </c>
      <c r="AB58" s="8">
        <v>458581</v>
      </c>
      <c r="AC58" s="9">
        <f t="shared" si="14"/>
        <v>8.2578839813588819E-3</v>
      </c>
      <c r="AD58" s="8">
        <v>1846522</v>
      </c>
      <c r="AE58" s="9">
        <f t="shared" si="15"/>
        <v>3.3251191054637599E-2</v>
      </c>
      <c r="AF58" s="8">
        <v>3507600</v>
      </c>
      <c r="AG58" s="9">
        <f t="shared" si="16"/>
        <v>6.3163004688407104E-2</v>
      </c>
      <c r="AH58" s="8">
        <v>117950</v>
      </c>
      <c r="AI58" s="9">
        <f t="shared" si="17"/>
        <v>2.1239811845699674E-3</v>
      </c>
      <c r="AJ58" s="8">
        <v>1427561</v>
      </c>
      <c r="AK58" s="9">
        <f t="shared" si="18"/>
        <v>2.5706763067620916E-2</v>
      </c>
      <c r="AL58" s="8">
        <v>0</v>
      </c>
      <c r="AM58" s="9">
        <f t="shared" si="0"/>
        <v>0</v>
      </c>
      <c r="AN58" s="8">
        <v>16500</v>
      </c>
      <c r="AO58" s="9">
        <f t="shared" si="19"/>
        <v>2.9712326871898651E-4</v>
      </c>
      <c r="AP58" s="15">
        <f t="shared" si="20"/>
        <v>9979650</v>
      </c>
      <c r="AQ58" s="16">
        <f t="shared" si="21"/>
        <v>0.17970825628311721</v>
      </c>
      <c r="AR58" s="8">
        <v>9485729</v>
      </c>
      <c r="AS58" s="9">
        <f t="shared" si="22"/>
        <v>0.17081398828257474</v>
      </c>
      <c r="AT58" s="8">
        <v>2580513</v>
      </c>
      <c r="AU58" s="9">
        <f t="shared" si="23"/>
        <v>4.6468512577687159E-2</v>
      </c>
      <c r="AV58" s="8">
        <v>14752364</v>
      </c>
      <c r="AW58" s="9">
        <f t="shared" si="24"/>
        <v>0.26565276442498803</v>
      </c>
      <c r="AX58" s="17">
        <f t="shared" si="25"/>
        <v>55532507</v>
      </c>
      <c r="AY58" s="18">
        <f t="shared" si="26"/>
        <v>1</v>
      </c>
    </row>
    <row r="59" spans="1:51" ht="16.5" customHeight="1" x14ac:dyDescent="0.2">
      <c r="A59" s="19">
        <v>57</v>
      </c>
      <c r="B59" s="20" t="s">
        <v>237</v>
      </c>
      <c r="C59" s="21" t="s">
        <v>101</v>
      </c>
      <c r="D59" s="14">
        <v>35907416</v>
      </c>
      <c r="E59" s="22">
        <f t="shared" si="1"/>
        <v>0.33297769263552235</v>
      </c>
      <c r="F59" s="14">
        <v>10132094</v>
      </c>
      <c r="G59" s="22">
        <f t="shared" si="2"/>
        <v>9.3957228269676105E-2</v>
      </c>
      <c r="H59" s="14">
        <v>2238738</v>
      </c>
      <c r="I59" s="22">
        <f t="shared" si="3"/>
        <v>2.0760330224137098E-2</v>
      </c>
      <c r="J59" s="14">
        <v>1503092</v>
      </c>
      <c r="K59" s="22">
        <f t="shared" si="4"/>
        <v>1.3938516377199422E-2</v>
      </c>
      <c r="L59" s="14">
        <v>0</v>
      </c>
      <c r="M59" s="22">
        <f t="shared" si="5"/>
        <v>0</v>
      </c>
      <c r="N59" s="14">
        <v>3945006</v>
      </c>
      <c r="O59" s="22">
        <f t="shared" si="6"/>
        <v>3.6582944183822401E-2</v>
      </c>
      <c r="P59" s="23">
        <f t="shared" si="7"/>
        <v>53726346</v>
      </c>
      <c r="Q59" s="24">
        <f t="shared" si="8"/>
        <v>0.49821671169035736</v>
      </c>
      <c r="R59" s="14">
        <v>5846061</v>
      </c>
      <c r="S59" s="22">
        <f t="shared" si="9"/>
        <v>5.4211862607616054E-2</v>
      </c>
      <c r="T59" s="14">
        <v>4917531</v>
      </c>
      <c r="U59" s="22">
        <f t="shared" si="10"/>
        <v>4.5601391251424296E-2</v>
      </c>
      <c r="V59" s="25">
        <f t="shared" si="27"/>
        <v>64489938</v>
      </c>
      <c r="W59" s="26">
        <f t="shared" si="11"/>
        <v>0.59802996554939769</v>
      </c>
      <c r="X59" s="14">
        <v>5157381</v>
      </c>
      <c r="Y59" s="22">
        <f t="shared" si="12"/>
        <v>4.7825575235552538E-2</v>
      </c>
      <c r="Z59" s="14">
        <v>2941181</v>
      </c>
      <c r="AA59" s="22">
        <f t="shared" si="13"/>
        <v>2.7274245047414113E-2</v>
      </c>
      <c r="AB59" s="14">
        <v>920530</v>
      </c>
      <c r="AC59" s="22">
        <f t="shared" si="14"/>
        <v>8.5362855239089711E-3</v>
      </c>
      <c r="AD59" s="14">
        <v>8603019</v>
      </c>
      <c r="AE59" s="22">
        <f t="shared" si="15"/>
        <v>7.9777765582451241E-2</v>
      </c>
      <c r="AF59" s="14">
        <v>5236546</v>
      </c>
      <c r="AG59" s="22">
        <f t="shared" si="16"/>
        <v>4.855969041213587E-2</v>
      </c>
      <c r="AH59" s="14">
        <v>1004615</v>
      </c>
      <c r="AI59" s="22">
        <f t="shared" si="17"/>
        <v>9.3160249873462161E-3</v>
      </c>
      <c r="AJ59" s="14">
        <v>5556008</v>
      </c>
      <c r="AK59" s="22">
        <f t="shared" si="18"/>
        <v>5.1522134706226234E-2</v>
      </c>
      <c r="AL59" s="14">
        <v>0</v>
      </c>
      <c r="AM59" s="22">
        <f t="shared" si="0"/>
        <v>0</v>
      </c>
      <c r="AN59" s="14">
        <v>79993</v>
      </c>
      <c r="AO59" s="22">
        <f t="shared" si="19"/>
        <v>7.4179341022459933E-4</v>
      </c>
      <c r="AP59" s="27">
        <f t="shared" si="20"/>
        <v>29499273</v>
      </c>
      <c r="AQ59" s="28">
        <f t="shared" si="21"/>
        <v>0.27355351490525975</v>
      </c>
      <c r="AR59" s="14">
        <v>1854225</v>
      </c>
      <c r="AS59" s="22">
        <f t="shared" si="22"/>
        <v>1.7194653108068302E-2</v>
      </c>
      <c r="AT59" s="14">
        <v>456476</v>
      </c>
      <c r="AU59" s="22">
        <f t="shared" si="23"/>
        <v>4.2330064971395518E-3</v>
      </c>
      <c r="AV59" s="14">
        <v>11537390</v>
      </c>
      <c r="AW59" s="22">
        <f t="shared" si="24"/>
        <v>0.10698885994013463</v>
      </c>
      <c r="AX59" s="29">
        <f t="shared" si="25"/>
        <v>107837302</v>
      </c>
      <c r="AY59" s="30">
        <f t="shared" si="26"/>
        <v>1</v>
      </c>
    </row>
    <row r="60" spans="1:51" ht="16.5" customHeight="1" x14ac:dyDescent="0.2">
      <c r="A60" s="19">
        <v>58</v>
      </c>
      <c r="B60" s="20" t="s">
        <v>237</v>
      </c>
      <c r="C60" s="21" t="s">
        <v>102</v>
      </c>
      <c r="D60" s="14">
        <v>34581378</v>
      </c>
      <c r="E60" s="22">
        <f t="shared" si="1"/>
        <v>0.27834897725597141</v>
      </c>
      <c r="F60" s="14">
        <v>9518457</v>
      </c>
      <c r="G60" s="22">
        <f t="shared" si="2"/>
        <v>7.6615014329531397E-2</v>
      </c>
      <c r="H60" s="14">
        <v>1660549</v>
      </c>
      <c r="I60" s="22">
        <f t="shared" si="3"/>
        <v>1.3365925320657439E-2</v>
      </c>
      <c r="J60" s="14">
        <v>1343150</v>
      </c>
      <c r="K60" s="22">
        <f t="shared" si="4"/>
        <v>1.0811148960037336E-2</v>
      </c>
      <c r="L60" s="14">
        <v>0</v>
      </c>
      <c r="M60" s="22">
        <f t="shared" si="5"/>
        <v>0</v>
      </c>
      <c r="N60" s="14">
        <v>4963227</v>
      </c>
      <c r="O60" s="22">
        <f t="shared" si="6"/>
        <v>3.9949511535926165E-2</v>
      </c>
      <c r="P60" s="23">
        <f t="shared" si="7"/>
        <v>52066761</v>
      </c>
      <c r="Q60" s="24">
        <f t="shared" si="8"/>
        <v>0.41909057740212374</v>
      </c>
      <c r="R60" s="14">
        <v>4397918</v>
      </c>
      <c r="S60" s="22">
        <f t="shared" si="9"/>
        <v>3.5399282739849963E-2</v>
      </c>
      <c r="T60" s="14">
        <v>4085366</v>
      </c>
      <c r="U60" s="22">
        <f t="shared" si="10"/>
        <v>3.2883520367994558E-2</v>
      </c>
      <c r="V60" s="25">
        <f t="shared" si="27"/>
        <v>60550045</v>
      </c>
      <c r="W60" s="26">
        <f t="shared" si="11"/>
        <v>0.48737338050996831</v>
      </c>
      <c r="X60" s="14">
        <v>5898111</v>
      </c>
      <c r="Y60" s="22">
        <f t="shared" si="12"/>
        <v>4.7474486545683488E-2</v>
      </c>
      <c r="Z60" s="14">
        <v>2030232</v>
      </c>
      <c r="AA60" s="22">
        <f t="shared" si="13"/>
        <v>1.6341540837162282E-2</v>
      </c>
      <c r="AB60" s="14">
        <v>643896</v>
      </c>
      <c r="AC60" s="22">
        <f t="shared" si="14"/>
        <v>5.1827834350386785E-3</v>
      </c>
      <c r="AD60" s="14">
        <v>10005595</v>
      </c>
      <c r="AE60" s="22">
        <f t="shared" si="15"/>
        <v>8.0536036912336503E-2</v>
      </c>
      <c r="AF60" s="14">
        <v>6752413</v>
      </c>
      <c r="AG60" s="22">
        <f t="shared" si="16"/>
        <v>5.4350848961540105E-2</v>
      </c>
      <c r="AH60" s="14">
        <v>1166869</v>
      </c>
      <c r="AI60" s="22">
        <f t="shared" si="17"/>
        <v>9.3922455242153192E-3</v>
      </c>
      <c r="AJ60" s="14">
        <v>5830806</v>
      </c>
      <c r="AK60" s="22">
        <f t="shared" si="18"/>
        <v>4.6932741855399217E-2</v>
      </c>
      <c r="AL60" s="14">
        <v>10777</v>
      </c>
      <c r="AM60" s="22">
        <f t="shared" si="0"/>
        <v>8.6745153067283902E-5</v>
      </c>
      <c r="AN60" s="14">
        <v>28213</v>
      </c>
      <c r="AO60" s="22">
        <f t="shared" si="19"/>
        <v>2.2708926449728874E-4</v>
      </c>
      <c r="AP60" s="27">
        <f t="shared" si="20"/>
        <v>32366912</v>
      </c>
      <c r="AQ60" s="28">
        <f t="shared" si="21"/>
        <v>0.26052451848894015</v>
      </c>
      <c r="AR60" s="14">
        <v>904555</v>
      </c>
      <c r="AS60" s="22">
        <f t="shared" si="22"/>
        <v>7.2808538491952292E-3</v>
      </c>
      <c r="AT60" s="14">
        <v>4043879</v>
      </c>
      <c r="AU60" s="22">
        <f t="shared" si="23"/>
        <v>3.2549587347181497E-2</v>
      </c>
      <c r="AV60" s="14">
        <v>26372098</v>
      </c>
      <c r="AW60" s="22">
        <f t="shared" si="24"/>
        <v>0.21227165980471482</v>
      </c>
      <c r="AX60" s="29">
        <f t="shared" si="25"/>
        <v>124237489</v>
      </c>
      <c r="AY60" s="30">
        <f t="shared" si="26"/>
        <v>1</v>
      </c>
    </row>
    <row r="61" spans="1:51" ht="16.5" customHeight="1" x14ac:dyDescent="0.2">
      <c r="A61" s="19">
        <v>59</v>
      </c>
      <c r="B61" s="20" t="s">
        <v>237</v>
      </c>
      <c r="C61" s="21" t="s">
        <v>103</v>
      </c>
      <c r="D61" s="14">
        <v>18424713</v>
      </c>
      <c r="E61" s="22">
        <f t="shared" si="1"/>
        <v>0.32805887752368007</v>
      </c>
      <c r="F61" s="14">
        <v>5456346</v>
      </c>
      <c r="G61" s="22">
        <f t="shared" si="2"/>
        <v>9.7152272827306541E-2</v>
      </c>
      <c r="H61" s="14">
        <v>1238458</v>
      </c>
      <c r="I61" s="22">
        <f t="shared" si="3"/>
        <v>2.2051205972121346E-2</v>
      </c>
      <c r="J61" s="14">
        <v>731402</v>
      </c>
      <c r="K61" s="22">
        <f t="shared" si="4"/>
        <v>1.3022885031564652E-2</v>
      </c>
      <c r="L61" s="14">
        <v>12888</v>
      </c>
      <c r="M61" s="22">
        <f t="shared" si="5"/>
        <v>2.2947564032748782E-4</v>
      </c>
      <c r="N61" s="14">
        <v>2950393</v>
      </c>
      <c r="O61" s="22">
        <f t="shared" si="6"/>
        <v>5.2532846282800881E-2</v>
      </c>
      <c r="P61" s="23">
        <f t="shared" si="7"/>
        <v>28814200</v>
      </c>
      <c r="Q61" s="24">
        <f t="shared" si="8"/>
        <v>0.51304756327780099</v>
      </c>
      <c r="R61" s="14">
        <v>3085489</v>
      </c>
      <c r="S61" s="22">
        <f t="shared" si="9"/>
        <v>5.4938280881317504E-2</v>
      </c>
      <c r="T61" s="14">
        <v>3995134</v>
      </c>
      <c r="U61" s="22">
        <f t="shared" si="10"/>
        <v>7.113484891714135E-2</v>
      </c>
      <c r="V61" s="25">
        <f t="shared" si="27"/>
        <v>35894823</v>
      </c>
      <c r="W61" s="26">
        <f t="shared" si="11"/>
        <v>0.63912069307625985</v>
      </c>
      <c r="X61" s="14">
        <v>3707805</v>
      </c>
      <c r="Y61" s="22">
        <f t="shared" si="12"/>
        <v>6.6018849052177295E-2</v>
      </c>
      <c r="Z61" s="14">
        <v>1300787</v>
      </c>
      <c r="AA61" s="22">
        <f t="shared" si="13"/>
        <v>2.3160997032485402E-2</v>
      </c>
      <c r="AB61" s="14">
        <v>527091</v>
      </c>
      <c r="AC61" s="22">
        <f t="shared" si="14"/>
        <v>9.3850515778907406E-3</v>
      </c>
      <c r="AD61" s="14">
        <v>4323779</v>
      </c>
      <c r="AE61" s="22">
        <f t="shared" si="15"/>
        <v>7.6986495550864745E-2</v>
      </c>
      <c r="AF61" s="14">
        <v>4406115</v>
      </c>
      <c r="AG61" s="22">
        <f t="shared" si="16"/>
        <v>7.8452518698133841E-2</v>
      </c>
      <c r="AH61" s="14">
        <v>0</v>
      </c>
      <c r="AI61" s="22">
        <f t="shared" si="17"/>
        <v>0</v>
      </c>
      <c r="AJ61" s="14">
        <v>4090736</v>
      </c>
      <c r="AK61" s="22">
        <f t="shared" si="18"/>
        <v>7.2837078135529656E-2</v>
      </c>
      <c r="AL61" s="14">
        <v>0</v>
      </c>
      <c r="AM61" s="22">
        <f t="shared" si="0"/>
        <v>0</v>
      </c>
      <c r="AN61" s="14">
        <v>24991</v>
      </c>
      <c r="AO61" s="22">
        <f t="shared" si="19"/>
        <v>4.4497406327003786E-4</v>
      </c>
      <c r="AP61" s="27">
        <f t="shared" si="20"/>
        <v>18381304</v>
      </c>
      <c r="AQ61" s="28">
        <f t="shared" si="21"/>
        <v>0.32728596411035171</v>
      </c>
      <c r="AR61" s="14">
        <v>90630</v>
      </c>
      <c r="AS61" s="22">
        <f t="shared" si="22"/>
        <v>1.6137009064928786E-3</v>
      </c>
      <c r="AT61" s="14">
        <v>1566714</v>
      </c>
      <c r="AU61" s="22">
        <f t="shared" si="23"/>
        <v>2.7895926315955909E-2</v>
      </c>
      <c r="AV61" s="14">
        <v>229353</v>
      </c>
      <c r="AW61" s="22">
        <f t="shared" si="24"/>
        <v>4.0837155909396582E-3</v>
      </c>
      <c r="AX61" s="29">
        <f t="shared" si="25"/>
        <v>56162824</v>
      </c>
      <c r="AY61" s="30">
        <f t="shared" si="26"/>
        <v>1</v>
      </c>
    </row>
    <row r="62" spans="1:51" ht="16.5" customHeight="1" x14ac:dyDescent="0.2">
      <c r="A62" s="31">
        <v>60</v>
      </c>
      <c r="B62" s="32" t="s">
        <v>237</v>
      </c>
      <c r="C62" s="33" t="s">
        <v>104</v>
      </c>
      <c r="D62" s="34">
        <v>24364046</v>
      </c>
      <c r="E62" s="35">
        <f t="shared" si="1"/>
        <v>0.3085702424052526</v>
      </c>
      <c r="F62" s="34">
        <v>7952315</v>
      </c>
      <c r="G62" s="35">
        <f t="shared" si="2"/>
        <v>0.10071593885649889</v>
      </c>
      <c r="H62" s="34">
        <v>1497139</v>
      </c>
      <c r="I62" s="35">
        <f t="shared" si="3"/>
        <v>1.8961240844166748E-2</v>
      </c>
      <c r="J62" s="34">
        <v>489420</v>
      </c>
      <c r="K62" s="35">
        <f t="shared" si="4"/>
        <v>6.1984962611701987E-3</v>
      </c>
      <c r="L62" s="34">
        <v>4152</v>
      </c>
      <c r="M62" s="35">
        <f t="shared" si="5"/>
        <v>5.2585011802498193E-5</v>
      </c>
      <c r="N62" s="34">
        <v>2975776</v>
      </c>
      <c r="O62" s="35">
        <f t="shared" si="6"/>
        <v>3.7688154162232868E-2</v>
      </c>
      <c r="P62" s="36">
        <f t="shared" si="7"/>
        <v>37282848</v>
      </c>
      <c r="Q62" s="37">
        <f t="shared" si="8"/>
        <v>0.47218665754112382</v>
      </c>
      <c r="R62" s="34">
        <v>3065512</v>
      </c>
      <c r="S62" s="35">
        <f t="shared" si="9"/>
        <v>3.8824659128299577E-2</v>
      </c>
      <c r="T62" s="34">
        <v>2847234</v>
      </c>
      <c r="U62" s="35">
        <f t="shared" si="10"/>
        <v>3.6060171843563138E-2</v>
      </c>
      <c r="V62" s="38">
        <f t="shared" si="27"/>
        <v>43195594</v>
      </c>
      <c r="W62" s="39">
        <f t="shared" si="11"/>
        <v>0.54707148851298659</v>
      </c>
      <c r="X62" s="34">
        <v>3687613</v>
      </c>
      <c r="Y62" s="35">
        <f t="shared" si="12"/>
        <v>4.6703558075155534E-2</v>
      </c>
      <c r="Z62" s="34">
        <v>1506869</v>
      </c>
      <c r="AA62" s="35">
        <f t="shared" si="13"/>
        <v>1.9084471134349384E-2</v>
      </c>
      <c r="AB62" s="34">
        <v>646992</v>
      </c>
      <c r="AC62" s="35">
        <f t="shared" si="14"/>
        <v>8.1941430530158739E-3</v>
      </c>
      <c r="AD62" s="34">
        <v>6149643</v>
      </c>
      <c r="AE62" s="35">
        <f t="shared" si="15"/>
        <v>7.7885127585778036E-2</v>
      </c>
      <c r="AF62" s="34">
        <v>3935549</v>
      </c>
      <c r="AG62" s="35">
        <f t="shared" si="16"/>
        <v>4.9843663442752879E-2</v>
      </c>
      <c r="AH62" s="34">
        <v>209936</v>
      </c>
      <c r="AI62" s="35">
        <f t="shared" si="17"/>
        <v>2.6588359917556021E-3</v>
      </c>
      <c r="AJ62" s="34">
        <v>4620721</v>
      </c>
      <c r="AK62" s="35">
        <f t="shared" si="18"/>
        <v>5.8521355568653961E-2</v>
      </c>
      <c r="AL62" s="34">
        <v>0</v>
      </c>
      <c r="AM62" s="35">
        <f t="shared" si="0"/>
        <v>0</v>
      </c>
      <c r="AN62" s="34">
        <v>20000</v>
      </c>
      <c r="AO62" s="35">
        <f t="shared" si="19"/>
        <v>2.5329967149565602E-4</v>
      </c>
      <c r="AP62" s="40">
        <f t="shared" si="20"/>
        <v>20777323</v>
      </c>
      <c r="AQ62" s="41">
        <f t="shared" si="21"/>
        <v>0.26314445452295693</v>
      </c>
      <c r="AR62" s="34">
        <v>5053966</v>
      </c>
      <c r="AS62" s="35">
        <f t="shared" si="22"/>
        <v>6.400839637751074E-2</v>
      </c>
      <c r="AT62" s="34">
        <v>7074421</v>
      </c>
      <c r="AU62" s="35">
        <f t="shared" si="23"/>
        <v>8.9597425766098526E-2</v>
      </c>
      <c r="AV62" s="34">
        <v>2856556</v>
      </c>
      <c r="AW62" s="35">
        <f t="shared" si="24"/>
        <v>3.6178234820447262E-2</v>
      </c>
      <c r="AX62" s="42">
        <f t="shared" si="25"/>
        <v>78957860</v>
      </c>
      <c r="AY62" s="43">
        <f t="shared" si="26"/>
        <v>1</v>
      </c>
    </row>
    <row r="63" spans="1:51" ht="16.5" customHeight="1" x14ac:dyDescent="0.2">
      <c r="A63" s="5">
        <v>61</v>
      </c>
      <c r="B63" s="6" t="s">
        <v>237</v>
      </c>
      <c r="C63" s="7" t="s">
        <v>105</v>
      </c>
      <c r="D63" s="8">
        <v>17914102</v>
      </c>
      <c r="E63" s="9">
        <f t="shared" si="1"/>
        <v>0.24490955637553749</v>
      </c>
      <c r="F63" s="8">
        <v>8061209</v>
      </c>
      <c r="G63" s="9">
        <f t="shared" si="2"/>
        <v>0.11020742876424898</v>
      </c>
      <c r="H63" s="8">
        <v>707609</v>
      </c>
      <c r="I63" s="9">
        <f t="shared" si="3"/>
        <v>9.6739544230203499E-3</v>
      </c>
      <c r="J63" s="8">
        <v>2474473</v>
      </c>
      <c r="K63" s="9">
        <f t="shared" si="4"/>
        <v>3.3829330920034137E-2</v>
      </c>
      <c r="L63" s="8">
        <v>0</v>
      </c>
      <c r="M63" s="9">
        <f t="shared" si="5"/>
        <v>0</v>
      </c>
      <c r="N63" s="8">
        <v>5031357</v>
      </c>
      <c r="O63" s="9">
        <f t="shared" si="6"/>
        <v>6.8785329615570739E-2</v>
      </c>
      <c r="P63" s="10">
        <f t="shared" si="7"/>
        <v>34188750</v>
      </c>
      <c r="Q63" s="11">
        <f t="shared" si="8"/>
        <v>0.4674056000984117</v>
      </c>
      <c r="R63" s="8">
        <v>3363955</v>
      </c>
      <c r="S63" s="9">
        <f t="shared" si="9"/>
        <v>4.5989730700275747E-2</v>
      </c>
      <c r="T63" s="8">
        <v>2708119</v>
      </c>
      <c r="U63" s="9">
        <f t="shared" si="10"/>
        <v>3.7023581918991202E-2</v>
      </c>
      <c r="V63" s="12">
        <f t="shared" si="27"/>
        <v>40260824</v>
      </c>
      <c r="W63" s="13">
        <f t="shared" si="11"/>
        <v>0.55041891271767862</v>
      </c>
      <c r="X63" s="8">
        <v>3253588</v>
      </c>
      <c r="Y63" s="9">
        <f t="shared" si="12"/>
        <v>4.4480867291521071E-2</v>
      </c>
      <c r="Z63" s="8">
        <v>1635839</v>
      </c>
      <c r="AA63" s="9">
        <f t="shared" si="13"/>
        <v>2.2364090803535831E-2</v>
      </c>
      <c r="AB63" s="8">
        <v>433727</v>
      </c>
      <c r="AC63" s="9">
        <f t="shared" si="14"/>
        <v>5.9296238883809384E-3</v>
      </c>
      <c r="AD63" s="8">
        <v>4037839</v>
      </c>
      <c r="AE63" s="9">
        <f t="shared" si="15"/>
        <v>5.5202619601353385E-2</v>
      </c>
      <c r="AF63" s="8">
        <v>3026938</v>
      </c>
      <c r="AG63" s="9">
        <f t="shared" si="16"/>
        <v>4.138226090016997E-2</v>
      </c>
      <c r="AH63" s="8">
        <v>399276</v>
      </c>
      <c r="AI63" s="9">
        <f t="shared" si="17"/>
        <v>5.4586329826300586E-3</v>
      </c>
      <c r="AJ63" s="8">
        <v>2984581</v>
      </c>
      <c r="AK63" s="9">
        <f t="shared" si="18"/>
        <v>4.0803184478734017E-2</v>
      </c>
      <c r="AL63" s="8">
        <v>53</v>
      </c>
      <c r="AM63" s="9">
        <f t="shared" si="0"/>
        <v>7.2458036065126153E-7</v>
      </c>
      <c r="AN63" s="8">
        <v>0</v>
      </c>
      <c r="AO63" s="9">
        <f t="shared" si="19"/>
        <v>0</v>
      </c>
      <c r="AP63" s="15">
        <f t="shared" si="20"/>
        <v>15771841</v>
      </c>
      <c r="AQ63" s="16">
        <f t="shared" si="21"/>
        <v>0.21562200452668592</v>
      </c>
      <c r="AR63" s="8">
        <v>6764583</v>
      </c>
      <c r="AS63" s="9">
        <f t="shared" si="22"/>
        <v>9.2480829996139491E-2</v>
      </c>
      <c r="AT63" s="8">
        <v>3960294</v>
      </c>
      <c r="AU63" s="9">
        <f t="shared" si="23"/>
        <v>5.4142476505755231E-2</v>
      </c>
      <c r="AV63" s="8">
        <v>6388244</v>
      </c>
      <c r="AW63" s="9">
        <f t="shared" si="24"/>
        <v>8.7335776253740713E-2</v>
      </c>
      <c r="AX63" s="17">
        <f t="shared" si="25"/>
        <v>73145786</v>
      </c>
      <c r="AY63" s="18">
        <f t="shared" si="26"/>
        <v>1</v>
      </c>
    </row>
    <row r="64" spans="1:51" ht="16.5" customHeight="1" x14ac:dyDescent="0.2">
      <c r="A64" s="19">
        <v>62</v>
      </c>
      <c r="B64" s="20" t="s">
        <v>237</v>
      </c>
      <c r="C64" s="21" t="s">
        <v>106</v>
      </c>
      <c r="D64" s="14">
        <v>8960458</v>
      </c>
      <c r="E64" s="22">
        <f t="shared" si="1"/>
        <v>0.38373117784504246</v>
      </c>
      <c r="F64" s="14">
        <v>1473919</v>
      </c>
      <c r="G64" s="22">
        <f t="shared" si="2"/>
        <v>6.3120509455899143E-2</v>
      </c>
      <c r="H64" s="14">
        <v>820208</v>
      </c>
      <c r="I64" s="22">
        <f t="shared" si="3"/>
        <v>3.5125367689679096E-2</v>
      </c>
      <c r="J64" s="14">
        <v>164004</v>
      </c>
      <c r="K64" s="22">
        <f t="shared" si="4"/>
        <v>7.0234633197653893E-3</v>
      </c>
      <c r="L64" s="14">
        <v>0</v>
      </c>
      <c r="M64" s="22">
        <f t="shared" si="5"/>
        <v>0</v>
      </c>
      <c r="N64" s="14">
        <v>865045</v>
      </c>
      <c r="O64" s="22">
        <f t="shared" si="6"/>
        <v>3.7045510032965363E-2</v>
      </c>
      <c r="P64" s="23">
        <f t="shared" si="7"/>
        <v>12283634</v>
      </c>
      <c r="Q64" s="24">
        <f t="shared" si="8"/>
        <v>0.52604602834335146</v>
      </c>
      <c r="R64" s="14">
        <v>1361294</v>
      </c>
      <c r="S64" s="22">
        <f t="shared" si="9"/>
        <v>5.8297349311094281E-2</v>
      </c>
      <c r="T64" s="14">
        <v>1225450</v>
      </c>
      <c r="U64" s="22">
        <f t="shared" si="10"/>
        <v>5.2479836621097634E-2</v>
      </c>
      <c r="V64" s="25">
        <f t="shared" si="27"/>
        <v>14870378</v>
      </c>
      <c r="W64" s="26">
        <f t="shared" si="11"/>
        <v>0.63682321427554334</v>
      </c>
      <c r="X64" s="14">
        <v>1054186</v>
      </c>
      <c r="Y64" s="22">
        <f t="shared" si="12"/>
        <v>4.5145464154594993E-2</v>
      </c>
      <c r="Z64" s="14">
        <v>562440</v>
      </c>
      <c r="AA64" s="22">
        <f t="shared" si="13"/>
        <v>2.4086465632355586E-2</v>
      </c>
      <c r="AB64" s="14">
        <v>506256</v>
      </c>
      <c r="AC64" s="22">
        <f t="shared" si="14"/>
        <v>2.1680388566200502E-2</v>
      </c>
      <c r="AD64" s="14">
        <v>1604260</v>
      </c>
      <c r="AE64" s="22">
        <f t="shared" si="15"/>
        <v>6.8702356438665055E-2</v>
      </c>
      <c r="AF64" s="14">
        <v>1599621</v>
      </c>
      <c r="AG64" s="22">
        <f t="shared" si="16"/>
        <v>6.8503691489393143E-2</v>
      </c>
      <c r="AH64" s="14">
        <v>15760</v>
      </c>
      <c r="AI64" s="22">
        <f t="shared" si="17"/>
        <v>6.7492123313762193E-4</v>
      </c>
      <c r="AJ64" s="14">
        <v>1432706</v>
      </c>
      <c r="AK64" s="22">
        <f t="shared" si="18"/>
        <v>6.135556473627346E-2</v>
      </c>
      <c r="AL64" s="14">
        <v>0</v>
      </c>
      <c r="AM64" s="22">
        <f t="shared" si="0"/>
        <v>0</v>
      </c>
      <c r="AN64" s="14">
        <v>10062</v>
      </c>
      <c r="AO64" s="22">
        <f t="shared" si="19"/>
        <v>4.3090466039535225E-4</v>
      </c>
      <c r="AP64" s="27">
        <f t="shared" si="20"/>
        <v>6785291</v>
      </c>
      <c r="AQ64" s="28">
        <f t="shared" si="21"/>
        <v>0.29057975691101573</v>
      </c>
      <c r="AR64" s="14">
        <v>1444176</v>
      </c>
      <c r="AS64" s="22">
        <f t="shared" si="22"/>
        <v>6.184676692815725E-2</v>
      </c>
      <c r="AT64" s="14">
        <v>0</v>
      </c>
      <c r="AU64" s="22">
        <f t="shared" si="23"/>
        <v>0</v>
      </c>
      <c r="AV64" s="14">
        <v>251028</v>
      </c>
      <c r="AW64" s="22">
        <f t="shared" si="24"/>
        <v>1.0750261885283689E-2</v>
      </c>
      <c r="AX64" s="29">
        <f t="shared" si="25"/>
        <v>23350873</v>
      </c>
      <c r="AY64" s="30">
        <f t="shared" si="26"/>
        <v>1</v>
      </c>
    </row>
    <row r="65" spans="1:51" ht="16.5" customHeight="1" x14ac:dyDescent="0.2">
      <c r="A65" s="19">
        <v>63</v>
      </c>
      <c r="B65" s="20" t="s">
        <v>237</v>
      </c>
      <c r="C65" s="21" t="s">
        <v>107</v>
      </c>
      <c r="D65" s="14">
        <v>9915789</v>
      </c>
      <c r="E65" s="22">
        <f t="shared" si="1"/>
        <v>0.30149957880074746</v>
      </c>
      <c r="F65" s="14">
        <v>3278005</v>
      </c>
      <c r="G65" s="22">
        <f t="shared" si="2"/>
        <v>9.9671052581569067E-2</v>
      </c>
      <c r="H65" s="14">
        <v>470815</v>
      </c>
      <c r="I65" s="22">
        <f t="shared" si="3"/>
        <v>1.4315605565333622E-2</v>
      </c>
      <c r="J65" s="14">
        <v>952960</v>
      </c>
      <c r="K65" s="22">
        <f t="shared" si="4"/>
        <v>2.897571122317753E-2</v>
      </c>
      <c r="L65" s="14">
        <v>131832</v>
      </c>
      <c r="M65" s="22">
        <f t="shared" si="5"/>
        <v>4.0084851011311495E-3</v>
      </c>
      <c r="N65" s="14">
        <v>1821150</v>
      </c>
      <c r="O65" s="22">
        <f t="shared" si="6"/>
        <v>5.5373904984563627E-2</v>
      </c>
      <c r="P65" s="23">
        <f t="shared" si="7"/>
        <v>16570551</v>
      </c>
      <c r="Q65" s="24">
        <f t="shared" si="8"/>
        <v>0.50384433825652242</v>
      </c>
      <c r="R65" s="14">
        <v>1285260</v>
      </c>
      <c r="S65" s="22">
        <f t="shared" si="9"/>
        <v>3.9079628323015814E-2</v>
      </c>
      <c r="T65" s="14">
        <v>1830125</v>
      </c>
      <c r="U65" s="22">
        <f t="shared" si="10"/>
        <v>5.5646798923688061E-2</v>
      </c>
      <c r="V65" s="25">
        <f t="shared" si="27"/>
        <v>19685936</v>
      </c>
      <c r="W65" s="26">
        <f t="shared" si="11"/>
        <v>0.5985707655032263</v>
      </c>
      <c r="X65" s="14">
        <v>1982918</v>
      </c>
      <c r="Y65" s="22">
        <f t="shared" si="12"/>
        <v>6.0292624398968202E-2</v>
      </c>
      <c r="Z65" s="14">
        <v>820609</v>
      </c>
      <c r="AA65" s="22">
        <f t="shared" si="13"/>
        <v>2.4951445402892555E-2</v>
      </c>
      <c r="AB65" s="14">
        <v>646542</v>
      </c>
      <c r="AC65" s="22">
        <f t="shared" si="14"/>
        <v>1.9658762472355235E-2</v>
      </c>
      <c r="AD65" s="14">
        <v>3637360</v>
      </c>
      <c r="AE65" s="22">
        <f t="shared" si="15"/>
        <v>0.11059760428007158</v>
      </c>
      <c r="AF65" s="14">
        <v>2092133</v>
      </c>
      <c r="AG65" s="22">
        <f t="shared" si="16"/>
        <v>6.3613416773505779E-2</v>
      </c>
      <c r="AH65" s="14">
        <v>1969453</v>
      </c>
      <c r="AI65" s="22">
        <f t="shared" si="17"/>
        <v>5.9883207475256731E-2</v>
      </c>
      <c r="AJ65" s="14">
        <v>1335544</v>
      </c>
      <c r="AK65" s="22">
        <f t="shared" si="18"/>
        <v>4.0608564126350957E-2</v>
      </c>
      <c r="AL65" s="14">
        <v>0</v>
      </c>
      <c r="AM65" s="22">
        <f t="shared" si="0"/>
        <v>0</v>
      </c>
      <c r="AN65" s="14">
        <v>13000</v>
      </c>
      <c r="AO65" s="22">
        <f t="shared" si="19"/>
        <v>3.9527812909388417E-4</v>
      </c>
      <c r="AP65" s="27">
        <f t="shared" si="20"/>
        <v>12497559</v>
      </c>
      <c r="AQ65" s="28">
        <f t="shared" si="21"/>
        <v>0.38000090305849493</v>
      </c>
      <c r="AR65" s="14">
        <v>27742</v>
      </c>
      <c r="AS65" s="22">
        <f t="shared" si="22"/>
        <v>8.4352352748634887E-4</v>
      </c>
      <c r="AT65" s="14">
        <v>67084</v>
      </c>
      <c r="AU65" s="22">
        <f t="shared" si="23"/>
        <v>2.0397567701641636E-3</v>
      </c>
      <c r="AV65" s="14">
        <v>609914</v>
      </c>
      <c r="AW65" s="22">
        <f t="shared" si="24"/>
        <v>1.8545051140628252E-2</v>
      </c>
      <c r="AX65" s="29">
        <f t="shared" si="25"/>
        <v>32888235</v>
      </c>
      <c r="AY65" s="30">
        <f t="shared" si="26"/>
        <v>1</v>
      </c>
    </row>
    <row r="66" spans="1:51" ht="16.5" customHeight="1" x14ac:dyDescent="0.2">
      <c r="A66" s="19">
        <v>64</v>
      </c>
      <c r="B66" s="20" t="s">
        <v>237</v>
      </c>
      <c r="C66" s="21" t="s">
        <v>108</v>
      </c>
      <c r="D66" s="14">
        <v>8766485</v>
      </c>
      <c r="E66" s="22">
        <f t="shared" si="1"/>
        <v>0.32609332865435509</v>
      </c>
      <c r="F66" s="14">
        <v>2684933</v>
      </c>
      <c r="G66" s="22">
        <f t="shared" si="2"/>
        <v>9.9873408690475549E-2</v>
      </c>
      <c r="H66" s="14">
        <v>901013</v>
      </c>
      <c r="I66" s="22">
        <f t="shared" si="3"/>
        <v>3.3515636920709545E-2</v>
      </c>
      <c r="J66" s="14">
        <v>254883</v>
      </c>
      <c r="K66" s="22">
        <f t="shared" si="4"/>
        <v>9.4810686252709015E-3</v>
      </c>
      <c r="L66" s="14">
        <v>147733</v>
      </c>
      <c r="M66" s="22">
        <f t="shared" si="5"/>
        <v>5.4953320198567425E-3</v>
      </c>
      <c r="N66" s="14">
        <v>1185962</v>
      </c>
      <c r="O66" s="22">
        <f t="shared" si="6"/>
        <v>4.4115092450118402E-2</v>
      </c>
      <c r="P66" s="23">
        <f t="shared" si="7"/>
        <v>13941009</v>
      </c>
      <c r="Q66" s="24">
        <f t="shared" si="8"/>
        <v>0.51857386736078614</v>
      </c>
      <c r="R66" s="14">
        <v>1248748</v>
      </c>
      <c r="S66" s="22">
        <f t="shared" si="9"/>
        <v>4.6450589029750071E-2</v>
      </c>
      <c r="T66" s="14">
        <v>1837467</v>
      </c>
      <c r="U66" s="22">
        <f t="shared" si="10"/>
        <v>6.8349598536075959E-2</v>
      </c>
      <c r="V66" s="25">
        <f t="shared" si="27"/>
        <v>17027224</v>
      </c>
      <c r="W66" s="26">
        <f t="shared" si="11"/>
        <v>0.63337405492661225</v>
      </c>
      <c r="X66" s="14">
        <v>1684881</v>
      </c>
      <c r="Y66" s="22">
        <f t="shared" si="12"/>
        <v>6.2673745939960931E-2</v>
      </c>
      <c r="Z66" s="14">
        <v>632219</v>
      </c>
      <c r="AA66" s="22">
        <f t="shared" si="13"/>
        <v>2.3517110694711473E-2</v>
      </c>
      <c r="AB66" s="14">
        <v>376953</v>
      </c>
      <c r="AC66" s="22">
        <f t="shared" si="14"/>
        <v>1.4021795339437084E-2</v>
      </c>
      <c r="AD66" s="14">
        <v>2449890</v>
      </c>
      <c r="AE66" s="22">
        <f t="shared" si="15"/>
        <v>9.1130342998022348E-2</v>
      </c>
      <c r="AF66" s="14">
        <v>1465737</v>
      </c>
      <c r="AG66" s="22">
        <f t="shared" si="16"/>
        <v>5.4522086932430547E-2</v>
      </c>
      <c r="AH66" s="14">
        <v>26705</v>
      </c>
      <c r="AI66" s="22">
        <f t="shared" si="17"/>
        <v>9.9336533875487741E-4</v>
      </c>
      <c r="AJ66" s="14">
        <v>1722805</v>
      </c>
      <c r="AK66" s="22">
        <f t="shared" si="18"/>
        <v>6.4084432594405411E-2</v>
      </c>
      <c r="AL66" s="14">
        <v>0</v>
      </c>
      <c r="AM66" s="22">
        <f t="shared" si="0"/>
        <v>0</v>
      </c>
      <c r="AN66" s="14">
        <v>18960</v>
      </c>
      <c r="AO66" s="22">
        <f t="shared" si="19"/>
        <v>7.0526893176530521E-4</v>
      </c>
      <c r="AP66" s="27">
        <f t="shared" si="20"/>
        <v>8378150</v>
      </c>
      <c r="AQ66" s="28">
        <f t="shared" si="21"/>
        <v>0.31164814876948799</v>
      </c>
      <c r="AR66" s="14">
        <v>0</v>
      </c>
      <c r="AS66" s="22">
        <f t="shared" si="22"/>
        <v>0</v>
      </c>
      <c r="AT66" s="14">
        <v>1218385</v>
      </c>
      <c r="AU66" s="22">
        <f t="shared" si="23"/>
        <v>4.5321154400256934E-2</v>
      </c>
      <c r="AV66" s="14">
        <v>259603</v>
      </c>
      <c r="AW66" s="22">
        <f t="shared" si="24"/>
        <v>9.6566419036428555E-3</v>
      </c>
      <c r="AX66" s="29">
        <f t="shared" si="25"/>
        <v>26883362</v>
      </c>
      <c r="AY66" s="30">
        <f t="shared" si="26"/>
        <v>1</v>
      </c>
    </row>
    <row r="67" spans="1:51" ht="16.5" customHeight="1" x14ac:dyDescent="0.2">
      <c r="A67" s="31">
        <v>65</v>
      </c>
      <c r="B67" s="32" t="s">
        <v>237</v>
      </c>
      <c r="C67" s="33" t="s">
        <v>109</v>
      </c>
      <c r="D67" s="34">
        <v>28390567</v>
      </c>
      <c r="E67" s="35">
        <f t="shared" si="1"/>
        <v>0.24326740901074478</v>
      </c>
      <c r="F67" s="34">
        <v>13659596</v>
      </c>
      <c r="G67" s="35">
        <f t="shared" si="2"/>
        <v>0.11704361265675085</v>
      </c>
      <c r="H67" s="34">
        <v>1418447</v>
      </c>
      <c r="I67" s="35">
        <f t="shared" si="3"/>
        <v>1.2154104795056185E-2</v>
      </c>
      <c r="J67" s="34">
        <v>7160674</v>
      </c>
      <c r="K67" s="35">
        <f t="shared" si="4"/>
        <v>6.1356950382519863E-2</v>
      </c>
      <c r="L67" s="34">
        <v>0</v>
      </c>
      <c r="M67" s="35">
        <f t="shared" si="5"/>
        <v>0</v>
      </c>
      <c r="N67" s="34">
        <v>5305624</v>
      </c>
      <c r="O67" s="35">
        <f t="shared" si="6"/>
        <v>4.546176917372674E-2</v>
      </c>
      <c r="P67" s="36">
        <f t="shared" si="7"/>
        <v>55934908</v>
      </c>
      <c r="Q67" s="37">
        <f t="shared" si="8"/>
        <v>0.47928384601879842</v>
      </c>
      <c r="R67" s="34">
        <v>5908324</v>
      </c>
      <c r="S67" s="35">
        <f t="shared" si="9"/>
        <v>5.062606432185731E-2</v>
      </c>
      <c r="T67" s="34">
        <v>4622323</v>
      </c>
      <c r="U67" s="35">
        <f t="shared" si="10"/>
        <v>3.9606836306607503E-2</v>
      </c>
      <c r="V67" s="38">
        <f t="shared" si="27"/>
        <v>66465555</v>
      </c>
      <c r="W67" s="39">
        <f t="shared" si="11"/>
        <v>0.56951674664726326</v>
      </c>
      <c r="X67" s="34">
        <v>5223696</v>
      </c>
      <c r="Y67" s="35">
        <f t="shared" si="12"/>
        <v>4.4759760922696311E-2</v>
      </c>
      <c r="Z67" s="34">
        <v>2675026</v>
      </c>
      <c r="AA67" s="35">
        <f t="shared" si="13"/>
        <v>2.2921227464614446E-2</v>
      </c>
      <c r="AB67" s="34">
        <v>1464991</v>
      </c>
      <c r="AC67" s="35">
        <f t="shared" si="14"/>
        <v>1.255292170790601E-2</v>
      </c>
      <c r="AD67" s="34">
        <v>8561503</v>
      </c>
      <c r="AE67" s="35">
        <f t="shared" si="15"/>
        <v>7.3360093584876926E-2</v>
      </c>
      <c r="AF67" s="34">
        <v>3939139</v>
      </c>
      <c r="AG67" s="35">
        <f t="shared" si="16"/>
        <v>3.3752905965674311E-2</v>
      </c>
      <c r="AH67" s="34">
        <v>3459105</v>
      </c>
      <c r="AI67" s="35">
        <f t="shared" si="17"/>
        <v>2.9639686690516337E-2</v>
      </c>
      <c r="AJ67" s="34">
        <v>6225899</v>
      </c>
      <c r="AK67" s="35">
        <f t="shared" si="18"/>
        <v>5.3347237428987837E-2</v>
      </c>
      <c r="AL67" s="34">
        <v>0</v>
      </c>
      <c r="AM67" s="35">
        <f t="shared" ref="AM67:AM73" si="28">IFERROR(AL67/$AX67,0)</f>
        <v>0</v>
      </c>
      <c r="AN67" s="34">
        <v>0</v>
      </c>
      <c r="AO67" s="35">
        <f t="shared" si="19"/>
        <v>0</v>
      </c>
      <c r="AP67" s="40">
        <f t="shared" si="20"/>
        <v>31549359</v>
      </c>
      <c r="AQ67" s="41">
        <f t="shared" si="21"/>
        <v>0.27033383376527215</v>
      </c>
      <c r="AR67" s="34">
        <v>9080983</v>
      </c>
      <c r="AS67" s="35">
        <f t="shared" si="22"/>
        <v>7.7811309850931126E-2</v>
      </c>
      <c r="AT67" s="34">
        <v>6640043</v>
      </c>
      <c r="AU67" s="35">
        <f t="shared" si="23"/>
        <v>5.689587165800291E-2</v>
      </c>
      <c r="AV67" s="34">
        <v>2969241</v>
      </c>
      <c r="AW67" s="35">
        <f t="shared" si="24"/>
        <v>2.5442238078530549E-2</v>
      </c>
      <c r="AX67" s="42">
        <f t="shared" si="25"/>
        <v>116705181</v>
      </c>
      <c r="AY67" s="43">
        <f t="shared" si="26"/>
        <v>1</v>
      </c>
    </row>
    <row r="68" spans="1:51" ht="16.5" customHeight="1" x14ac:dyDescent="0.2">
      <c r="A68" s="5">
        <v>66</v>
      </c>
      <c r="B68" s="6" t="s">
        <v>237</v>
      </c>
      <c r="C68" s="7" t="s">
        <v>110</v>
      </c>
      <c r="D68" s="8">
        <v>9480381</v>
      </c>
      <c r="E68" s="9">
        <f t="shared" ref="E68:E71" si="29">IFERROR(D68/$AX68,0)</f>
        <v>0.25946725958573941</v>
      </c>
      <c r="F68" s="8">
        <v>2713890</v>
      </c>
      <c r="G68" s="9">
        <f t="shared" ref="G68:G71" si="30">IFERROR(F68/$AX68,0)</f>
        <v>7.4276086701277333E-2</v>
      </c>
      <c r="H68" s="8">
        <v>307175</v>
      </c>
      <c r="I68" s="9">
        <f t="shared" ref="I68:I71" si="31">IFERROR(H68/$AX68,0)</f>
        <v>8.4070308422466884E-3</v>
      </c>
      <c r="J68" s="8">
        <v>590353</v>
      </c>
      <c r="K68" s="9">
        <f t="shared" ref="K68:K71" si="32">IFERROR(J68/$AX68,0)</f>
        <v>1.6157291051722502E-2</v>
      </c>
      <c r="L68" s="8">
        <v>7779</v>
      </c>
      <c r="M68" s="9">
        <f t="shared" ref="M68:M71" si="33">IFERROR(L68/$AX68,0)</f>
        <v>2.1290239414612839E-4</v>
      </c>
      <c r="N68" s="8">
        <v>908847</v>
      </c>
      <c r="O68" s="9">
        <f t="shared" ref="O68:O71" si="34">IFERROR(N68/$AX68,0)</f>
        <v>2.4874110067171402E-2</v>
      </c>
      <c r="P68" s="10">
        <f t="shared" ref="P68:P71" si="35">SUM(D68,F68,H68,J68,L68,N68)</f>
        <v>14008425</v>
      </c>
      <c r="Q68" s="11">
        <f>IFERROR(P68/$AX68,0)</f>
        <v>0.38339468064230348</v>
      </c>
      <c r="R68" s="8">
        <v>2803882</v>
      </c>
      <c r="S68" s="9">
        <f t="shared" ref="S68:S78" si="36">IFERROR(R68/$AX68,0)</f>
        <v>7.6739065522976574E-2</v>
      </c>
      <c r="T68" s="8">
        <v>1696521</v>
      </c>
      <c r="U68" s="9">
        <f t="shared" ref="U68:U78" si="37">IFERROR(T68/$AX68,0)</f>
        <v>4.6431852759889945E-2</v>
      </c>
      <c r="V68" s="12">
        <f t="shared" si="27"/>
        <v>18508828</v>
      </c>
      <c r="W68" s="13">
        <f t="shared" ref="W68:W78" si="38">IFERROR(V68/$AX68,0)</f>
        <v>0.50656559892516995</v>
      </c>
      <c r="X68" s="8">
        <v>1863825</v>
      </c>
      <c r="Y68" s="9">
        <f>IFERROR(X68/$AX68,0)</f>
        <v>5.1010773205991483E-2</v>
      </c>
      <c r="Z68" s="8">
        <v>1453882</v>
      </c>
      <c r="AA68" s="9">
        <f>IFERROR(Z68/$AX68,0)</f>
        <v>3.9791098933791159E-2</v>
      </c>
      <c r="AB68" s="8">
        <v>834113</v>
      </c>
      <c r="AC68" s="9">
        <f>IFERROR(AB68/$AX68,0)</f>
        <v>2.2828725374522379E-2</v>
      </c>
      <c r="AD68" s="8">
        <v>2653098</v>
      </c>
      <c r="AE68" s="9">
        <f>IFERROR(AD68/$AX68,0)</f>
        <v>7.2612278712470099E-2</v>
      </c>
      <c r="AF68" s="8">
        <v>1439639</v>
      </c>
      <c r="AG68" s="9">
        <f>IFERROR(AF68/$AX68,0)</f>
        <v>3.9401284201843183E-2</v>
      </c>
      <c r="AH68" s="8">
        <v>662634</v>
      </c>
      <c r="AI68" s="9">
        <f>IFERROR(AH68/$AX68,0)</f>
        <v>1.8135539920635768E-2</v>
      </c>
      <c r="AJ68" s="8">
        <v>1782580</v>
      </c>
      <c r="AK68" s="9">
        <f>IFERROR(AJ68/$AX68,0)</f>
        <v>4.8787189838926021E-2</v>
      </c>
      <c r="AL68" s="8">
        <v>0</v>
      </c>
      <c r="AM68" s="9">
        <f t="shared" si="28"/>
        <v>0</v>
      </c>
      <c r="AN68" s="8">
        <v>3133</v>
      </c>
      <c r="AO68" s="9">
        <f>IFERROR(AN68/$AX68,0)</f>
        <v>8.5746651351050301E-5</v>
      </c>
      <c r="AP68" s="15">
        <f t="shared" ref="AP68:AP71" si="39">SUM(X68,Z68,AB68,AD68,AF68,AH68,AJ68,AL68,AN68)</f>
        <v>10692904</v>
      </c>
      <c r="AQ68" s="16">
        <f>IFERROR(AP68/$AX68,0)</f>
        <v>0.29265263683953113</v>
      </c>
      <c r="AR68" s="8">
        <v>14068</v>
      </c>
      <c r="AS68" s="9">
        <f>IFERROR(AR68/$AX68,0)</f>
        <v>3.8502518072345215E-4</v>
      </c>
      <c r="AT68" s="8">
        <v>51000</v>
      </c>
      <c r="AU68" s="9">
        <f>IFERROR(AT68/$AX68,0)</f>
        <v>1.3958120711470045E-3</v>
      </c>
      <c r="AV68" s="8">
        <v>7271070</v>
      </c>
      <c r="AW68" s="9">
        <f>IFERROR(AV68/$AX68,0)</f>
        <v>0.19900092698342842</v>
      </c>
      <c r="AX68" s="17">
        <f t="shared" ref="AX68:AX71" si="40">SUM(V68,AP68,AR68,AT68,AV68)</f>
        <v>36537870</v>
      </c>
      <c r="AY68" s="18">
        <f>IFERROR(AX68/$AX68,0)</f>
        <v>1</v>
      </c>
    </row>
    <row r="69" spans="1:51" ht="16.5" customHeight="1" x14ac:dyDescent="0.2">
      <c r="A69" s="19">
        <v>67</v>
      </c>
      <c r="B69" s="20" t="s">
        <v>237</v>
      </c>
      <c r="C69" s="21" t="s">
        <v>111</v>
      </c>
      <c r="D69" s="14">
        <v>23757644</v>
      </c>
      <c r="E69" s="22">
        <f t="shared" si="29"/>
        <v>0.29889777560510217</v>
      </c>
      <c r="F69" s="14">
        <v>5642448</v>
      </c>
      <c r="G69" s="22">
        <f t="shared" si="30"/>
        <v>7.098831669366952E-2</v>
      </c>
      <c r="H69" s="14">
        <v>1167805</v>
      </c>
      <c r="I69" s="22">
        <f t="shared" si="31"/>
        <v>1.4692295113123017E-2</v>
      </c>
      <c r="J69" s="14">
        <v>2140833</v>
      </c>
      <c r="K69" s="22">
        <f t="shared" si="32"/>
        <v>2.6934077370718987E-2</v>
      </c>
      <c r="L69" s="14">
        <v>0</v>
      </c>
      <c r="M69" s="22">
        <f t="shared" si="33"/>
        <v>0</v>
      </c>
      <c r="N69" s="14">
        <v>1541351</v>
      </c>
      <c r="O69" s="22">
        <f t="shared" si="34"/>
        <v>1.9391922251495133E-2</v>
      </c>
      <c r="P69" s="23">
        <f t="shared" si="35"/>
        <v>34250081</v>
      </c>
      <c r="Q69" s="24">
        <f>IFERROR(P69/$AX69,0)</f>
        <v>0.43090438703410883</v>
      </c>
      <c r="R69" s="14">
        <v>2754904</v>
      </c>
      <c r="S69" s="22">
        <f t="shared" si="36"/>
        <v>3.4659778453014885E-2</v>
      </c>
      <c r="T69" s="14">
        <v>2623297</v>
      </c>
      <c r="U69" s="22">
        <f t="shared" si="37"/>
        <v>3.3004014962575316E-2</v>
      </c>
      <c r="V69" s="25">
        <f t="shared" ref="V69:V71" si="41">SUM(P69,R69,T69)</f>
        <v>39628282</v>
      </c>
      <c r="W69" s="26">
        <f t="shared" si="38"/>
        <v>0.49856818044969908</v>
      </c>
      <c r="X69" s="14">
        <v>3095923</v>
      </c>
      <c r="Y69" s="22">
        <f>IFERROR(X69/$AX69,0)</f>
        <v>3.8950179493584244E-2</v>
      </c>
      <c r="Z69" s="14">
        <v>1320051</v>
      </c>
      <c r="AA69" s="22">
        <f>IFERROR(Z69/$AX69,0)</f>
        <v>1.6607720344041302E-2</v>
      </c>
      <c r="AB69" s="14">
        <v>718583</v>
      </c>
      <c r="AC69" s="22">
        <f>IFERROR(AB69/$AX69,0)</f>
        <v>9.040579120035688E-3</v>
      </c>
      <c r="AD69" s="14">
        <v>5985976</v>
      </c>
      <c r="AE69" s="22">
        <f>IFERROR(AD69/$AX69,0)</f>
        <v>7.5310283764902244E-2</v>
      </c>
      <c r="AF69" s="14">
        <v>3862258</v>
      </c>
      <c r="AG69" s="22">
        <f>IFERROR(AF69/$AX69,0)</f>
        <v>4.8591532266962612E-2</v>
      </c>
      <c r="AH69" s="14">
        <v>1649371</v>
      </c>
      <c r="AI69" s="22">
        <f>IFERROR(AH69/$AX69,0)</f>
        <v>2.0750934859010556E-2</v>
      </c>
      <c r="AJ69" s="14">
        <v>2643151</v>
      </c>
      <c r="AK69" s="22">
        <f>IFERROR(AJ69/$AX69,0)</f>
        <v>3.3253800523671516E-2</v>
      </c>
      <c r="AL69" s="14">
        <v>0</v>
      </c>
      <c r="AM69" s="22">
        <f t="shared" si="28"/>
        <v>0</v>
      </c>
      <c r="AN69" s="14">
        <v>0</v>
      </c>
      <c r="AO69" s="22">
        <f>IFERROR(AN69/$AX69,0)</f>
        <v>0</v>
      </c>
      <c r="AP69" s="27">
        <f t="shared" si="39"/>
        <v>19275313</v>
      </c>
      <c r="AQ69" s="28">
        <f>IFERROR(AP69/$AX69,0)</f>
        <v>0.24250503037220816</v>
      </c>
      <c r="AR69" s="14">
        <v>84619</v>
      </c>
      <c r="AS69" s="22">
        <f>IFERROR(AR69/$AX69,0)</f>
        <v>1.0646018129545228E-3</v>
      </c>
      <c r="AT69" s="14">
        <v>18031906</v>
      </c>
      <c r="AU69" s="22">
        <f>IFERROR(AT69/$AX69,0)</f>
        <v>0.22686157740726715</v>
      </c>
      <c r="AV69" s="14">
        <v>2464058</v>
      </c>
      <c r="AW69" s="22">
        <f>IFERROR(AV69/$AX69,0)</f>
        <v>3.1000609957871111E-2</v>
      </c>
      <c r="AX69" s="29">
        <f t="shared" si="40"/>
        <v>79484178</v>
      </c>
      <c r="AY69" s="30">
        <f>IFERROR(AX69/$AX69,0)</f>
        <v>1</v>
      </c>
    </row>
    <row r="70" spans="1:51" ht="16.5" customHeight="1" x14ac:dyDescent="0.2">
      <c r="A70" s="19">
        <v>68</v>
      </c>
      <c r="B70" s="20" t="s">
        <v>237</v>
      </c>
      <c r="C70" s="21" t="s">
        <v>112</v>
      </c>
      <c r="D70" s="14">
        <v>6096912</v>
      </c>
      <c r="E70" s="22">
        <f t="shared" si="29"/>
        <v>0.27411918327400142</v>
      </c>
      <c r="F70" s="14">
        <v>1127577</v>
      </c>
      <c r="G70" s="22">
        <f t="shared" si="30"/>
        <v>5.0696235457974255E-2</v>
      </c>
      <c r="H70" s="14">
        <v>290485</v>
      </c>
      <c r="I70" s="22">
        <f t="shared" si="31"/>
        <v>1.3060301830393535E-2</v>
      </c>
      <c r="J70" s="14">
        <v>593335</v>
      </c>
      <c r="K70" s="22">
        <f t="shared" si="32"/>
        <v>2.6676538157001387E-2</v>
      </c>
      <c r="L70" s="14">
        <v>0</v>
      </c>
      <c r="M70" s="22">
        <f t="shared" si="33"/>
        <v>0</v>
      </c>
      <c r="N70" s="14">
        <v>1749881</v>
      </c>
      <c r="O70" s="22">
        <f t="shared" si="34"/>
        <v>7.8675229451678638E-2</v>
      </c>
      <c r="P70" s="23">
        <f t="shared" si="35"/>
        <v>9858190</v>
      </c>
      <c r="Q70" s="24">
        <f>IFERROR(P70/$AX70,0)</f>
        <v>0.44322748817104923</v>
      </c>
      <c r="R70" s="14">
        <v>731868</v>
      </c>
      <c r="S70" s="22">
        <f t="shared" si="36"/>
        <v>3.2905027729509116E-2</v>
      </c>
      <c r="T70" s="14">
        <v>779034</v>
      </c>
      <c r="U70" s="22">
        <f t="shared" si="37"/>
        <v>3.5025626714421734E-2</v>
      </c>
      <c r="V70" s="25">
        <f t="shared" si="41"/>
        <v>11369092</v>
      </c>
      <c r="W70" s="26">
        <f t="shared" si="38"/>
        <v>0.51115814261498005</v>
      </c>
      <c r="X70" s="14">
        <v>1188351</v>
      </c>
      <c r="Y70" s="22">
        <f>IFERROR(X70/$AX70,0)</f>
        <v>5.3428654630875906E-2</v>
      </c>
      <c r="Z70" s="14">
        <v>1061560</v>
      </c>
      <c r="AA70" s="22">
        <f>IFERROR(Z70/$AX70,0)</f>
        <v>4.7728089268198222E-2</v>
      </c>
      <c r="AB70" s="14">
        <v>376324</v>
      </c>
      <c r="AC70" s="22">
        <f>IFERROR(AB70/$AX70,0)</f>
        <v>1.6919651706700921E-2</v>
      </c>
      <c r="AD70" s="14">
        <v>1358718</v>
      </c>
      <c r="AE70" s="22">
        <f>IFERROR(AD70/$AX70,0)</f>
        <v>6.1088411389189259E-2</v>
      </c>
      <c r="AF70" s="14">
        <v>660780</v>
      </c>
      <c r="AG70" s="22">
        <f>IFERROR(AF70/$AX70,0)</f>
        <v>2.9708887699837993E-2</v>
      </c>
      <c r="AH70" s="14">
        <v>257703</v>
      </c>
      <c r="AI70" s="22">
        <f>IFERROR(AH70/$AX70,0)</f>
        <v>1.1586412250539288E-2</v>
      </c>
      <c r="AJ70" s="14">
        <v>933793</v>
      </c>
      <c r="AK70" s="22">
        <f>IFERROR(AJ70/$AX70,0)</f>
        <v>4.198364262219622E-2</v>
      </c>
      <c r="AL70" s="14">
        <v>0</v>
      </c>
      <c r="AM70" s="22">
        <f t="shared" si="28"/>
        <v>0</v>
      </c>
      <c r="AN70" s="14">
        <v>0</v>
      </c>
      <c r="AO70" s="22">
        <f>IFERROR(AN70/$AX70,0)</f>
        <v>0</v>
      </c>
      <c r="AP70" s="27">
        <f t="shared" si="39"/>
        <v>5837229</v>
      </c>
      <c r="AQ70" s="28">
        <f>IFERROR(AP70/$AX70,0)</f>
        <v>0.2624437495675378</v>
      </c>
      <c r="AR70" s="14">
        <v>2972495</v>
      </c>
      <c r="AS70" s="22">
        <f>IFERROR(AR70/$AX70,0)</f>
        <v>0.13364435991302695</v>
      </c>
      <c r="AT70" s="14">
        <v>109548</v>
      </c>
      <c r="AU70" s="22">
        <f>IFERROR(AT70/$AX70,0)</f>
        <v>4.9253143705043322E-3</v>
      </c>
      <c r="AV70" s="14">
        <v>1953465</v>
      </c>
      <c r="AW70" s="22">
        <f>IFERROR(AV70/$AX70,0)</f>
        <v>8.7828433533950825E-2</v>
      </c>
      <c r="AX70" s="29">
        <f t="shared" si="40"/>
        <v>22241829</v>
      </c>
      <c r="AY70" s="30">
        <f>IFERROR(AX70/$AX70,0)</f>
        <v>1</v>
      </c>
    </row>
    <row r="71" spans="1:51" ht="16.5" customHeight="1" x14ac:dyDescent="0.2">
      <c r="A71" s="19">
        <v>69</v>
      </c>
      <c r="B71" s="20" t="s">
        <v>237</v>
      </c>
      <c r="C71" s="21" t="s">
        <v>113</v>
      </c>
      <c r="D71" s="14">
        <v>18008480</v>
      </c>
      <c r="E71" s="22">
        <f t="shared" si="29"/>
        <v>0.31239128915043385</v>
      </c>
      <c r="F71" s="14">
        <v>4238712</v>
      </c>
      <c r="G71" s="22">
        <f t="shared" si="30"/>
        <v>7.3528510236145081E-2</v>
      </c>
      <c r="H71" s="14">
        <v>1007479</v>
      </c>
      <c r="I71" s="22">
        <f t="shared" si="31"/>
        <v>1.747663676234696E-2</v>
      </c>
      <c r="J71" s="14">
        <v>2269928</v>
      </c>
      <c r="K71" s="22">
        <f t="shared" si="32"/>
        <v>3.9376212439843121E-2</v>
      </c>
      <c r="L71" s="14">
        <v>0</v>
      </c>
      <c r="M71" s="22">
        <f t="shared" si="33"/>
        <v>0</v>
      </c>
      <c r="N71" s="14">
        <v>1045974</v>
      </c>
      <c r="O71" s="22">
        <f t="shared" si="34"/>
        <v>1.8144405650995305E-2</v>
      </c>
      <c r="P71" s="23">
        <f t="shared" si="35"/>
        <v>26570573</v>
      </c>
      <c r="Q71" s="24">
        <f>IFERROR(P71/$AX71,0)</f>
        <v>0.46091705423976431</v>
      </c>
      <c r="R71" s="14">
        <v>2967669</v>
      </c>
      <c r="S71" s="22">
        <f t="shared" si="36"/>
        <v>5.1479855306043536E-2</v>
      </c>
      <c r="T71" s="14">
        <v>2051646</v>
      </c>
      <c r="U71" s="22">
        <f t="shared" si="37"/>
        <v>3.558969656630271E-2</v>
      </c>
      <c r="V71" s="25">
        <f t="shared" si="41"/>
        <v>31589888</v>
      </c>
      <c r="W71" s="26">
        <f t="shared" si="38"/>
        <v>0.54798660611211059</v>
      </c>
      <c r="X71" s="14">
        <v>2285663</v>
      </c>
      <c r="Y71" s="22">
        <f>IFERROR(X71/$AX71,0)</f>
        <v>3.9649165900367392E-2</v>
      </c>
      <c r="Z71" s="14">
        <v>1568415</v>
      </c>
      <c r="AA71" s="22">
        <f>IFERROR(Z71/$AX71,0)</f>
        <v>2.7207137069473811E-2</v>
      </c>
      <c r="AB71" s="14">
        <v>580860</v>
      </c>
      <c r="AC71" s="22">
        <f>IFERROR(AB71/$AX71,0)</f>
        <v>1.0076119928829142E-2</v>
      </c>
      <c r="AD71" s="14">
        <v>3738196</v>
      </c>
      <c r="AE71" s="22">
        <f>IFERROR(AD71/$AX71,0)</f>
        <v>6.4846109584873093E-2</v>
      </c>
      <c r="AF71" s="14">
        <v>4885675</v>
      </c>
      <c r="AG71" s="22">
        <f>IFERROR(AF71/$AX71,0)</f>
        <v>8.4751312249564989E-2</v>
      </c>
      <c r="AH71" s="14">
        <v>1569683</v>
      </c>
      <c r="AI71" s="22">
        <f>IFERROR(AH71/$AX71,0)</f>
        <v>2.7229132937789335E-2</v>
      </c>
      <c r="AJ71" s="14">
        <v>2866160</v>
      </c>
      <c r="AK71" s="22">
        <f>IFERROR(AJ71/$AX71,0)</f>
        <v>4.9718988904749739E-2</v>
      </c>
      <c r="AL71" s="14">
        <v>0</v>
      </c>
      <c r="AM71" s="22">
        <f t="shared" si="28"/>
        <v>0</v>
      </c>
      <c r="AN71" s="14">
        <v>0</v>
      </c>
      <c r="AO71" s="22">
        <f>IFERROR(AN71/$AX71,0)</f>
        <v>0</v>
      </c>
      <c r="AP71" s="27">
        <f t="shared" si="39"/>
        <v>17494652</v>
      </c>
      <c r="AQ71" s="28">
        <f>IFERROR(AP71/$AX71,0)</f>
        <v>0.30347796657564746</v>
      </c>
      <c r="AR71" s="14">
        <v>1647926</v>
      </c>
      <c r="AS71" s="22">
        <f>IFERROR(AR71/$AX71,0)</f>
        <v>2.8586406379912013E-2</v>
      </c>
      <c r="AT71" s="14">
        <v>5269870</v>
      </c>
      <c r="AU71" s="22">
        <f>IFERROR(AT71/$AX71,0)</f>
        <v>9.1415904227075073E-2</v>
      </c>
      <c r="AV71" s="14">
        <v>1644854</v>
      </c>
      <c r="AW71" s="22">
        <f>IFERROR(AV71/$AX71,0)</f>
        <v>2.8533116705254845E-2</v>
      </c>
      <c r="AX71" s="29">
        <f t="shared" si="40"/>
        <v>57647190</v>
      </c>
      <c r="AY71" s="30">
        <f>IFERROR(AX71/$AX71,0)</f>
        <v>1</v>
      </c>
    </row>
    <row r="72" spans="1:51" ht="16.5" customHeight="1" x14ac:dyDescent="0.2">
      <c r="A72" s="31">
        <v>396</v>
      </c>
      <c r="B72" s="32"/>
      <c r="C72" s="33" t="s">
        <v>114</v>
      </c>
      <c r="D72" s="34">
        <v>120951538</v>
      </c>
      <c r="E72" s="35">
        <v>0.31629974889178947</v>
      </c>
      <c r="F72" s="34">
        <v>37906125</v>
      </c>
      <c r="G72" s="35">
        <v>9.9128113765372561E-2</v>
      </c>
      <c r="H72" s="34">
        <v>1300832</v>
      </c>
      <c r="I72" s="35">
        <v>3.4017991151993809E-3</v>
      </c>
      <c r="J72" s="34">
        <v>11831634</v>
      </c>
      <c r="K72" s="35">
        <v>3.0940845606936877E-2</v>
      </c>
      <c r="L72" s="34">
        <v>0</v>
      </c>
      <c r="M72" s="35">
        <v>0</v>
      </c>
      <c r="N72" s="34">
        <v>12255047</v>
      </c>
      <c r="O72" s="35">
        <v>3.2048110779352622E-2</v>
      </c>
      <c r="P72" s="36">
        <v>184245176</v>
      </c>
      <c r="Q72" s="37">
        <v>0.4818186181586509</v>
      </c>
      <c r="R72" s="34">
        <v>24008949</v>
      </c>
      <c r="S72" s="35">
        <v>6.2785679830344776E-2</v>
      </c>
      <c r="T72" s="34">
        <v>21006782</v>
      </c>
      <c r="U72" s="35">
        <v>5.4934728251446983E-2</v>
      </c>
      <c r="V72" s="38">
        <v>229260907</v>
      </c>
      <c r="W72" s="39">
        <v>0.59953902624044264</v>
      </c>
      <c r="X72" s="34">
        <v>41722811</v>
      </c>
      <c r="Y72" s="35">
        <v>0.10910910981850923</v>
      </c>
      <c r="Z72" s="34">
        <v>8982653</v>
      </c>
      <c r="AA72" s="35">
        <v>2.3490489953770406E-2</v>
      </c>
      <c r="AB72" s="34">
        <v>6848278</v>
      </c>
      <c r="AC72" s="35">
        <v>1.7908896799155759E-2</v>
      </c>
      <c r="AD72" s="34">
        <v>32117926</v>
      </c>
      <c r="AE72" s="35">
        <v>8.3991424141502666E-2</v>
      </c>
      <c r="AF72" s="34">
        <v>28293188</v>
      </c>
      <c r="AG72" s="35">
        <v>7.3989371344316365E-2</v>
      </c>
      <c r="AH72" s="34">
        <v>6170854</v>
      </c>
      <c r="AI72" s="35">
        <v>1.6137368758782501E-2</v>
      </c>
      <c r="AJ72" s="34">
        <v>20800323</v>
      </c>
      <c r="AK72" s="35">
        <v>5.439481837567136E-2</v>
      </c>
      <c r="AL72" s="34">
        <v>5526</v>
      </c>
      <c r="AM72" s="35">
        <v>1.4451014358957788E-5</v>
      </c>
      <c r="AN72" s="34">
        <v>3500</v>
      </c>
      <c r="AO72" s="35">
        <v>9.1528321129844838E-6</v>
      </c>
      <c r="AP72" s="40">
        <v>144945059</v>
      </c>
      <c r="AQ72" s="41">
        <v>0.37904508303818019</v>
      </c>
      <c r="AR72" s="34">
        <v>2061804</v>
      </c>
      <c r="AS72" s="35">
        <v>5.3918131033942459E-3</v>
      </c>
      <c r="AT72" s="34">
        <v>116386</v>
      </c>
      <c r="AU72" s="35">
        <v>3.0436043380051774E-4</v>
      </c>
      <c r="AV72" s="34">
        <v>6011146</v>
      </c>
      <c r="AW72" s="35">
        <v>1.5719717184182351E-2</v>
      </c>
      <c r="AX72" s="42">
        <v>382395302</v>
      </c>
      <c r="AY72" s="43">
        <v>1</v>
      </c>
    </row>
    <row r="73" spans="1:51" ht="16.5" customHeight="1" thickBot="1" x14ac:dyDescent="0.25">
      <c r="A73" s="44"/>
      <c r="B73" s="45"/>
      <c r="C73" s="46" t="s">
        <v>115</v>
      </c>
      <c r="D73" s="47">
        <f>SUM(D3:D72)</f>
        <v>2737987074</v>
      </c>
      <c r="E73" s="48">
        <f>IFERROR(D73/$AX73,0)</f>
        <v>0.28335845560416389</v>
      </c>
      <c r="F73" s="47">
        <f t="shared" ref="F73" si="42">SUM(F3:F72)</f>
        <v>892408214</v>
      </c>
      <c r="G73" s="48">
        <f>IFERROR(F73/$AX73,0)</f>
        <v>9.2356686300232776E-2</v>
      </c>
      <c r="H73" s="47">
        <f t="shared" ref="H73" si="43">SUM(H3:H72)</f>
        <v>131967213</v>
      </c>
      <c r="I73" s="48">
        <f>IFERROR(H73/$AX73,0)</f>
        <v>1.3657488021459427E-2</v>
      </c>
      <c r="J73" s="47">
        <f t="shared" ref="J73" si="44">SUM(J3:J72)</f>
        <v>202161586</v>
      </c>
      <c r="K73" s="48">
        <f>IFERROR(J73/$AX73,0)</f>
        <v>2.0922010675441329E-2</v>
      </c>
      <c r="L73" s="47">
        <f t="shared" ref="L73" si="45">SUM(L3:L72)</f>
        <v>4101338</v>
      </c>
      <c r="M73" s="48">
        <f>IFERROR(L73/$AX73,0)</f>
        <v>4.2445372099323157E-4</v>
      </c>
      <c r="N73" s="47">
        <f t="shared" ref="N73" si="46">SUM(N3:N72)</f>
        <v>379174269</v>
      </c>
      <c r="O73" s="48">
        <f>IFERROR(N73/$AX73,0)</f>
        <v>3.9241323046756579E-2</v>
      </c>
      <c r="P73" s="49">
        <f>SUM(P3:P72)</f>
        <v>4347799694</v>
      </c>
      <c r="Q73" s="50">
        <f>IFERROR(P73/$AX73,0)</f>
        <v>0.44996041736904724</v>
      </c>
      <c r="R73" s="47">
        <f t="shared" ref="R73" si="47">SUM(R3:R72)</f>
        <v>491609862</v>
      </c>
      <c r="S73" s="48">
        <f t="shared" si="36"/>
        <v>5.0877453943778607E-2</v>
      </c>
      <c r="T73" s="47">
        <f t="shared" ref="T73" si="48">SUM(T3:T72)</f>
        <v>400486650</v>
      </c>
      <c r="U73" s="48">
        <f t="shared" si="37"/>
        <v>4.1446973841369326E-2</v>
      </c>
      <c r="V73" s="51">
        <f>SUM(V3:V72)</f>
        <v>5239896206</v>
      </c>
      <c r="W73" s="52">
        <f t="shared" si="38"/>
        <v>0.54228484515419517</v>
      </c>
      <c r="X73" s="47">
        <f t="shared" ref="X73" si="49">SUM(X3:X72)</f>
        <v>490149408</v>
      </c>
      <c r="Y73" s="48">
        <f>IFERROR(X73/$AX73,0)</f>
        <v>5.0726309333254081E-2</v>
      </c>
      <c r="Z73" s="47">
        <f t="shared" ref="Z73" si="50">SUM(Z3:Z72)</f>
        <v>201501970</v>
      </c>
      <c r="AA73" s="48">
        <f>IFERROR(Z73/$AX73,0)</f>
        <v>2.0853746010196312E-2</v>
      </c>
      <c r="AB73" s="47">
        <f t="shared" ref="AB73" si="51">SUM(AB3:AB72)</f>
        <v>90706798</v>
      </c>
      <c r="AC73" s="48">
        <f>IFERROR(AB73/$AX73,0)</f>
        <v>9.3873847828395054E-3</v>
      </c>
      <c r="AD73" s="47">
        <f t="shared" ref="AD73" si="52">SUM(AD3:AD72)</f>
        <v>731624741</v>
      </c>
      <c r="AE73" s="48">
        <f>IFERROR(AD73/$AX73,0)</f>
        <v>7.5716959608829917E-2</v>
      </c>
      <c r="AF73" s="47">
        <f t="shared" ref="AF73" si="53">SUM(AF3:AF72)</f>
        <v>473099982</v>
      </c>
      <c r="AG73" s="48">
        <f>IFERROR(AF73/$AX73,0)</f>
        <v>4.8961838249305681E-2</v>
      </c>
      <c r="AH73" s="47">
        <f t="shared" ref="AH73" si="54">SUM(AH3:AH72)</f>
        <v>126255595</v>
      </c>
      <c r="AI73" s="48">
        <f>IFERROR(AH73/$AX73,0)</f>
        <v>1.3066383968832718E-2</v>
      </c>
      <c r="AJ73" s="47">
        <f t="shared" ref="AJ73" si="55">SUM(AJ3:AJ72)</f>
        <v>420464983</v>
      </c>
      <c r="AK73" s="48">
        <f>IFERROR(AJ73/$AX73,0)</f>
        <v>4.3514561975069074E-2</v>
      </c>
      <c r="AL73" s="47">
        <f t="shared" ref="AL73" si="56">SUM(AL3:AL72)</f>
        <v>107060</v>
      </c>
      <c r="AM73" s="48">
        <f t="shared" si="28"/>
        <v>1.1079802583823955E-5</v>
      </c>
      <c r="AN73" s="47">
        <f t="shared" ref="AN73" si="57">SUM(AN3:AN72)</f>
        <v>7053231</v>
      </c>
      <c r="AO73" s="48">
        <f>IFERROR(AN73/$AX73,0)</f>
        <v>7.2994962692048582E-4</v>
      </c>
      <c r="AP73" s="53">
        <f>SUM(AP3:AP72)</f>
        <v>2540963768</v>
      </c>
      <c r="AQ73" s="54">
        <f>IFERROR(AP73/$AX73,0)</f>
        <v>0.2629682133578316</v>
      </c>
      <c r="AR73" s="47">
        <f t="shared" ref="AR73" si="58">SUM(AR3:AR72)</f>
        <v>481144857</v>
      </c>
      <c r="AS73" s="48">
        <f>IFERROR(AR73/$AX73,0)</f>
        <v>4.9794414625277485E-2</v>
      </c>
      <c r="AT73" s="47">
        <f t="shared" ref="AT73" si="59">SUM(AT3:AT72)</f>
        <v>432395976</v>
      </c>
      <c r="AU73" s="48">
        <f>IFERROR(AT73/$AX73,0)</f>
        <v>4.4749318626189805E-2</v>
      </c>
      <c r="AV73" s="47">
        <f t="shared" ref="AV73" si="60">SUM(AV3:AV72)</f>
        <v>968226229</v>
      </c>
      <c r="AW73" s="48">
        <f>IFERROR(AV73/$AX73,0)</f>
        <v>0.10020320823650593</v>
      </c>
      <c r="AX73" s="55">
        <f t="shared" ref="AX73" si="61">SUM(AX3:AX72)</f>
        <v>9662627036</v>
      </c>
      <c r="AY73" s="56">
        <f>IFERROR(AX73/$AX73,0)</f>
        <v>1</v>
      </c>
    </row>
    <row r="74" spans="1:51" ht="8.25" customHeight="1" thickTop="1" x14ac:dyDescent="0.2">
      <c r="A74" s="57"/>
      <c r="B74" s="58"/>
      <c r="C74" s="59"/>
      <c r="D74" s="59"/>
      <c r="E74" s="60"/>
      <c r="F74" s="59"/>
      <c r="G74" s="60"/>
      <c r="H74" s="59"/>
      <c r="I74" s="60"/>
      <c r="J74" s="59"/>
      <c r="K74" s="60"/>
      <c r="L74" s="59"/>
      <c r="M74" s="60"/>
      <c r="N74" s="59"/>
      <c r="O74" s="60"/>
      <c r="P74" s="59"/>
      <c r="Q74" s="61"/>
      <c r="R74" s="59"/>
      <c r="S74" s="60"/>
      <c r="T74" s="59"/>
      <c r="U74" s="60"/>
      <c r="V74" s="59"/>
      <c r="W74" s="62"/>
      <c r="X74" s="59"/>
      <c r="Y74" s="60"/>
      <c r="Z74" s="59"/>
      <c r="AA74" s="60"/>
      <c r="AB74" s="59"/>
      <c r="AC74" s="60"/>
      <c r="AD74" s="59"/>
      <c r="AE74" s="60"/>
      <c r="AF74" s="59"/>
      <c r="AG74" s="60"/>
      <c r="AH74" s="59"/>
      <c r="AI74" s="60"/>
      <c r="AJ74" s="59"/>
      <c r="AK74" s="60"/>
      <c r="AL74" s="59"/>
      <c r="AM74" s="60"/>
      <c r="AN74" s="59"/>
      <c r="AO74" s="60"/>
      <c r="AP74" s="59"/>
      <c r="AQ74" s="62"/>
      <c r="AR74" s="59"/>
      <c r="AS74" s="60"/>
      <c r="AT74" s="59"/>
      <c r="AU74" s="60"/>
      <c r="AV74" s="59"/>
      <c r="AW74" s="60"/>
      <c r="AX74" s="59"/>
      <c r="AY74" s="60"/>
    </row>
    <row r="75" spans="1:51" ht="16.5" customHeight="1" x14ac:dyDescent="0.2">
      <c r="A75" s="5">
        <v>318001</v>
      </c>
      <c r="B75" s="6" t="s">
        <v>237</v>
      </c>
      <c r="C75" s="7" t="s">
        <v>116</v>
      </c>
      <c r="D75" s="8">
        <v>6673273</v>
      </c>
      <c r="E75" s="9">
        <f t="shared" ref="E75:E77" si="62">IFERROR(D75/$AX75,0)</f>
        <v>0.4424539655858758</v>
      </c>
      <c r="F75" s="8">
        <v>0</v>
      </c>
      <c r="G75" s="9">
        <f t="shared" ref="G75:G77" si="63">IFERROR(F75/$AX75,0)</f>
        <v>0</v>
      </c>
      <c r="H75" s="8">
        <v>120950</v>
      </c>
      <c r="I75" s="9">
        <f t="shared" ref="I75:I77" si="64">IFERROR(H75/$AX75,0)</f>
        <v>8.0192743707041027E-3</v>
      </c>
      <c r="J75" s="8">
        <v>2573109</v>
      </c>
      <c r="K75" s="9">
        <f t="shared" ref="K75:K77" si="65">IFERROR(J75/$AX75,0)</f>
        <v>0.17060328281709849</v>
      </c>
      <c r="L75" s="8">
        <v>0</v>
      </c>
      <c r="M75" s="9">
        <f>IFERROR(L75/$AX75,0)</f>
        <v>0</v>
      </c>
      <c r="N75" s="8">
        <v>0</v>
      </c>
      <c r="O75" s="9">
        <f>IFERROR(N75/$AX75,0)</f>
        <v>0</v>
      </c>
      <c r="P75" s="10">
        <f t="shared" ref="P75:P77" si="66">SUM(D75,F75,H75,J75,L75,N75)</f>
        <v>9367332</v>
      </c>
      <c r="Q75" s="63">
        <f t="shared" ref="Q75:Q78" si="67">IFERROR(P75/$AX75,0)</f>
        <v>0.62107652277367842</v>
      </c>
      <c r="R75" s="8">
        <v>1171006</v>
      </c>
      <c r="S75" s="9">
        <f t="shared" si="36"/>
        <v>7.7640499410836936E-2</v>
      </c>
      <c r="T75" s="8">
        <v>246361</v>
      </c>
      <c r="U75" s="9">
        <f t="shared" si="37"/>
        <v>1.6334323714270634E-2</v>
      </c>
      <c r="V75" s="12">
        <f t="shared" ref="V75:V77" si="68">SUM(P75,R75,T75)</f>
        <v>10784699</v>
      </c>
      <c r="W75" s="13">
        <f t="shared" si="38"/>
        <v>0.71505134589878594</v>
      </c>
      <c r="X75" s="8">
        <v>1537267</v>
      </c>
      <c r="Y75" s="9">
        <f>IFERROR(X75/$AX75,0)</f>
        <v>0.10192447998370552</v>
      </c>
      <c r="Z75" s="8">
        <v>379893</v>
      </c>
      <c r="AA75" s="9">
        <f>IFERROR(Z75/$AX75,0)</f>
        <v>2.5187814787183908E-2</v>
      </c>
      <c r="AB75" s="8">
        <v>128143</v>
      </c>
      <c r="AC75" s="9">
        <f>IFERROR(AB75/$AX75,0)</f>
        <v>8.4961874798274977E-3</v>
      </c>
      <c r="AD75" s="8">
        <v>402059</v>
      </c>
      <c r="AE75" s="9">
        <f>IFERROR(AD75/$AX75,0)</f>
        <v>2.6657473618941056E-2</v>
      </c>
      <c r="AF75" s="8">
        <v>0</v>
      </c>
      <c r="AG75" s="9">
        <f>IFERROR(AF75/$AX75,0)</f>
        <v>0</v>
      </c>
      <c r="AH75" s="8">
        <v>546901</v>
      </c>
      <c r="AI75" s="9">
        <f>IFERROR(AH75/$AX75,0)</f>
        <v>3.6260844750826325E-2</v>
      </c>
      <c r="AJ75" s="8">
        <v>455408</v>
      </c>
      <c r="AK75" s="9">
        <f>IFERROR(AJ75/$AX75,0)</f>
        <v>3.0194639955466011E-2</v>
      </c>
      <c r="AL75" s="8">
        <v>0</v>
      </c>
      <c r="AM75" s="9">
        <f t="shared" ref="AM75:AM78" si="69">IFERROR(AL75/$AX75,0)</f>
        <v>0</v>
      </c>
      <c r="AN75" s="8">
        <v>0</v>
      </c>
      <c r="AO75" s="9">
        <f>IFERROR(AN75/$AX75,0)</f>
        <v>0</v>
      </c>
      <c r="AP75" s="15">
        <f t="shared" ref="AP75:AP77" si="70">SUM(X75,Z75,AB75,AD75,AF75,AH75,AJ75,AL75,AN75)</f>
        <v>3449671</v>
      </c>
      <c r="AQ75" s="16">
        <f>IFERROR(AP75/$AX75,0)</f>
        <v>0.22872144057595031</v>
      </c>
      <c r="AR75" s="8">
        <v>36329</v>
      </c>
      <c r="AS75" s="9">
        <f>IFERROR(AR75/$AX75,0)</f>
        <v>2.4086996164804407E-3</v>
      </c>
      <c r="AT75" s="8">
        <v>811713</v>
      </c>
      <c r="AU75" s="9">
        <f>IFERROR(AT75/$AX75,0)</f>
        <v>5.381851390878329E-2</v>
      </c>
      <c r="AV75" s="8">
        <v>0</v>
      </c>
      <c r="AW75" s="9">
        <f>IFERROR(AV75/$AX75,0)</f>
        <v>0</v>
      </c>
      <c r="AX75" s="17">
        <f t="shared" ref="AX75:AX77" si="71">SUM(V75,AP75,AR75,AT75,AV75)</f>
        <v>15082412</v>
      </c>
      <c r="AY75" s="18">
        <f>IFERROR(AX75/$AX75,0)</f>
        <v>1</v>
      </c>
    </row>
    <row r="76" spans="1:51" ht="16.5" customHeight="1" x14ac:dyDescent="0.2">
      <c r="A76" s="19">
        <v>319001</v>
      </c>
      <c r="B76" s="20" t="s">
        <v>237</v>
      </c>
      <c r="C76" s="21" t="s">
        <v>117</v>
      </c>
      <c r="D76" s="14">
        <v>2393511</v>
      </c>
      <c r="E76" s="22">
        <f t="shared" si="62"/>
        <v>0.44059034232617011</v>
      </c>
      <c r="F76" s="14">
        <v>0</v>
      </c>
      <c r="G76" s="22">
        <f t="shared" si="63"/>
        <v>0</v>
      </c>
      <c r="H76" s="14">
        <v>0</v>
      </c>
      <c r="I76" s="22">
        <f t="shared" si="64"/>
        <v>0</v>
      </c>
      <c r="J76" s="14">
        <v>133732</v>
      </c>
      <c r="K76" s="22">
        <f t="shared" si="65"/>
        <v>2.4616986368545361E-2</v>
      </c>
      <c r="L76" s="14">
        <v>0</v>
      </c>
      <c r="M76" s="22">
        <f>IFERROR(L76/$AX76,0)</f>
        <v>0</v>
      </c>
      <c r="N76" s="14">
        <v>120957</v>
      </c>
      <c r="O76" s="22">
        <f>IFERROR(N76/$AX76,0)</f>
        <v>2.2265402597584284E-2</v>
      </c>
      <c r="P76" s="23">
        <f t="shared" si="66"/>
        <v>2648200</v>
      </c>
      <c r="Q76" s="64">
        <f t="shared" si="67"/>
        <v>0.48747273129229973</v>
      </c>
      <c r="R76" s="14">
        <v>123343</v>
      </c>
      <c r="S76" s="22">
        <f t="shared" si="36"/>
        <v>2.2704610337507033E-2</v>
      </c>
      <c r="T76" s="14">
        <v>0</v>
      </c>
      <c r="U76" s="22">
        <f t="shared" si="37"/>
        <v>0</v>
      </c>
      <c r="V76" s="25">
        <f t="shared" si="68"/>
        <v>2771543</v>
      </c>
      <c r="W76" s="26">
        <f t="shared" si="38"/>
        <v>0.51017734162980677</v>
      </c>
      <c r="X76" s="14">
        <v>2381729</v>
      </c>
      <c r="Y76" s="22">
        <f>IFERROR(X76/$AX76,0)</f>
        <v>0.43842154702366809</v>
      </c>
      <c r="Z76" s="14">
        <v>0</v>
      </c>
      <c r="AA76" s="22">
        <f>IFERROR(Z76/$AX76,0)</f>
        <v>0</v>
      </c>
      <c r="AB76" s="14">
        <v>0</v>
      </c>
      <c r="AC76" s="22">
        <f>IFERROR(AB76/$AX76,0)</f>
        <v>0</v>
      </c>
      <c r="AD76" s="14">
        <v>99240</v>
      </c>
      <c r="AE76" s="22">
        <f>IFERROR(AD76/$AX76,0)</f>
        <v>1.8267802225454207E-2</v>
      </c>
      <c r="AF76" s="14">
        <v>0</v>
      </c>
      <c r="AG76" s="22">
        <f>IFERROR(AF76/$AX76,0)</f>
        <v>0</v>
      </c>
      <c r="AH76" s="14">
        <v>0</v>
      </c>
      <c r="AI76" s="22">
        <f>IFERROR(AH76/$AX76,0)</f>
        <v>0</v>
      </c>
      <c r="AJ76" s="14">
        <v>179997</v>
      </c>
      <c r="AK76" s="22">
        <f>IFERROR(AJ76/$AX76,0)</f>
        <v>3.3133309121070945E-2</v>
      </c>
      <c r="AL76" s="14">
        <v>0</v>
      </c>
      <c r="AM76" s="22">
        <f t="shared" si="69"/>
        <v>0</v>
      </c>
      <c r="AN76" s="14">
        <v>0</v>
      </c>
      <c r="AO76" s="22">
        <f>IFERROR(AN76/$AX76,0)</f>
        <v>0</v>
      </c>
      <c r="AP76" s="27">
        <f t="shared" si="70"/>
        <v>2660966</v>
      </c>
      <c r="AQ76" s="28">
        <f>IFERROR(AP76/$AX76,0)</f>
        <v>0.48982265837019323</v>
      </c>
      <c r="AR76" s="14">
        <v>0</v>
      </c>
      <c r="AS76" s="22">
        <f>IFERROR(AR76/$AX76,0)</f>
        <v>0</v>
      </c>
      <c r="AT76" s="14">
        <v>0</v>
      </c>
      <c r="AU76" s="22">
        <f>IFERROR(AT76/$AX76,0)</f>
        <v>0</v>
      </c>
      <c r="AV76" s="14">
        <v>0</v>
      </c>
      <c r="AW76" s="22">
        <f>IFERROR(AV76/$AX76,0)</f>
        <v>0</v>
      </c>
      <c r="AX76" s="29">
        <f t="shared" si="71"/>
        <v>5432509</v>
      </c>
      <c r="AY76" s="30">
        <f>IFERROR(AX76/$AX76,0)</f>
        <v>1</v>
      </c>
    </row>
    <row r="77" spans="1:51" ht="16.5" customHeight="1" x14ac:dyDescent="0.2">
      <c r="A77" s="19" t="s">
        <v>118</v>
      </c>
      <c r="B77" s="20" t="s">
        <v>237</v>
      </c>
      <c r="C77" s="21" t="s">
        <v>119</v>
      </c>
      <c r="D77" s="14">
        <v>13974140</v>
      </c>
      <c r="E77" s="22">
        <f t="shared" si="62"/>
        <v>0.69567718671641265</v>
      </c>
      <c r="F77" s="14">
        <v>0</v>
      </c>
      <c r="G77" s="22">
        <f t="shared" si="63"/>
        <v>0</v>
      </c>
      <c r="H77" s="14">
        <v>0</v>
      </c>
      <c r="I77" s="22">
        <f t="shared" si="64"/>
        <v>0</v>
      </c>
      <c r="J77" s="14">
        <v>5721</v>
      </c>
      <c r="K77" s="22">
        <f t="shared" si="65"/>
        <v>2.8480959724209125E-4</v>
      </c>
      <c r="L77" s="14">
        <v>0</v>
      </c>
      <c r="M77" s="22">
        <f>IFERROR(L77/$AX77,0)</f>
        <v>0</v>
      </c>
      <c r="N77" s="14">
        <v>0</v>
      </c>
      <c r="O77" s="22">
        <f>IFERROR(N77/$AX77,0)</f>
        <v>0</v>
      </c>
      <c r="P77" s="23">
        <f t="shared" si="66"/>
        <v>13979861</v>
      </c>
      <c r="Q77" s="64">
        <f t="shared" si="67"/>
        <v>0.69596199631365474</v>
      </c>
      <c r="R77" s="14">
        <v>2867</v>
      </c>
      <c r="S77" s="22">
        <f t="shared" si="36"/>
        <v>1.4272838931883859E-4</v>
      </c>
      <c r="T77" s="14">
        <v>350536</v>
      </c>
      <c r="U77" s="22">
        <f t="shared" si="37"/>
        <v>1.7450798283316499E-2</v>
      </c>
      <c r="V77" s="25">
        <f t="shared" si="68"/>
        <v>14333264</v>
      </c>
      <c r="W77" s="26">
        <f t="shared" si="38"/>
        <v>0.7135555229862901</v>
      </c>
      <c r="X77" s="14">
        <v>0</v>
      </c>
      <c r="Y77" s="22">
        <f>IFERROR(X77/$AX77,0)</f>
        <v>0</v>
      </c>
      <c r="Z77" s="14">
        <v>0</v>
      </c>
      <c r="AA77" s="22">
        <f>IFERROR(Z77/$AX77,0)</f>
        <v>0</v>
      </c>
      <c r="AB77" s="14">
        <v>5107860</v>
      </c>
      <c r="AC77" s="22">
        <f>IFERROR(AB77/$AX77,0)</f>
        <v>0.25428553563520156</v>
      </c>
      <c r="AD77" s="14">
        <v>0</v>
      </c>
      <c r="AE77" s="22">
        <f>IFERROR(AD77/$AX77,0)</f>
        <v>0</v>
      </c>
      <c r="AF77" s="14">
        <v>0</v>
      </c>
      <c r="AG77" s="22">
        <f>IFERROR(AF77/$AX77,0)</f>
        <v>0</v>
      </c>
      <c r="AH77" s="14">
        <v>0</v>
      </c>
      <c r="AI77" s="22">
        <f>IFERROR(AH77/$AX77,0)</f>
        <v>0</v>
      </c>
      <c r="AJ77" s="14">
        <v>645980</v>
      </c>
      <c r="AK77" s="22">
        <f>IFERROR(AJ77/$AX77,0)</f>
        <v>3.2158941378508318E-2</v>
      </c>
      <c r="AL77" s="14">
        <v>0</v>
      </c>
      <c r="AM77" s="22">
        <f t="shared" si="69"/>
        <v>0</v>
      </c>
      <c r="AN77" s="14">
        <v>0</v>
      </c>
      <c r="AO77" s="22">
        <f>IFERROR(AN77/$AX77,0)</f>
        <v>0</v>
      </c>
      <c r="AP77" s="27">
        <f t="shared" si="70"/>
        <v>5753840</v>
      </c>
      <c r="AQ77" s="28">
        <f>IFERROR(AP77/$AX77,0)</f>
        <v>0.2864444770137099</v>
      </c>
      <c r="AR77" s="14">
        <v>0</v>
      </c>
      <c r="AS77" s="22">
        <f>IFERROR(AR77/$AX77,0)</f>
        <v>0</v>
      </c>
      <c r="AT77" s="14">
        <v>0</v>
      </c>
      <c r="AU77" s="22">
        <f>IFERROR(AT77/$AX77,0)</f>
        <v>0</v>
      </c>
      <c r="AV77" s="14">
        <v>0</v>
      </c>
      <c r="AW77" s="22">
        <f>IFERROR(AV77/$AX77,0)</f>
        <v>0</v>
      </c>
      <c r="AX77" s="29">
        <f t="shared" si="71"/>
        <v>20087104</v>
      </c>
      <c r="AY77" s="30">
        <f>IFERROR(AX77/$AX77,0)</f>
        <v>1</v>
      </c>
    </row>
    <row r="78" spans="1:51" ht="16.5" customHeight="1" thickBot="1" x14ac:dyDescent="0.25">
      <c r="A78" s="44"/>
      <c r="B78" s="45"/>
      <c r="C78" s="46" t="s">
        <v>120</v>
      </c>
      <c r="D78" s="47">
        <f>SUM(D75:D77)</f>
        <v>23040924</v>
      </c>
      <c r="E78" s="48">
        <f>IFERROR(D78/$AX78,0)</f>
        <v>0.5674821391297602</v>
      </c>
      <c r="F78" s="47">
        <f t="shared" ref="F78" si="72">SUM(F75:F77)</f>
        <v>0</v>
      </c>
      <c r="G78" s="48">
        <f>IFERROR(F78/$AX78,0)</f>
        <v>0</v>
      </c>
      <c r="H78" s="47">
        <f t="shared" ref="H78" si="73">SUM(H75:H77)</f>
        <v>120950</v>
      </c>
      <c r="I78" s="48">
        <f>IFERROR(H78/$AX78,0)</f>
        <v>2.978915460497352E-3</v>
      </c>
      <c r="J78" s="47">
        <f t="shared" ref="J78" si="74">SUM(J75:J77)</f>
        <v>2712562</v>
      </c>
      <c r="K78" s="48">
        <f>IFERROR(J78/$AX78,0)</f>
        <v>6.6808539721848845E-2</v>
      </c>
      <c r="L78" s="47">
        <f t="shared" ref="L78" si="75">SUM(L75:L77)</f>
        <v>0</v>
      </c>
      <c r="M78" s="48">
        <f>IFERROR(L78/$AX78,0)</f>
        <v>0</v>
      </c>
      <c r="N78" s="47">
        <f t="shared" ref="N78" si="76">SUM(N75:N77)</f>
        <v>120957</v>
      </c>
      <c r="O78" s="48">
        <f>IFERROR(N78/$AX78,0)</f>
        <v>2.9790878656914279E-3</v>
      </c>
      <c r="P78" s="49">
        <f>SUM(P75:P77)</f>
        <v>25995393</v>
      </c>
      <c r="Q78" s="65">
        <f t="shared" si="67"/>
        <v>0.64024868217779773</v>
      </c>
      <c r="R78" s="47">
        <f t="shared" ref="R78" si="77">SUM(R75:R77)</f>
        <v>1297216</v>
      </c>
      <c r="S78" s="48">
        <f t="shared" si="36"/>
        <v>3.1949539462625326E-2</v>
      </c>
      <c r="T78" s="47">
        <f t="shared" ref="T78" si="78">SUM(T75:T77)</f>
        <v>596897</v>
      </c>
      <c r="U78" s="48">
        <f t="shared" si="37"/>
        <v>1.4701163304047027E-2</v>
      </c>
      <c r="V78" s="66">
        <f>SUM(V75:V77)</f>
        <v>27889506</v>
      </c>
      <c r="W78" s="52">
        <f t="shared" si="38"/>
        <v>0.68689938494447011</v>
      </c>
      <c r="X78" s="47">
        <f t="shared" ref="X78" si="79">SUM(X75:X77)</f>
        <v>3918996</v>
      </c>
      <c r="Y78" s="48">
        <f>IFERROR(X78/$AX78,0)</f>
        <v>9.6522180851817116E-2</v>
      </c>
      <c r="Z78" s="47">
        <f t="shared" ref="Z78" si="80">SUM(Z75:Z77)</f>
        <v>379893</v>
      </c>
      <c r="AA78" s="48">
        <f>IFERROR(Z78/$AX78,0)</f>
        <v>9.3565037704400212E-3</v>
      </c>
      <c r="AB78" s="47">
        <f t="shared" ref="AB78" si="81">SUM(AB75:AB77)</f>
        <v>5236003</v>
      </c>
      <c r="AC78" s="48">
        <f>IFERROR(AB78/$AX78,0)</f>
        <v>0.12895915905672192</v>
      </c>
      <c r="AD78" s="47">
        <f t="shared" ref="AD78" si="82">SUM(AD75:AD77)</f>
        <v>501299</v>
      </c>
      <c r="AE78" s="48">
        <f>IFERROR(AD78/$AX78,0)</f>
        <v>1.2346650197865747E-2</v>
      </c>
      <c r="AF78" s="47">
        <f t="shared" ref="AF78" si="83">SUM(AF75:AF77)</f>
        <v>0</v>
      </c>
      <c r="AG78" s="48">
        <f>IFERROR(AF78/$AX78,0)</f>
        <v>0</v>
      </c>
      <c r="AH78" s="47">
        <f t="shared" ref="AH78" si="84">SUM(AH75:AH77)</f>
        <v>546901</v>
      </c>
      <c r="AI78" s="48">
        <f>IFERROR(AH78/$AX78,0)</f>
        <v>1.346979614932999E-2</v>
      </c>
      <c r="AJ78" s="47">
        <f t="shared" ref="AJ78" si="85">SUM(AJ75:AJ77)</f>
        <v>1281385</v>
      </c>
      <c r="AK78" s="48">
        <f>IFERROR(AJ78/$AX78,0)</f>
        <v>3.1559632801565929E-2</v>
      </c>
      <c r="AL78" s="47">
        <f t="shared" ref="AL78" si="86">SUM(AL75:AL77)</f>
        <v>0</v>
      </c>
      <c r="AM78" s="48">
        <f t="shared" si="69"/>
        <v>0</v>
      </c>
      <c r="AN78" s="47">
        <f t="shared" ref="AN78" si="87">SUM(AN75:AN77)</f>
        <v>0</v>
      </c>
      <c r="AO78" s="48">
        <f>IFERROR(AN78/$AX78,0)</f>
        <v>0</v>
      </c>
      <c r="AP78" s="67">
        <f>SUM(AP75:AP77)</f>
        <v>11864477</v>
      </c>
      <c r="AQ78" s="68">
        <f>IFERROR(AP78/$AX78,0)</f>
        <v>0.29221392282774072</v>
      </c>
      <c r="AR78" s="47">
        <f t="shared" ref="AR78" si="88">SUM(AR75:AR77)</f>
        <v>36329</v>
      </c>
      <c r="AS78" s="48">
        <f>IFERROR(AR78/$AX78,0)</f>
        <v>8.947583279405399E-4</v>
      </c>
      <c r="AT78" s="47">
        <f t="shared" ref="AT78" si="89">SUM(AT75:AT77)</f>
        <v>811713</v>
      </c>
      <c r="AU78" s="48">
        <f>IFERROR(AT78/$AX78,0)</f>
        <v>1.9991933899848591E-2</v>
      </c>
      <c r="AV78" s="47">
        <f t="shared" ref="AV78" si="90">SUM(AV75:AV77)</f>
        <v>0</v>
      </c>
      <c r="AW78" s="48">
        <f>IFERROR(AV78/$AX78,0)</f>
        <v>0</v>
      </c>
      <c r="AX78" s="55">
        <f t="shared" ref="AX78" si="91">SUM(AX75:AX77)</f>
        <v>40602025</v>
      </c>
      <c r="AY78" s="56">
        <f>IFERROR(AX78/$AX78,0)</f>
        <v>1</v>
      </c>
    </row>
    <row r="79" spans="1:51" ht="8.25" customHeight="1" thickTop="1" x14ac:dyDescent="0.2">
      <c r="A79" s="57"/>
      <c r="B79" s="58"/>
      <c r="C79" s="59"/>
      <c r="D79" s="59"/>
      <c r="E79" s="60"/>
      <c r="F79" s="59"/>
      <c r="G79" s="60"/>
      <c r="H79" s="59"/>
      <c r="I79" s="60"/>
      <c r="J79" s="59"/>
      <c r="K79" s="60"/>
      <c r="L79" s="59"/>
      <c r="M79" s="60"/>
      <c r="N79" s="59"/>
      <c r="O79" s="60"/>
      <c r="P79" s="59"/>
      <c r="Q79" s="61"/>
      <c r="R79" s="59"/>
      <c r="S79" s="60"/>
      <c r="T79" s="59"/>
      <c r="U79" s="60"/>
      <c r="V79" s="59"/>
      <c r="W79" s="62"/>
      <c r="X79" s="59"/>
      <c r="Y79" s="60"/>
      <c r="Z79" s="59"/>
      <c r="AA79" s="60"/>
      <c r="AB79" s="59"/>
      <c r="AC79" s="60"/>
      <c r="AD79" s="59"/>
      <c r="AE79" s="60"/>
      <c r="AF79" s="59"/>
      <c r="AG79" s="60"/>
      <c r="AH79" s="59"/>
      <c r="AI79" s="60"/>
      <c r="AJ79" s="59"/>
      <c r="AK79" s="60"/>
      <c r="AL79" s="59"/>
      <c r="AM79" s="60"/>
      <c r="AN79" s="59"/>
      <c r="AO79" s="60"/>
      <c r="AP79" s="59"/>
      <c r="AQ79" s="62"/>
      <c r="AR79" s="59"/>
      <c r="AS79" s="60"/>
      <c r="AT79" s="59"/>
      <c r="AU79" s="60"/>
      <c r="AV79" s="59"/>
      <c r="AW79" s="60"/>
      <c r="AX79" s="59"/>
      <c r="AY79" s="60"/>
    </row>
    <row r="80" spans="1:51" ht="16.5" customHeight="1" x14ac:dyDescent="0.2">
      <c r="A80" s="5">
        <v>321001</v>
      </c>
      <c r="B80" s="6" t="s">
        <v>237</v>
      </c>
      <c r="C80" s="7" t="s">
        <v>121</v>
      </c>
      <c r="D80" s="8">
        <v>1548000</v>
      </c>
      <c r="E80" s="9">
        <f t="shared" ref="E80:E121" si="92">IFERROR(D80/$AX80,0)</f>
        <v>0.45631236526920516</v>
      </c>
      <c r="F80" s="8">
        <v>179757</v>
      </c>
      <c r="G80" s="9">
        <f t="shared" ref="G80:G121" si="93">IFERROR(F80/$AX80,0)</f>
        <v>5.2987946927452526E-2</v>
      </c>
      <c r="H80" s="8">
        <v>19489</v>
      </c>
      <c r="I80" s="9">
        <f t="shared" ref="I80:I121" si="94">IFERROR(H80/$AX80,0)</f>
        <v>5.7448783506017691E-3</v>
      </c>
      <c r="J80" s="8">
        <v>264924</v>
      </c>
      <c r="K80" s="9">
        <f t="shared" ref="K80:K121" si="95">IFERROR(J80/$AX80,0)</f>
        <v>7.8093085953862343E-2</v>
      </c>
      <c r="L80" s="8">
        <v>0</v>
      </c>
      <c r="M80" s="9">
        <f t="shared" ref="M80:M121" si="96">IFERROR(L80/$AX80,0)</f>
        <v>0</v>
      </c>
      <c r="N80" s="8">
        <v>125264</v>
      </c>
      <c r="O80" s="9">
        <f t="shared" ref="O80:O121" si="97">IFERROR(N80/$AX80,0)</f>
        <v>3.6924749433515321E-2</v>
      </c>
      <c r="P80" s="10">
        <f t="shared" ref="P80:P120" si="98">SUM(D80,F80,H80,J80,L80,N80)</f>
        <v>2137434</v>
      </c>
      <c r="Q80" s="11">
        <f t="shared" ref="Q80:Q121" si="99">IFERROR(P80/$AX80,0)</f>
        <v>0.63006302593463703</v>
      </c>
      <c r="R80" s="8">
        <v>0</v>
      </c>
      <c r="S80" s="9">
        <f t="shared" ref="S80:S121" si="100">IFERROR(R80/$AX80,0)</f>
        <v>0</v>
      </c>
      <c r="T80" s="8">
        <v>0</v>
      </c>
      <c r="U80" s="9">
        <f t="shared" ref="U80:U121" si="101">IFERROR(T80/$AX80,0)</f>
        <v>0</v>
      </c>
      <c r="V80" s="12">
        <f t="shared" ref="V80:V120" si="102">SUM(P80,R80,T80)</f>
        <v>2137434</v>
      </c>
      <c r="W80" s="13">
        <f t="shared" ref="W80:W121" si="103">IFERROR(V80/$AX80,0)</f>
        <v>0.63006302593463703</v>
      </c>
      <c r="X80" s="8">
        <v>345105</v>
      </c>
      <c r="Y80" s="9">
        <f t="shared" ref="Y80:Y121" si="104">IFERROR(X80/$AX80,0)</f>
        <v>0.10172847468748646</v>
      </c>
      <c r="Z80" s="8">
        <v>28079</v>
      </c>
      <c r="AA80" s="9">
        <f t="shared" ref="AA80:AA121" si="105">IFERROR(Z80/$AX80,0)</f>
        <v>8.2769992922441925E-3</v>
      </c>
      <c r="AB80" s="8">
        <v>38754</v>
      </c>
      <c r="AC80" s="9">
        <f t="shared" ref="AC80:AC121" si="106">IFERROR(AB80/$AX80,0)</f>
        <v>1.1423727004937193E-2</v>
      </c>
      <c r="AD80" s="8">
        <v>554193</v>
      </c>
      <c r="AE80" s="9">
        <f t="shared" ref="AE80:AE121" si="107">IFERROR(AD80/$AX80,0)</f>
        <v>0.16336247974524329</v>
      </c>
      <c r="AF80" s="8">
        <v>1950</v>
      </c>
      <c r="AG80" s="9">
        <f t="shared" ref="AG80:AG121" si="108">IFERROR(AF80/$AX80,0)</f>
        <v>5.7481208803291349E-4</v>
      </c>
      <c r="AH80" s="8">
        <v>0</v>
      </c>
      <c r="AI80" s="9">
        <f t="shared" ref="AI80:AI121" si="109">IFERROR(AH80/$AX80,0)</f>
        <v>0</v>
      </c>
      <c r="AJ80" s="8">
        <v>286898</v>
      </c>
      <c r="AK80" s="9">
        <f t="shared" ref="AK80:AK121" si="110">IFERROR(AJ80/$AX80,0)</f>
        <v>8.4570481247418866E-2</v>
      </c>
      <c r="AL80" s="8">
        <v>0</v>
      </c>
      <c r="AM80" s="9">
        <f t="shared" ref="AM80:AM121" si="111">IFERROR(AL80/$AX80,0)</f>
        <v>0</v>
      </c>
      <c r="AN80" s="8">
        <v>0</v>
      </c>
      <c r="AO80" s="9">
        <f t="shared" ref="AO80:AO121" si="112">IFERROR(AN80/$AX80,0)</f>
        <v>0</v>
      </c>
      <c r="AP80" s="15">
        <f t="shared" ref="AP80:AP120" si="113">SUM(X80,Z80,AB80,AD80,AF80,AH80,AJ80,AL80,AN80)</f>
        <v>1254979</v>
      </c>
      <c r="AQ80" s="16">
        <f t="shared" ref="AQ80:AQ121" si="114">IFERROR(AP80/$AX80,0)</f>
        <v>0.36993697406536291</v>
      </c>
      <c r="AR80" s="8">
        <v>0</v>
      </c>
      <c r="AS80" s="9">
        <f t="shared" ref="AS80:AS121" si="115">IFERROR(AR80/$AX80,0)</f>
        <v>0</v>
      </c>
      <c r="AT80" s="8">
        <v>0</v>
      </c>
      <c r="AU80" s="9">
        <f t="shared" ref="AU80:AU121" si="116">IFERROR(AT80/$AX80,0)</f>
        <v>0</v>
      </c>
      <c r="AV80" s="8">
        <v>0</v>
      </c>
      <c r="AW80" s="9">
        <f t="shared" ref="AW80:AW121" si="117">IFERROR(AV80/$AX80,0)</f>
        <v>0</v>
      </c>
      <c r="AX80" s="17">
        <f t="shared" ref="AX80:AX120" si="118">SUM(V80,AP80,AR80,AT80,AV80)</f>
        <v>3392413</v>
      </c>
      <c r="AY80" s="18">
        <f t="shared" ref="AY80:AY121" si="119">IFERROR(AX80/$AX80,0)</f>
        <v>1</v>
      </c>
    </row>
    <row r="81" spans="1:51" ht="16.5" customHeight="1" x14ac:dyDescent="0.2">
      <c r="A81" s="19">
        <v>329001</v>
      </c>
      <c r="B81" s="20" t="s">
        <v>237</v>
      </c>
      <c r="C81" s="21" t="s">
        <v>122</v>
      </c>
      <c r="D81" s="14">
        <v>1951971</v>
      </c>
      <c r="E81" s="22">
        <f t="shared" si="92"/>
        <v>0.48823650207366026</v>
      </c>
      <c r="F81" s="14">
        <v>169068</v>
      </c>
      <c r="G81" s="22">
        <f t="shared" si="93"/>
        <v>4.2288112340085789E-2</v>
      </c>
      <c r="H81" s="14">
        <v>0</v>
      </c>
      <c r="I81" s="22">
        <f t="shared" si="94"/>
        <v>0</v>
      </c>
      <c r="J81" s="14">
        <v>0</v>
      </c>
      <c r="K81" s="22">
        <f t="shared" si="95"/>
        <v>0</v>
      </c>
      <c r="L81" s="14">
        <v>0</v>
      </c>
      <c r="M81" s="22">
        <f t="shared" si="96"/>
        <v>0</v>
      </c>
      <c r="N81" s="14">
        <v>197598</v>
      </c>
      <c r="O81" s="22">
        <f t="shared" si="97"/>
        <v>4.9424175019378423E-2</v>
      </c>
      <c r="P81" s="23">
        <f t="shared" si="98"/>
        <v>2318637</v>
      </c>
      <c r="Q81" s="24">
        <f t="shared" si="99"/>
        <v>0.57994878943312445</v>
      </c>
      <c r="R81" s="14">
        <v>100896</v>
      </c>
      <c r="S81" s="22">
        <f t="shared" si="100"/>
        <v>2.5236599372236591E-2</v>
      </c>
      <c r="T81" s="14">
        <v>65985</v>
      </c>
      <c r="U81" s="22">
        <f t="shared" si="101"/>
        <v>1.6504489866565882E-2</v>
      </c>
      <c r="V81" s="25">
        <f t="shared" si="102"/>
        <v>2485518</v>
      </c>
      <c r="W81" s="26">
        <f t="shared" si="103"/>
        <v>0.62168987867192693</v>
      </c>
      <c r="X81" s="14">
        <v>270889</v>
      </c>
      <c r="Y81" s="22">
        <f t="shared" si="104"/>
        <v>6.7756077221552857E-2</v>
      </c>
      <c r="Z81" s="14">
        <v>56957</v>
      </c>
      <c r="AA81" s="22">
        <f t="shared" si="105"/>
        <v>1.4246362496476365E-2</v>
      </c>
      <c r="AB81" s="14">
        <v>208927</v>
      </c>
      <c r="AC81" s="22">
        <f t="shared" si="106"/>
        <v>5.225783972648345E-2</v>
      </c>
      <c r="AD81" s="14">
        <v>304662</v>
      </c>
      <c r="AE81" s="22">
        <f t="shared" si="107"/>
        <v>7.6203544619651356E-2</v>
      </c>
      <c r="AF81" s="14">
        <v>160156</v>
      </c>
      <c r="AG81" s="22">
        <f t="shared" si="108"/>
        <v>4.0058999455478146E-2</v>
      </c>
      <c r="AH81" s="14">
        <v>760</v>
      </c>
      <c r="AI81" s="22">
        <f t="shared" si="109"/>
        <v>1.9009490488126196E-4</v>
      </c>
      <c r="AJ81" s="14">
        <v>345372</v>
      </c>
      <c r="AK81" s="22">
        <f t="shared" si="110"/>
        <v>8.6386128274541063E-2</v>
      </c>
      <c r="AL81" s="14">
        <v>0</v>
      </c>
      <c r="AM81" s="22">
        <f t="shared" si="111"/>
        <v>0</v>
      </c>
      <c r="AN81" s="14">
        <v>0</v>
      </c>
      <c r="AO81" s="22">
        <f t="shared" si="112"/>
        <v>0</v>
      </c>
      <c r="AP81" s="27">
        <f t="shared" si="113"/>
        <v>1347723</v>
      </c>
      <c r="AQ81" s="28">
        <f t="shared" si="114"/>
        <v>0.33709904669906449</v>
      </c>
      <c r="AR81" s="14">
        <v>31505</v>
      </c>
      <c r="AS81" s="22">
        <f t="shared" si="115"/>
        <v>7.8801841819528401E-3</v>
      </c>
      <c r="AT81" s="14">
        <v>133257</v>
      </c>
      <c r="AU81" s="22">
        <f t="shared" si="116"/>
        <v>3.3330890447055693E-2</v>
      </c>
      <c r="AV81" s="14">
        <v>0</v>
      </c>
      <c r="AW81" s="22">
        <f t="shared" si="117"/>
        <v>0</v>
      </c>
      <c r="AX81" s="29">
        <f t="shared" si="118"/>
        <v>3998003</v>
      </c>
      <c r="AY81" s="30">
        <f t="shared" si="119"/>
        <v>1</v>
      </c>
    </row>
    <row r="82" spans="1:51" ht="16.5" customHeight="1" x14ac:dyDescent="0.2">
      <c r="A82" s="19">
        <v>331001</v>
      </c>
      <c r="B82" s="20" t="s">
        <v>237</v>
      </c>
      <c r="C82" s="21" t="s">
        <v>123</v>
      </c>
      <c r="D82" s="14">
        <v>6053775</v>
      </c>
      <c r="E82" s="22">
        <f t="shared" si="92"/>
        <v>0.45257199630991346</v>
      </c>
      <c r="F82" s="14">
        <v>173771</v>
      </c>
      <c r="G82" s="22">
        <f t="shared" si="93"/>
        <v>1.299088393122803E-2</v>
      </c>
      <c r="H82" s="14">
        <v>0</v>
      </c>
      <c r="I82" s="22">
        <f t="shared" si="94"/>
        <v>0</v>
      </c>
      <c r="J82" s="14">
        <v>710351</v>
      </c>
      <c r="K82" s="22">
        <f t="shared" si="95"/>
        <v>5.3104875908130601E-2</v>
      </c>
      <c r="L82" s="14">
        <v>0</v>
      </c>
      <c r="M82" s="22">
        <f t="shared" si="96"/>
        <v>0</v>
      </c>
      <c r="N82" s="14">
        <v>0</v>
      </c>
      <c r="O82" s="22">
        <f t="shared" si="97"/>
        <v>0</v>
      </c>
      <c r="P82" s="23">
        <f t="shared" si="98"/>
        <v>6937897</v>
      </c>
      <c r="Q82" s="24">
        <f t="shared" si="99"/>
        <v>0.51866775614927207</v>
      </c>
      <c r="R82" s="14">
        <v>798542</v>
      </c>
      <c r="S82" s="22">
        <f t="shared" si="100"/>
        <v>5.969791528051685E-2</v>
      </c>
      <c r="T82" s="14">
        <v>119306</v>
      </c>
      <c r="U82" s="22">
        <f t="shared" si="101"/>
        <v>8.9191545096655445E-3</v>
      </c>
      <c r="V82" s="25">
        <f t="shared" si="102"/>
        <v>7855745</v>
      </c>
      <c r="W82" s="26">
        <f t="shared" si="103"/>
        <v>0.58728482593945452</v>
      </c>
      <c r="X82" s="14">
        <v>2724585</v>
      </c>
      <c r="Y82" s="22">
        <f t="shared" si="104"/>
        <v>0.20368627386482741</v>
      </c>
      <c r="Z82" s="14">
        <v>60056</v>
      </c>
      <c r="AA82" s="22">
        <f t="shared" si="105"/>
        <v>4.4897049874480241E-3</v>
      </c>
      <c r="AB82" s="14">
        <v>20454</v>
      </c>
      <c r="AC82" s="22">
        <f t="shared" si="106"/>
        <v>1.5291132578470407E-3</v>
      </c>
      <c r="AD82" s="14">
        <v>1793095</v>
      </c>
      <c r="AE82" s="22">
        <f t="shared" si="107"/>
        <v>0.13404934668422996</v>
      </c>
      <c r="AF82" s="14">
        <v>16275</v>
      </c>
      <c r="AG82" s="22">
        <f t="shared" si="108"/>
        <v>1.2166968940774709E-3</v>
      </c>
      <c r="AH82" s="14">
        <v>284120</v>
      </c>
      <c r="AI82" s="22">
        <f t="shared" si="109"/>
        <v>2.1240425286961045E-2</v>
      </c>
      <c r="AJ82" s="14">
        <v>598902</v>
      </c>
      <c r="AK82" s="22">
        <f t="shared" si="110"/>
        <v>4.4773100046499877E-2</v>
      </c>
      <c r="AL82" s="14">
        <v>0</v>
      </c>
      <c r="AM82" s="22">
        <f t="shared" si="111"/>
        <v>0</v>
      </c>
      <c r="AN82" s="14">
        <v>0</v>
      </c>
      <c r="AO82" s="22">
        <f t="shared" si="112"/>
        <v>0</v>
      </c>
      <c r="AP82" s="27">
        <f t="shared" si="113"/>
        <v>5497487</v>
      </c>
      <c r="AQ82" s="28">
        <f t="shared" si="114"/>
        <v>0.41098466102189085</v>
      </c>
      <c r="AR82" s="14">
        <v>0</v>
      </c>
      <c r="AS82" s="22">
        <f t="shared" si="115"/>
        <v>0</v>
      </c>
      <c r="AT82" s="14">
        <v>0</v>
      </c>
      <c r="AU82" s="22">
        <f t="shared" si="116"/>
        <v>0</v>
      </c>
      <c r="AV82" s="14">
        <v>23148</v>
      </c>
      <c r="AW82" s="22">
        <f t="shared" si="117"/>
        <v>1.7305130386547033E-3</v>
      </c>
      <c r="AX82" s="29">
        <f t="shared" si="118"/>
        <v>13376380</v>
      </c>
      <c r="AY82" s="30">
        <f t="shared" si="119"/>
        <v>1</v>
      </c>
    </row>
    <row r="83" spans="1:51" ht="16.5" customHeight="1" x14ac:dyDescent="0.2">
      <c r="A83" s="19">
        <v>333001</v>
      </c>
      <c r="B83" s="20" t="s">
        <v>237</v>
      </c>
      <c r="C83" s="21" t="s">
        <v>124</v>
      </c>
      <c r="D83" s="14">
        <v>2905482</v>
      </c>
      <c r="E83" s="22">
        <f t="shared" si="92"/>
        <v>0.45863983834562194</v>
      </c>
      <c r="F83" s="14">
        <v>407988</v>
      </c>
      <c r="G83" s="22">
        <f t="shared" si="93"/>
        <v>6.440224044304993E-2</v>
      </c>
      <c r="H83" s="14">
        <v>73262</v>
      </c>
      <c r="I83" s="22">
        <f t="shared" si="94"/>
        <v>1.1564646360527085E-2</v>
      </c>
      <c r="J83" s="14">
        <v>141113</v>
      </c>
      <c r="K83" s="22">
        <f t="shared" si="95"/>
        <v>2.2275148670157223E-2</v>
      </c>
      <c r="L83" s="14">
        <v>0</v>
      </c>
      <c r="M83" s="22">
        <f t="shared" si="96"/>
        <v>0</v>
      </c>
      <c r="N83" s="14">
        <v>385052</v>
      </c>
      <c r="O83" s="22">
        <f t="shared" si="97"/>
        <v>6.0781717812968185E-2</v>
      </c>
      <c r="P83" s="23">
        <f t="shared" si="98"/>
        <v>3912897</v>
      </c>
      <c r="Q83" s="24">
        <f t="shared" si="99"/>
        <v>0.61766359163232443</v>
      </c>
      <c r="R83" s="14">
        <v>45448</v>
      </c>
      <c r="S83" s="22">
        <f t="shared" si="100"/>
        <v>7.1741154731407132E-3</v>
      </c>
      <c r="T83" s="14">
        <v>78156</v>
      </c>
      <c r="U83" s="22">
        <f t="shared" si="101"/>
        <v>1.2337180270172188E-2</v>
      </c>
      <c r="V83" s="25">
        <f t="shared" si="102"/>
        <v>4036501</v>
      </c>
      <c r="W83" s="26">
        <f t="shared" si="103"/>
        <v>0.63717488737563732</v>
      </c>
      <c r="X83" s="14">
        <v>336530</v>
      </c>
      <c r="Y83" s="22">
        <f t="shared" si="104"/>
        <v>5.3122361383912256E-2</v>
      </c>
      <c r="Z83" s="14">
        <v>192878</v>
      </c>
      <c r="AA83" s="22">
        <f t="shared" si="105"/>
        <v>3.0446423257974708E-2</v>
      </c>
      <c r="AB83" s="14">
        <v>69391</v>
      </c>
      <c r="AC83" s="22">
        <f t="shared" si="106"/>
        <v>1.0953596347401584E-2</v>
      </c>
      <c r="AD83" s="14">
        <v>562137</v>
      </c>
      <c r="AE83" s="22">
        <f t="shared" si="107"/>
        <v>8.8735164357615318E-2</v>
      </c>
      <c r="AF83" s="14">
        <v>220627</v>
      </c>
      <c r="AG83" s="22">
        <f t="shared" si="108"/>
        <v>3.4826693682727866E-2</v>
      </c>
      <c r="AH83" s="14">
        <v>20567</v>
      </c>
      <c r="AI83" s="22">
        <f t="shared" si="109"/>
        <v>3.2465682304190515E-3</v>
      </c>
      <c r="AJ83" s="14">
        <v>137886</v>
      </c>
      <c r="AK83" s="22">
        <f t="shared" si="110"/>
        <v>2.1765756163736147E-2</v>
      </c>
      <c r="AL83" s="14">
        <v>0</v>
      </c>
      <c r="AM83" s="22">
        <f t="shared" si="111"/>
        <v>0</v>
      </c>
      <c r="AN83" s="14">
        <v>0</v>
      </c>
      <c r="AO83" s="22">
        <f t="shared" si="112"/>
        <v>0</v>
      </c>
      <c r="AP83" s="27">
        <f t="shared" si="113"/>
        <v>1540016</v>
      </c>
      <c r="AQ83" s="28">
        <f t="shared" si="114"/>
        <v>0.24309656342378694</v>
      </c>
      <c r="AR83" s="14">
        <v>81539</v>
      </c>
      <c r="AS83" s="22">
        <f t="shared" si="115"/>
        <v>1.2871197886912969E-2</v>
      </c>
      <c r="AT83" s="14">
        <v>660000</v>
      </c>
      <c r="AU83" s="22">
        <f t="shared" si="116"/>
        <v>0.10418315904490562</v>
      </c>
      <c r="AV83" s="14">
        <v>16941</v>
      </c>
      <c r="AW83" s="22">
        <f t="shared" si="117"/>
        <v>2.6741922687571911E-3</v>
      </c>
      <c r="AX83" s="29">
        <f t="shared" si="118"/>
        <v>6334997</v>
      </c>
      <c r="AY83" s="30">
        <f t="shared" si="119"/>
        <v>1</v>
      </c>
    </row>
    <row r="84" spans="1:51" ht="16.5" customHeight="1" x14ac:dyDescent="0.2">
      <c r="A84" s="31">
        <v>336001</v>
      </c>
      <c r="B84" s="32" t="s">
        <v>237</v>
      </c>
      <c r="C84" s="33" t="s">
        <v>125</v>
      </c>
      <c r="D84" s="34">
        <v>4336785</v>
      </c>
      <c r="E84" s="35">
        <f t="shared" si="92"/>
        <v>0.51420177865486116</v>
      </c>
      <c r="F84" s="34">
        <v>585485</v>
      </c>
      <c r="G84" s="35">
        <f t="shared" si="93"/>
        <v>6.9419495865195385E-2</v>
      </c>
      <c r="H84" s="34">
        <v>109519</v>
      </c>
      <c r="I84" s="35">
        <f t="shared" si="94"/>
        <v>1.2985394617556954E-2</v>
      </c>
      <c r="J84" s="34">
        <v>193131</v>
      </c>
      <c r="K84" s="35">
        <f t="shared" si="95"/>
        <v>2.2899060874217187E-2</v>
      </c>
      <c r="L84" s="34">
        <v>0</v>
      </c>
      <c r="M84" s="35">
        <f t="shared" si="96"/>
        <v>0</v>
      </c>
      <c r="N84" s="34">
        <v>0</v>
      </c>
      <c r="O84" s="35">
        <f t="shared" si="97"/>
        <v>0</v>
      </c>
      <c r="P84" s="36">
        <f t="shared" si="98"/>
        <v>5224920</v>
      </c>
      <c r="Q84" s="37">
        <f t="shared" si="99"/>
        <v>0.61950573001183062</v>
      </c>
      <c r="R84" s="34">
        <v>258539</v>
      </c>
      <c r="S84" s="35">
        <f t="shared" si="100"/>
        <v>3.0654324263630579E-2</v>
      </c>
      <c r="T84" s="34">
        <v>45422</v>
      </c>
      <c r="U84" s="35">
        <f t="shared" si="101"/>
        <v>5.3855732276470013E-3</v>
      </c>
      <c r="V84" s="38">
        <f t="shared" si="102"/>
        <v>5528881</v>
      </c>
      <c r="W84" s="39">
        <f t="shared" si="103"/>
        <v>0.6555456275031083</v>
      </c>
      <c r="X84" s="34">
        <v>519338</v>
      </c>
      <c r="Y84" s="35">
        <f t="shared" si="104"/>
        <v>6.157661108933421E-2</v>
      </c>
      <c r="Z84" s="34">
        <v>65037</v>
      </c>
      <c r="AA84" s="35">
        <f t="shared" si="105"/>
        <v>7.7112748449314882E-3</v>
      </c>
      <c r="AB84" s="34">
        <v>203937</v>
      </c>
      <c r="AC84" s="35">
        <f t="shared" si="106"/>
        <v>2.4180301336943478E-2</v>
      </c>
      <c r="AD84" s="34">
        <v>698581</v>
      </c>
      <c r="AE84" s="35">
        <f t="shared" si="107"/>
        <v>8.2829006449360892E-2</v>
      </c>
      <c r="AF84" s="34">
        <v>496555</v>
      </c>
      <c r="AG84" s="35">
        <f t="shared" si="108"/>
        <v>5.887528761512608E-2</v>
      </c>
      <c r="AH84" s="34">
        <v>266732</v>
      </c>
      <c r="AI84" s="35">
        <f t="shared" si="109"/>
        <v>3.162574783489807E-2</v>
      </c>
      <c r="AJ84" s="34">
        <v>546544</v>
      </c>
      <c r="AK84" s="35">
        <f t="shared" si="110"/>
        <v>6.4802358639670266E-2</v>
      </c>
      <c r="AL84" s="34">
        <v>0</v>
      </c>
      <c r="AM84" s="35">
        <f t="shared" si="111"/>
        <v>0</v>
      </c>
      <c r="AN84" s="34">
        <v>0</v>
      </c>
      <c r="AO84" s="35">
        <f t="shared" si="112"/>
        <v>0</v>
      </c>
      <c r="AP84" s="40">
        <f t="shared" si="113"/>
        <v>2796724</v>
      </c>
      <c r="AQ84" s="41">
        <f t="shared" si="114"/>
        <v>0.33160058781026447</v>
      </c>
      <c r="AR84" s="34">
        <v>84150</v>
      </c>
      <c r="AS84" s="35">
        <f t="shared" si="115"/>
        <v>9.9774555745342601E-3</v>
      </c>
      <c r="AT84" s="34">
        <v>0</v>
      </c>
      <c r="AU84" s="35">
        <f t="shared" si="116"/>
        <v>0</v>
      </c>
      <c r="AV84" s="34">
        <v>24259</v>
      </c>
      <c r="AW84" s="35">
        <f t="shared" si="117"/>
        <v>2.876329112093008E-3</v>
      </c>
      <c r="AX84" s="42">
        <f t="shared" si="118"/>
        <v>8434014</v>
      </c>
      <c r="AY84" s="43">
        <f t="shared" si="119"/>
        <v>1</v>
      </c>
    </row>
    <row r="85" spans="1:51" ht="16.5" customHeight="1" x14ac:dyDescent="0.2">
      <c r="A85" s="5">
        <v>337001</v>
      </c>
      <c r="B85" s="6" t="s">
        <v>237</v>
      </c>
      <c r="C85" s="7" t="s">
        <v>126</v>
      </c>
      <c r="D85" s="8">
        <v>5877523</v>
      </c>
      <c r="E85" s="9">
        <f t="shared" si="92"/>
        <v>0.38272553955461924</v>
      </c>
      <c r="F85" s="8">
        <v>1299338</v>
      </c>
      <c r="G85" s="9">
        <f t="shared" si="93"/>
        <v>8.4608743702716246E-2</v>
      </c>
      <c r="H85" s="8">
        <v>0</v>
      </c>
      <c r="I85" s="9">
        <f t="shared" si="94"/>
        <v>0</v>
      </c>
      <c r="J85" s="8">
        <v>552388</v>
      </c>
      <c r="K85" s="9">
        <f t="shared" si="95"/>
        <v>3.5969743605171266E-2</v>
      </c>
      <c r="L85" s="8">
        <v>0</v>
      </c>
      <c r="M85" s="9">
        <f t="shared" si="96"/>
        <v>0</v>
      </c>
      <c r="N85" s="8">
        <v>0</v>
      </c>
      <c r="O85" s="9">
        <f t="shared" si="97"/>
        <v>0</v>
      </c>
      <c r="P85" s="10">
        <f t="shared" si="98"/>
        <v>7729249</v>
      </c>
      <c r="Q85" s="11">
        <f t="shared" si="99"/>
        <v>0.50330402686250675</v>
      </c>
      <c r="R85" s="8">
        <v>594862</v>
      </c>
      <c r="S85" s="9">
        <f t="shared" si="100"/>
        <v>3.8735514928744628E-2</v>
      </c>
      <c r="T85" s="8">
        <v>393275</v>
      </c>
      <c r="U85" s="9">
        <f t="shared" si="101"/>
        <v>2.5608812856766854E-2</v>
      </c>
      <c r="V85" s="12">
        <f t="shared" si="102"/>
        <v>8717386</v>
      </c>
      <c r="W85" s="13">
        <f t="shared" si="103"/>
        <v>0.56764835464801822</v>
      </c>
      <c r="X85" s="8">
        <v>1218253</v>
      </c>
      <c r="Y85" s="9">
        <f t="shared" si="104"/>
        <v>7.9328747286745382E-2</v>
      </c>
      <c r="Z85" s="8">
        <v>247395</v>
      </c>
      <c r="AA85" s="9">
        <f t="shared" si="105"/>
        <v>1.6109572835038676E-2</v>
      </c>
      <c r="AB85" s="8">
        <v>306645</v>
      </c>
      <c r="AC85" s="9">
        <f t="shared" si="106"/>
        <v>1.9967743737749087E-2</v>
      </c>
      <c r="AD85" s="8">
        <v>1133631</v>
      </c>
      <c r="AE85" s="9">
        <f t="shared" si="107"/>
        <v>7.381843271916462E-2</v>
      </c>
      <c r="AF85" s="8">
        <v>530844</v>
      </c>
      <c r="AG85" s="9">
        <f t="shared" si="108"/>
        <v>3.4566867083179818E-2</v>
      </c>
      <c r="AH85" s="8">
        <v>896669</v>
      </c>
      <c r="AI85" s="9">
        <f t="shared" si="109"/>
        <v>5.8388223547045398E-2</v>
      </c>
      <c r="AJ85" s="8">
        <v>697662</v>
      </c>
      <c r="AK85" s="9">
        <f t="shared" si="110"/>
        <v>4.5429522840957796E-2</v>
      </c>
      <c r="AL85" s="8">
        <v>0</v>
      </c>
      <c r="AM85" s="9">
        <f t="shared" si="111"/>
        <v>0</v>
      </c>
      <c r="AN85" s="8">
        <v>0</v>
      </c>
      <c r="AO85" s="9">
        <f t="shared" si="112"/>
        <v>0</v>
      </c>
      <c r="AP85" s="15">
        <f t="shared" si="113"/>
        <v>5031099</v>
      </c>
      <c r="AQ85" s="16">
        <f t="shared" si="114"/>
        <v>0.3276091100498808</v>
      </c>
      <c r="AR85" s="8">
        <v>0</v>
      </c>
      <c r="AS85" s="9">
        <f t="shared" si="115"/>
        <v>0</v>
      </c>
      <c r="AT85" s="8">
        <v>1608533</v>
      </c>
      <c r="AU85" s="9">
        <f t="shared" si="116"/>
        <v>0.10474253530210097</v>
      </c>
      <c r="AV85" s="8">
        <v>0</v>
      </c>
      <c r="AW85" s="9">
        <f t="shared" si="117"/>
        <v>0</v>
      </c>
      <c r="AX85" s="17">
        <f t="shared" si="118"/>
        <v>15357018</v>
      </c>
      <c r="AY85" s="18">
        <f t="shared" si="119"/>
        <v>1</v>
      </c>
    </row>
    <row r="86" spans="1:51" ht="16.5" customHeight="1" x14ac:dyDescent="0.2">
      <c r="A86" s="19">
        <v>340001</v>
      </c>
      <c r="B86" s="20" t="s">
        <v>237</v>
      </c>
      <c r="C86" s="21" t="s">
        <v>127</v>
      </c>
      <c r="D86" s="14">
        <v>725272</v>
      </c>
      <c r="E86" s="22">
        <f t="shared" si="92"/>
        <v>0.54851434829169721</v>
      </c>
      <c r="F86" s="14">
        <v>118903</v>
      </c>
      <c r="G86" s="22">
        <f t="shared" si="93"/>
        <v>8.9924885498030627E-2</v>
      </c>
      <c r="H86" s="14">
        <v>0</v>
      </c>
      <c r="I86" s="22">
        <f t="shared" si="94"/>
        <v>0</v>
      </c>
      <c r="J86" s="14">
        <v>5064</v>
      </c>
      <c r="K86" s="22">
        <f t="shared" si="95"/>
        <v>3.8298413005729637E-3</v>
      </c>
      <c r="L86" s="14">
        <v>0</v>
      </c>
      <c r="M86" s="22">
        <f t="shared" si="96"/>
        <v>0</v>
      </c>
      <c r="N86" s="14">
        <v>33356</v>
      </c>
      <c r="O86" s="22">
        <f t="shared" si="97"/>
        <v>2.5226735075417017E-2</v>
      </c>
      <c r="P86" s="23">
        <f t="shared" si="98"/>
        <v>882595</v>
      </c>
      <c r="Q86" s="24">
        <f t="shared" si="99"/>
        <v>0.6674958101657178</v>
      </c>
      <c r="R86" s="14">
        <v>9704</v>
      </c>
      <c r="S86" s="22">
        <f t="shared" si="100"/>
        <v>7.3390165838783643E-3</v>
      </c>
      <c r="T86" s="14">
        <v>1428</v>
      </c>
      <c r="U86" s="22">
        <f t="shared" si="101"/>
        <v>1.0799789449483003E-3</v>
      </c>
      <c r="V86" s="25">
        <f t="shared" si="102"/>
        <v>893727</v>
      </c>
      <c r="W86" s="26">
        <f t="shared" si="103"/>
        <v>0.67591480569454443</v>
      </c>
      <c r="X86" s="14">
        <v>331224</v>
      </c>
      <c r="Y86" s="22">
        <f t="shared" si="104"/>
        <v>0.25050066250809228</v>
      </c>
      <c r="Z86" s="14">
        <v>28782</v>
      </c>
      <c r="AA86" s="22">
        <f t="shared" si="105"/>
        <v>2.1767474785365528E-2</v>
      </c>
      <c r="AB86" s="14">
        <v>3530</v>
      </c>
      <c r="AC86" s="22">
        <f t="shared" si="106"/>
        <v>2.6696958513077727E-3</v>
      </c>
      <c r="AD86" s="14">
        <v>52779</v>
      </c>
      <c r="AE86" s="22">
        <f t="shared" si="107"/>
        <v>3.9916112559822366E-2</v>
      </c>
      <c r="AF86" s="14">
        <v>0</v>
      </c>
      <c r="AG86" s="22">
        <f t="shared" si="108"/>
        <v>0</v>
      </c>
      <c r="AH86" s="14">
        <v>0</v>
      </c>
      <c r="AI86" s="22">
        <f t="shared" si="109"/>
        <v>0</v>
      </c>
      <c r="AJ86" s="14">
        <v>0</v>
      </c>
      <c r="AK86" s="22">
        <f t="shared" si="110"/>
        <v>0</v>
      </c>
      <c r="AL86" s="14">
        <v>12206</v>
      </c>
      <c r="AM86" s="22">
        <f t="shared" si="111"/>
        <v>9.2312486008676135E-3</v>
      </c>
      <c r="AN86" s="14">
        <v>0</v>
      </c>
      <c r="AO86" s="22">
        <f t="shared" si="112"/>
        <v>0</v>
      </c>
      <c r="AP86" s="27">
        <f t="shared" si="113"/>
        <v>428521</v>
      </c>
      <c r="AQ86" s="28">
        <f t="shared" si="114"/>
        <v>0.32408519430545557</v>
      </c>
      <c r="AR86" s="14">
        <v>0</v>
      </c>
      <c r="AS86" s="22">
        <f t="shared" si="115"/>
        <v>0</v>
      </c>
      <c r="AT86" s="14">
        <v>0</v>
      </c>
      <c r="AU86" s="22">
        <f t="shared" si="116"/>
        <v>0</v>
      </c>
      <c r="AV86" s="14">
        <v>0</v>
      </c>
      <c r="AW86" s="22">
        <f t="shared" si="117"/>
        <v>0</v>
      </c>
      <c r="AX86" s="29">
        <f t="shared" si="118"/>
        <v>1322248</v>
      </c>
      <c r="AY86" s="30">
        <f t="shared" si="119"/>
        <v>1</v>
      </c>
    </row>
    <row r="87" spans="1:51" ht="16.5" customHeight="1" x14ac:dyDescent="0.2">
      <c r="A87" s="19">
        <v>341001</v>
      </c>
      <c r="B87" s="20" t="s">
        <v>237</v>
      </c>
      <c r="C87" s="21" t="s">
        <v>128</v>
      </c>
      <c r="D87" s="14">
        <v>3911692</v>
      </c>
      <c r="E87" s="22">
        <f t="shared" si="92"/>
        <v>0.30541988077692694</v>
      </c>
      <c r="F87" s="14">
        <v>424088</v>
      </c>
      <c r="G87" s="22">
        <f t="shared" si="93"/>
        <v>3.311224564687746E-2</v>
      </c>
      <c r="H87" s="14">
        <v>130640</v>
      </c>
      <c r="I87" s="22">
        <f t="shared" si="94"/>
        <v>1.0200203192045216E-2</v>
      </c>
      <c r="J87" s="14">
        <v>613469</v>
      </c>
      <c r="K87" s="22">
        <f t="shared" si="95"/>
        <v>4.7898870575786789E-2</v>
      </c>
      <c r="L87" s="14">
        <v>0</v>
      </c>
      <c r="M87" s="22">
        <f t="shared" si="96"/>
        <v>0</v>
      </c>
      <c r="N87" s="14">
        <v>305029</v>
      </c>
      <c r="O87" s="22">
        <f t="shared" si="97"/>
        <v>2.3816272041230557E-2</v>
      </c>
      <c r="P87" s="23">
        <f t="shared" si="98"/>
        <v>5384918</v>
      </c>
      <c r="Q87" s="24">
        <f t="shared" si="99"/>
        <v>0.42044747223286694</v>
      </c>
      <c r="R87" s="14">
        <v>156186</v>
      </c>
      <c r="S87" s="22">
        <f t="shared" si="100"/>
        <v>1.2194802018928154E-2</v>
      </c>
      <c r="T87" s="14">
        <v>421478</v>
      </c>
      <c r="U87" s="22">
        <f t="shared" si="101"/>
        <v>3.2908460203435651E-2</v>
      </c>
      <c r="V87" s="25">
        <f t="shared" si="102"/>
        <v>5962582</v>
      </c>
      <c r="W87" s="26">
        <f t="shared" si="103"/>
        <v>0.46555073445523076</v>
      </c>
      <c r="X87" s="14">
        <v>241907</v>
      </c>
      <c r="Y87" s="22">
        <f t="shared" si="104"/>
        <v>1.8887787458497261E-2</v>
      </c>
      <c r="Z87" s="14">
        <v>186676</v>
      </c>
      <c r="AA87" s="22">
        <f t="shared" si="105"/>
        <v>1.4575422007641095E-2</v>
      </c>
      <c r="AB87" s="14">
        <v>254213</v>
      </c>
      <c r="AC87" s="22">
        <f t="shared" si="106"/>
        <v>1.9848624112518299E-2</v>
      </c>
      <c r="AD87" s="14">
        <v>693212</v>
      </c>
      <c r="AE87" s="22">
        <f t="shared" si="107"/>
        <v>5.4125101463288791E-2</v>
      </c>
      <c r="AF87" s="14">
        <v>618602</v>
      </c>
      <c r="AG87" s="22">
        <f t="shared" si="108"/>
        <v>4.8299648614555685E-2</v>
      </c>
      <c r="AH87" s="14">
        <v>19487</v>
      </c>
      <c r="AI87" s="22">
        <f t="shared" si="109"/>
        <v>1.5215198989848831E-3</v>
      </c>
      <c r="AJ87" s="14">
        <v>536135</v>
      </c>
      <c r="AK87" s="22">
        <f t="shared" si="110"/>
        <v>4.186073131022016E-2</v>
      </c>
      <c r="AL87" s="14">
        <v>0</v>
      </c>
      <c r="AM87" s="22">
        <f t="shared" si="111"/>
        <v>0</v>
      </c>
      <c r="AN87" s="14">
        <v>0</v>
      </c>
      <c r="AO87" s="22">
        <f t="shared" si="112"/>
        <v>0</v>
      </c>
      <c r="AP87" s="27">
        <f t="shared" si="113"/>
        <v>2550232</v>
      </c>
      <c r="AQ87" s="28">
        <f t="shared" si="114"/>
        <v>0.19911883486570617</v>
      </c>
      <c r="AR87" s="14">
        <v>684118</v>
      </c>
      <c r="AS87" s="22">
        <f t="shared" si="115"/>
        <v>5.3415053638514919E-2</v>
      </c>
      <c r="AT87" s="14">
        <v>811035</v>
      </c>
      <c r="AU87" s="22">
        <f t="shared" si="116"/>
        <v>6.3324569778478196E-2</v>
      </c>
      <c r="AV87" s="14">
        <v>2799621</v>
      </c>
      <c r="AW87" s="22">
        <f t="shared" si="117"/>
        <v>0.21859080726206995</v>
      </c>
      <c r="AX87" s="29">
        <f t="shared" si="118"/>
        <v>12807588</v>
      </c>
      <c r="AY87" s="30">
        <f t="shared" si="119"/>
        <v>1</v>
      </c>
    </row>
    <row r="88" spans="1:51" ht="16.5" customHeight="1" x14ac:dyDescent="0.2">
      <c r="A88" s="19">
        <v>343001</v>
      </c>
      <c r="B88" s="20" t="s">
        <v>237</v>
      </c>
      <c r="C88" s="21" t="s">
        <v>129</v>
      </c>
      <c r="D88" s="14">
        <v>2006661</v>
      </c>
      <c r="E88" s="22">
        <f t="shared" si="92"/>
        <v>0.39799153862310538</v>
      </c>
      <c r="F88" s="14">
        <v>151774</v>
      </c>
      <c r="G88" s="22">
        <f t="shared" si="93"/>
        <v>3.0102128751684113E-2</v>
      </c>
      <c r="H88" s="14">
        <v>528661</v>
      </c>
      <c r="I88" s="22">
        <f t="shared" si="94"/>
        <v>0.10485209250592378</v>
      </c>
      <c r="J88" s="14">
        <v>254584</v>
      </c>
      <c r="K88" s="22">
        <f t="shared" si="95"/>
        <v>5.0492972090863709E-2</v>
      </c>
      <c r="L88" s="14">
        <v>0</v>
      </c>
      <c r="M88" s="22">
        <f t="shared" si="96"/>
        <v>0</v>
      </c>
      <c r="N88" s="14">
        <v>0</v>
      </c>
      <c r="O88" s="22">
        <f t="shared" si="97"/>
        <v>0</v>
      </c>
      <c r="P88" s="23">
        <f t="shared" si="98"/>
        <v>2941680</v>
      </c>
      <c r="Q88" s="24">
        <f t="shared" si="99"/>
        <v>0.58343873197157703</v>
      </c>
      <c r="R88" s="14">
        <v>218747</v>
      </c>
      <c r="S88" s="22">
        <f t="shared" si="100"/>
        <v>4.3385233030984523E-2</v>
      </c>
      <c r="T88" s="14">
        <v>91797</v>
      </c>
      <c r="U88" s="22">
        <f t="shared" si="101"/>
        <v>1.8206577628700215E-2</v>
      </c>
      <c r="V88" s="25">
        <f t="shared" si="102"/>
        <v>3252224</v>
      </c>
      <c r="W88" s="26">
        <f t="shared" si="103"/>
        <v>0.64503054263126169</v>
      </c>
      <c r="X88" s="14">
        <v>716152</v>
      </c>
      <c r="Y88" s="22">
        <f t="shared" si="104"/>
        <v>0.14203816009182127</v>
      </c>
      <c r="Z88" s="14">
        <v>46002</v>
      </c>
      <c r="AA88" s="22">
        <f t="shared" si="105"/>
        <v>9.1238165089868664E-3</v>
      </c>
      <c r="AB88" s="14">
        <v>79463</v>
      </c>
      <c r="AC88" s="22">
        <f t="shared" si="106"/>
        <v>1.5760311100683086E-2</v>
      </c>
      <c r="AD88" s="14">
        <v>321903</v>
      </c>
      <c r="AE88" s="22">
        <f t="shared" si="107"/>
        <v>6.3844700354167186E-2</v>
      </c>
      <c r="AF88" s="14">
        <v>485449</v>
      </c>
      <c r="AG88" s="22">
        <f t="shared" si="108"/>
        <v>9.6281631243666913E-2</v>
      </c>
      <c r="AH88" s="14">
        <v>28972</v>
      </c>
      <c r="AI88" s="22">
        <f t="shared" si="109"/>
        <v>5.7461678165811811E-3</v>
      </c>
      <c r="AJ88" s="14">
        <v>21330</v>
      </c>
      <c r="AK88" s="22">
        <f t="shared" si="110"/>
        <v>4.2304901120970798E-3</v>
      </c>
      <c r="AL88" s="14">
        <v>0</v>
      </c>
      <c r="AM88" s="22">
        <f t="shared" si="111"/>
        <v>0</v>
      </c>
      <c r="AN88" s="14">
        <v>0</v>
      </c>
      <c r="AO88" s="22">
        <f t="shared" si="112"/>
        <v>0</v>
      </c>
      <c r="AP88" s="27">
        <f t="shared" si="113"/>
        <v>1699271</v>
      </c>
      <c r="AQ88" s="28">
        <f t="shared" si="114"/>
        <v>0.33702527722800357</v>
      </c>
      <c r="AR88" s="14">
        <v>81018</v>
      </c>
      <c r="AS88" s="22">
        <f t="shared" si="115"/>
        <v>1.6068722358269161E-2</v>
      </c>
      <c r="AT88" s="14">
        <v>0</v>
      </c>
      <c r="AU88" s="22">
        <f t="shared" si="116"/>
        <v>0</v>
      </c>
      <c r="AV88" s="14">
        <v>9456</v>
      </c>
      <c r="AW88" s="22">
        <f t="shared" si="117"/>
        <v>1.8754577824655408E-3</v>
      </c>
      <c r="AX88" s="29">
        <f t="shared" si="118"/>
        <v>5041969</v>
      </c>
      <c r="AY88" s="30">
        <f t="shared" si="119"/>
        <v>1</v>
      </c>
    </row>
    <row r="89" spans="1:51" ht="16.5" customHeight="1" x14ac:dyDescent="0.2">
      <c r="A89" s="31">
        <v>344001</v>
      </c>
      <c r="B89" s="32" t="s">
        <v>237</v>
      </c>
      <c r="C89" s="33" t="s">
        <v>130</v>
      </c>
      <c r="D89" s="34">
        <v>2298383</v>
      </c>
      <c r="E89" s="35">
        <f t="shared" si="92"/>
        <v>0.36858448335087213</v>
      </c>
      <c r="F89" s="34">
        <v>594457</v>
      </c>
      <c r="G89" s="35">
        <f t="shared" si="93"/>
        <v>9.5331207296307618E-2</v>
      </c>
      <c r="H89" s="34">
        <v>47555</v>
      </c>
      <c r="I89" s="35">
        <f t="shared" si="94"/>
        <v>7.6262464113904093E-3</v>
      </c>
      <c r="J89" s="34">
        <v>44458</v>
      </c>
      <c r="K89" s="35">
        <f t="shared" si="95"/>
        <v>7.1295902209566782E-3</v>
      </c>
      <c r="L89" s="34">
        <v>0</v>
      </c>
      <c r="M89" s="35">
        <f t="shared" si="96"/>
        <v>0</v>
      </c>
      <c r="N89" s="34">
        <v>0</v>
      </c>
      <c r="O89" s="35">
        <f t="shared" si="97"/>
        <v>0</v>
      </c>
      <c r="P89" s="36">
        <f t="shared" si="98"/>
        <v>2984853</v>
      </c>
      <c r="Q89" s="37">
        <f t="shared" si="99"/>
        <v>0.47867152727952683</v>
      </c>
      <c r="R89" s="34">
        <v>576992</v>
      </c>
      <c r="S89" s="35">
        <f t="shared" si="100"/>
        <v>9.2530399945346967E-2</v>
      </c>
      <c r="T89" s="34">
        <v>172766</v>
      </c>
      <c r="U89" s="35">
        <f t="shared" si="101"/>
        <v>2.7705942330149839E-2</v>
      </c>
      <c r="V89" s="38">
        <f t="shared" si="102"/>
        <v>3734611</v>
      </c>
      <c r="W89" s="39">
        <f t="shared" si="103"/>
        <v>0.59890786955502362</v>
      </c>
      <c r="X89" s="34">
        <v>983177</v>
      </c>
      <c r="Y89" s="35">
        <f t="shared" si="104"/>
        <v>0.15766901625510649</v>
      </c>
      <c r="Z89" s="34">
        <v>338471</v>
      </c>
      <c r="AA89" s="35">
        <f t="shared" si="105"/>
        <v>5.427953420480966E-2</v>
      </c>
      <c r="AB89" s="34">
        <v>199770</v>
      </c>
      <c r="AC89" s="35">
        <f t="shared" si="106"/>
        <v>3.2036489235694715E-2</v>
      </c>
      <c r="AD89" s="34">
        <v>392824</v>
      </c>
      <c r="AE89" s="35">
        <f t="shared" si="107"/>
        <v>6.2995954585385899E-2</v>
      </c>
      <c r="AF89" s="34">
        <v>361339</v>
      </c>
      <c r="AG89" s="35">
        <f t="shared" si="108"/>
        <v>5.7946803743989049E-2</v>
      </c>
      <c r="AH89" s="34">
        <v>77224</v>
      </c>
      <c r="AI89" s="35">
        <f t="shared" si="109"/>
        <v>1.2384171020359857E-2</v>
      </c>
      <c r="AJ89" s="34">
        <v>148286</v>
      </c>
      <c r="AK89" s="35">
        <f t="shared" si="110"/>
        <v>2.3780161399630708E-2</v>
      </c>
      <c r="AL89" s="34">
        <v>0</v>
      </c>
      <c r="AM89" s="35">
        <f t="shared" si="111"/>
        <v>0</v>
      </c>
      <c r="AN89" s="34">
        <v>0</v>
      </c>
      <c r="AO89" s="35">
        <f t="shared" si="112"/>
        <v>0</v>
      </c>
      <c r="AP89" s="40">
        <f t="shared" si="113"/>
        <v>2501091</v>
      </c>
      <c r="AQ89" s="41">
        <f t="shared" si="114"/>
        <v>0.40109213044497638</v>
      </c>
      <c r="AR89" s="34">
        <v>0</v>
      </c>
      <c r="AS89" s="35">
        <f t="shared" si="115"/>
        <v>0</v>
      </c>
      <c r="AT89" s="34">
        <v>0</v>
      </c>
      <c r="AU89" s="35">
        <f t="shared" si="116"/>
        <v>0</v>
      </c>
      <c r="AV89" s="34">
        <v>0</v>
      </c>
      <c r="AW89" s="35">
        <f t="shared" si="117"/>
        <v>0</v>
      </c>
      <c r="AX89" s="42">
        <f t="shared" si="118"/>
        <v>6235702</v>
      </c>
      <c r="AY89" s="43">
        <f t="shared" si="119"/>
        <v>1</v>
      </c>
    </row>
    <row r="90" spans="1:51" ht="16.5" customHeight="1" x14ac:dyDescent="0.2">
      <c r="A90" s="5">
        <v>345001</v>
      </c>
      <c r="B90" s="6" t="s">
        <v>237</v>
      </c>
      <c r="C90" s="7" t="s">
        <v>131</v>
      </c>
      <c r="D90" s="8">
        <v>8749603</v>
      </c>
      <c r="E90" s="9">
        <f t="shared" si="92"/>
        <v>0.42490650782827422</v>
      </c>
      <c r="F90" s="8">
        <v>1434094</v>
      </c>
      <c r="G90" s="9">
        <f t="shared" si="93"/>
        <v>6.9643831090105593E-2</v>
      </c>
      <c r="H90" s="8">
        <v>362838</v>
      </c>
      <c r="I90" s="9">
        <f t="shared" si="94"/>
        <v>1.7620482607884652E-2</v>
      </c>
      <c r="J90" s="8">
        <v>158160</v>
      </c>
      <c r="K90" s="9">
        <f t="shared" si="95"/>
        <v>7.6807157168296497E-3</v>
      </c>
      <c r="L90" s="8">
        <v>0</v>
      </c>
      <c r="M90" s="9">
        <f t="shared" si="96"/>
        <v>0</v>
      </c>
      <c r="N90" s="8">
        <v>933547</v>
      </c>
      <c r="O90" s="9">
        <f t="shared" si="97"/>
        <v>4.5335793596985134E-2</v>
      </c>
      <c r="P90" s="10">
        <f t="shared" si="98"/>
        <v>11638242</v>
      </c>
      <c r="Q90" s="11">
        <f t="shared" si="99"/>
        <v>0.56518733084007922</v>
      </c>
      <c r="R90" s="8">
        <v>940443</v>
      </c>
      <c r="S90" s="9">
        <f t="shared" si="100"/>
        <v>4.567068368033906E-2</v>
      </c>
      <c r="T90" s="8">
        <v>239113</v>
      </c>
      <c r="U90" s="9">
        <f t="shared" si="101"/>
        <v>1.1612031975204148E-2</v>
      </c>
      <c r="V90" s="12">
        <f t="shared" si="102"/>
        <v>12817798</v>
      </c>
      <c r="W90" s="13">
        <f t="shared" si="103"/>
        <v>0.62247004649562243</v>
      </c>
      <c r="X90" s="8">
        <v>707237</v>
      </c>
      <c r="Y90" s="9">
        <f t="shared" si="104"/>
        <v>3.4345513033785094E-2</v>
      </c>
      <c r="Z90" s="8">
        <v>1322857</v>
      </c>
      <c r="AA90" s="9">
        <f t="shared" si="105"/>
        <v>6.4241834541085729E-2</v>
      </c>
      <c r="AB90" s="8">
        <v>499111</v>
      </c>
      <c r="AC90" s="9">
        <f t="shared" si="106"/>
        <v>2.4238301101053131E-2</v>
      </c>
      <c r="AD90" s="8">
        <v>271644</v>
      </c>
      <c r="AE90" s="9">
        <f t="shared" si="107"/>
        <v>1.3191833208032836E-2</v>
      </c>
      <c r="AF90" s="8">
        <v>0</v>
      </c>
      <c r="AG90" s="9">
        <f t="shared" si="108"/>
        <v>0</v>
      </c>
      <c r="AH90" s="8">
        <v>1090600</v>
      </c>
      <c r="AI90" s="9">
        <f t="shared" si="109"/>
        <v>5.2962750131350635E-2</v>
      </c>
      <c r="AJ90" s="8">
        <v>24820</v>
      </c>
      <c r="AK90" s="9">
        <f t="shared" si="110"/>
        <v>1.2053323475702574E-3</v>
      </c>
      <c r="AL90" s="8">
        <v>0</v>
      </c>
      <c r="AM90" s="9">
        <f t="shared" si="111"/>
        <v>0</v>
      </c>
      <c r="AN90" s="8">
        <v>0</v>
      </c>
      <c r="AO90" s="9">
        <f t="shared" si="112"/>
        <v>0</v>
      </c>
      <c r="AP90" s="15">
        <f t="shared" si="113"/>
        <v>3916269</v>
      </c>
      <c r="AQ90" s="16">
        <f t="shared" si="114"/>
        <v>0.19018556436287767</v>
      </c>
      <c r="AR90" s="8">
        <v>0</v>
      </c>
      <c r="AS90" s="9">
        <f t="shared" si="115"/>
        <v>0</v>
      </c>
      <c r="AT90" s="8">
        <v>0</v>
      </c>
      <c r="AU90" s="9">
        <f t="shared" si="116"/>
        <v>0</v>
      </c>
      <c r="AV90" s="8">
        <v>3857764</v>
      </c>
      <c r="AW90" s="9">
        <f t="shared" si="117"/>
        <v>0.18734438914149984</v>
      </c>
      <c r="AX90" s="17">
        <f t="shared" si="118"/>
        <v>20591831</v>
      </c>
      <c r="AY90" s="18">
        <f t="shared" si="119"/>
        <v>1</v>
      </c>
    </row>
    <row r="91" spans="1:51" ht="16.5" customHeight="1" x14ac:dyDescent="0.2">
      <c r="A91" s="19">
        <v>346001</v>
      </c>
      <c r="B91" s="20" t="s">
        <v>237</v>
      </c>
      <c r="C91" s="21" t="s">
        <v>132</v>
      </c>
      <c r="D91" s="14">
        <v>4193967</v>
      </c>
      <c r="E91" s="22">
        <f t="shared" si="92"/>
        <v>0.36896540196343219</v>
      </c>
      <c r="F91" s="14">
        <v>467596</v>
      </c>
      <c r="G91" s="22">
        <f t="shared" si="93"/>
        <v>4.1136886889308631E-2</v>
      </c>
      <c r="H91" s="14">
        <v>25635</v>
      </c>
      <c r="I91" s="22">
        <f t="shared" si="94"/>
        <v>2.2552461856119956E-3</v>
      </c>
      <c r="J91" s="14">
        <v>80359</v>
      </c>
      <c r="K91" s="22">
        <f t="shared" si="95"/>
        <v>7.0696051581663486E-3</v>
      </c>
      <c r="L91" s="14">
        <v>0</v>
      </c>
      <c r="M91" s="22">
        <f t="shared" si="96"/>
        <v>0</v>
      </c>
      <c r="N91" s="14">
        <v>79239</v>
      </c>
      <c r="O91" s="22">
        <f t="shared" si="97"/>
        <v>6.9710728496863239E-3</v>
      </c>
      <c r="P91" s="23">
        <f t="shared" si="98"/>
        <v>4846796</v>
      </c>
      <c r="Q91" s="24">
        <f t="shared" si="99"/>
        <v>0.42639821304620551</v>
      </c>
      <c r="R91" s="14">
        <v>196248</v>
      </c>
      <c r="S91" s="22">
        <f t="shared" si="100"/>
        <v>1.7264971852310625E-2</v>
      </c>
      <c r="T91" s="14">
        <v>136510</v>
      </c>
      <c r="U91" s="22">
        <f t="shared" si="101"/>
        <v>1.2009504848757305E-2</v>
      </c>
      <c r="V91" s="25">
        <f t="shared" si="102"/>
        <v>5179554</v>
      </c>
      <c r="W91" s="26">
        <f t="shared" si="103"/>
        <v>0.45567268974727343</v>
      </c>
      <c r="X91" s="14">
        <v>663653</v>
      </c>
      <c r="Y91" s="22">
        <f t="shared" si="104"/>
        <v>5.8385055464012396E-2</v>
      </c>
      <c r="Z91" s="14">
        <v>1305574</v>
      </c>
      <c r="AA91" s="22">
        <f t="shared" si="105"/>
        <v>0.1148582322424106</v>
      </c>
      <c r="AB91" s="14">
        <v>40025</v>
      </c>
      <c r="AC91" s="22">
        <f t="shared" si="106"/>
        <v>3.5212103990294569E-3</v>
      </c>
      <c r="AD91" s="14">
        <v>675951</v>
      </c>
      <c r="AE91" s="22">
        <f t="shared" si="107"/>
        <v>5.9466975401233239E-2</v>
      </c>
      <c r="AF91" s="14">
        <v>390671</v>
      </c>
      <c r="AG91" s="22">
        <f t="shared" si="108"/>
        <v>3.4369388826964067E-2</v>
      </c>
      <c r="AH91" s="14">
        <v>2051</v>
      </c>
      <c r="AI91" s="22">
        <f t="shared" si="109"/>
        <v>1.8043728990404536E-4</v>
      </c>
      <c r="AJ91" s="14">
        <v>365863</v>
      </c>
      <c r="AK91" s="22">
        <f t="shared" si="110"/>
        <v>3.2186898194131522E-2</v>
      </c>
      <c r="AL91" s="14">
        <v>0</v>
      </c>
      <c r="AM91" s="22">
        <f t="shared" si="111"/>
        <v>0</v>
      </c>
      <c r="AN91" s="14">
        <v>0</v>
      </c>
      <c r="AO91" s="22">
        <f t="shared" si="112"/>
        <v>0</v>
      </c>
      <c r="AP91" s="27">
        <f t="shared" si="113"/>
        <v>3443788</v>
      </c>
      <c r="AQ91" s="28">
        <f t="shared" si="114"/>
        <v>0.3029681978176853</v>
      </c>
      <c r="AR91" s="14">
        <v>0</v>
      </c>
      <c r="AS91" s="22">
        <f t="shared" si="115"/>
        <v>0</v>
      </c>
      <c r="AT91" s="14">
        <v>1371744</v>
      </c>
      <c r="AU91" s="22">
        <f t="shared" si="116"/>
        <v>0.12067955621752063</v>
      </c>
      <c r="AV91" s="14">
        <v>1371744</v>
      </c>
      <c r="AW91" s="22">
        <f t="shared" si="117"/>
        <v>0.12067955621752063</v>
      </c>
      <c r="AX91" s="29">
        <f t="shared" si="118"/>
        <v>11366830</v>
      </c>
      <c r="AY91" s="30">
        <f t="shared" si="119"/>
        <v>1</v>
      </c>
    </row>
    <row r="92" spans="1:51" ht="16.5" customHeight="1" x14ac:dyDescent="0.2">
      <c r="A92" s="19">
        <v>347001</v>
      </c>
      <c r="B92" s="20" t="s">
        <v>237</v>
      </c>
      <c r="C92" s="21" t="s">
        <v>133</v>
      </c>
      <c r="D92" s="14">
        <v>3958479</v>
      </c>
      <c r="E92" s="22">
        <f t="shared" si="92"/>
        <v>0.40773601432815748</v>
      </c>
      <c r="F92" s="14">
        <v>1453762</v>
      </c>
      <c r="G92" s="22">
        <f t="shared" si="93"/>
        <v>0.14974214178267231</v>
      </c>
      <c r="H92" s="14">
        <v>0</v>
      </c>
      <c r="I92" s="22">
        <f t="shared" si="94"/>
        <v>0</v>
      </c>
      <c r="J92" s="14">
        <v>273252</v>
      </c>
      <c r="K92" s="22">
        <f t="shared" si="95"/>
        <v>2.8145831110180878E-2</v>
      </c>
      <c r="L92" s="14">
        <v>0</v>
      </c>
      <c r="M92" s="22">
        <f t="shared" si="96"/>
        <v>0</v>
      </c>
      <c r="N92" s="14">
        <v>245960</v>
      </c>
      <c r="O92" s="22">
        <f t="shared" si="97"/>
        <v>2.5334667705488298E-2</v>
      </c>
      <c r="P92" s="23">
        <f t="shared" si="98"/>
        <v>5931453</v>
      </c>
      <c r="Q92" s="24">
        <f t="shared" si="99"/>
        <v>0.61095865492649892</v>
      </c>
      <c r="R92" s="14">
        <v>263225</v>
      </c>
      <c r="S92" s="22">
        <f t="shared" si="100"/>
        <v>2.7113017997955593E-2</v>
      </c>
      <c r="T92" s="14">
        <v>57241</v>
      </c>
      <c r="U92" s="22">
        <f t="shared" si="101"/>
        <v>5.8960063186284592E-3</v>
      </c>
      <c r="V92" s="25">
        <f t="shared" si="102"/>
        <v>6251919</v>
      </c>
      <c r="W92" s="26">
        <f t="shared" si="103"/>
        <v>0.64396767924308307</v>
      </c>
      <c r="X92" s="14">
        <v>1060734</v>
      </c>
      <c r="Y92" s="22">
        <f t="shared" si="104"/>
        <v>0.10925899908079942</v>
      </c>
      <c r="Z92" s="14">
        <v>350123</v>
      </c>
      <c r="AA92" s="22">
        <f t="shared" si="105"/>
        <v>3.606379029536786E-2</v>
      </c>
      <c r="AB92" s="14">
        <v>299303</v>
      </c>
      <c r="AC92" s="22">
        <f t="shared" si="106"/>
        <v>3.0829167540477168E-2</v>
      </c>
      <c r="AD92" s="14">
        <v>1336765</v>
      </c>
      <c r="AE92" s="22">
        <f t="shared" si="107"/>
        <v>0.13769107609093781</v>
      </c>
      <c r="AF92" s="14">
        <v>91900</v>
      </c>
      <c r="AG92" s="22">
        <f t="shared" si="108"/>
        <v>9.4659943166952951E-3</v>
      </c>
      <c r="AH92" s="14">
        <v>34800</v>
      </c>
      <c r="AI92" s="22">
        <f t="shared" si="109"/>
        <v>3.584511449629992E-3</v>
      </c>
      <c r="AJ92" s="14">
        <v>282892</v>
      </c>
      <c r="AK92" s="22">
        <f t="shared" si="110"/>
        <v>2.9138781983009416E-2</v>
      </c>
      <c r="AL92" s="14">
        <v>0</v>
      </c>
      <c r="AM92" s="22">
        <f t="shared" si="111"/>
        <v>0</v>
      </c>
      <c r="AN92" s="14">
        <v>0</v>
      </c>
      <c r="AO92" s="22">
        <f t="shared" si="112"/>
        <v>0</v>
      </c>
      <c r="AP92" s="27">
        <f t="shared" si="113"/>
        <v>3456517</v>
      </c>
      <c r="AQ92" s="28">
        <f t="shared" si="114"/>
        <v>0.35603232075691699</v>
      </c>
      <c r="AR92" s="14">
        <v>0</v>
      </c>
      <c r="AS92" s="22">
        <f t="shared" si="115"/>
        <v>0</v>
      </c>
      <c r="AT92" s="14">
        <v>0</v>
      </c>
      <c r="AU92" s="22">
        <f t="shared" si="116"/>
        <v>0</v>
      </c>
      <c r="AV92" s="14">
        <v>0</v>
      </c>
      <c r="AW92" s="22">
        <f t="shared" si="117"/>
        <v>0</v>
      </c>
      <c r="AX92" s="29">
        <f t="shared" si="118"/>
        <v>9708436</v>
      </c>
      <c r="AY92" s="30">
        <f t="shared" si="119"/>
        <v>1</v>
      </c>
    </row>
    <row r="93" spans="1:51" ht="16.5" customHeight="1" x14ac:dyDescent="0.2">
      <c r="A93" s="19">
        <v>348001</v>
      </c>
      <c r="B93" s="20" t="s">
        <v>237</v>
      </c>
      <c r="C93" s="21" t="s">
        <v>134</v>
      </c>
      <c r="D93" s="14">
        <v>4103230</v>
      </c>
      <c r="E93" s="22">
        <f t="shared" si="92"/>
        <v>0.43660737523975884</v>
      </c>
      <c r="F93" s="14">
        <v>276265</v>
      </c>
      <c r="G93" s="22">
        <f t="shared" si="93"/>
        <v>2.9396191907500181E-2</v>
      </c>
      <c r="H93" s="14">
        <v>0</v>
      </c>
      <c r="I93" s="22">
        <f t="shared" si="94"/>
        <v>0</v>
      </c>
      <c r="J93" s="14">
        <v>952251</v>
      </c>
      <c r="K93" s="22">
        <f t="shared" si="95"/>
        <v>0.10132500729411599</v>
      </c>
      <c r="L93" s="14">
        <v>0</v>
      </c>
      <c r="M93" s="22">
        <f t="shared" si="96"/>
        <v>0</v>
      </c>
      <c r="N93" s="14">
        <v>0</v>
      </c>
      <c r="O93" s="22">
        <f t="shared" si="97"/>
        <v>0</v>
      </c>
      <c r="P93" s="23">
        <f t="shared" si="98"/>
        <v>5331746</v>
      </c>
      <c r="Q93" s="24">
        <f t="shared" si="99"/>
        <v>0.56732857444137497</v>
      </c>
      <c r="R93" s="14">
        <v>166941</v>
      </c>
      <c r="S93" s="22">
        <f t="shared" si="100"/>
        <v>1.7763486772591489E-2</v>
      </c>
      <c r="T93" s="14">
        <v>5695</v>
      </c>
      <c r="U93" s="22">
        <f t="shared" si="101"/>
        <v>6.0598089846058511E-4</v>
      </c>
      <c r="V93" s="25">
        <f t="shared" si="102"/>
        <v>5504382</v>
      </c>
      <c r="W93" s="26">
        <f t="shared" si="103"/>
        <v>0.58569804211242704</v>
      </c>
      <c r="X93" s="14">
        <v>934288</v>
      </c>
      <c r="Y93" s="22">
        <f t="shared" si="104"/>
        <v>9.9413640326767888E-2</v>
      </c>
      <c r="Z93" s="14">
        <v>159912</v>
      </c>
      <c r="AA93" s="22">
        <f t="shared" si="105"/>
        <v>1.7015560567977012E-2</v>
      </c>
      <c r="AB93" s="14">
        <v>193723</v>
      </c>
      <c r="AC93" s="22">
        <f t="shared" si="106"/>
        <v>2.0613246284895508E-2</v>
      </c>
      <c r="AD93" s="14">
        <v>1082101</v>
      </c>
      <c r="AE93" s="22">
        <f t="shared" si="107"/>
        <v>0.11514179740212424</v>
      </c>
      <c r="AF93" s="14">
        <v>600501</v>
      </c>
      <c r="AG93" s="22">
        <f t="shared" si="108"/>
        <v>6.3896775330373981E-2</v>
      </c>
      <c r="AH93" s="14">
        <v>20243</v>
      </c>
      <c r="AI93" s="22">
        <f t="shared" si="109"/>
        <v>2.1539721382857987E-3</v>
      </c>
      <c r="AJ93" s="14">
        <v>326208</v>
      </c>
      <c r="AK93" s="22">
        <f t="shared" si="110"/>
        <v>3.4710415614579548E-2</v>
      </c>
      <c r="AL93" s="14">
        <v>5850</v>
      </c>
      <c r="AM93" s="22">
        <f t="shared" si="111"/>
        <v>6.2247379385327881E-4</v>
      </c>
      <c r="AN93" s="14">
        <v>0</v>
      </c>
      <c r="AO93" s="22">
        <f t="shared" si="112"/>
        <v>0</v>
      </c>
      <c r="AP93" s="27">
        <f t="shared" si="113"/>
        <v>3322826</v>
      </c>
      <c r="AQ93" s="28">
        <f t="shared" si="114"/>
        <v>0.35356788145885726</v>
      </c>
      <c r="AR93" s="14">
        <v>68338</v>
      </c>
      <c r="AS93" s="22">
        <f t="shared" si="115"/>
        <v>7.2715579699735664E-3</v>
      </c>
      <c r="AT93" s="14">
        <v>502440</v>
      </c>
      <c r="AU93" s="22">
        <f t="shared" si="116"/>
        <v>5.3462518458742114E-2</v>
      </c>
      <c r="AV93" s="14">
        <v>0</v>
      </c>
      <c r="AW93" s="22">
        <f t="shared" si="117"/>
        <v>0</v>
      </c>
      <c r="AX93" s="29">
        <f t="shared" si="118"/>
        <v>9397986</v>
      </c>
      <c r="AY93" s="30">
        <f t="shared" si="119"/>
        <v>1</v>
      </c>
    </row>
    <row r="94" spans="1:51" ht="16.5" customHeight="1" x14ac:dyDescent="0.2">
      <c r="A94" s="31" t="s">
        <v>135</v>
      </c>
      <c r="B94" s="32" t="s">
        <v>237</v>
      </c>
      <c r="C94" s="33" t="s">
        <v>136</v>
      </c>
      <c r="D94" s="34">
        <v>292741</v>
      </c>
      <c r="E94" s="35">
        <f t="shared" si="92"/>
        <v>0.26806016453127635</v>
      </c>
      <c r="F94" s="34">
        <v>102871</v>
      </c>
      <c r="G94" s="35">
        <f t="shared" si="93"/>
        <v>9.4198001596964301E-2</v>
      </c>
      <c r="H94" s="34">
        <v>0</v>
      </c>
      <c r="I94" s="35">
        <f t="shared" si="94"/>
        <v>0</v>
      </c>
      <c r="J94" s="34">
        <v>0</v>
      </c>
      <c r="K94" s="35">
        <f t="shared" si="95"/>
        <v>0</v>
      </c>
      <c r="L94" s="34">
        <v>0</v>
      </c>
      <c r="M94" s="35">
        <f t="shared" si="96"/>
        <v>0</v>
      </c>
      <c r="N94" s="34">
        <v>0</v>
      </c>
      <c r="O94" s="35">
        <f t="shared" si="97"/>
        <v>0</v>
      </c>
      <c r="P94" s="36">
        <f t="shared" si="98"/>
        <v>395612</v>
      </c>
      <c r="Q94" s="37">
        <f t="shared" si="99"/>
        <v>0.36225816612824063</v>
      </c>
      <c r="R94" s="34">
        <v>78929</v>
      </c>
      <c r="S94" s="35">
        <f t="shared" si="100"/>
        <v>7.2274538675105665E-2</v>
      </c>
      <c r="T94" s="34">
        <v>0</v>
      </c>
      <c r="U94" s="35">
        <f t="shared" si="101"/>
        <v>0</v>
      </c>
      <c r="V94" s="38">
        <f t="shared" si="102"/>
        <v>474541</v>
      </c>
      <c r="W94" s="39">
        <f t="shared" si="103"/>
        <v>0.43453270480334633</v>
      </c>
      <c r="X94" s="34">
        <v>288446</v>
      </c>
      <c r="Y94" s="35">
        <f t="shared" si="104"/>
        <v>0.26412727365961219</v>
      </c>
      <c r="Z94" s="34">
        <v>0</v>
      </c>
      <c r="AA94" s="35">
        <f t="shared" si="105"/>
        <v>0</v>
      </c>
      <c r="AB94" s="34">
        <v>74454</v>
      </c>
      <c r="AC94" s="35">
        <f t="shared" si="106"/>
        <v>6.8176823506142459E-2</v>
      </c>
      <c r="AD94" s="34">
        <v>98658</v>
      </c>
      <c r="AE94" s="35">
        <f t="shared" si="107"/>
        <v>9.0340197349625298E-2</v>
      </c>
      <c r="AF94" s="34">
        <v>110280</v>
      </c>
      <c r="AG94" s="35">
        <f t="shared" si="108"/>
        <v>0.10098235281190251</v>
      </c>
      <c r="AH94" s="34">
        <v>8577</v>
      </c>
      <c r="AI94" s="35">
        <f t="shared" si="109"/>
        <v>7.8538777663011237E-3</v>
      </c>
      <c r="AJ94" s="34">
        <v>33901</v>
      </c>
      <c r="AK94" s="35">
        <f t="shared" si="110"/>
        <v>3.1042825015200462E-2</v>
      </c>
      <c r="AL94" s="34">
        <v>0</v>
      </c>
      <c r="AM94" s="35">
        <f t="shared" si="111"/>
        <v>0</v>
      </c>
      <c r="AN94" s="34">
        <v>0</v>
      </c>
      <c r="AO94" s="35">
        <f t="shared" si="112"/>
        <v>0</v>
      </c>
      <c r="AP94" s="40">
        <f t="shared" si="113"/>
        <v>614316</v>
      </c>
      <c r="AQ94" s="41">
        <f t="shared" si="114"/>
        <v>0.56252335010878407</v>
      </c>
      <c r="AR94" s="34">
        <v>0</v>
      </c>
      <c r="AS94" s="35">
        <f t="shared" si="115"/>
        <v>0</v>
      </c>
      <c r="AT94" s="34">
        <v>3215</v>
      </c>
      <c r="AU94" s="35">
        <f t="shared" si="116"/>
        <v>2.9439450878696641E-3</v>
      </c>
      <c r="AV94" s="34">
        <v>0</v>
      </c>
      <c r="AW94" s="35">
        <f t="shared" si="117"/>
        <v>0</v>
      </c>
      <c r="AX94" s="42">
        <f t="shared" si="118"/>
        <v>1092072</v>
      </c>
      <c r="AY94" s="43">
        <f t="shared" si="119"/>
        <v>1</v>
      </c>
    </row>
    <row r="95" spans="1:51" ht="16.5" customHeight="1" x14ac:dyDescent="0.2">
      <c r="A95" s="5" t="s">
        <v>137</v>
      </c>
      <c r="B95" s="6" t="s">
        <v>237</v>
      </c>
      <c r="C95" s="7" t="s">
        <v>138</v>
      </c>
      <c r="D95" s="8">
        <v>0</v>
      </c>
      <c r="E95" s="9">
        <f t="shared" si="92"/>
        <v>0</v>
      </c>
      <c r="F95" s="8">
        <v>57314</v>
      </c>
      <c r="G95" s="9">
        <f t="shared" si="93"/>
        <v>1.9290011527426019E-2</v>
      </c>
      <c r="H95" s="8">
        <v>112841</v>
      </c>
      <c r="I95" s="9">
        <f t="shared" si="94"/>
        <v>3.7978577498800979E-2</v>
      </c>
      <c r="J95" s="8">
        <v>1001105</v>
      </c>
      <c r="K95" s="9">
        <f t="shared" si="95"/>
        <v>0.33693908975405351</v>
      </c>
      <c r="L95" s="8">
        <v>0</v>
      </c>
      <c r="M95" s="9">
        <f t="shared" si="96"/>
        <v>0</v>
      </c>
      <c r="N95" s="8">
        <v>302</v>
      </c>
      <c r="O95" s="9">
        <f t="shared" si="97"/>
        <v>1.0164328927107963E-4</v>
      </c>
      <c r="P95" s="10">
        <f t="shared" si="98"/>
        <v>1171562</v>
      </c>
      <c r="Q95" s="11">
        <f t="shared" si="99"/>
        <v>0.3943093220695516</v>
      </c>
      <c r="R95" s="8">
        <v>426751</v>
      </c>
      <c r="S95" s="9">
        <f t="shared" si="100"/>
        <v>0.14363038191961092</v>
      </c>
      <c r="T95" s="8">
        <v>208215</v>
      </c>
      <c r="U95" s="9">
        <f t="shared" si="101"/>
        <v>7.0078336011847167E-2</v>
      </c>
      <c r="V95" s="12">
        <f t="shared" si="102"/>
        <v>1806528</v>
      </c>
      <c r="W95" s="13">
        <f t="shared" si="103"/>
        <v>0.60801804000100967</v>
      </c>
      <c r="X95" s="8">
        <v>444534</v>
      </c>
      <c r="Y95" s="9">
        <f t="shared" si="104"/>
        <v>0.14961555613519903</v>
      </c>
      <c r="Z95" s="8">
        <v>79685</v>
      </c>
      <c r="AA95" s="9">
        <f t="shared" si="105"/>
        <v>2.6819355978695298E-2</v>
      </c>
      <c r="AB95" s="8">
        <v>66524</v>
      </c>
      <c r="AC95" s="9">
        <f t="shared" si="106"/>
        <v>2.2389795283010931E-2</v>
      </c>
      <c r="AD95" s="8">
        <v>455627</v>
      </c>
      <c r="AE95" s="9">
        <f t="shared" si="107"/>
        <v>0.15334909589640461</v>
      </c>
      <c r="AF95" s="8">
        <v>23163</v>
      </c>
      <c r="AG95" s="9">
        <f t="shared" si="108"/>
        <v>7.7959056602186008E-3</v>
      </c>
      <c r="AH95" s="8">
        <v>75537</v>
      </c>
      <c r="AI95" s="9">
        <f t="shared" si="109"/>
        <v>2.5423275303541527E-2</v>
      </c>
      <c r="AJ95" s="8">
        <v>17262</v>
      </c>
      <c r="AK95" s="9">
        <f t="shared" si="110"/>
        <v>5.8098227132363459E-3</v>
      </c>
      <c r="AL95" s="8">
        <v>0</v>
      </c>
      <c r="AM95" s="9">
        <f t="shared" si="111"/>
        <v>0</v>
      </c>
      <c r="AN95" s="8">
        <v>0</v>
      </c>
      <c r="AO95" s="9">
        <f t="shared" si="112"/>
        <v>0</v>
      </c>
      <c r="AP95" s="15">
        <f t="shared" si="113"/>
        <v>1162332</v>
      </c>
      <c r="AQ95" s="16">
        <f t="shared" si="114"/>
        <v>0.39120280697030635</v>
      </c>
      <c r="AR95" s="8">
        <v>0</v>
      </c>
      <c r="AS95" s="9">
        <f t="shared" si="115"/>
        <v>0</v>
      </c>
      <c r="AT95" s="8">
        <v>0</v>
      </c>
      <c r="AU95" s="9">
        <f t="shared" si="116"/>
        <v>0</v>
      </c>
      <c r="AV95" s="8">
        <v>2315</v>
      </c>
      <c r="AW95" s="9">
        <f t="shared" si="117"/>
        <v>7.7915302868393813E-4</v>
      </c>
      <c r="AX95" s="17">
        <f t="shared" si="118"/>
        <v>2971175</v>
      </c>
      <c r="AY95" s="18">
        <f t="shared" si="119"/>
        <v>1</v>
      </c>
    </row>
    <row r="96" spans="1:51" ht="16.5" customHeight="1" x14ac:dyDescent="0.2">
      <c r="A96" s="19" t="s">
        <v>139</v>
      </c>
      <c r="B96" s="20" t="s">
        <v>237</v>
      </c>
      <c r="C96" s="21" t="s">
        <v>140</v>
      </c>
      <c r="D96" s="14">
        <v>2771010</v>
      </c>
      <c r="E96" s="22">
        <f t="shared" si="92"/>
        <v>0.38613244671363595</v>
      </c>
      <c r="F96" s="14">
        <v>276798</v>
      </c>
      <c r="G96" s="22">
        <f t="shared" si="93"/>
        <v>3.857102247391421E-2</v>
      </c>
      <c r="H96" s="14">
        <v>0</v>
      </c>
      <c r="I96" s="22">
        <f t="shared" si="94"/>
        <v>0</v>
      </c>
      <c r="J96" s="14">
        <v>24482</v>
      </c>
      <c r="K96" s="22">
        <f t="shared" si="95"/>
        <v>3.4114978150361188E-3</v>
      </c>
      <c r="L96" s="14">
        <v>0</v>
      </c>
      <c r="M96" s="22">
        <f t="shared" si="96"/>
        <v>0</v>
      </c>
      <c r="N96" s="14">
        <v>376162</v>
      </c>
      <c r="O96" s="22">
        <f t="shared" si="97"/>
        <v>5.24171162935878E-2</v>
      </c>
      <c r="P96" s="23">
        <f t="shared" si="98"/>
        <v>3448452</v>
      </c>
      <c r="Q96" s="24">
        <f t="shared" si="99"/>
        <v>0.48053208329617408</v>
      </c>
      <c r="R96" s="14">
        <v>168001</v>
      </c>
      <c r="S96" s="22">
        <f t="shared" si="100"/>
        <v>2.3410466645857487E-2</v>
      </c>
      <c r="T96" s="14">
        <v>388559</v>
      </c>
      <c r="U96" s="22">
        <f t="shared" si="101"/>
        <v>5.4144603362168912E-2</v>
      </c>
      <c r="V96" s="25">
        <f t="shared" si="102"/>
        <v>4005012</v>
      </c>
      <c r="W96" s="26">
        <f t="shared" si="103"/>
        <v>0.55808715330420045</v>
      </c>
      <c r="X96" s="14">
        <v>704614</v>
      </c>
      <c r="Y96" s="22">
        <f t="shared" si="104"/>
        <v>9.8185978328725582E-2</v>
      </c>
      <c r="Z96" s="14">
        <v>185123</v>
      </c>
      <c r="AA96" s="22">
        <f t="shared" si="105"/>
        <v>2.5796369169713725E-2</v>
      </c>
      <c r="AB96" s="14">
        <v>114590</v>
      </c>
      <c r="AC96" s="22">
        <f t="shared" si="106"/>
        <v>1.596779407830197E-2</v>
      </c>
      <c r="AD96" s="14">
        <v>1409841</v>
      </c>
      <c r="AE96" s="22">
        <f t="shared" si="107"/>
        <v>0.19645737648265407</v>
      </c>
      <c r="AF96" s="14">
        <v>9765</v>
      </c>
      <c r="AG96" s="22">
        <f t="shared" si="108"/>
        <v>1.3607252742352627E-3</v>
      </c>
      <c r="AH96" s="14">
        <v>311330</v>
      </c>
      <c r="AI96" s="22">
        <f t="shared" si="109"/>
        <v>4.3382959511281551E-2</v>
      </c>
      <c r="AJ96" s="14">
        <v>401262</v>
      </c>
      <c r="AK96" s="22">
        <f t="shared" si="110"/>
        <v>5.5914730669758314E-2</v>
      </c>
      <c r="AL96" s="14">
        <v>0</v>
      </c>
      <c r="AM96" s="22">
        <f t="shared" si="111"/>
        <v>0</v>
      </c>
      <c r="AN96" s="14">
        <v>0</v>
      </c>
      <c r="AO96" s="22">
        <f t="shared" si="112"/>
        <v>0</v>
      </c>
      <c r="AP96" s="27">
        <f t="shared" si="113"/>
        <v>3136525</v>
      </c>
      <c r="AQ96" s="28">
        <f t="shared" si="114"/>
        <v>0.43706593351467049</v>
      </c>
      <c r="AR96" s="14">
        <v>21124</v>
      </c>
      <c r="AS96" s="22">
        <f t="shared" si="115"/>
        <v>2.9435699634352982E-3</v>
      </c>
      <c r="AT96" s="14">
        <v>0</v>
      </c>
      <c r="AU96" s="22">
        <f t="shared" si="116"/>
        <v>0</v>
      </c>
      <c r="AV96" s="14">
        <v>13659</v>
      </c>
      <c r="AW96" s="22">
        <f t="shared" si="117"/>
        <v>1.9033432176937483E-3</v>
      </c>
      <c r="AX96" s="29">
        <f t="shared" si="118"/>
        <v>7176320</v>
      </c>
      <c r="AY96" s="30">
        <f t="shared" si="119"/>
        <v>1</v>
      </c>
    </row>
    <row r="97" spans="1:51" ht="16.5" customHeight="1" x14ac:dyDescent="0.2">
      <c r="A97" s="19" t="s">
        <v>141</v>
      </c>
      <c r="B97" s="20" t="s">
        <v>237</v>
      </c>
      <c r="C97" s="21" t="s">
        <v>142</v>
      </c>
      <c r="D97" s="14">
        <v>0</v>
      </c>
      <c r="E97" s="22">
        <f t="shared" si="92"/>
        <v>0</v>
      </c>
      <c r="F97" s="14">
        <v>0</v>
      </c>
      <c r="G97" s="22">
        <f t="shared" si="93"/>
        <v>0</v>
      </c>
      <c r="H97" s="14">
        <v>2098</v>
      </c>
      <c r="I97" s="22">
        <f t="shared" si="94"/>
        <v>3.3870504247535591E-3</v>
      </c>
      <c r="J97" s="14">
        <v>249976</v>
      </c>
      <c r="K97" s="22">
        <f t="shared" si="95"/>
        <v>0.40356592801629915</v>
      </c>
      <c r="L97" s="14">
        <v>0</v>
      </c>
      <c r="M97" s="22">
        <f t="shared" si="96"/>
        <v>0</v>
      </c>
      <c r="N97" s="14">
        <v>0</v>
      </c>
      <c r="O97" s="22">
        <f t="shared" si="97"/>
        <v>0</v>
      </c>
      <c r="P97" s="23">
        <f t="shared" si="98"/>
        <v>252074</v>
      </c>
      <c r="Q97" s="24">
        <f t="shared" si="99"/>
        <v>0.40695297844105272</v>
      </c>
      <c r="R97" s="14">
        <v>90378</v>
      </c>
      <c r="S97" s="22">
        <f t="shared" si="100"/>
        <v>0.14590793293058968</v>
      </c>
      <c r="T97" s="14">
        <v>11950</v>
      </c>
      <c r="U97" s="22">
        <f t="shared" si="101"/>
        <v>1.9292303420307449E-2</v>
      </c>
      <c r="V97" s="25">
        <f t="shared" si="102"/>
        <v>354402</v>
      </c>
      <c r="W97" s="26">
        <f t="shared" si="103"/>
        <v>0.57215321479194992</v>
      </c>
      <c r="X97" s="14">
        <v>163944</v>
      </c>
      <c r="Y97" s="22">
        <f t="shared" si="104"/>
        <v>0.26467425873965561</v>
      </c>
      <c r="Z97" s="14">
        <v>937</v>
      </c>
      <c r="AA97" s="22">
        <f t="shared" si="105"/>
        <v>1.5127103183956553E-3</v>
      </c>
      <c r="AB97" s="14">
        <v>0</v>
      </c>
      <c r="AC97" s="22">
        <f t="shared" si="106"/>
        <v>0</v>
      </c>
      <c r="AD97" s="14">
        <v>89347</v>
      </c>
      <c r="AE97" s="22">
        <f t="shared" si="107"/>
        <v>0.14424346725474557</v>
      </c>
      <c r="AF97" s="14">
        <v>976</v>
      </c>
      <c r="AG97" s="22">
        <f t="shared" si="108"/>
        <v>1.5756726475497967E-3</v>
      </c>
      <c r="AH97" s="14">
        <v>4380</v>
      </c>
      <c r="AI97" s="22">
        <f t="shared" si="109"/>
        <v>7.0711538896189646E-3</v>
      </c>
      <c r="AJ97" s="14">
        <v>0</v>
      </c>
      <c r="AK97" s="22">
        <f t="shared" si="110"/>
        <v>0</v>
      </c>
      <c r="AL97" s="14">
        <v>0</v>
      </c>
      <c r="AM97" s="22">
        <f t="shared" si="111"/>
        <v>0</v>
      </c>
      <c r="AN97" s="14">
        <v>0</v>
      </c>
      <c r="AO97" s="22">
        <f t="shared" si="112"/>
        <v>0</v>
      </c>
      <c r="AP97" s="27">
        <f t="shared" si="113"/>
        <v>259584</v>
      </c>
      <c r="AQ97" s="28">
        <f t="shared" si="114"/>
        <v>0.4190772628499656</v>
      </c>
      <c r="AR97" s="14">
        <v>0</v>
      </c>
      <c r="AS97" s="22">
        <f t="shared" si="115"/>
        <v>0</v>
      </c>
      <c r="AT97" s="14">
        <v>0</v>
      </c>
      <c r="AU97" s="22">
        <f t="shared" si="116"/>
        <v>0</v>
      </c>
      <c r="AV97" s="14">
        <v>5432</v>
      </c>
      <c r="AW97" s="22">
        <f t="shared" si="117"/>
        <v>8.7695223580845239E-3</v>
      </c>
      <c r="AX97" s="29">
        <f t="shared" si="118"/>
        <v>619418</v>
      </c>
      <c r="AY97" s="30">
        <f t="shared" si="119"/>
        <v>1</v>
      </c>
    </row>
    <row r="98" spans="1:51" ht="16.5" customHeight="1" x14ac:dyDescent="0.2">
      <c r="A98" s="19" t="s">
        <v>143</v>
      </c>
      <c r="B98" s="20" t="s">
        <v>237</v>
      </c>
      <c r="C98" s="21" t="s">
        <v>144</v>
      </c>
      <c r="D98" s="14">
        <v>1326103</v>
      </c>
      <c r="E98" s="22">
        <f t="shared" si="92"/>
        <v>0.27987744599375791</v>
      </c>
      <c r="F98" s="14">
        <v>105178</v>
      </c>
      <c r="G98" s="22">
        <f t="shared" si="93"/>
        <v>2.2198087188349223E-2</v>
      </c>
      <c r="H98" s="14">
        <v>36964</v>
      </c>
      <c r="I98" s="22">
        <f t="shared" si="94"/>
        <v>7.8013471907636646E-3</v>
      </c>
      <c r="J98" s="14">
        <v>15426</v>
      </c>
      <c r="K98" s="22">
        <f t="shared" si="95"/>
        <v>3.2556969420171056E-3</v>
      </c>
      <c r="L98" s="14">
        <v>0</v>
      </c>
      <c r="M98" s="22">
        <f t="shared" si="96"/>
        <v>0</v>
      </c>
      <c r="N98" s="14">
        <v>435397</v>
      </c>
      <c r="O98" s="22">
        <f t="shared" si="97"/>
        <v>9.1891655741178635E-2</v>
      </c>
      <c r="P98" s="23">
        <f t="shared" si="98"/>
        <v>1919068</v>
      </c>
      <c r="Q98" s="24">
        <f t="shared" si="99"/>
        <v>0.40502423305606655</v>
      </c>
      <c r="R98" s="14">
        <v>127389</v>
      </c>
      <c r="S98" s="22">
        <f t="shared" si="100"/>
        <v>2.6885775816583499E-2</v>
      </c>
      <c r="T98" s="14">
        <v>116709</v>
      </c>
      <c r="U98" s="22">
        <f t="shared" si="101"/>
        <v>2.4631734370924047E-2</v>
      </c>
      <c r="V98" s="25">
        <f t="shared" si="102"/>
        <v>2163166</v>
      </c>
      <c r="W98" s="26">
        <f t="shared" si="103"/>
        <v>0.45654174324357411</v>
      </c>
      <c r="X98" s="14">
        <v>441332</v>
      </c>
      <c r="Y98" s="22">
        <f t="shared" si="104"/>
        <v>9.3144252743050243E-2</v>
      </c>
      <c r="Z98" s="14">
        <v>96476</v>
      </c>
      <c r="AA98" s="22">
        <f t="shared" si="105"/>
        <v>2.036150772579037E-2</v>
      </c>
      <c r="AB98" s="14">
        <v>0</v>
      </c>
      <c r="AC98" s="22">
        <f t="shared" si="106"/>
        <v>0</v>
      </c>
      <c r="AD98" s="14">
        <v>300155</v>
      </c>
      <c r="AE98" s="22">
        <f t="shared" si="107"/>
        <v>6.3348484093812024E-2</v>
      </c>
      <c r="AF98" s="14">
        <v>153687</v>
      </c>
      <c r="AG98" s="22">
        <f t="shared" si="108"/>
        <v>3.2436036297665165E-2</v>
      </c>
      <c r="AH98" s="14">
        <v>0</v>
      </c>
      <c r="AI98" s="22">
        <f t="shared" si="109"/>
        <v>0</v>
      </c>
      <c r="AJ98" s="14">
        <v>320299</v>
      </c>
      <c r="AK98" s="22">
        <f t="shared" si="110"/>
        <v>6.7599927060231865E-2</v>
      </c>
      <c r="AL98" s="14">
        <v>0</v>
      </c>
      <c r="AM98" s="22">
        <f t="shared" si="111"/>
        <v>0</v>
      </c>
      <c r="AN98" s="14">
        <v>0</v>
      </c>
      <c r="AO98" s="22">
        <f t="shared" si="112"/>
        <v>0</v>
      </c>
      <c r="AP98" s="27">
        <f t="shared" si="113"/>
        <v>1311949</v>
      </c>
      <c r="AQ98" s="28">
        <f t="shared" si="114"/>
        <v>0.27689020792054969</v>
      </c>
      <c r="AR98" s="14">
        <v>844165</v>
      </c>
      <c r="AS98" s="22">
        <f t="shared" si="115"/>
        <v>0.17816319260066574</v>
      </c>
      <c r="AT98" s="14">
        <v>0</v>
      </c>
      <c r="AU98" s="22">
        <f t="shared" si="116"/>
        <v>0</v>
      </c>
      <c r="AV98" s="14">
        <v>418876</v>
      </c>
      <c r="AW98" s="22">
        <f t="shared" si="117"/>
        <v>8.8404856235210494E-2</v>
      </c>
      <c r="AX98" s="29">
        <f t="shared" si="118"/>
        <v>4738156</v>
      </c>
      <c r="AY98" s="30">
        <f t="shared" si="119"/>
        <v>1</v>
      </c>
    </row>
    <row r="99" spans="1:51" ht="16.5" customHeight="1" x14ac:dyDescent="0.2">
      <c r="A99" s="31" t="s">
        <v>145</v>
      </c>
      <c r="B99" s="32" t="s">
        <v>237</v>
      </c>
      <c r="C99" s="33" t="s">
        <v>146</v>
      </c>
      <c r="D99" s="34">
        <v>2742649</v>
      </c>
      <c r="E99" s="35">
        <f t="shared" si="92"/>
        <v>0.38676360262181159</v>
      </c>
      <c r="F99" s="34">
        <v>198268</v>
      </c>
      <c r="G99" s="35">
        <f t="shared" si="93"/>
        <v>2.7959409302692886E-2</v>
      </c>
      <c r="H99" s="34">
        <v>0</v>
      </c>
      <c r="I99" s="35">
        <f t="shared" si="94"/>
        <v>0</v>
      </c>
      <c r="J99" s="34">
        <v>41700</v>
      </c>
      <c r="K99" s="35">
        <f t="shared" si="95"/>
        <v>5.8804616373912752E-3</v>
      </c>
      <c r="L99" s="34">
        <v>0</v>
      </c>
      <c r="M99" s="35">
        <f t="shared" si="96"/>
        <v>0</v>
      </c>
      <c r="N99" s="34">
        <v>363343</v>
      </c>
      <c r="O99" s="35">
        <f t="shared" si="97"/>
        <v>5.1237999345675252E-2</v>
      </c>
      <c r="P99" s="36">
        <f t="shared" si="98"/>
        <v>3345960</v>
      </c>
      <c r="Q99" s="37">
        <f t="shared" si="99"/>
        <v>0.471841472907571</v>
      </c>
      <c r="R99" s="34">
        <v>210873</v>
      </c>
      <c r="S99" s="35">
        <f t="shared" si="100"/>
        <v>2.9736944529055405E-2</v>
      </c>
      <c r="T99" s="34">
        <v>306711</v>
      </c>
      <c r="U99" s="35">
        <f t="shared" si="101"/>
        <v>4.3251852979997972E-2</v>
      </c>
      <c r="V99" s="38">
        <f t="shared" si="102"/>
        <v>3863544</v>
      </c>
      <c r="W99" s="39">
        <f t="shared" si="103"/>
        <v>0.54483027041662435</v>
      </c>
      <c r="X99" s="34">
        <v>652308</v>
      </c>
      <c r="Y99" s="35">
        <f t="shared" si="104"/>
        <v>9.1987342200561817E-2</v>
      </c>
      <c r="Z99" s="34">
        <v>167919</v>
      </c>
      <c r="AA99" s="35">
        <f t="shared" si="105"/>
        <v>2.3679645987748334E-2</v>
      </c>
      <c r="AB99" s="34">
        <v>133056</v>
      </c>
      <c r="AC99" s="35">
        <f t="shared" si="106"/>
        <v>1.8763326226012792E-2</v>
      </c>
      <c r="AD99" s="34">
        <v>1517837</v>
      </c>
      <c r="AE99" s="35">
        <f t="shared" si="107"/>
        <v>0.21404273981566094</v>
      </c>
      <c r="AF99" s="34">
        <v>1670</v>
      </c>
      <c r="AG99" s="35">
        <f t="shared" si="108"/>
        <v>2.3550050202502228E-4</v>
      </c>
      <c r="AH99" s="34">
        <v>285896</v>
      </c>
      <c r="AI99" s="35">
        <f t="shared" si="109"/>
        <v>4.0316557800566331E-2</v>
      </c>
      <c r="AJ99" s="34">
        <v>393783</v>
      </c>
      <c r="AK99" s="35">
        <f t="shared" si="110"/>
        <v>5.5530595322706197E-2</v>
      </c>
      <c r="AL99" s="34">
        <v>0</v>
      </c>
      <c r="AM99" s="35">
        <f t="shared" si="111"/>
        <v>0</v>
      </c>
      <c r="AN99" s="34">
        <v>0</v>
      </c>
      <c r="AO99" s="35">
        <f t="shared" si="112"/>
        <v>0</v>
      </c>
      <c r="AP99" s="40">
        <f t="shared" si="113"/>
        <v>3152469</v>
      </c>
      <c r="AQ99" s="41">
        <f t="shared" si="114"/>
        <v>0.44455570785528142</v>
      </c>
      <c r="AR99" s="34">
        <v>61616</v>
      </c>
      <c r="AS99" s="35">
        <f t="shared" si="115"/>
        <v>8.6889813968705227E-3</v>
      </c>
      <c r="AT99" s="34">
        <v>0</v>
      </c>
      <c r="AU99" s="35">
        <f t="shared" si="116"/>
        <v>0</v>
      </c>
      <c r="AV99" s="34">
        <v>13651</v>
      </c>
      <c r="AW99" s="35">
        <f t="shared" si="117"/>
        <v>1.9250403312237002E-3</v>
      </c>
      <c r="AX99" s="42">
        <f t="shared" si="118"/>
        <v>7091280</v>
      </c>
      <c r="AY99" s="43">
        <f t="shared" si="119"/>
        <v>1</v>
      </c>
    </row>
    <row r="100" spans="1:51" ht="16.5" customHeight="1" x14ac:dyDescent="0.2">
      <c r="A100" s="5" t="s">
        <v>147</v>
      </c>
      <c r="B100" s="6" t="s">
        <v>237</v>
      </c>
      <c r="C100" s="7" t="s">
        <v>148</v>
      </c>
      <c r="D100" s="8">
        <v>2626359</v>
      </c>
      <c r="E100" s="9">
        <f t="shared" si="92"/>
        <v>0.51058304073433036</v>
      </c>
      <c r="F100" s="8">
        <v>195200</v>
      </c>
      <c r="G100" s="9">
        <f t="shared" si="93"/>
        <v>3.794828108089613E-2</v>
      </c>
      <c r="H100" s="8">
        <v>37524</v>
      </c>
      <c r="I100" s="9">
        <f t="shared" si="94"/>
        <v>7.294934934833742E-3</v>
      </c>
      <c r="J100" s="8">
        <v>228488</v>
      </c>
      <c r="K100" s="9">
        <f t="shared" si="95"/>
        <v>4.4419707211126001E-2</v>
      </c>
      <c r="L100" s="8">
        <v>0</v>
      </c>
      <c r="M100" s="9">
        <f t="shared" si="96"/>
        <v>0</v>
      </c>
      <c r="N100" s="8">
        <v>0</v>
      </c>
      <c r="O100" s="9">
        <f t="shared" si="97"/>
        <v>0</v>
      </c>
      <c r="P100" s="10">
        <f t="shared" si="98"/>
        <v>3087571</v>
      </c>
      <c r="Q100" s="11">
        <f t="shared" si="99"/>
        <v>0.60024596396118624</v>
      </c>
      <c r="R100" s="8">
        <v>75843</v>
      </c>
      <c r="S100" s="9">
        <f t="shared" si="100"/>
        <v>1.4744423575913962E-2</v>
      </c>
      <c r="T100" s="8">
        <v>149375</v>
      </c>
      <c r="U100" s="9">
        <f t="shared" si="101"/>
        <v>2.9039572164235961E-2</v>
      </c>
      <c r="V100" s="12">
        <f t="shared" si="102"/>
        <v>3312789</v>
      </c>
      <c r="W100" s="13">
        <f t="shared" si="103"/>
        <v>0.64402995970133614</v>
      </c>
      <c r="X100" s="8">
        <v>634787</v>
      </c>
      <c r="Y100" s="9">
        <f t="shared" si="104"/>
        <v>0.12340714909067015</v>
      </c>
      <c r="Z100" s="8">
        <v>97261</v>
      </c>
      <c r="AA100" s="9">
        <f t="shared" si="105"/>
        <v>1.8908236507218436E-2</v>
      </c>
      <c r="AB100" s="8">
        <v>117621</v>
      </c>
      <c r="AC100" s="9">
        <f t="shared" si="106"/>
        <v>2.2866366644549611E-2</v>
      </c>
      <c r="AD100" s="8">
        <v>417816</v>
      </c>
      <c r="AE100" s="9">
        <f t="shared" si="107"/>
        <v>8.1226429344752549E-2</v>
      </c>
      <c r="AF100" s="8">
        <v>351423</v>
      </c>
      <c r="AG100" s="9">
        <f t="shared" si="108"/>
        <v>6.8319153597806159E-2</v>
      </c>
      <c r="AH100" s="8">
        <v>16451</v>
      </c>
      <c r="AI100" s="9">
        <f t="shared" si="109"/>
        <v>3.1981924798249093E-3</v>
      </c>
      <c r="AJ100" s="8">
        <v>193000</v>
      </c>
      <c r="AK100" s="9">
        <f t="shared" si="110"/>
        <v>3.7520585290025374E-2</v>
      </c>
      <c r="AL100" s="8">
        <v>0</v>
      </c>
      <c r="AM100" s="9">
        <f t="shared" si="111"/>
        <v>0</v>
      </c>
      <c r="AN100" s="8">
        <v>0</v>
      </c>
      <c r="AO100" s="9">
        <f t="shared" si="112"/>
        <v>0</v>
      </c>
      <c r="AP100" s="15">
        <f t="shared" si="113"/>
        <v>1828359</v>
      </c>
      <c r="AQ100" s="16">
        <f t="shared" si="114"/>
        <v>0.35544611295484718</v>
      </c>
      <c r="AR100" s="8">
        <v>0</v>
      </c>
      <c r="AS100" s="9">
        <f t="shared" si="115"/>
        <v>0</v>
      </c>
      <c r="AT100" s="8">
        <v>2695</v>
      </c>
      <c r="AU100" s="9">
        <f t="shared" si="116"/>
        <v>5.2392734381667564E-4</v>
      </c>
      <c r="AV100" s="8">
        <v>0</v>
      </c>
      <c r="AW100" s="9">
        <f t="shared" si="117"/>
        <v>0</v>
      </c>
      <c r="AX100" s="17">
        <f t="shared" si="118"/>
        <v>5143843</v>
      </c>
      <c r="AY100" s="18">
        <f t="shared" si="119"/>
        <v>1</v>
      </c>
    </row>
    <row r="101" spans="1:51" ht="16.5" customHeight="1" x14ac:dyDescent="0.2">
      <c r="A101" s="19" t="s">
        <v>149</v>
      </c>
      <c r="B101" s="20" t="s">
        <v>237</v>
      </c>
      <c r="C101" s="21" t="s">
        <v>150</v>
      </c>
      <c r="D101" s="14">
        <v>336544</v>
      </c>
      <c r="E101" s="22">
        <f t="shared" si="92"/>
        <v>0.26988659829364153</v>
      </c>
      <c r="F101" s="14">
        <v>2494</v>
      </c>
      <c r="G101" s="22">
        <f t="shared" si="93"/>
        <v>2.0000272658087562E-3</v>
      </c>
      <c r="H101" s="14">
        <v>0</v>
      </c>
      <c r="I101" s="22">
        <f t="shared" si="94"/>
        <v>0</v>
      </c>
      <c r="J101" s="14">
        <v>0</v>
      </c>
      <c r="K101" s="22">
        <f t="shared" si="95"/>
        <v>0</v>
      </c>
      <c r="L101" s="14">
        <v>0</v>
      </c>
      <c r="M101" s="22">
        <f t="shared" si="96"/>
        <v>0</v>
      </c>
      <c r="N101" s="14">
        <v>53574</v>
      </c>
      <c r="O101" s="22">
        <f t="shared" si="97"/>
        <v>4.2962895243960825E-2</v>
      </c>
      <c r="P101" s="23">
        <f t="shared" si="98"/>
        <v>392612</v>
      </c>
      <c r="Q101" s="24">
        <f t="shared" si="99"/>
        <v>0.31484952080341111</v>
      </c>
      <c r="R101" s="14">
        <v>10382</v>
      </c>
      <c r="S101" s="22">
        <f t="shared" si="100"/>
        <v>8.3256948972038908E-3</v>
      </c>
      <c r="T101" s="14">
        <v>33353</v>
      </c>
      <c r="U101" s="22">
        <f t="shared" si="101"/>
        <v>2.6746956454097609E-2</v>
      </c>
      <c r="V101" s="25">
        <f t="shared" si="102"/>
        <v>436347</v>
      </c>
      <c r="W101" s="26">
        <f t="shared" si="103"/>
        <v>0.34992217215471261</v>
      </c>
      <c r="X101" s="14">
        <v>119884</v>
      </c>
      <c r="Y101" s="22">
        <f t="shared" si="104"/>
        <v>9.6139241673703649E-2</v>
      </c>
      <c r="Z101" s="14">
        <v>43656</v>
      </c>
      <c r="AA101" s="22">
        <f t="shared" si="105"/>
        <v>3.5009298442721354E-2</v>
      </c>
      <c r="AB101" s="14">
        <v>25775</v>
      </c>
      <c r="AC101" s="22">
        <f t="shared" si="106"/>
        <v>2.0669888843713187E-2</v>
      </c>
      <c r="AD101" s="14">
        <v>34487</v>
      </c>
      <c r="AE101" s="22">
        <f t="shared" si="107"/>
        <v>2.7656351369665825E-2</v>
      </c>
      <c r="AF101" s="14">
        <v>78884</v>
      </c>
      <c r="AG101" s="22">
        <f t="shared" si="108"/>
        <v>6.3259884056157942E-2</v>
      </c>
      <c r="AH101" s="14">
        <v>277</v>
      </c>
      <c r="AI101" s="22">
        <f t="shared" si="109"/>
        <v>2.221361478063454E-4</v>
      </c>
      <c r="AJ101" s="14">
        <v>79462</v>
      </c>
      <c r="AK101" s="22">
        <f t="shared" si="110"/>
        <v>6.3723402805010168E-2</v>
      </c>
      <c r="AL101" s="14">
        <v>0</v>
      </c>
      <c r="AM101" s="22">
        <f t="shared" si="111"/>
        <v>0</v>
      </c>
      <c r="AN101" s="14">
        <v>0</v>
      </c>
      <c r="AO101" s="22">
        <f t="shared" si="112"/>
        <v>0</v>
      </c>
      <c r="AP101" s="27">
        <f t="shared" si="113"/>
        <v>382425</v>
      </c>
      <c r="AQ101" s="28">
        <f t="shared" si="114"/>
        <v>0.30668020333877849</v>
      </c>
      <c r="AR101" s="14">
        <v>172839</v>
      </c>
      <c r="AS101" s="22">
        <f t="shared" si="115"/>
        <v>0.1386057388111947</v>
      </c>
      <c r="AT101" s="14">
        <v>195000</v>
      </c>
      <c r="AU101" s="22">
        <f t="shared" si="116"/>
        <v>0.15637743257125397</v>
      </c>
      <c r="AV101" s="14">
        <v>60372</v>
      </c>
      <c r="AW101" s="22">
        <f t="shared" si="117"/>
        <v>4.841445312406023E-2</v>
      </c>
      <c r="AX101" s="29">
        <f t="shared" si="118"/>
        <v>1246983</v>
      </c>
      <c r="AY101" s="30">
        <f t="shared" si="119"/>
        <v>1</v>
      </c>
    </row>
    <row r="102" spans="1:51" ht="16.5" customHeight="1" x14ac:dyDescent="0.2">
      <c r="A102" s="19" t="s">
        <v>151</v>
      </c>
      <c r="B102" s="20" t="s">
        <v>237</v>
      </c>
      <c r="C102" s="21" t="s">
        <v>152</v>
      </c>
      <c r="D102" s="14">
        <v>582788</v>
      </c>
      <c r="E102" s="22">
        <f t="shared" si="92"/>
        <v>0.35137916751327797</v>
      </c>
      <c r="F102" s="14">
        <v>6360</v>
      </c>
      <c r="G102" s="22">
        <f t="shared" si="93"/>
        <v>3.8346216898502506E-3</v>
      </c>
      <c r="H102" s="14">
        <v>0</v>
      </c>
      <c r="I102" s="22">
        <f t="shared" si="94"/>
        <v>0</v>
      </c>
      <c r="J102" s="14">
        <v>4246</v>
      </c>
      <c r="K102" s="22">
        <f t="shared" si="95"/>
        <v>2.5600320275321014E-3</v>
      </c>
      <c r="L102" s="14">
        <v>0</v>
      </c>
      <c r="M102" s="22">
        <f t="shared" si="96"/>
        <v>0</v>
      </c>
      <c r="N102" s="14">
        <v>0</v>
      </c>
      <c r="O102" s="22">
        <f t="shared" si="97"/>
        <v>0</v>
      </c>
      <c r="P102" s="23">
        <f t="shared" si="98"/>
        <v>593394</v>
      </c>
      <c r="Q102" s="24">
        <f t="shared" si="99"/>
        <v>0.35777382123066032</v>
      </c>
      <c r="R102" s="14">
        <v>30326</v>
      </c>
      <c r="S102" s="22">
        <f t="shared" si="100"/>
        <v>1.8284392667672754E-2</v>
      </c>
      <c r="T102" s="14">
        <v>10578</v>
      </c>
      <c r="U102" s="22">
        <f t="shared" si="101"/>
        <v>6.377771735099993E-3</v>
      </c>
      <c r="V102" s="25">
        <f t="shared" si="102"/>
        <v>634298</v>
      </c>
      <c r="W102" s="26">
        <f t="shared" si="103"/>
        <v>0.38243598563343306</v>
      </c>
      <c r="X102" s="14">
        <v>230067</v>
      </c>
      <c r="Y102" s="22">
        <f t="shared" si="104"/>
        <v>0.13871382206270089</v>
      </c>
      <c r="Z102" s="14">
        <v>0</v>
      </c>
      <c r="AA102" s="22">
        <f t="shared" si="105"/>
        <v>0</v>
      </c>
      <c r="AB102" s="14">
        <v>254194</v>
      </c>
      <c r="AC102" s="22">
        <f t="shared" si="106"/>
        <v>0.15326066443864697</v>
      </c>
      <c r="AD102" s="14">
        <v>138625</v>
      </c>
      <c r="AE102" s="22">
        <f t="shared" si="107"/>
        <v>8.3580885496146382E-2</v>
      </c>
      <c r="AF102" s="14">
        <v>252026</v>
      </c>
      <c r="AG102" s="22">
        <f t="shared" si="108"/>
        <v>0.1519535166676414</v>
      </c>
      <c r="AH102" s="14">
        <v>11208</v>
      </c>
      <c r="AI102" s="22">
        <f t="shared" si="109"/>
        <v>6.7576163364530834E-3</v>
      </c>
      <c r="AJ102" s="14">
        <v>138155</v>
      </c>
      <c r="AK102" s="22">
        <f t="shared" si="110"/>
        <v>8.3297509364978206E-2</v>
      </c>
      <c r="AL102" s="14">
        <v>0</v>
      </c>
      <c r="AM102" s="22">
        <f t="shared" si="111"/>
        <v>0</v>
      </c>
      <c r="AN102" s="14">
        <v>0</v>
      </c>
      <c r="AO102" s="22">
        <f t="shared" si="112"/>
        <v>0</v>
      </c>
      <c r="AP102" s="27">
        <f t="shared" si="113"/>
        <v>1024275</v>
      </c>
      <c r="AQ102" s="28">
        <f t="shared" si="114"/>
        <v>0.61756401436656694</v>
      </c>
      <c r="AR102" s="14">
        <v>0</v>
      </c>
      <c r="AS102" s="22">
        <f t="shared" si="115"/>
        <v>0</v>
      </c>
      <c r="AT102" s="14">
        <v>0</v>
      </c>
      <c r="AU102" s="22">
        <f t="shared" si="116"/>
        <v>0</v>
      </c>
      <c r="AV102" s="14">
        <v>0</v>
      </c>
      <c r="AW102" s="22">
        <f t="shared" si="117"/>
        <v>0</v>
      </c>
      <c r="AX102" s="29">
        <f t="shared" si="118"/>
        <v>1658573</v>
      </c>
      <c r="AY102" s="30">
        <f t="shared" si="119"/>
        <v>1</v>
      </c>
    </row>
    <row r="103" spans="1:51" ht="16.5" customHeight="1" x14ac:dyDescent="0.2">
      <c r="A103" s="19" t="s">
        <v>153</v>
      </c>
      <c r="B103" s="20" t="s">
        <v>237</v>
      </c>
      <c r="C103" s="21" t="s">
        <v>154</v>
      </c>
      <c r="D103" s="14">
        <v>1558763</v>
      </c>
      <c r="E103" s="22">
        <f t="shared" si="92"/>
        <v>0.33869195487563508</v>
      </c>
      <c r="F103" s="14">
        <v>582352</v>
      </c>
      <c r="G103" s="22">
        <f t="shared" si="93"/>
        <v>0.12653491089135158</v>
      </c>
      <c r="H103" s="14">
        <v>0</v>
      </c>
      <c r="I103" s="22">
        <f t="shared" si="94"/>
        <v>0</v>
      </c>
      <c r="J103" s="14">
        <v>0</v>
      </c>
      <c r="K103" s="22">
        <f t="shared" si="95"/>
        <v>0</v>
      </c>
      <c r="L103" s="14">
        <v>0</v>
      </c>
      <c r="M103" s="22">
        <f t="shared" si="96"/>
        <v>0</v>
      </c>
      <c r="N103" s="14">
        <v>0</v>
      </c>
      <c r="O103" s="22">
        <f t="shared" si="97"/>
        <v>0</v>
      </c>
      <c r="P103" s="23">
        <f t="shared" si="98"/>
        <v>2141115</v>
      </c>
      <c r="Q103" s="24">
        <f t="shared" si="99"/>
        <v>0.46522686576698669</v>
      </c>
      <c r="R103" s="14">
        <v>0</v>
      </c>
      <c r="S103" s="22">
        <f t="shared" si="100"/>
        <v>0</v>
      </c>
      <c r="T103" s="14">
        <v>0</v>
      </c>
      <c r="U103" s="22">
        <f t="shared" si="101"/>
        <v>0</v>
      </c>
      <c r="V103" s="25">
        <f t="shared" si="102"/>
        <v>2141115</v>
      </c>
      <c r="W103" s="26">
        <f t="shared" si="103"/>
        <v>0.46522686576698669</v>
      </c>
      <c r="X103" s="14">
        <v>1055106</v>
      </c>
      <c r="Y103" s="22">
        <f t="shared" si="104"/>
        <v>0.22925609200437258</v>
      </c>
      <c r="Z103" s="14">
        <v>102411</v>
      </c>
      <c r="AA103" s="22">
        <f t="shared" si="105"/>
        <v>2.2252120297164269E-2</v>
      </c>
      <c r="AB103" s="14">
        <v>225330</v>
      </c>
      <c r="AC103" s="22">
        <f t="shared" si="106"/>
        <v>4.8960270542813024E-2</v>
      </c>
      <c r="AD103" s="14">
        <v>550570</v>
      </c>
      <c r="AE103" s="22">
        <f t="shared" si="107"/>
        <v>0.11962923779681607</v>
      </c>
      <c r="AF103" s="14">
        <v>526602</v>
      </c>
      <c r="AG103" s="22">
        <f t="shared" si="108"/>
        <v>0.11442141032435282</v>
      </c>
      <c r="AH103" s="14">
        <v>565</v>
      </c>
      <c r="AI103" s="22">
        <f t="shared" si="109"/>
        <v>1.2276462458034597E-4</v>
      </c>
      <c r="AJ103" s="14">
        <v>604</v>
      </c>
      <c r="AK103" s="22">
        <f t="shared" si="110"/>
        <v>1.3123864291421055E-4</v>
      </c>
      <c r="AL103" s="14">
        <v>0</v>
      </c>
      <c r="AM103" s="22">
        <f t="shared" si="111"/>
        <v>0</v>
      </c>
      <c r="AN103" s="14">
        <v>0</v>
      </c>
      <c r="AO103" s="22">
        <f t="shared" si="112"/>
        <v>0</v>
      </c>
      <c r="AP103" s="27">
        <f t="shared" si="113"/>
        <v>2461188</v>
      </c>
      <c r="AQ103" s="28">
        <f t="shared" si="114"/>
        <v>0.53477313423301331</v>
      </c>
      <c r="AR103" s="14">
        <v>0</v>
      </c>
      <c r="AS103" s="22">
        <f t="shared" si="115"/>
        <v>0</v>
      </c>
      <c r="AT103" s="14">
        <v>0</v>
      </c>
      <c r="AU103" s="22">
        <f t="shared" si="116"/>
        <v>0</v>
      </c>
      <c r="AV103" s="14">
        <v>0</v>
      </c>
      <c r="AW103" s="22">
        <f t="shared" si="117"/>
        <v>0</v>
      </c>
      <c r="AX103" s="29">
        <f t="shared" si="118"/>
        <v>4602303</v>
      </c>
      <c r="AY103" s="30">
        <f t="shared" si="119"/>
        <v>1</v>
      </c>
    </row>
    <row r="104" spans="1:51" ht="16.5" customHeight="1" x14ac:dyDescent="0.2">
      <c r="A104" s="31" t="s">
        <v>155</v>
      </c>
      <c r="B104" s="32" t="s">
        <v>237</v>
      </c>
      <c r="C104" s="33" t="s">
        <v>156</v>
      </c>
      <c r="D104" s="34">
        <v>412305</v>
      </c>
      <c r="E104" s="35">
        <f t="shared" si="92"/>
        <v>0.28891492494119114</v>
      </c>
      <c r="F104" s="34">
        <v>57562</v>
      </c>
      <c r="G104" s="35">
        <f t="shared" si="93"/>
        <v>4.0335482008379345E-2</v>
      </c>
      <c r="H104" s="34">
        <v>0</v>
      </c>
      <c r="I104" s="35">
        <f t="shared" si="94"/>
        <v>0</v>
      </c>
      <c r="J104" s="34">
        <v>625</v>
      </c>
      <c r="K104" s="35">
        <f t="shared" si="95"/>
        <v>4.3795692045511082E-4</v>
      </c>
      <c r="L104" s="34">
        <v>0</v>
      </c>
      <c r="M104" s="35">
        <f t="shared" si="96"/>
        <v>0</v>
      </c>
      <c r="N104" s="34">
        <v>0</v>
      </c>
      <c r="O104" s="35">
        <f t="shared" si="97"/>
        <v>0</v>
      </c>
      <c r="P104" s="36">
        <f t="shared" si="98"/>
        <v>470492</v>
      </c>
      <c r="Q104" s="37">
        <f t="shared" si="99"/>
        <v>0.32968836387002559</v>
      </c>
      <c r="R104" s="34">
        <v>9101</v>
      </c>
      <c r="S104" s="35">
        <f t="shared" si="100"/>
        <v>6.3773534928991413E-3</v>
      </c>
      <c r="T104" s="34">
        <v>30982</v>
      </c>
      <c r="U104" s="35">
        <f t="shared" si="101"/>
        <v>2.1710050095264388E-2</v>
      </c>
      <c r="V104" s="38">
        <f t="shared" si="102"/>
        <v>510575</v>
      </c>
      <c r="W104" s="39">
        <f t="shared" si="103"/>
        <v>0.35777576745818912</v>
      </c>
      <c r="X104" s="34">
        <v>241711</v>
      </c>
      <c r="Y104" s="35">
        <f t="shared" si="104"/>
        <v>0.16937440832020045</v>
      </c>
      <c r="Z104" s="34">
        <v>56471</v>
      </c>
      <c r="AA104" s="35">
        <f t="shared" si="105"/>
        <v>3.9570984408032903E-2</v>
      </c>
      <c r="AB104" s="34">
        <v>66358</v>
      </c>
      <c r="AC104" s="35">
        <f t="shared" si="106"/>
        <v>4.6499112524096387E-2</v>
      </c>
      <c r="AD104" s="34">
        <v>186150</v>
      </c>
      <c r="AE104" s="35">
        <f t="shared" si="107"/>
        <v>0.13044108918835021</v>
      </c>
      <c r="AF104" s="34">
        <v>134678</v>
      </c>
      <c r="AG104" s="35">
        <f t="shared" si="108"/>
        <v>9.4373059412885457E-2</v>
      </c>
      <c r="AH104" s="34">
        <v>473</v>
      </c>
      <c r="AI104" s="35">
        <f t="shared" si="109"/>
        <v>3.3144579740042784E-4</v>
      </c>
      <c r="AJ104" s="34">
        <v>78369</v>
      </c>
      <c r="AK104" s="35">
        <f t="shared" si="110"/>
        <v>5.491559343863453E-2</v>
      </c>
      <c r="AL104" s="34">
        <v>0</v>
      </c>
      <c r="AM104" s="35">
        <f t="shared" si="111"/>
        <v>0</v>
      </c>
      <c r="AN104" s="34">
        <v>0</v>
      </c>
      <c r="AO104" s="35">
        <f t="shared" si="112"/>
        <v>0</v>
      </c>
      <c r="AP104" s="40">
        <f t="shared" si="113"/>
        <v>764210</v>
      </c>
      <c r="AQ104" s="41">
        <f t="shared" si="114"/>
        <v>0.53550569308960039</v>
      </c>
      <c r="AR104" s="34">
        <v>94871</v>
      </c>
      <c r="AS104" s="35">
        <f t="shared" si="115"/>
        <v>6.6479057600794908E-2</v>
      </c>
      <c r="AT104" s="34">
        <v>57425</v>
      </c>
      <c r="AU104" s="35">
        <f t="shared" si="116"/>
        <v>4.0239481851415584E-2</v>
      </c>
      <c r="AV104" s="34">
        <v>0</v>
      </c>
      <c r="AW104" s="35">
        <f t="shared" si="117"/>
        <v>0</v>
      </c>
      <c r="AX104" s="42">
        <f t="shared" si="118"/>
        <v>1427081</v>
      </c>
      <c r="AY104" s="43">
        <f t="shared" si="119"/>
        <v>1</v>
      </c>
    </row>
    <row r="105" spans="1:51" ht="16.5" customHeight="1" x14ac:dyDescent="0.2">
      <c r="A105" s="5" t="s">
        <v>157</v>
      </c>
      <c r="B105" s="6" t="s">
        <v>237</v>
      </c>
      <c r="C105" s="7" t="s">
        <v>158</v>
      </c>
      <c r="D105" s="8">
        <v>1892352</v>
      </c>
      <c r="E105" s="9">
        <f t="shared" si="92"/>
        <v>0.45467240363554934</v>
      </c>
      <c r="F105" s="8">
        <v>260380</v>
      </c>
      <c r="G105" s="9">
        <f t="shared" si="93"/>
        <v>6.2561088242897911E-2</v>
      </c>
      <c r="H105" s="8">
        <v>58726</v>
      </c>
      <c r="I105" s="9">
        <f t="shared" si="94"/>
        <v>1.4110002566066605E-2</v>
      </c>
      <c r="J105" s="8">
        <v>103108</v>
      </c>
      <c r="K105" s="9">
        <f t="shared" si="95"/>
        <v>2.4773595078534133E-2</v>
      </c>
      <c r="L105" s="8">
        <v>0</v>
      </c>
      <c r="M105" s="9">
        <f t="shared" si="96"/>
        <v>0</v>
      </c>
      <c r="N105" s="8">
        <v>0</v>
      </c>
      <c r="O105" s="9">
        <f t="shared" si="97"/>
        <v>0</v>
      </c>
      <c r="P105" s="10">
        <f t="shared" si="98"/>
        <v>2314566</v>
      </c>
      <c r="Q105" s="11">
        <f t="shared" si="99"/>
        <v>0.55611708952304795</v>
      </c>
      <c r="R105" s="8">
        <v>54425</v>
      </c>
      <c r="S105" s="9">
        <f t="shared" si="100"/>
        <v>1.3076608140485899E-2</v>
      </c>
      <c r="T105" s="8">
        <v>73427</v>
      </c>
      <c r="U105" s="9">
        <f t="shared" si="101"/>
        <v>1.7642188441551826E-2</v>
      </c>
      <c r="V105" s="12">
        <f t="shared" si="102"/>
        <v>2442418</v>
      </c>
      <c r="W105" s="13">
        <f t="shared" si="103"/>
        <v>0.58683588610508575</v>
      </c>
      <c r="X105" s="8">
        <v>399495</v>
      </c>
      <c r="Y105" s="9">
        <f t="shared" si="104"/>
        <v>9.5986027911500502E-2</v>
      </c>
      <c r="Z105" s="8">
        <v>21901</v>
      </c>
      <c r="AA105" s="9">
        <f t="shared" si="105"/>
        <v>5.2621184177268111E-3</v>
      </c>
      <c r="AB105" s="8">
        <v>53131</v>
      </c>
      <c r="AC105" s="9">
        <f t="shared" si="106"/>
        <v>1.2765700819699704E-2</v>
      </c>
      <c r="AD105" s="8">
        <v>378567</v>
      </c>
      <c r="AE105" s="9">
        <f t="shared" si="107"/>
        <v>9.0957690655384948E-2</v>
      </c>
      <c r="AF105" s="8">
        <v>183051</v>
      </c>
      <c r="AG105" s="9">
        <f t="shared" si="108"/>
        <v>4.3981372470814593E-2</v>
      </c>
      <c r="AH105" s="8">
        <v>2233</v>
      </c>
      <c r="AI105" s="9">
        <f t="shared" si="109"/>
        <v>5.3651935650353725E-4</v>
      </c>
      <c r="AJ105" s="8">
        <v>184282</v>
      </c>
      <c r="AK105" s="9">
        <f t="shared" si="110"/>
        <v>4.4277142881856177E-2</v>
      </c>
      <c r="AL105" s="8">
        <v>0</v>
      </c>
      <c r="AM105" s="9">
        <f t="shared" si="111"/>
        <v>0</v>
      </c>
      <c r="AN105" s="8">
        <v>0</v>
      </c>
      <c r="AO105" s="9">
        <f t="shared" si="112"/>
        <v>0</v>
      </c>
      <c r="AP105" s="15">
        <f t="shared" si="113"/>
        <v>1222660</v>
      </c>
      <c r="AQ105" s="16">
        <f t="shared" si="114"/>
        <v>0.29376657251348626</v>
      </c>
      <c r="AR105" s="8">
        <v>0</v>
      </c>
      <c r="AS105" s="9">
        <f t="shared" si="115"/>
        <v>0</v>
      </c>
      <c r="AT105" s="8">
        <v>248467</v>
      </c>
      <c r="AU105" s="9">
        <f t="shared" si="116"/>
        <v>5.9698770690714012E-2</v>
      </c>
      <c r="AV105" s="8">
        <v>248467</v>
      </c>
      <c r="AW105" s="9">
        <f t="shared" si="117"/>
        <v>5.9698770690714012E-2</v>
      </c>
      <c r="AX105" s="17">
        <f t="shared" si="118"/>
        <v>4162012</v>
      </c>
      <c r="AY105" s="18">
        <f t="shared" si="119"/>
        <v>1</v>
      </c>
    </row>
    <row r="106" spans="1:51" ht="16.5" customHeight="1" x14ac:dyDescent="0.2">
      <c r="A106" s="19" t="s">
        <v>159</v>
      </c>
      <c r="B106" s="20" t="s">
        <v>237</v>
      </c>
      <c r="C106" s="21" t="s">
        <v>160</v>
      </c>
      <c r="D106" s="14">
        <v>2336572</v>
      </c>
      <c r="E106" s="22">
        <f t="shared" si="92"/>
        <v>0.50302711160463831</v>
      </c>
      <c r="F106" s="14">
        <v>416022</v>
      </c>
      <c r="G106" s="22">
        <f t="shared" si="93"/>
        <v>8.9562977312055786E-2</v>
      </c>
      <c r="H106" s="14">
        <v>95177</v>
      </c>
      <c r="I106" s="22">
        <f t="shared" si="94"/>
        <v>2.0490107474194955E-2</v>
      </c>
      <c r="J106" s="14">
        <v>116484</v>
      </c>
      <c r="K106" s="22">
        <f t="shared" si="95"/>
        <v>2.5077168633431662E-2</v>
      </c>
      <c r="L106" s="14">
        <v>0</v>
      </c>
      <c r="M106" s="22">
        <f t="shared" si="96"/>
        <v>0</v>
      </c>
      <c r="N106" s="14">
        <v>0</v>
      </c>
      <c r="O106" s="22">
        <f t="shared" si="97"/>
        <v>0</v>
      </c>
      <c r="P106" s="23">
        <f t="shared" si="98"/>
        <v>2964255</v>
      </c>
      <c r="Q106" s="24">
        <f t="shared" si="99"/>
        <v>0.63815736502432063</v>
      </c>
      <c r="R106" s="14">
        <v>275883</v>
      </c>
      <c r="S106" s="22">
        <f t="shared" si="100"/>
        <v>5.939326013956446E-2</v>
      </c>
      <c r="T106" s="14">
        <v>27528</v>
      </c>
      <c r="U106" s="22">
        <f t="shared" si="101"/>
        <v>5.9263443746875684E-3</v>
      </c>
      <c r="V106" s="25">
        <f t="shared" si="102"/>
        <v>3267666</v>
      </c>
      <c r="W106" s="26">
        <f t="shared" si="103"/>
        <v>0.70347696953857264</v>
      </c>
      <c r="X106" s="14">
        <v>438782</v>
      </c>
      <c r="Y106" s="22">
        <f t="shared" si="104"/>
        <v>9.4462846462298786E-2</v>
      </c>
      <c r="Z106" s="14">
        <v>138911</v>
      </c>
      <c r="AA106" s="22">
        <f t="shared" si="105"/>
        <v>2.9905348133980852E-2</v>
      </c>
      <c r="AB106" s="14">
        <v>185741</v>
      </c>
      <c r="AC106" s="22">
        <f t="shared" si="106"/>
        <v>3.9987108780109117E-2</v>
      </c>
      <c r="AD106" s="14">
        <v>281823</v>
      </c>
      <c r="AE106" s="22">
        <f t="shared" si="107"/>
        <v>6.0672048485453892E-2</v>
      </c>
      <c r="AF106" s="14">
        <v>72921</v>
      </c>
      <c r="AG106" s="22">
        <f t="shared" si="108"/>
        <v>1.5698741577542582E-2</v>
      </c>
      <c r="AH106" s="14">
        <v>9900</v>
      </c>
      <c r="AI106" s="22">
        <f t="shared" si="109"/>
        <v>2.1313139098157125E-3</v>
      </c>
      <c r="AJ106" s="14">
        <v>158779</v>
      </c>
      <c r="AK106" s="22">
        <f t="shared" si="110"/>
        <v>3.4182615281477674E-2</v>
      </c>
      <c r="AL106" s="14">
        <v>0</v>
      </c>
      <c r="AM106" s="22">
        <f t="shared" si="111"/>
        <v>0</v>
      </c>
      <c r="AN106" s="14">
        <v>0</v>
      </c>
      <c r="AO106" s="22">
        <f t="shared" si="112"/>
        <v>0</v>
      </c>
      <c r="AP106" s="27">
        <f t="shared" si="113"/>
        <v>1286857</v>
      </c>
      <c r="AQ106" s="28">
        <f t="shared" si="114"/>
        <v>0.27704002263067862</v>
      </c>
      <c r="AR106" s="14">
        <v>0</v>
      </c>
      <c r="AS106" s="22">
        <f t="shared" si="115"/>
        <v>0</v>
      </c>
      <c r="AT106" s="14">
        <v>79569</v>
      </c>
      <c r="AU106" s="22">
        <f t="shared" si="116"/>
        <v>1.7129951160618832E-2</v>
      </c>
      <c r="AV106" s="14">
        <v>10930</v>
      </c>
      <c r="AW106" s="22">
        <f t="shared" si="117"/>
        <v>2.3530566701298722E-3</v>
      </c>
      <c r="AX106" s="29">
        <f t="shared" si="118"/>
        <v>4645022</v>
      </c>
      <c r="AY106" s="30">
        <f t="shared" si="119"/>
        <v>1</v>
      </c>
    </row>
    <row r="107" spans="1:51" ht="16.5" customHeight="1" x14ac:dyDescent="0.2">
      <c r="A107" s="19" t="s">
        <v>161</v>
      </c>
      <c r="B107" s="20" t="s">
        <v>237</v>
      </c>
      <c r="C107" s="21" t="s">
        <v>162</v>
      </c>
      <c r="D107" s="14">
        <v>2136060</v>
      </c>
      <c r="E107" s="22">
        <f t="shared" si="92"/>
        <v>0.453922044053852</v>
      </c>
      <c r="F107" s="14">
        <v>190879</v>
      </c>
      <c r="G107" s="22">
        <f t="shared" si="93"/>
        <v>4.0562618019603952E-2</v>
      </c>
      <c r="H107" s="14">
        <v>43118</v>
      </c>
      <c r="I107" s="22">
        <f t="shared" si="94"/>
        <v>9.1627626075643891E-3</v>
      </c>
      <c r="J107" s="14">
        <v>95844</v>
      </c>
      <c r="K107" s="22">
        <f t="shared" si="95"/>
        <v>2.0367267019792232E-2</v>
      </c>
      <c r="L107" s="14">
        <v>0</v>
      </c>
      <c r="M107" s="22">
        <f t="shared" si="96"/>
        <v>0</v>
      </c>
      <c r="N107" s="14">
        <v>0</v>
      </c>
      <c r="O107" s="22">
        <f t="shared" si="97"/>
        <v>0</v>
      </c>
      <c r="P107" s="23">
        <f t="shared" si="98"/>
        <v>2465901</v>
      </c>
      <c r="Q107" s="24">
        <f t="shared" si="99"/>
        <v>0.52401469170081261</v>
      </c>
      <c r="R107" s="14">
        <v>206489</v>
      </c>
      <c r="S107" s="22">
        <f t="shared" si="100"/>
        <v>4.3879810939128981E-2</v>
      </c>
      <c r="T107" s="14">
        <v>48521</v>
      </c>
      <c r="U107" s="22">
        <f t="shared" si="101"/>
        <v>1.031092361616104E-2</v>
      </c>
      <c r="V107" s="25">
        <f t="shared" si="102"/>
        <v>2720911</v>
      </c>
      <c r="W107" s="26">
        <f t="shared" si="103"/>
        <v>0.57820542625610261</v>
      </c>
      <c r="X107" s="14">
        <v>389696</v>
      </c>
      <c r="Y107" s="22">
        <f t="shared" si="104"/>
        <v>8.2812095577656952E-2</v>
      </c>
      <c r="Z107" s="14">
        <v>444970</v>
      </c>
      <c r="AA107" s="22">
        <f t="shared" si="105"/>
        <v>9.4558061076300534E-2</v>
      </c>
      <c r="AB107" s="14">
        <v>49997</v>
      </c>
      <c r="AC107" s="22">
        <f t="shared" si="106"/>
        <v>1.0624580038276283E-2</v>
      </c>
      <c r="AD107" s="14">
        <v>802837</v>
      </c>
      <c r="AE107" s="22">
        <f t="shared" si="107"/>
        <v>0.17060635566513224</v>
      </c>
      <c r="AF107" s="14">
        <v>153132</v>
      </c>
      <c r="AG107" s="22">
        <f t="shared" si="108"/>
        <v>3.2541216281403364E-2</v>
      </c>
      <c r="AH107" s="14">
        <v>1020</v>
      </c>
      <c r="AI107" s="22">
        <f t="shared" si="109"/>
        <v>2.1675443804711902E-4</v>
      </c>
      <c r="AJ107" s="14">
        <v>143223</v>
      </c>
      <c r="AK107" s="22">
        <f t="shared" si="110"/>
        <v>3.0435510667080907E-2</v>
      </c>
      <c r="AL107" s="14">
        <v>0</v>
      </c>
      <c r="AM107" s="22">
        <f t="shared" si="111"/>
        <v>0</v>
      </c>
      <c r="AN107" s="14">
        <v>0</v>
      </c>
      <c r="AO107" s="22">
        <f t="shared" si="112"/>
        <v>0</v>
      </c>
      <c r="AP107" s="27">
        <f t="shared" si="113"/>
        <v>1984875</v>
      </c>
      <c r="AQ107" s="28">
        <f t="shared" si="114"/>
        <v>0.42179457374389739</v>
      </c>
      <c r="AR107" s="14">
        <v>0</v>
      </c>
      <c r="AS107" s="22">
        <f t="shared" si="115"/>
        <v>0</v>
      </c>
      <c r="AT107" s="14">
        <v>0</v>
      </c>
      <c r="AU107" s="22">
        <f t="shared" si="116"/>
        <v>0</v>
      </c>
      <c r="AV107" s="14">
        <v>0</v>
      </c>
      <c r="AW107" s="22">
        <f t="shared" si="117"/>
        <v>0</v>
      </c>
      <c r="AX107" s="29">
        <f t="shared" si="118"/>
        <v>4705786</v>
      </c>
      <c r="AY107" s="30">
        <f t="shared" si="119"/>
        <v>1</v>
      </c>
    </row>
    <row r="108" spans="1:51" ht="16.5" customHeight="1" x14ac:dyDescent="0.2">
      <c r="A108" s="19" t="s">
        <v>163</v>
      </c>
      <c r="B108" s="20" t="s">
        <v>237</v>
      </c>
      <c r="C108" s="21" t="s">
        <v>164</v>
      </c>
      <c r="D108" s="14">
        <v>963952</v>
      </c>
      <c r="E108" s="22">
        <f t="shared" si="92"/>
        <v>0.51602293525677434</v>
      </c>
      <c r="F108" s="14">
        <v>127388</v>
      </c>
      <c r="G108" s="22">
        <f t="shared" si="93"/>
        <v>6.8193364064279102E-2</v>
      </c>
      <c r="H108" s="14">
        <v>24854</v>
      </c>
      <c r="I108" s="22">
        <f t="shared" si="94"/>
        <v>1.3304847163418791E-2</v>
      </c>
      <c r="J108" s="14">
        <v>75108</v>
      </c>
      <c r="K108" s="22">
        <f t="shared" si="95"/>
        <v>4.020682629556846E-2</v>
      </c>
      <c r="L108" s="14">
        <v>0</v>
      </c>
      <c r="M108" s="22">
        <f t="shared" si="96"/>
        <v>0</v>
      </c>
      <c r="N108" s="14">
        <v>66397</v>
      </c>
      <c r="O108" s="22">
        <f t="shared" si="97"/>
        <v>3.5543652414481264E-2</v>
      </c>
      <c r="P108" s="23">
        <f t="shared" si="98"/>
        <v>1257699</v>
      </c>
      <c r="Q108" s="24">
        <f t="shared" si="99"/>
        <v>0.67327162519452199</v>
      </c>
      <c r="R108" s="14">
        <v>67285</v>
      </c>
      <c r="S108" s="22">
        <f t="shared" si="100"/>
        <v>3.6019016713230601E-2</v>
      </c>
      <c r="T108" s="14">
        <v>41626</v>
      </c>
      <c r="U108" s="22">
        <f t="shared" si="101"/>
        <v>2.2283236824031164E-2</v>
      </c>
      <c r="V108" s="25">
        <f t="shared" si="102"/>
        <v>1366610</v>
      </c>
      <c r="W108" s="26">
        <f t="shared" si="103"/>
        <v>0.7315738787317837</v>
      </c>
      <c r="X108" s="14">
        <v>206287</v>
      </c>
      <c r="Y108" s="22">
        <f t="shared" si="104"/>
        <v>0.11042958907218846</v>
      </c>
      <c r="Z108" s="14">
        <v>97481</v>
      </c>
      <c r="AA108" s="22">
        <f t="shared" si="105"/>
        <v>5.2183544151332868E-2</v>
      </c>
      <c r="AB108" s="14">
        <v>53945</v>
      </c>
      <c r="AC108" s="22">
        <f t="shared" si="106"/>
        <v>2.8877845828865642E-2</v>
      </c>
      <c r="AD108" s="14">
        <v>0</v>
      </c>
      <c r="AE108" s="22">
        <f t="shared" si="107"/>
        <v>0</v>
      </c>
      <c r="AF108" s="14">
        <v>96512</v>
      </c>
      <c r="AG108" s="22">
        <f t="shared" si="108"/>
        <v>5.1664818919927344E-2</v>
      </c>
      <c r="AH108" s="14">
        <v>10376</v>
      </c>
      <c r="AI108" s="22">
        <f t="shared" si="109"/>
        <v>5.5544819412421892E-3</v>
      </c>
      <c r="AJ108" s="14">
        <v>0</v>
      </c>
      <c r="AK108" s="22">
        <f t="shared" si="110"/>
        <v>0</v>
      </c>
      <c r="AL108" s="14">
        <v>1474</v>
      </c>
      <c r="AM108" s="22">
        <f t="shared" si="111"/>
        <v>7.8906191031139037E-4</v>
      </c>
      <c r="AN108" s="14">
        <v>0</v>
      </c>
      <c r="AO108" s="22">
        <f t="shared" si="112"/>
        <v>0</v>
      </c>
      <c r="AP108" s="27">
        <f t="shared" si="113"/>
        <v>466075</v>
      </c>
      <c r="AQ108" s="28">
        <f t="shared" si="114"/>
        <v>0.2494993418238679</v>
      </c>
      <c r="AR108" s="14">
        <v>0</v>
      </c>
      <c r="AS108" s="22">
        <f t="shared" si="115"/>
        <v>0</v>
      </c>
      <c r="AT108" s="14">
        <v>0</v>
      </c>
      <c r="AU108" s="22">
        <f t="shared" si="116"/>
        <v>0</v>
      </c>
      <c r="AV108" s="14">
        <v>35356</v>
      </c>
      <c r="AW108" s="22">
        <f t="shared" si="117"/>
        <v>1.8926779444348386E-2</v>
      </c>
      <c r="AX108" s="29">
        <f t="shared" si="118"/>
        <v>1868041</v>
      </c>
      <c r="AY108" s="30">
        <f t="shared" si="119"/>
        <v>1</v>
      </c>
    </row>
    <row r="109" spans="1:51" ht="16.5" customHeight="1" x14ac:dyDescent="0.2">
      <c r="A109" s="31" t="s">
        <v>165</v>
      </c>
      <c r="B109" s="32" t="s">
        <v>237</v>
      </c>
      <c r="C109" s="33" t="s">
        <v>166</v>
      </c>
      <c r="D109" s="34">
        <v>4023043</v>
      </c>
      <c r="E109" s="35">
        <f t="shared" si="92"/>
        <v>0.36396064562653441</v>
      </c>
      <c r="F109" s="34">
        <v>424152</v>
      </c>
      <c r="G109" s="35">
        <f t="shared" si="93"/>
        <v>3.8372603962668513E-2</v>
      </c>
      <c r="H109" s="34">
        <v>121799</v>
      </c>
      <c r="I109" s="35">
        <f t="shared" si="94"/>
        <v>1.1019032776101639E-2</v>
      </c>
      <c r="J109" s="34">
        <v>112327</v>
      </c>
      <c r="K109" s="35">
        <f t="shared" si="95"/>
        <v>1.0162110482361668E-2</v>
      </c>
      <c r="L109" s="34">
        <v>0</v>
      </c>
      <c r="M109" s="35">
        <f t="shared" si="96"/>
        <v>0</v>
      </c>
      <c r="N109" s="34">
        <v>0</v>
      </c>
      <c r="O109" s="35">
        <f t="shared" si="97"/>
        <v>0</v>
      </c>
      <c r="P109" s="36">
        <f t="shared" si="98"/>
        <v>4681321</v>
      </c>
      <c r="Q109" s="37">
        <f t="shared" si="99"/>
        <v>0.42351439284766623</v>
      </c>
      <c r="R109" s="34">
        <v>165124</v>
      </c>
      <c r="S109" s="35">
        <f t="shared" si="100"/>
        <v>1.4938601861435702E-2</v>
      </c>
      <c r="T109" s="34">
        <v>374640</v>
      </c>
      <c r="U109" s="35">
        <f t="shared" si="101"/>
        <v>3.3893303222840239E-2</v>
      </c>
      <c r="V109" s="38">
        <f t="shared" si="102"/>
        <v>5221085</v>
      </c>
      <c r="W109" s="39">
        <f t="shared" si="103"/>
        <v>0.47234629793194216</v>
      </c>
      <c r="X109" s="34">
        <v>499784</v>
      </c>
      <c r="Y109" s="35">
        <f t="shared" si="104"/>
        <v>4.5214954777717233E-2</v>
      </c>
      <c r="Z109" s="34">
        <v>1000253</v>
      </c>
      <c r="AA109" s="35">
        <f t="shared" si="105"/>
        <v>9.0491880815064096E-2</v>
      </c>
      <c r="AB109" s="34">
        <v>25957</v>
      </c>
      <c r="AC109" s="35">
        <f t="shared" si="106"/>
        <v>2.3483036294983557E-3</v>
      </c>
      <c r="AD109" s="34">
        <v>569365</v>
      </c>
      <c r="AE109" s="35">
        <f t="shared" si="107"/>
        <v>5.1509877721205508E-2</v>
      </c>
      <c r="AF109" s="34">
        <v>0</v>
      </c>
      <c r="AG109" s="35">
        <f t="shared" si="108"/>
        <v>0</v>
      </c>
      <c r="AH109" s="34">
        <v>783</v>
      </c>
      <c r="AI109" s="35">
        <f t="shared" si="109"/>
        <v>7.0837220861317272E-5</v>
      </c>
      <c r="AJ109" s="34">
        <v>243756</v>
      </c>
      <c r="AK109" s="35">
        <f t="shared" si="110"/>
        <v>2.2052359652964565E-2</v>
      </c>
      <c r="AL109" s="34">
        <v>0</v>
      </c>
      <c r="AM109" s="35">
        <f t="shared" si="111"/>
        <v>0</v>
      </c>
      <c r="AN109" s="34">
        <v>0</v>
      </c>
      <c r="AO109" s="35">
        <f t="shared" si="112"/>
        <v>0</v>
      </c>
      <c r="AP109" s="40">
        <f t="shared" si="113"/>
        <v>2339898</v>
      </c>
      <c r="AQ109" s="41">
        <f t="shared" si="114"/>
        <v>0.21168821381731107</v>
      </c>
      <c r="AR109" s="34">
        <v>0</v>
      </c>
      <c r="AS109" s="35">
        <f t="shared" si="115"/>
        <v>0</v>
      </c>
      <c r="AT109" s="34">
        <v>1746264</v>
      </c>
      <c r="AU109" s="35">
        <f t="shared" si="116"/>
        <v>0.15798274412537339</v>
      </c>
      <c r="AV109" s="34">
        <v>1746264</v>
      </c>
      <c r="AW109" s="35">
        <f t="shared" si="117"/>
        <v>0.15798274412537339</v>
      </c>
      <c r="AX109" s="42">
        <f t="shared" si="118"/>
        <v>11053511</v>
      </c>
      <c r="AY109" s="43">
        <f t="shared" si="119"/>
        <v>1</v>
      </c>
    </row>
    <row r="110" spans="1:51" ht="16.5" customHeight="1" x14ac:dyDescent="0.2">
      <c r="A110" s="5" t="s">
        <v>167</v>
      </c>
      <c r="B110" s="6" t="s">
        <v>237</v>
      </c>
      <c r="C110" s="7" t="s">
        <v>168</v>
      </c>
      <c r="D110" s="8">
        <v>2079509</v>
      </c>
      <c r="E110" s="9">
        <f t="shared" si="92"/>
        <v>0.47848153925199821</v>
      </c>
      <c r="F110" s="8">
        <v>791539</v>
      </c>
      <c r="G110" s="9">
        <f t="shared" si="93"/>
        <v>0.18212799227990231</v>
      </c>
      <c r="H110" s="8">
        <v>0</v>
      </c>
      <c r="I110" s="9">
        <f t="shared" si="94"/>
        <v>0</v>
      </c>
      <c r="J110" s="8">
        <v>0</v>
      </c>
      <c r="K110" s="9">
        <f t="shared" si="95"/>
        <v>0</v>
      </c>
      <c r="L110" s="8">
        <v>0</v>
      </c>
      <c r="M110" s="9">
        <f t="shared" si="96"/>
        <v>0</v>
      </c>
      <c r="N110" s="8">
        <v>0</v>
      </c>
      <c r="O110" s="9">
        <f t="shared" si="97"/>
        <v>0</v>
      </c>
      <c r="P110" s="10">
        <f t="shared" si="98"/>
        <v>2871048</v>
      </c>
      <c r="Q110" s="11">
        <f t="shared" si="99"/>
        <v>0.6606095315319005</v>
      </c>
      <c r="R110" s="8">
        <v>0</v>
      </c>
      <c r="S110" s="9">
        <f t="shared" si="100"/>
        <v>0</v>
      </c>
      <c r="T110" s="8">
        <v>40477</v>
      </c>
      <c r="U110" s="9">
        <f t="shared" si="101"/>
        <v>9.3134952838882304E-3</v>
      </c>
      <c r="V110" s="12">
        <f t="shared" si="102"/>
        <v>2911525</v>
      </c>
      <c r="W110" s="13">
        <f t="shared" si="103"/>
        <v>0.66992302681578875</v>
      </c>
      <c r="X110" s="8">
        <v>599213</v>
      </c>
      <c r="Y110" s="9">
        <f t="shared" si="104"/>
        <v>0.13787502654703951</v>
      </c>
      <c r="Z110" s="8">
        <v>0</v>
      </c>
      <c r="AA110" s="9">
        <f t="shared" si="105"/>
        <v>0</v>
      </c>
      <c r="AB110" s="8">
        <v>175393</v>
      </c>
      <c r="AC110" s="9">
        <f t="shared" si="106"/>
        <v>4.035679221105834E-2</v>
      </c>
      <c r="AD110" s="8">
        <v>405555</v>
      </c>
      <c r="AE110" s="9">
        <f t="shared" si="107"/>
        <v>9.3315576249655141E-2</v>
      </c>
      <c r="AF110" s="8">
        <v>0</v>
      </c>
      <c r="AG110" s="9">
        <f t="shared" si="108"/>
        <v>0</v>
      </c>
      <c r="AH110" s="8">
        <v>69693</v>
      </c>
      <c r="AI110" s="9">
        <f t="shared" si="109"/>
        <v>1.6035907473874608E-2</v>
      </c>
      <c r="AJ110" s="8">
        <v>184680</v>
      </c>
      <c r="AK110" s="9">
        <f t="shared" si="110"/>
        <v>4.2493670702583648E-2</v>
      </c>
      <c r="AL110" s="8">
        <v>0</v>
      </c>
      <c r="AM110" s="9">
        <f t="shared" si="111"/>
        <v>0</v>
      </c>
      <c r="AN110" s="8">
        <v>0</v>
      </c>
      <c r="AO110" s="9">
        <f t="shared" si="112"/>
        <v>0</v>
      </c>
      <c r="AP110" s="15">
        <f t="shared" si="113"/>
        <v>1434534</v>
      </c>
      <c r="AQ110" s="16">
        <f t="shared" si="114"/>
        <v>0.33007697318421125</v>
      </c>
      <c r="AR110" s="8">
        <v>0</v>
      </c>
      <c r="AS110" s="9">
        <f t="shared" si="115"/>
        <v>0</v>
      </c>
      <c r="AT110" s="8">
        <v>0</v>
      </c>
      <c r="AU110" s="9">
        <f t="shared" si="116"/>
        <v>0</v>
      </c>
      <c r="AV110" s="8">
        <v>0</v>
      </c>
      <c r="AW110" s="9">
        <f t="shared" si="117"/>
        <v>0</v>
      </c>
      <c r="AX110" s="17">
        <f t="shared" si="118"/>
        <v>4346059</v>
      </c>
      <c r="AY110" s="18">
        <f t="shared" si="119"/>
        <v>1</v>
      </c>
    </row>
    <row r="111" spans="1:51" ht="16.5" customHeight="1" x14ac:dyDescent="0.2">
      <c r="A111" s="19" t="s">
        <v>169</v>
      </c>
      <c r="B111" s="20" t="s">
        <v>237</v>
      </c>
      <c r="C111" s="21" t="s">
        <v>170</v>
      </c>
      <c r="D111" s="14">
        <v>4408518</v>
      </c>
      <c r="E111" s="22">
        <f t="shared" si="92"/>
        <v>0.44119557959562089</v>
      </c>
      <c r="F111" s="14">
        <v>455335</v>
      </c>
      <c r="G111" s="22">
        <f t="shared" si="93"/>
        <v>4.5569007370543126E-2</v>
      </c>
      <c r="H111" s="14">
        <v>0</v>
      </c>
      <c r="I111" s="22">
        <f t="shared" si="94"/>
        <v>0</v>
      </c>
      <c r="J111" s="14">
        <v>136241</v>
      </c>
      <c r="K111" s="22">
        <f t="shared" si="95"/>
        <v>1.363472417707878E-2</v>
      </c>
      <c r="L111" s="14">
        <v>0</v>
      </c>
      <c r="M111" s="22">
        <f t="shared" si="96"/>
        <v>0</v>
      </c>
      <c r="N111" s="14">
        <v>0</v>
      </c>
      <c r="O111" s="22">
        <f t="shared" si="97"/>
        <v>0</v>
      </c>
      <c r="P111" s="23">
        <f t="shared" si="98"/>
        <v>5000094</v>
      </c>
      <c r="Q111" s="24">
        <f t="shared" si="99"/>
        <v>0.50039931114324276</v>
      </c>
      <c r="R111" s="14">
        <v>161977</v>
      </c>
      <c r="S111" s="22">
        <f t="shared" si="100"/>
        <v>1.6210331089985316E-2</v>
      </c>
      <c r="T111" s="14">
        <v>455318</v>
      </c>
      <c r="U111" s="22">
        <f t="shared" si="101"/>
        <v>4.5567306044870165E-2</v>
      </c>
      <c r="V111" s="25">
        <f t="shared" si="102"/>
        <v>5617389</v>
      </c>
      <c r="W111" s="26">
        <f t="shared" si="103"/>
        <v>0.56217694827809828</v>
      </c>
      <c r="X111" s="14">
        <v>528064</v>
      </c>
      <c r="Y111" s="22">
        <f t="shared" si="104"/>
        <v>5.2847578833427007E-2</v>
      </c>
      <c r="Z111" s="14">
        <v>978306</v>
      </c>
      <c r="AA111" s="22">
        <f t="shared" si="105"/>
        <v>9.7906889047946158E-2</v>
      </c>
      <c r="AB111" s="14">
        <v>22847</v>
      </c>
      <c r="AC111" s="22">
        <f t="shared" si="106"/>
        <v>2.286481626483356E-3</v>
      </c>
      <c r="AD111" s="14">
        <v>555637</v>
      </c>
      <c r="AE111" s="22">
        <f t="shared" si="107"/>
        <v>5.5607028996994455E-2</v>
      </c>
      <c r="AF111" s="14">
        <v>0</v>
      </c>
      <c r="AG111" s="22">
        <f t="shared" si="108"/>
        <v>0</v>
      </c>
      <c r="AH111" s="14">
        <v>908</v>
      </c>
      <c r="AI111" s="22">
        <f t="shared" si="109"/>
        <v>9.0870806532450081E-5</v>
      </c>
      <c r="AJ111" s="14">
        <v>289613</v>
      </c>
      <c r="AK111" s="22">
        <f t="shared" si="110"/>
        <v>2.8983884242601836E-2</v>
      </c>
      <c r="AL111" s="14">
        <v>0</v>
      </c>
      <c r="AM111" s="22">
        <f t="shared" si="111"/>
        <v>0</v>
      </c>
      <c r="AN111" s="14">
        <v>0</v>
      </c>
      <c r="AO111" s="22">
        <f t="shared" si="112"/>
        <v>0</v>
      </c>
      <c r="AP111" s="27">
        <f t="shared" si="113"/>
        <v>2375375</v>
      </c>
      <c r="AQ111" s="28">
        <f t="shared" si="114"/>
        <v>0.23772273355398527</v>
      </c>
      <c r="AR111" s="14">
        <v>0</v>
      </c>
      <c r="AS111" s="22">
        <f t="shared" si="115"/>
        <v>0</v>
      </c>
      <c r="AT111" s="14">
        <v>999722</v>
      </c>
      <c r="AU111" s="22">
        <f t="shared" si="116"/>
        <v>0.10005015908395822</v>
      </c>
      <c r="AV111" s="14">
        <v>999722</v>
      </c>
      <c r="AW111" s="22">
        <f t="shared" si="117"/>
        <v>0.10005015908395822</v>
      </c>
      <c r="AX111" s="29">
        <f t="shared" si="118"/>
        <v>9992208</v>
      </c>
      <c r="AY111" s="30">
        <f t="shared" si="119"/>
        <v>1</v>
      </c>
    </row>
    <row r="112" spans="1:51" ht="16.5" customHeight="1" x14ac:dyDescent="0.2">
      <c r="A112" s="19" t="s">
        <v>171</v>
      </c>
      <c r="B112" s="20" t="s">
        <v>237</v>
      </c>
      <c r="C112" s="21" t="s">
        <v>172</v>
      </c>
      <c r="D112" s="14">
        <v>1424302</v>
      </c>
      <c r="E112" s="22">
        <f t="shared" si="92"/>
        <v>0.36103814988930344</v>
      </c>
      <c r="F112" s="14">
        <v>72264</v>
      </c>
      <c r="G112" s="22">
        <f t="shared" si="93"/>
        <v>1.8317787143176532E-2</v>
      </c>
      <c r="H112" s="14">
        <v>0</v>
      </c>
      <c r="I112" s="22">
        <f t="shared" si="94"/>
        <v>0</v>
      </c>
      <c r="J112" s="14">
        <v>81007</v>
      </c>
      <c r="K112" s="22">
        <f t="shared" si="95"/>
        <v>2.0534000098351896E-2</v>
      </c>
      <c r="L112" s="14">
        <v>0</v>
      </c>
      <c r="M112" s="22">
        <f t="shared" si="96"/>
        <v>0</v>
      </c>
      <c r="N112" s="14">
        <v>265639</v>
      </c>
      <c r="O112" s="22">
        <f t="shared" si="97"/>
        <v>6.7335307468812569E-2</v>
      </c>
      <c r="P112" s="23">
        <f t="shared" si="98"/>
        <v>1843212</v>
      </c>
      <c r="Q112" s="24">
        <f t="shared" si="99"/>
        <v>0.46722524459964443</v>
      </c>
      <c r="R112" s="14">
        <v>155002</v>
      </c>
      <c r="S112" s="22">
        <f t="shared" si="100"/>
        <v>3.9290568509446601E-2</v>
      </c>
      <c r="T112" s="14">
        <v>133732</v>
      </c>
      <c r="U112" s="22">
        <f t="shared" si="101"/>
        <v>3.389895812896164E-2</v>
      </c>
      <c r="V112" s="25">
        <f t="shared" si="102"/>
        <v>2131946</v>
      </c>
      <c r="W112" s="26">
        <f t="shared" si="103"/>
        <v>0.5404147712380527</v>
      </c>
      <c r="X112" s="14">
        <v>496854</v>
      </c>
      <c r="Y112" s="22">
        <f t="shared" si="104"/>
        <v>0.12594467249579089</v>
      </c>
      <c r="Z112" s="14">
        <v>123077</v>
      </c>
      <c r="AA112" s="22">
        <f t="shared" si="105"/>
        <v>3.1198083253359047E-2</v>
      </c>
      <c r="AB112" s="14">
        <v>65858</v>
      </c>
      <c r="AC112" s="22">
        <f t="shared" si="106"/>
        <v>1.66939669223309E-2</v>
      </c>
      <c r="AD112" s="14">
        <v>157044</v>
      </c>
      <c r="AE112" s="22">
        <f t="shared" si="107"/>
        <v>3.9808183384714597E-2</v>
      </c>
      <c r="AF112" s="14">
        <v>281750</v>
      </c>
      <c r="AG112" s="22">
        <f t="shared" si="108"/>
        <v>7.1419192510655205E-2</v>
      </c>
      <c r="AH112" s="14">
        <v>51</v>
      </c>
      <c r="AI112" s="22">
        <f t="shared" si="109"/>
        <v>1.2927697668299612E-5</v>
      </c>
      <c r="AJ112" s="14">
        <v>289396</v>
      </c>
      <c r="AK112" s="22">
        <f t="shared" si="110"/>
        <v>7.3357333223828133E-2</v>
      </c>
      <c r="AL112" s="14">
        <v>0</v>
      </c>
      <c r="AM112" s="22">
        <f t="shared" si="111"/>
        <v>0</v>
      </c>
      <c r="AN112" s="14">
        <v>0</v>
      </c>
      <c r="AO112" s="22">
        <f t="shared" si="112"/>
        <v>0</v>
      </c>
      <c r="AP112" s="27">
        <f t="shared" si="113"/>
        <v>1414030</v>
      </c>
      <c r="AQ112" s="28">
        <f t="shared" si="114"/>
        <v>0.35843435948834707</v>
      </c>
      <c r="AR112" s="14">
        <v>388378</v>
      </c>
      <c r="AS112" s="22">
        <f t="shared" si="115"/>
        <v>9.8447713039585619E-2</v>
      </c>
      <c r="AT112" s="14">
        <v>0</v>
      </c>
      <c r="AU112" s="22">
        <f t="shared" si="116"/>
        <v>0</v>
      </c>
      <c r="AV112" s="14">
        <v>10664</v>
      </c>
      <c r="AW112" s="22">
        <f t="shared" si="117"/>
        <v>2.7031562340146483E-3</v>
      </c>
      <c r="AX112" s="29">
        <f t="shared" si="118"/>
        <v>3945018</v>
      </c>
      <c r="AY112" s="30">
        <f t="shared" si="119"/>
        <v>1</v>
      </c>
    </row>
    <row r="113" spans="1:51" ht="16.5" customHeight="1" x14ac:dyDescent="0.2">
      <c r="A113" s="19" t="s">
        <v>173</v>
      </c>
      <c r="B113" s="20" t="s">
        <v>237</v>
      </c>
      <c r="C113" s="21" t="s">
        <v>174</v>
      </c>
      <c r="D113" s="14">
        <v>449797</v>
      </c>
      <c r="E113" s="22">
        <f t="shared" si="92"/>
        <v>0.21378336822743507</v>
      </c>
      <c r="F113" s="14">
        <v>82286</v>
      </c>
      <c r="G113" s="22">
        <f t="shared" si="93"/>
        <v>3.9109594412507692E-2</v>
      </c>
      <c r="H113" s="14">
        <v>60219</v>
      </c>
      <c r="I113" s="22">
        <f t="shared" si="94"/>
        <v>2.8621401768548729E-2</v>
      </c>
      <c r="J113" s="14">
        <v>23191</v>
      </c>
      <c r="K113" s="22">
        <f t="shared" si="95"/>
        <v>1.1022416984911965E-2</v>
      </c>
      <c r="L113" s="14">
        <v>0</v>
      </c>
      <c r="M113" s="22">
        <f t="shared" si="96"/>
        <v>0</v>
      </c>
      <c r="N113" s="14">
        <v>4100</v>
      </c>
      <c r="O113" s="22">
        <f t="shared" si="97"/>
        <v>1.9486830942235804E-3</v>
      </c>
      <c r="P113" s="23">
        <f t="shared" si="98"/>
        <v>619593</v>
      </c>
      <c r="Q113" s="24">
        <f t="shared" si="99"/>
        <v>0.29448546448762702</v>
      </c>
      <c r="R113" s="14">
        <v>24166</v>
      </c>
      <c r="S113" s="22">
        <f t="shared" si="100"/>
        <v>1.1485823330489524E-2</v>
      </c>
      <c r="T113" s="14">
        <v>61600</v>
      </c>
      <c r="U113" s="22">
        <f t="shared" si="101"/>
        <v>2.9277775269310378E-2</v>
      </c>
      <c r="V113" s="25">
        <f t="shared" si="102"/>
        <v>705359</v>
      </c>
      <c r="W113" s="26">
        <f t="shared" si="103"/>
        <v>0.33524906308742697</v>
      </c>
      <c r="X113" s="14">
        <v>322651</v>
      </c>
      <c r="Y113" s="22">
        <f t="shared" si="104"/>
        <v>0.15335232903276402</v>
      </c>
      <c r="Z113" s="14">
        <v>55131</v>
      </c>
      <c r="AA113" s="22">
        <f t="shared" si="105"/>
        <v>2.6203133577473222E-2</v>
      </c>
      <c r="AB113" s="14">
        <v>177352</v>
      </c>
      <c r="AC113" s="22">
        <f t="shared" si="106"/>
        <v>8.4293376616278157E-2</v>
      </c>
      <c r="AD113" s="14">
        <v>96258</v>
      </c>
      <c r="AE113" s="22">
        <f t="shared" si="107"/>
        <v>4.5750326166774005E-2</v>
      </c>
      <c r="AF113" s="14">
        <v>126439</v>
      </c>
      <c r="AG113" s="22">
        <f t="shared" si="108"/>
        <v>6.0095010183057386E-2</v>
      </c>
      <c r="AH113" s="14">
        <v>0</v>
      </c>
      <c r="AI113" s="22">
        <f t="shared" si="109"/>
        <v>0</v>
      </c>
      <c r="AJ113" s="14">
        <v>79415</v>
      </c>
      <c r="AK113" s="22">
        <f t="shared" si="110"/>
        <v>3.7745040957991624E-2</v>
      </c>
      <c r="AL113" s="14">
        <v>0</v>
      </c>
      <c r="AM113" s="22">
        <f t="shared" si="111"/>
        <v>0</v>
      </c>
      <c r="AN113" s="14">
        <v>0</v>
      </c>
      <c r="AO113" s="22">
        <f t="shared" si="112"/>
        <v>0</v>
      </c>
      <c r="AP113" s="27">
        <f t="shared" si="113"/>
        <v>857246</v>
      </c>
      <c r="AQ113" s="28">
        <f t="shared" si="114"/>
        <v>0.4074392165343384</v>
      </c>
      <c r="AR113" s="14">
        <v>268616</v>
      </c>
      <c r="AS113" s="22">
        <f t="shared" si="115"/>
        <v>0.12767011171657591</v>
      </c>
      <c r="AT113" s="14">
        <v>0</v>
      </c>
      <c r="AU113" s="22">
        <f t="shared" si="116"/>
        <v>0</v>
      </c>
      <c r="AV113" s="14">
        <v>272764</v>
      </c>
      <c r="AW113" s="22">
        <f t="shared" si="117"/>
        <v>0.12964160866165872</v>
      </c>
      <c r="AX113" s="29">
        <f t="shared" si="118"/>
        <v>2103985</v>
      </c>
      <c r="AY113" s="30">
        <f t="shared" si="119"/>
        <v>1</v>
      </c>
    </row>
    <row r="114" spans="1:51" ht="16.5" customHeight="1" x14ac:dyDescent="0.2">
      <c r="A114" s="31" t="s">
        <v>175</v>
      </c>
      <c r="B114" s="32" t="s">
        <v>237</v>
      </c>
      <c r="C114" s="33" t="s">
        <v>176</v>
      </c>
      <c r="D114" s="34">
        <v>7984533</v>
      </c>
      <c r="E114" s="35">
        <f t="shared" si="92"/>
        <v>0.51148893111010219</v>
      </c>
      <c r="F114" s="34">
        <v>1527579</v>
      </c>
      <c r="G114" s="35">
        <f t="shared" si="93"/>
        <v>9.7856662361623256E-2</v>
      </c>
      <c r="H114" s="34">
        <v>82368</v>
      </c>
      <c r="I114" s="35">
        <f t="shared" si="94"/>
        <v>5.2764914714081464E-3</v>
      </c>
      <c r="J114" s="34">
        <v>0</v>
      </c>
      <c r="K114" s="35">
        <f t="shared" si="95"/>
        <v>0</v>
      </c>
      <c r="L114" s="34">
        <v>0</v>
      </c>
      <c r="M114" s="35">
        <f t="shared" si="96"/>
        <v>0</v>
      </c>
      <c r="N114" s="34">
        <v>0</v>
      </c>
      <c r="O114" s="35">
        <f t="shared" si="97"/>
        <v>0</v>
      </c>
      <c r="P114" s="36">
        <f t="shared" si="98"/>
        <v>9594480</v>
      </c>
      <c r="Q114" s="37">
        <f t="shared" si="99"/>
        <v>0.61462208494313364</v>
      </c>
      <c r="R114" s="34">
        <v>1109820</v>
      </c>
      <c r="S114" s="35">
        <f t="shared" si="100"/>
        <v>7.109503405203707E-2</v>
      </c>
      <c r="T114" s="34">
        <v>0</v>
      </c>
      <c r="U114" s="35">
        <f t="shared" si="101"/>
        <v>0</v>
      </c>
      <c r="V114" s="38">
        <f t="shared" si="102"/>
        <v>10704300</v>
      </c>
      <c r="W114" s="39">
        <f t="shared" si="103"/>
        <v>0.68571711899517074</v>
      </c>
      <c r="X114" s="34">
        <v>4415097</v>
      </c>
      <c r="Y114" s="35">
        <f t="shared" si="104"/>
        <v>0.28283097399402307</v>
      </c>
      <c r="Z114" s="34">
        <v>27508</v>
      </c>
      <c r="AA114" s="35">
        <f t="shared" si="105"/>
        <v>1.7621616088225437E-3</v>
      </c>
      <c r="AB114" s="34">
        <v>55038</v>
      </c>
      <c r="AC114" s="35">
        <f t="shared" si="106"/>
        <v>3.5257325369483484E-3</v>
      </c>
      <c r="AD114" s="34">
        <v>244988</v>
      </c>
      <c r="AE114" s="35">
        <f t="shared" si="107"/>
        <v>1.5693923521238089E-2</v>
      </c>
      <c r="AF114" s="34">
        <v>0</v>
      </c>
      <c r="AG114" s="35">
        <f t="shared" si="108"/>
        <v>0</v>
      </c>
      <c r="AH114" s="34">
        <v>53953</v>
      </c>
      <c r="AI114" s="35">
        <f t="shared" si="109"/>
        <v>3.4562274713102626E-3</v>
      </c>
      <c r="AJ114" s="34">
        <v>0</v>
      </c>
      <c r="AK114" s="35">
        <f t="shared" si="110"/>
        <v>0</v>
      </c>
      <c r="AL114" s="34">
        <v>0</v>
      </c>
      <c r="AM114" s="35">
        <f t="shared" si="111"/>
        <v>0</v>
      </c>
      <c r="AN114" s="34">
        <v>0</v>
      </c>
      <c r="AO114" s="35">
        <f t="shared" si="112"/>
        <v>0</v>
      </c>
      <c r="AP114" s="40">
        <f t="shared" si="113"/>
        <v>4796584</v>
      </c>
      <c r="AQ114" s="41">
        <f t="shared" si="114"/>
        <v>0.30726901913234234</v>
      </c>
      <c r="AR114" s="34">
        <v>0</v>
      </c>
      <c r="AS114" s="35">
        <f t="shared" si="115"/>
        <v>0</v>
      </c>
      <c r="AT114" s="34">
        <v>0</v>
      </c>
      <c r="AU114" s="35">
        <f t="shared" si="116"/>
        <v>0</v>
      </c>
      <c r="AV114" s="34">
        <v>109489</v>
      </c>
      <c r="AW114" s="35">
        <f t="shared" si="117"/>
        <v>7.0138618724869678E-3</v>
      </c>
      <c r="AX114" s="42">
        <f t="shared" si="118"/>
        <v>15610373</v>
      </c>
      <c r="AY114" s="43">
        <f t="shared" si="119"/>
        <v>1</v>
      </c>
    </row>
    <row r="115" spans="1:51" ht="16.5" customHeight="1" x14ac:dyDescent="0.2">
      <c r="A115" s="5" t="s">
        <v>177</v>
      </c>
      <c r="B115" s="6" t="s">
        <v>237</v>
      </c>
      <c r="C115" s="7" t="s">
        <v>178</v>
      </c>
      <c r="D115" s="8">
        <v>3486533</v>
      </c>
      <c r="E115" s="9">
        <f t="shared" si="92"/>
        <v>0.3484837974809053</v>
      </c>
      <c r="F115" s="8">
        <v>470652</v>
      </c>
      <c r="G115" s="9">
        <f t="shared" si="93"/>
        <v>4.7042318616225071E-2</v>
      </c>
      <c r="H115" s="8">
        <v>79341</v>
      </c>
      <c r="I115" s="9">
        <f t="shared" si="94"/>
        <v>7.9302427299361589E-3</v>
      </c>
      <c r="J115" s="8">
        <v>32868</v>
      </c>
      <c r="K115" s="9">
        <f t="shared" si="95"/>
        <v>3.2852020777094019E-3</v>
      </c>
      <c r="L115" s="8">
        <v>0</v>
      </c>
      <c r="M115" s="9">
        <f t="shared" si="96"/>
        <v>0</v>
      </c>
      <c r="N115" s="8">
        <v>70028</v>
      </c>
      <c r="O115" s="9">
        <f t="shared" si="97"/>
        <v>6.999395494031703E-3</v>
      </c>
      <c r="P115" s="10">
        <f t="shared" si="98"/>
        <v>4139422</v>
      </c>
      <c r="Q115" s="11">
        <f t="shared" si="99"/>
        <v>0.41374095639880765</v>
      </c>
      <c r="R115" s="8">
        <v>82420</v>
      </c>
      <c r="S115" s="9">
        <f t="shared" si="100"/>
        <v>8.2379930401852534E-3</v>
      </c>
      <c r="T115" s="8">
        <v>57508</v>
      </c>
      <c r="U115" s="9">
        <f t="shared" si="101"/>
        <v>5.7480041707713364E-3</v>
      </c>
      <c r="V115" s="12">
        <f t="shared" si="102"/>
        <v>4279350</v>
      </c>
      <c r="W115" s="13">
        <f t="shared" si="103"/>
        <v>0.4277269536097642</v>
      </c>
      <c r="X115" s="8">
        <v>552055</v>
      </c>
      <c r="Y115" s="9">
        <f t="shared" si="104"/>
        <v>5.5178661099241327E-2</v>
      </c>
      <c r="Z115" s="8">
        <v>887445</v>
      </c>
      <c r="AA115" s="9">
        <f t="shared" si="105"/>
        <v>8.8701355660606676E-2</v>
      </c>
      <c r="AB115" s="8">
        <v>68641</v>
      </c>
      <c r="AC115" s="9">
        <f t="shared" si="106"/>
        <v>6.8607629249133224E-3</v>
      </c>
      <c r="AD115" s="8">
        <v>512130</v>
      </c>
      <c r="AE115" s="9">
        <f t="shared" si="107"/>
        <v>5.1188102107135092E-2</v>
      </c>
      <c r="AF115" s="8">
        <v>249159</v>
      </c>
      <c r="AG115" s="9">
        <f t="shared" si="108"/>
        <v>2.4903786798101405E-2</v>
      </c>
      <c r="AH115" s="8">
        <v>908</v>
      </c>
      <c r="AI115" s="9">
        <f t="shared" si="109"/>
        <v>9.0755856351470646E-5</v>
      </c>
      <c r="AJ115" s="8">
        <v>268738</v>
      </c>
      <c r="AK115" s="9">
        <f t="shared" si="110"/>
        <v>2.68607349385259E-2</v>
      </c>
      <c r="AL115" s="8">
        <v>0</v>
      </c>
      <c r="AM115" s="9">
        <f t="shared" si="111"/>
        <v>0</v>
      </c>
      <c r="AN115" s="8">
        <v>0</v>
      </c>
      <c r="AO115" s="9">
        <f t="shared" si="112"/>
        <v>0</v>
      </c>
      <c r="AP115" s="15">
        <f t="shared" si="113"/>
        <v>2539076</v>
      </c>
      <c r="AQ115" s="16">
        <f t="shared" si="114"/>
        <v>0.2537841593848752</v>
      </c>
      <c r="AR115" s="8">
        <v>0</v>
      </c>
      <c r="AS115" s="9">
        <f t="shared" si="115"/>
        <v>0</v>
      </c>
      <c r="AT115" s="8">
        <v>1593219</v>
      </c>
      <c r="AU115" s="9">
        <f t="shared" si="116"/>
        <v>0.1592444435026803</v>
      </c>
      <c r="AV115" s="8">
        <v>1593219</v>
      </c>
      <c r="AW115" s="9">
        <f t="shared" si="117"/>
        <v>0.1592444435026803</v>
      </c>
      <c r="AX115" s="17">
        <f t="shared" si="118"/>
        <v>10004864</v>
      </c>
      <c r="AY115" s="18">
        <f t="shared" si="119"/>
        <v>1</v>
      </c>
    </row>
    <row r="116" spans="1:51" ht="16.5" customHeight="1" x14ac:dyDescent="0.2">
      <c r="A116" s="19" t="s">
        <v>179</v>
      </c>
      <c r="B116" s="20" t="s">
        <v>237</v>
      </c>
      <c r="C116" s="21" t="s">
        <v>180</v>
      </c>
      <c r="D116" s="14">
        <v>834659</v>
      </c>
      <c r="E116" s="22">
        <f t="shared" si="92"/>
        <v>0.25291646983140398</v>
      </c>
      <c r="F116" s="14">
        <v>88706</v>
      </c>
      <c r="G116" s="22">
        <f t="shared" si="93"/>
        <v>2.6879490154499648E-2</v>
      </c>
      <c r="H116" s="14">
        <v>0</v>
      </c>
      <c r="I116" s="22">
        <f t="shared" si="94"/>
        <v>0</v>
      </c>
      <c r="J116" s="14">
        <v>706333</v>
      </c>
      <c r="K116" s="22">
        <f t="shared" si="95"/>
        <v>0.21403141748357721</v>
      </c>
      <c r="L116" s="14">
        <v>0</v>
      </c>
      <c r="M116" s="22">
        <f t="shared" si="96"/>
        <v>0</v>
      </c>
      <c r="N116" s="14">
        <v>177966</v>
      </c>
      <c r="O116" s="22">
        <f t="shared" si="97"/>
        <v>5.3926852127654093E-2</v>
      </c>
      <c r="P116" s="23">
        <f t="shared" si="98"/>
        <v>1807664</v>
      </c>
      <c r="Q116" s="24">
        <f t="shared" si="99"/>
        <v>0.54775422959713493</v>
      </c>
      <c r="R116" s="14">
        <v>34837</v>
      </c>
      <c r="S116" s="22">
        <f t="shared" si="100"/>
        <v>1.0556228423244248E-2</v>
      </c>
      <c r="T116" s="14">
        <v>141957</v>
      </c>
      <c r="U116" s="22">
        <f t="shared" si="101"/>
        <v>4.3015486932815213E-2</v>
      </c>
      <c r="V116" s="25">
        <f t="shared" si="102"/>
        <v>1984458</v>
      </c>
      <c r="W116" s="26">
        <f t="shared" si="103"/>
        <v>0.60132594495319436</v>
      </c>
      <c r="X116" s="14">
        <v>447147</v>
      </c>
      <c r="Y116" s="22">
        <f t="shared" si="104"/>
        <v>0.13549346587732569</v>
      </c>
      <c r="Z116" s="14">
        <v>149589</v>
      </c>
      <c r="AA116" s="22">
        <f t="shared" si="105"/>
        <v>4.5328118196305181E-2</v>
      </c>
      <c r="AB116" s="14">
        <v>97438</v>
      </c>
      <c r="AC116" s="22">
        <f t="shared" si="106"/>
        <v>2.9525440913513591E-2</v>
      </c>
      <c r="AD116" s="14">
        <v>207792</v>
      </c>
      <c r="AE116" s="22">
        <f t="shared" si="107"/>
        <v>6.2964658739925045E-2</v>
      </c>
      <c r="AF116" s="14">
        <v>169814</v>
      </c>
      <c r="AG116" s="22">
        <f t="shared" si="108"/>
        <v>5.1456651648098248E-2</v>
      </c>
      <c r="AH116" s="14">
        <v>95013</v>
      </c>
      <c r="AI116" s="22">
        <f t="shared" si="109"/>
        <v>2.8790622934744832E-2</v>
      </c>
      <c r="AJ116" s="14">
        <v>148886</v>
      </c>
      <c r="AK116" s="22">
        <f t="shared" si="110"/>
        <v>4.5115096736893047E-2</v>
      </c>
      <c r="AL116" s="14">
        <v>0</v>
      </c>
      <c r="AM116" s="22">
        <f t="shared" si="111"/>
        <v>0</v>
      </c>
      <c r="AN116" s="14">
        <v>0</v>
      </c>
      <c r="AO116" s="22">
        <f t="shared" si="112"/>
        <v>0</v>
      </c>
      <c r="AP116" s="27">
        <f t="shared" si="113"/>
        <v>1315679</v>
      </c>
      <c r="AQ116" s="28">
        <f t="shared" si="114"/>
        <v>0.39867405504680564</v>
      </c>
      <c r="AR116" s="14">
        <v>0</v>
      </c>
      <c r="AS116" s="22">
        <f t="shared" si="115"/>
        <v>0</v>
      </c>
      <c r="AT116" s="14">
        <v>0</v>
      </c>
      <c r="AU116" s="22">
        <f t="shared" si="116"/>
        <v>0</v>
      </c>
      <c r="AV116" s="14">
        <v>0</v>
      </c>
      <c r="AW116" s="22">
        <f t="shared" si="117"/>
        <v>0</v>
      </c>
      <c r="AX116" s="29">
        <f t="shared" si="118"/>
        <v>3300137</v>
      </c>
      <c r="AY116" s="30">
        <f t="shared" si="119"/>
        <v>1</v>
      </c>
    </row>
    <row r="117" spans="1:51" ht="16.5" customHeight="1" x14ac:dyDescent="0.2">
      <c r="A117" s="19" t="s">
        <v>181</v>
      </c>
      <c r="B117" s="20" t="s">
        <v>237</v>
      </c>
      <c r="C117" s="21" t="s">
        <v>182</v>
      </c>
      <c r="D117" s="14">
        <v>901263</v>
      </c>
      <c r="E117" s="22">
        <f t="shared" si="92"/>
        <v>0.32193793661923786</v>
      </c>
      <c r="F117" s="14">
        <v>242339</v>
      </c>
      <c r="G117" s="22">
        <f t="shared" si="93"/>
        <v>8.6565317362822483E-2</v>
      </c>
      <c r="H117" s="14">
        <v>0</v>
      </c>
      <c r="I117" s="22">
        <f t="shared" si="94"/>
        <v>0</v>
      </c>
      <c r="J117" s="14">
        <v>131547</v>
      </c>
      <c r="K117" s="22">
        <f t="shared" si="95"/>
        <v>4.6989579898931697E-2</v>
      </c>
      <c r="L117" s="14">
        <v>0</v>
      </c>
      <c r="M117" s="22">
        <f t="shared" si="96"/>
        <v>0</v>
      </c>
      <c r="N117" s="14">
        <v>0</v>
      </c>
      <c r="O117" s="22">
        <f t="shared" si="97"/>
        <v>0</v>
      </c>
      <c r="P117" s="23">
        <f t="shared" si="98"/>
        <v>1275149</v>
      </c>
      <c r="Q117" s="24">
        <f t="shared" si="99"/>
        <v>0.45549283388099204</v>
      </c>
      <c r="R117" s="14">
        <v>86846</v>
      </c>
      <c r="S117" s="22">
        <f t="shared" si="100"/>
        <v>3.1022045777574725E-2</v>
      </c>
      <c r="T117" s="14">
        <v>29859</v>
      </c>
      <c r="U117" s="22">
        <f t="shared" si="101"/>
        <v>1.0665859853909261E-2</v>
      </c>
      <c r="V117" s="25">
        <f t="shared" si="102"/>
        <v>1391854</v>
      </c>
      <c r="W117" s="26">
        <f t="shared" si="103"/>
        <v>0.49718073951247599</v>
      </c>
      <c r="X117" s="14">
        <v>299495</v>
      </c>
      <c r="Y117" s="22">
        <f t="shared" si="104"/>
        <v>0.10698187136027845</v>
      </c>
      <c r="Z117" s="14">
        <v>110173</v>
      </c>
      <c r="AA117" s="22">
        <f t="shared" si="105"/>
        <v>3.9354625998350413E-2</v>
      </c>
      <c r="AB117" s="14">
        <v>106096</v>
      </c>
      <c r="AC117" s="22">
        <f t="shared" si="106"/>
        <v>3.7898290869096657E-2</v>
      </c>
      <c r="AD117" s="14">
        <v>606854</v>
      </c>
      <c r="AE117" s="22">
        <f t="shared" si="107"/>
        <v>0.21677282279327006</v>
      </c>
      <c r="AF117" s="14">
        <v>101690</v>
      </c>
      <c r="AG117" s="22">
        <f t="shared" si="108"/>
        <v>3.632443446009688E-2</v>
      </c>
      <c r="AH117" s="14">
        <v>13167</v>
      </c>
      <c r="AI117" s="22">
        <f t="shared" si="109"/>
        <v>4.7033516426009999E-3</v>
      </c>
      <c r="AJ117" s="14">
        <v>164794</v>
      </c>
      <c r="AK117" s="22">
        <f t="shared" si="110"/>
        <v>5.8865658888948819E-2</v>
      </c>
      <c r="AL117" s="14">
        <v>0</v>
      </c>
      <c r="AM117" s="22">
        <f t="shared" si="111"/>
        <v>0</v>
      </c>
      <c r="AN117" s="14">
        <v>0</v>
      </c>
      <c r="AO117" s="22">
        <f t="shared" si="112"/>
        <v>0</v>
      </c>
      <c r="AP117" s="27">
        <f t="shared" si="113"/>
        <v>1402269</v>
      </c>
      <c r="AQ117" s="28">
        <f t="shared" si="114"/>
        <v>0.50090105601264234</v>
      </c>
      <c r="AR117" s="14">
        <v>0</v>
      </c>
      <c r="AS117" s="22">
        <f t="shared" si="115"/>
        <v>0</v>
      </c>
      <c r="AT117" s="14">
        <v>5370</v>
      </c>
      <c r="AU117" s="22">
        <f t="shared" si="116"/>
        <v>1.9182044748817018E-3</v>
      </c>
      <c r="AV117" s="14">
        <v>0</v>
      </c>
      <c r="AW117" s="22">
        <f t="shared" si="117"/>
        <v>0</v>
      </c>
      <c r="AX117" s="29">
        <f t="shared" si="118"/>
        <v>2799493</v>
      </c>
      <c r="AY117" s="30">
        <f t="shared" si="119"/>
        <v>1</v>
      </c>
    </row>
    <row r="118" spans="1:51" ht="16.5" customHeight="1" x14ac:dyDescent="0.2">
      <c r="A118" s="19" t="s">
        <v>183</v>
      </c>
      <c r="B118" s="20" t="s">
        <v>237</v>
      </c>
      <c r="C118" s="21" t="s">
        <v>184</v>
      </c>
      <c r="D118" s="14">
        <v>2335026</v>
      </c>
      <c r="E118" s="22">
        <f t="shared" si="92"/>
        <v>0.56677066651002772</v>
      </c>
      <c r="F118" s="14">
        <v>126249</v>
      </c>
      <c r="G118" s="22">
        <f t="shared" si="93"/>
        <v>3.0643868580574472E-2</v>
      </c>
      <c r="H118" s="14">
        <v>0</v>
      </c>
      <c r="I118" s="22">
        <f t="shared" si="94"/>
        <v>0</v>
      </c>
      <c r="J118" s="14">
        <v>0</v>
      </c>
      <c r="K118" s="22">
        <f t="shared" si="95"/>
        <v>0</v>
      </c>
      <c r="L118" s="14">
        <v>0</v>
      </c>
      <c r="M118" s="22">
        <f t="shared" si="96"/>
        <v>0</v>
      </c>
      <c r="N118" s="14">
        <v>0</v>
      </c>
      <c r="O118" s="22">
        <f t="shared" si="97"/>
        <v>0</v>
      </c>
      <c r="P118" s="23">
        <f t="shared" si="98"/>
        <v>2461275</v>
      </c>
      <c r="Q118" s="24">
        <f t="shared" si="99"/>
        <v>0.59741453509060216</v>
      </c>
      <c r="R118" s="14">
        <v>800</v>
      </c>
      <c r="S118" s="22">
        <f t="shared" si="100"/>
        <v>1.9418050728686626E-4</v>
      </c>
      <c r="T118" s="14">
        <v>0</v>
      </c>
      <c r="U118" s="22">
        <f t="shared" si="101"/>
        <v>0</v>
      </c>
      <c r="V118" s="25">
        <f t="shared" si="102"/>
        <v>2462075</v>
      </c>
      <c r="W118" s="26">
        <f t="shared" si="103"/>
        <v>0.59760871559788908</v>
      </c>
      <c r="X118" s="14">
        <v>626105</v>
      </c>
      <c r="Y118" s="22">
        <f t="shared" si="104"/>
        <v>0.15197173314355425</v>
      </c>
      <c r="Z118" s="14">
        <v>31088</v>
      </c>
      <c r="AA118" s="22">
        <f t="shared" si="105"/>
        <v>7.5458545131676233E-3</v>
      </c>
      <c r="AB118" s="14">
        <v>25631</v>
      </c>
      <c r="AC118" s="22">
        <f t="shared" si="106"/>
        <v>6.2213007278370865E-3</v>
      </c>
      <c r="AD118" s="14">
        <v>494272</v>
      </c>
      <c r="AE118" s="22">
        <f t="shared" si="107"/>
        <v>0.11997248462211745</v>
      </c>
      <c r="AF118" s="14">
        <v>12920</v>
      </c>
      <c r="AG118" s="22">
        <f t="shared" si="108"/>
        <v>3.1360151926828903E-3</v>
      </c>
      <c r="AH118" s="14">
        <v>0</v>
      </c>
      <c r="AI118" s="22">
        <f t="shared" si="109"/>
        <v>0</v>
      </c>
      <c r="AJ118" s="14">
        <v>248573</v>
      </c>
      <c r="AK118" s="22">
        <f t="shared" si="110"/>
        <v>6.0335039047272762E-2</v>
      </c>
      <c r="AL118" s="14">
        <v>0</v>
      </c>
      <c r="AM118" s="22">
        <f t="shared" si="111"/>
        <v>0</v>
      </c>
      <c r="AN118" s="14">
        <v>0</v>
      </c>
      <c r="AO118" s="22">
        <f t="shared" si="112"/>
        <v>0</v>
      </c>
      <c r="AP118" s="27">
        <f t="shared" si="113"/>
        <v>1438589</v>
      </c>
      <c r="AQ118" s="28">
        <f t="shared" si="114"/>
        <v>0.34918242724663207</v>
      </c>
      <c r="AR118" s="14">
        <v>169328</v>
      </c>
      <c r="AS118" s="22">
        <f t="shared" si="115"/>
        <v>4.1100246172338116E-2</v>
      </c>
      <c r="AT118" s="14">
        <v>49886</v>
      </c>
      <c r="AU118" s="22">
        <f t="shared" si="116"/>
        <v>1.2108610983140762E-2</v>
      </c>
      <c r="AV118" s="14">
        <v>0</v>
      </c>
      <c r="AW118" s="22">
        <f t="shared" si="117"/>
        <v>0</v>
      </c>
      <c r="AX118" s="29">
        <f t="shared" si="118"/>
        <v>4119878</v>
      </c>
      <c r="AY118" s="30">
        <f t="shared" si="119"/>
        <v>1</v>
      </c>
    </row>
    <row r="119" spans="1:51" ht="16.5" customHeight="1" x14ac:dyDescent="0.2">
      <c r="A119" s="31" t="s">
        <v>185</v>
      </c>
      <c r="B119" s="32" t="s">
        <v>237</v>
      </c>
      <c r="C119" s="33" t="s">
        <v>186</v>
      </c>
      <c r="D119" s="34">
        <v>564529</v>
      </c>
      <c r="E119" s="35">
        <f t="shared" si="92"/>
        <v>0.25520856407914899</v>
      </c>
      <c r="F119" s="34">
        <v>117508</v>
      </c>
      <c r="G119" s="35">
        <f t="shared" si="93"/>
        <v>5.3122245177506633E-2</v>
      </c>
      <c r="H119" s="34">
        <v>0</v>
      </c>
      <c r="I119" s="35">
        <f t="shared" si="94"/>
        <v>0</v>
      </c>
      <c r="J119" s="34">
        <v>4084</v>
      </c>
      <c r="K119" s="35">
        <f t="shared" si="95"/>
        <v>1.8462679077589363E-3</v>
      </c>
      <c r="L119" s="34">
        <v>0</v>
      </c>
      <c r="M119" s="35">
        <f t="shared" si="96"/>
        <v>0</v>
      </c>
      <c r="N119" s="34">
        <v>0</v>
      </c>
      <c r="O119" s="35">
        <f t="shared" si="97"/>
        <v>0</v>
      </c>
      <c r="P119" s="36">
        <f t="shared" si="98"/>
        <v>686121</v>
      </c>
      <c r="Q119" s="37">
        <f t="shared" si="99"/>
        <v>0.31017707716441456</v>
      </c>
      <c r="R119" s="34">
        <v>270512</v>
      </c>
      <c r="S119" s="35">
        <f t="shared" si="100"/>
        <v>0.12229128899698467</v>
      </c>
      <c r="T119" s="34">
        <v>132013</v>
      </c>
      <c r="U119" s="35">
        <f t="shared" si="101"/>
        <v>5.967957034940756E-2</v>
      </c>
      <c r="V119" s="38">
        <f t="shared" si="102"/>
        <v>1088646</v>
      </c>
      <c r="W119" s="39">
        <f t="shared" si="103"/>
        <v>0.49214793651080679</v>
      </c>
      <c r="X119" s="34">
        <v>204638</v>
      </c>
      <c r="Y119" s="35">
        <f t="shared" si="104"/>
        <v>9.2511403552393054E-2</v>
      </c>
      <c r="Z119" s="34">
        <v>163761</v>
      </c>
      <c r="AA119" s="35">
        <f t="shared" si="105"/>
        <v>7.4031997757715767E-2</v>
      </c>
      <c r="AB119" s="34">
        <v>87261</v>
      </c>
      <c r="AC119" s="35">
        <f t="shared" si="106"/>
        <v>3.9448379994846364E-2</v>
      </c>
      <c r="AD119" s="34">
        <v>266418</v>
      </c>
      <c r="AE119" s="35">
        <f t="shared" si="107"/>
        <v>0.12044050035487765</v>
      </c>
      <c r="AF119" s="34">
        <v>249682</v>
      </c>
      <c r="AG119" s="35">
        <f t="shared" si="108"/>
        <v>0.11287459934991841</v>
      </c>
      <c r="AH119" s="34">
        <v>63630</v>
      </c>
      <c r="AI119" s="35">
        <f t="shared" si="109"/>
        <v>2.8765432656880783E-2</v>
      </c>
      <c r="AJ119" s="34">
        <v>83398</v>
      </c>
      <c r="AK119" s="35">
        <f t="shared" si="110"/>
        <v>3.7702020316180161E-2</v>
      </c>
      <c r="AL119" s="34">
        <v>0</v>
      </c>
      <c r="AM119" s="35">
        <f t="shared" si="111"/>
        <v>0</v>
      </c>
      <c r="AN119" s="34">
        <v>0</v>
      </c>
      <c r="AO119" s="35">
        <f t="shared" si="112"/>
        <v>0</v>
      </c>
      <c r="AP119" s="40">
        <f t="shared" si="113"/>
        <v>1118788</v>
      </c>
      <c r="AQ119" s="41">
        <f t="shared" si="114"/>
        <v>0.50577433398281213</v>
      </c>
      <c r="AR119" s="34">
        <v>0</v>
      </c>
      <c r="AS119" s="35">
        <f t="shared" si="115"/>
        <v>0</v>
      </c>
      <c r="AT119" s="34">
        <v>0</v>
      </c>
      <c r="AU119" s="35">
        <f t="shared" si="116"/>
        <v>0</v>
      </c>
      <c r="AV119" s="34">
        <v>4596</v>
      </c>
      <c r="AW119" s="35">
        <f t="shared" si="117"/>
        <v>2.0777295063810165E-3</v>
      </c>
      <c r="AX119" s="42">
        <f t="shared" si="118"/>
        <v>2212030</v>
      </c>
      <c r="AY119" s="43">
        <f t="shared" si="119"/>
        <v>1</v>
      </c>
    </row>
    <row r="120" spans="1:51" ht="16.5" customHeight="1" x14ac:dyDescent="0.2">
      <c r="A120" s="5" t="s">
        <v>187</v>
      </c>
      <c r="B120" s="6" t="s">
        <v>237</v>
      </c>
      <c r="C120" s="7" t="s">
        <v>188</v>
      </c>
      <c r="D120" s="8">
        <v>4653854</v>
      </c>
      <c r="E120" s="9">
        <f t="shared" si="92"/>
        <v>0.50754935183456384</v>
      </c>
      <c r="F120" s="8">
        <v>302507</v>
      </c>
      <c r="G120" s="9">
        <f t="shared" si="93"/>
        <v>3.2991415668694894E-2</v>
      </c>
      <c r="H120" s="8">
        <v>90738</v>
      </c>
      <c r="I120" s="9">
        <f t="shared" si="94"/>
        <v>9.8958869545036545E-3</v>
      </c>
      <c r="J120" s="8">
        <v>21428</v>
      </c>
      <c r="K120" s="9">
        <f t="shared" si="95"/>
        <v>2.3369378392856829E-3</v>
      </c>
      <c r="L120" s="8">
        <v>0</v>
      </c>
      <c r="M120" s="9">
        <f t="shared" si="96"/>
        <v>0</v>
      </c>
      <c r="N120" s="8">
        <v>0</v>
      </c>
      <c r="O120" s="9">
        <f t="shared" si="97"/>
        <v>0</v>
      </c>
      <c r="P120" s="10">
        <f t="shared" si="98"/>
        <v>5068527</v>
      </c>
      <c r="Q120" s="11">
        <f t="shared" si="99"/>
        <v>0.55277359229704803</v>
      </c>
      <c r="R120" s="8">
        <v>4360</v>
      </c>
      <c r="S120" s="9">
        <f t="shared" si="100"/>
        <v>4.7550163241019124E-4</v>
      </c>
      <c r="T120" s="8">
        <v>0</v>
      </c>
      <c r="U120" s="9">
        <f t="shared" si="101"/>
        <v>0</v>
      </c>
      <c r="V120" s="12">
        <f t="shared" si="102"/>
        <v>5072887</v>
      </c>
      <c r="W120" s="13">
        <f t="shared" si="103"/>
        <v>0.5532490939294582</v>
      </c>
      <c r="X120" s="8">
        <v>1386022</v>
      </c>
      <c r="Y120" s="9">
        <f t="shared" si="104"/>
        <v>0.15115956962303626</v>
      </c>
      <c r="Z120" s="8">
        <v>785</v>
      </c>
      <c r="AA120" s="9">
        <f t="shared" si="105"/>
        <v>8.5612105835321131E-5</v>
      </c>
      <c r="AB120" s="8">
        <v>72808</v>
      </c>
      <c r="AC120" s="9">
        <f t="shared" si="106"/>
        <v>7.9404410212204606E-3</v>
      </c>
      <c r="AD120" s="8">
        <v>1554145</v>
      </c>
      <c r="AE120" s="9">
        <f t="shared" si="107"/>
        <v>0.16949506525278366</v>
      </c>
      <c r="AF120" s="8">
        <v>376609</v>
      </c>
      <c r="AG120" s="9">
        <f t="shared" si="108"/>
        <v>4.107298033953434E-2</v>
      </c>
      <c r="AH120" s="8">
        <v>0</v>
      </c>
      <c r="AI120" s="9">
        <f t="shared" si="109"/>
        <v>0</v>
      </c>
      <c r="AJ120" s="8">
        <v>622167</v>
      </c>
      <c r="AK120" s="9">
        <f t="shared" si="110"/>
        <v>6.7853537644897127E-2</v>
      </c>
      <c r="AL120" s="8">
        <v>0</v>
      </c>
      <c r="AM120" s="9">
        <f t="shared" si="111"/>
        <v>0</v>
      </c>
      <c r="AN120" s="8">
        <v>0</v>
      </c>
      <c r="AO120" s="9">
        <f t="shared" si="112"/>
        <v>0</v>
      </c>
      <c r="AP120" s="15">
        <f t="shared" si="113"/>
        <v>4012536</v>
      </c>
      <c r="AQ120" s="16">
        <f t="shared" si="114"/>
        <v>0.43760720598730718</v>
      </c>
      <c r="AR120" s="8">
        <v>83841</v>
      </c>
      <c r="AS120" s="9">
        <f t="shared" si="115"/>
        <v>9.1437000832345974E-3</v>
      </c>
      <c r="AT120" s="8">
        <v>0</v>
      </c>
      <c r="AU120" s="9">
        <f t="shared" si="116"/>
        <v>0</v>
      </c>
      <c r="AV120" s="8">
        <v>0</v>
      </c>
      <c r="AW120" s="9">
        <f t="shared" si="117"/>
        <v>0</v>
      </c>
      <c r="AX120" s="17">
        <f t="shared" si="118"/>
        <v>9169264</v>
      </c>
      <c r="AY120" s="18">
        <f t="shared" si="119"/>
        <v>1</v>
      </c>
    </row>
    <row r="121" spans="1:51" ht="16.5" customHeight="1" thickBot="1" x14ac:dyDescent="0.25">
      <c r="A121" s="44"/>
      <c r="B121" s="45"/>
      <c r="C121" s="46" t="s">
        <v>189</v>
      </c>
      <c r="D121" s="47">
        <f>SUM(D80:D120)</f>
        <v>105744587</v>
      </c>
      <c r="E121" s="48">
        <f t="shared" si="92"/>
        <v>0.40801197899605007</v>
      </c>
      <c r="F121" s="47">
        <f t="shared" ref="F121" si="120">SUM(F80:F120)</f>
        <v>15016528</v>
      </c>
      <c r="G121" s="48">
        <f t="shared" si="93"/>
        <v>5.7940774849587318E-2</v>
      </c>
      <c r="H121" s="47">
        <f t="shared" ref="H121" si="121">SUM(H80:H120)</f>
        <v>2143366</v>
      </c>
      <c r="I121" s="48">
        <f t="shared" si="94"/>
        <v>8.2701065669947525E-3</v>
      </c>
      <c r="J121" s="47">
        <f t="shared" ref="J121" si="122">SUM(J80:J120)</f>
        <v>7449122</v>
      </c>
      <c r="K121" s="48">
        <f t="shared" si="95"/>
        <v>2.8742189980873582E-2</v>
      </c>
      <c r="L121" s="47">
        <f t="shared" ref="L121" si="123">SUM(L80:L120)</f>
        <v>0</v>
      </c>
      <c r="M121" s="48">
        <f t="shared" si="96"/>
        <v>0</v>
      </c>
      <c r="N121" s="47">
        <f t="shared" ref="N121" si="124">SUM(N80:N120)</f>
        <v>4117953</v>
      </c>
      <c r="O121" s="48">
        <f t="shared" si="97"/>
        <v>1.5888984964712392E-2</v>
      </c>
      <c r="P121" s="49">
        <f>SUM(P80:P120)</f>
        <v>134471556</v>
      </c>
      <c r="Q121" s="69">
        <f t="shared" si="99"/>
        <v>0.51885403535821817</v>
      </c>
      <c r="R121" s="47">
        <f t="shared" ref="R121" si="125">SUM(R80:R120)</f>
        <v>8254692</v>
      </c>
      <c r="S121" s="48">
        <f t="shared" si="100"/>
        <v>3.1850455086867589E-2</v>
      </c>
      <c r="T121" s="47">
        <f t="shared" ref="T121" si="126">SUM(T80:T120)</f>
        <v>4702810</v>
      </c>
      <c r="U121" s="48">
        <f t="shared" si="101"/>
        <v>1.8145636286256567E-2</v>
      </c>
      <c r="V121" s="66">
        <f>SUM(V80:V120)</f>
        <v>147429058</v>
      </c>
      <c r="W121" s="52">
        <f t="shared" si="103"/>
        <v>0.56885012673134228</v>
      </c>
      <c r="X121" s="47">
        <f t="shared" ref="X121" si="127">SUM(X80:X120)</f>
        <v>27841190</v>
      </c>
      <c r="Y121" s="48">
        <f t="shared" si="104"/>
        <v>0.10742430749202359</v>
      </c>
      <c r="Z121" s="47">
        <f t="shared" ref="Z121" si="128">SUM(Z80:Z120)</f>
        <v>9449117</v>
      </c>
      <c r="AA121" s="48">
        <f t="shared" si="105"/>
        <v>3.6459104303232279E-2</v>
      </c>
      <c r="AB121" s="47">
        <f t="shared" ref="AB121" si="129">SUM(AB80:AB120)</f>
        <v>4818282</v>
      </c>
      <c r="AC121" s="48">
        <f t="shared" si="106"/>
        <v>1.8591181165434466E-2</v>
      </c>
      <c r="AD121" s="47">
        <f t="shared" ref="AD121" si="130">SUM(AD80:AD120)</f>
        <v>22206276</v>
      </c>
      <c r="AE121" s="48">
        <f t="shared" si="107"/>
        <v>8.5682178860772243E-2</v>
      </c>
      <c r="AF121" s="47">
        <f t="shared" ref="AF121" si="131">SUM(AF80:AF120)</f>
        <v>7691702</v>
      </c>
      <c r="AG121" s="48">
        <f t="shared" si="108"/>
        <v>2.967817685899966E-2</v>
      </c>
      <c r="AH121" s="47">
        <f t="shared" ref="AH121" si="132">SUM(AH80:AH120)</f>
        <v>3778554</v>
      </c>
      <c r="AI121" s="48">
        <f t="shared" si="109"/>
        <v>1.4579425188765842E-2</v>
      </c>
      <c r="AJ121" s="47">
        <f t="shared" ref="AJ121" si="133">SUM(AJ80:AJ120)</f>
        <v>9084595</v>
      </c>
      <c r="AK121" s="48">
        <f t="shared" si="110"/>
        <v>3.5052608265684765E-2</v>
      </c>
      <c r="AL121" s="47">
        <f t="shared" ref="AL121" si="134">SUM(AL80:AL120)</f>
        <v>19530</v>
      </c>
      <c r="AM121" s="48">
        <f t="shared" si="111"/>
        <v>7.5355856747474532E-5</v>
      </c>
      <c r="AN121" s="47">
        <f t="shared" ref="AN121" si="135">SUM(AN80:AN120)</f>
        <v>0</v>
      </c>
      <c r="AO121" s="48">
        <f t="shared" si="112"/>
        <v>0</v>
      </c>
      <c r="AP121" s="67">
        <f>SUM(AP80:AP120)</f>
        <v>84889246</v>
      </c>
      <c r="AQ121" s="68">
        <f t="shared" si="114"/>
        <v>0.32754233799166033</v>
      </c>
      <c r="AR121" s="47">
        <f t="shared" ref="AR121" si="136">SUM(AR80:AR120)</f>
        <v>3135446</v>
      </c>
      <c r="AS121" s="48">
        <f t="shared" si="115"/>
        <v>1.2098014317226935E-2</v>
      </c>
      <c r="AT121" s="47">
        <f t="shared" ref="AT121" si="137">SUM(AT80:AT120)</f>
        <v>10067841</v>
      </c>
      <c r="AU121" s="48">
        <f t="shared" si="116"/>
        <v>3.8846430320140853E-2</v>
      </c>
      <c r="AV121" s="47">
        <f t="shared" ref="AV121" si="138">SUM(AV80:AV120)</f>
        <v>13648709</v>
      </c>
      <c r="AW121" s="48">
        <f t="shared" si="117"/>
        <v>5.2663090639629616E-2</v>
      </c>
      <c r="AX121" s="55">
        <f t="shared" ref="AX121" si="139">SUM(AX80:AX120)</f>
        <v>259170300</v>
      </c>
      <c r="AY121" s="56">
        <f t="shared" si="119"/>
        <v>1</v>
      </c>
    </row>
    <row r="122" spans="1:51" ht="8.25" customHeight="1" thickTop="1" x14ac:dyDescent="0.2">
      <c r="A122" s="57"/>
      <c r="B122" s="58"/>
      <c r="C122" s="59"/>
      <c r="D122" s="59"/>
      <c r="E122" s="60"/>
      <c r="F122" s="59"/>
      <c r="G122" s="60"/>
      <c r="H122" s="59"/>
      <c r="I122" s="60"/>
      <c r="J122" s="59"/>
      <c r="K122" s="60"/>
      <c r="L122" s="59"/>
      <c r="M122" s="60"/>
      <c r="N122" s="59"/>
      <c r="O122" s="60"/>
      <c r="P122" s="59"/>
      <c r="Q122" s="62"/>
      <c r="R122" s="59"/>
      <c r="S122" s="60"/>
      <c r="T122" s="59"/>
      <c r="U122" s="60"/>
      <c r="V122" s="59"/>
      <c r="W122" s="62"/>
      <c r="X122" s="59"/>
      <c r="Y122" s="60"/>
      <c r="Z122" s="59"/>
      <c r="AA122" s="60"/>
      <c r="AB122" s="59"/>
      <c r="AC122" s="60"/>
      <c r="AD122" s="59"/>
      <c r="AE122" s="60"/>
      <c r="AF122" s="59"/>
      <c r="AG122" s="60"/>
      <c r="AH122" s="59"/>
      <c r="AI122" s="60"/>
      <c r="AJ122" s="59"/>
      <c r="AK122" s="60"/>
      <c r="AL122" s="59"/>
      <c r="AM122" s="60"/>
      <c r="AN122" s="59"/>
      <c r="AO122" s="60"/>
      <c r="AP122" s="59"/>
      <c r="AQ122" s="62"/>
      <c r="AR122" s="59"/>
      <c r="AS122" s="60"/>
      <c r="AT122" s="59"/>
      <c r="AU122" s="60"/>
      <c r="AV122" s="59"/>
      <c r="AW122" s="60"/>
      <c r="AX122" s="59"/>
      <c r="AY122" s="60"/>
    </row>
    <row r="123" spans="1:51" ht="16.5" customHeight="1" x14ac:dyDescent="0.2">
      <c r="A123" s="5" t="s">
        <v>190</v>
      </c>
      <c r="B123" s="6" t="s">
        <v>237</v>
      </c>
      <c r="C123" s="7" t="s">
        <v>191</v>
      </c>
      <c r="D123" s="8">
        <v>3108698</v>
      </c>
      <c r="E123" s="9">
        <f t="shared" ref="E123:E145" si="140">IFERROR(D123/$AX123,0)</f>
        <v>0.32694733722377811</v>
      </c>
      <c r="F123" s="8">
        <v>836209</v>
      </c>
      <c r="G123" s="9">
        <f t="shared" ref="G123:G145" si="141">IFERROR(F123/$AX123,0)</f>
        <v>8.7945598418552803E-2</v>
      </c>
      <c r="H123" s="8">
        <v>0</v>
      </c>
      <c r="I123" s="9">
        <f t="shared" ref="I123:I145" si="142">IFERROR(H123/$AX123,0)</f>
        <v>0</v>
      </c>
      <c r="J123" s="8">
        <v>473247</v>
      </c>
      <c r="K123" s="9">
        <f t="shared" ref="K123:K145" si="143">IFERROR(J123/$AX123,0)</f>
        <v>4.977223471020386E-2</v>
      </c>
      <c r="L123" s="8">
        <v>0</v>
      </c>
      <c r="M123" s="9">
        <f t="shared" ref="M123:M145" si="144">IFERROR(L123/$AX123,0)</f>
        <v>0</v>
      </c>
      <c r="N123" s="8">
        <v>216610</v>
      </c>
      <c r="O123" s="9">
        <f t="shared" ref="O123:O145" si="145">IFERROR(N123/$AX123,0)</f>
        <v>2.2781261710221636E-2</v>
      </c>
      <c r="P123" s="10">
        <f t="shared" ref="P123:P144" si="146">SUM(D123,F123,H123,J123,L123,N123)</f>
        <v>4634764</v>
      </c>
      <c r="Q123" s="11">
        <f t="shared" ref="Q123:Q145" si="147">IFERROR(P123/$AX123,0)</f>
        <v>0.48744643206275645</v>
      </c>
      <c r="R123" s="8">
        <v>954086</v>
      </c>
      <c r="S123" s="9">
        <f t="shared" ref="S123:S145" si="148">IFERROR(R123/$AX123,0)</f>
        <v>0.10034293365984266</v>
      </c>
      <c r="T123" s="8">
        <v>886978</v>
      </c>
      <c r="U123" s="9">
        <f t="shared" ref="U123:U145" si="149">IFERROR(T123/$AX123,0)</f>
        <v>9.3285065090295771E-2</v>
      </c>
      <c r="V123" s="12">
        <f t="shared" ref="V123:V144" si="150">SUM(P123,R123,T123)</f>
        <v>6475828</v>
      </c>
      <c r="W123" s="13">
        <f t="shared" ref="W123:W145" si="151">IFERROR(V123/$AX123,0)</f>
        <v>0.68107443081289487</v>
      </c>
      <c r="X123" s="8">
        <v>567938</v>
      </c>
      <c r="Y123" s="9">
        <f t="shared" ref="Y123:Y145" si="152">IFERROR(X123/$AX123,0)</f>
        <v>5.9731056798762089E-2</v>
      </c>
      <c r="Z123" s="8">
        <v>0</v>
      </c>
      <c r="AA123" s="9">
        <f t="shared" ref="AA123:AA145" si="153">IFERROR(Z123/$AX123,0)</f>
        <v>0</v>
      </c>
      <c r="AB123" s="8">
        <v>0</v>
      </c>
      <c r="AC123" s="9">
        <f t="shared" ref="AC123:AC145" si="154">IFERROR(AB123/$AX123,0)</f>
        <v>0</v>
      </c>
      <c r="AD123" s="8">
        <v>938039</v>
      </c>
      <c r="AE123" s="9">
        <f t="shared" ref="AE123:AE145" si="155">IFERROR(AD123/$AX123,0)</f>
        <v>9.8655241925093909E-2</v>
      </c>
      <c r="AF123" s="8">
        <v>519461</v>
      </c>
      <c r="AG123" s="9">
        <f t="shared" ref="AG123:AG145" si="156">IFERROR(AF123/$AX123,0)</f>
        <v>5.4632643872644111E-2</v>
      </c>
      <c r="AH123" s="8">
        <v>14291</v>
      </c>
      <c r="AI123" s="9">
        <f t="shared" ref="AI123:AI145" si="157">IFERROR(AH123/$AX123,0)</f>
        <v>1.5030100692524694E-3</v>
      </c>
      <c r="AJ123" s="8">
        <v>469499</v>
      </c>
      <c r="AK123" s="9">
        <f t="shared" ref="AK123:AK145" si="158">IFERROR(AJ123/$AX123,0)</f>
        <v>4.9378050836468068E-2</v>
      </c>
      <c r="AL123" s="8">
        <v>0</v>
      </c>
      <c r="AM123" s="9">
        <f t="shared" ref="AM123:AM145" si="159">IFERROR(AL123/$AX123,0)</f>
        <v>0</v>
      </c>
      <c r="AN123" s="8">
        <v>0</v>
      </c>
      <c r="AO123" s="9">
        <f t="shared" ref="AO123:AO145" si="160">IFERROR(AN123/$AX123,0)</f>
        <v>0</v>
      </c>
      <c r="AP123" s="15">
        <f t="shared" ref="AP123:AP144" si="161">SUM(X123,Z123,AB123,AD123,AF123,AH123,AJ123,AL123,AN123)</f>
        <v>2509228</v>
      </c>
      <c r="AQ123" s="16">
        <f t="shared" ref="AQ123:AQ145" si="162">IFERROR(AP123/$AX123,0)</f>
        <v>0.26390000350222065</v>
      </c>
      <c r="AR123" s="8">
        <v>0</v>
      </c>
      <c r="AS123" s="9">
        <f t="shared" ref="AS123:AS145" si="163">IFERROR(AR123/$AX123,0)</f>
        <v>0</v>
      </c>
      <c r="AT123" s="8">
        <v>0</v>
      </c>
      <c r="AU123" s="9">
        <f t="shared" ref="AU123:AU145" si="164">IFERROR(AT123/$AX123,0)</f>
        <v>0</v>
      </c>
      <c r="AV123" s="8">
        <v>523197</v>
      </c>
      <c r="AW123" s="9">
        <f t="shared" ref="AW123:AW145" si="165">IFERROR(AV123/$AX123,0)</f>
        <v>5.5025565684884488E-2</v>
      </c>
      <c r="AX123" s="17">
        <f t="shared" ref="AX123:AX144" si="166">SUM(V123,AP123,AR123,AT123,AV123)</f>
        <v>9508253</v>
      </c>
      <c r="AY123" s="18">
        <f t="shared" ref="AY123:AY145" si="167">IFERROR(AX123/$AX123,0)</f>
        <v>1</v>
      </c>
    </row>
    <row r="124" spans="1:51" ht="16.5" customHeight="1" x14ac:dyDescent="0.2">
      <c r="A124" s="19" t="s">
        <v>192</v>
      </c>
      <c r="B124" s="20" t="s">
        <v>237</v>
      </c>
      <c r="C124" s="21" t="s">
        <v>193</v>
      </c>
      <c r="D124" s="14">
        <v>3354549</v>
      </c>
      <c r="E124" s="22">
        <f t="shared" si="140"/>
        <v>0.31762327522996936</v>
      </c>
      <c r="F124" s="14">
        <v>717302</v>
      </c>
      <c r="G124" s="22">
        <f t="shared" si="141"/>
        <v>6.7917270121559556E-2</v>
      </c>
      <c r="H124" s="14">
        <v>0</v>
      </c>
      <c r="I124" s="22">
        <f t="shared" si="142"/>
        <v>0</v>
      </c>
      <c r="J124" s="14">
        <v>670269</v>
      </c>
      <c r="K124" s="22">
        <f t="shared" si="143"/>
        <v>6.3463981317642498E-2</v>
      </c>
      <c r="L124" s="14">
        <v>0</v>
      </c>
      <c r="M124" s="22">
        <f t="shared" si="144"/>
        <v>0</v>
      </c>
      <c r="N124" s="14">
        <v>0</v>
      </c>
      <c r="O124" s="22">
        <f t="shared" si="145"/>
        <v>0</v>
      </c>
      <c r="P124" s="23">
        <f t="shared" si="146"/>
        <v>4742120</v>
      </c>
      <c r="Q124" s="24">
        <f t="shared" si="147"/>
        <v>0.4490045266691714</v>
      </c>
      <c r="R124" s="14">
        <v>1129385</v>
      </c>
      <c r="S124" s="22">
        <f t="shared" si="148"/>
        <v>0.10693507911066404</v>
      </c>
      <c r="T124" s="14">
        <v>191629</v>
      </c>
      <c r="U124" s="22">
        <f t="shared" si="149"/>
        <v>1.8144266370544532E-2</v>
      </c>
      <c r="V124" s="25">
        <f t="shared" si="150"/>
        <v>6063134</v>
      </c>
      <c r="W124" s="26">
        <f t="shared" si="151"/>
        <v>0.57408387215037993</v>
      </c>
      <c r="X124" s="14">
        <v>752037</v>
      </c>
      <c r="Y124" s="22">
        <f t="shared" si="152"/>
        <v>7.1206130849220103E-2</v>
      </c>
      <c r="Z124" s="14">
        <v>0</v>
      </c>
      <c r="AA124" s="22">
        <f t="shared" si="153"/>
        <v>0</v>
      </c>
      <c r="AB124" s="14">
        <v>0</v>
      </c>
      <c r="AC124" s="22">
        <f t="shared" si="154"/>
        <v>0</v>
      </c>
      <c r="AD124" s="14">
        <v>1275270</v>
      </c>
      <c r="AE124" s="22">
        <f t="shared" si="155"/>
        <v>0.12074810479814813</v>
      </c>
      <c r="AF124" s="14">
        <v>830783</v>
      </c>
      <c r="AG124" s="22">
        <f t="shared" si="156"/>
        <v>7.8662144289852257E-2</v>
      </c>
      <c r="AH124" s="14">
        <v>53433</v>
      </c>
      <c r="AI124" s="22">
        <f t="shared" si="157"/>
        <v>5.0592686126698259E-3</v>
      </c>
      <c r="AJ124" s="14">
        <v>456096</v>
      </c>
      <c r="AK124" s="22">
        <f t="shared" si="158"/>
        <v>4.3185151070766321E-2</v>
      </c>
      <c r="AL124" s="14">
        <v>0</v>
      </c>
      <c r="AM124" s="22">
        <f t="shared" si="159"/>
        <v>0</v>
      </c>
      <c r="AN124" s="14">
        <v>0</v>
      </c>
      <c r="AO124" s="22">
        <f t="shared" si="160"/>
        <v>0</v>
      </c>
      <c r="AP124" s="27">
        <f t="shared" si="161"/>
        <v>3367619</v>
      </c>
      <c r="AQ124" s="28">
        <f t="shared" si="162"/>
        <v>0.31886079962065667</v>
      </c>
      <c r="AR124" s="14">
        <v>0</v>
      </c>
      <c r="AS124" s="22">
        <f t="shared" si="163"/>
        <v>0</v>
      </c>
      <c r="AT124" s="14">
        <v>0</v>
      </c>
      <c r="AU124" s="22">
        <f t="shared" si="164"/>
        <v>0</v>
      </c>
      <c r="AV124" s="14">
        <v>1130655</v>
      </c>
      <c r="AW124" s="22">
        <f t="shared" si="165"/>
        <v>0.10705532822896341</v>
      </c>
      <c r="AX124" s="29">
        <f t="shared" si="166"/>
        <v>10561408</v>
      </c>
      <c r="AY124" s="30">
        <f t="shared" si="167"/>
        <v>1</v>
      </c>
    </row>
    <row r="125" spans="1:51" ht="16.5" customHeight="1" x14ac:dyDescent="0.2">
      <c r="A125" s="19" t="s">
        <v>194</v>
      </c>
      <c r="B125" s="20" t="s">
        <v>237</v>
      </c>
      <c r="C125" s="21" t="s">
        <v>195</v>
      </c>
      <c r="D125" s="14">
        <v>4037016</v>
      </c>
      <c r="E125" s="22">
        <f t="shared" si="140"/>
        <v>0.37452605756805435</v>
      </c>
      <c r="F125" s="14">
        <v>453177</v>
      </c>
      <c r="G125" s="22">
        <f t="shared" si="141"/>
        <v>4.2042586700304918E-2</v>
      </c>
      <c r="H125" s="14">
        <v>101166</v>
      </c>
      <c r="I125" s="22">
        <f t="shared" si="142"/>
        <v>9.3854726213445233E-3</v>
      </c>
      <c r="J125" s="14">
        <v>87586</v>
      </c>
      <c r="K125" s="22">
        <f t="shared" si="143"/>
        <v>8.1256153748599479E-3</v>
      </c>
      <c r="L125" s="14">
        <v>0</v>
      </c>
      <c r="M125" s="22">
        <f t="shared" si="144"/>
        <v>0</v>
      </c>
      <c r="N125" s="14">
        <v>378023</v>
      </c>
      <c r="O125" s="22">
        <f t="shared" si="145"/>
        <v>3.5070325175834971E-2</v>
      </c>
      <c r="P125" s="23">
        <f t="shared" si="146"/>
        <v>5056968</v>
      </c>
      <c r="Q125" s="24">
        <f t="shared" si="147"/>
        <v>0.46915005744039867</v>
      </c>
      <c r="R125" s="14">
        <v>474987</v>
      </c>
      <c r="S125" s="22">
        <f t="shared" si="148"/>
        <v>4.4065965680115567E-2</v>
      </c>
      <c r="T125" s="14">
        <v>790747</v>
      </c>
      <c r="U125" s="22">
        <f t="shared" si="149"/>
        <v>7.3359965985709805E-2</v>
      </c>
      <c r="V125" s="25">
        <f t="shared" si="150"/>
        <v>6322702</v>
      </c>
      <c r="W125" s="26">
        <f t="shared" si="151"/>
        <v>0.5865759891062241</v>
      </c>
      <c r="X125" s="14">
        <v>1900454</v>
      </c>
      <c r="Y125" s="22">
        <f t="shared" si="152"/>
        <v>0.17631080585497783</v>
      </c>
      <c r="Z125" s="14">
        <v>95855</v>
      </c>
      <c r="AA125" s="22">
        <f t="shared" si="153"/>
        <v>8.8927552549174557E-3</v>
      </c>
      <c r="AB125" s="14">
        <v>232032</v>
      </c>
      <c r="AC125" s="22">
        <f t="shared" si="154"/>
        <v>2.1526303138167096E-2</v>
      </c>
      <c r="AD125" s="14">
        <v>1179220</v>
      </c>
      <c r="AE125" s="22">
        <f t="shared" si="155"/>
        <v>0.10939976893958335</v>
      </c>
      <c r="AF125" s="14">
        <v>462693</v>
      </c>
      <c r="AG125" s="22">
        <f t="shared" si="156"/>
        <v>4.2925414502775261E-2</v>
      </c>
      <c r="AH125" s="14">
        <v>0</v>
      </c>
      <c r="AI125" s="22">
        <f t="shared" si="157"/>
        <v>0</v>
      </c>
      <c r="AJ125" s="14">
        <v>577243</v>
      </c>
      <c r="AK125" s="22">
        <f t="shared" si="158"/>
        <v>5.3552560863954067E-2</v>
      </c>
      <c r="AL125" s="14">
        <v>8800</v>
      </c>
      <c r="AM125" s="22">
        <f t="shared" si="159"/>
        <v>8.1640233940090358E-4</v>
      </c>
      <c r="AN125" s="14">
        <v>0</v>
      </c>
      <c r="AO125" s="22">
        <f t="shared" si="160"/>
        <v>0</v>
      </c>
      <c r="AP125" s="27">
        <f t="shared" si="161"/>
        <v>4456297</v>
      </c>
      <c r="AQ125" s="28">
        <f t="shared" si="162"/>
        <v>0.41342401089377595</v>
      </c>
      <c r="AR125" s="14">
        <v>0</v>
      </c>
      <c r="AS125" s="22">
        <f t="shared" si="163"/>
        <v>0</v>
      </c>
      <c r="AT125" s="14">
        <v>0</v>
      </c>
      <c r="AU125" s="22">
        <f t="shared" si="164"/>
        <v>0</v>
      </c>
      <c r="AV125" s="14">
        <v>0</v>
      </c>
      <c r="AW125" s="22">
        <f t="shared" si="165"/>
        <v>0</v>
      </c>
      <c r="AX125" s="29">
        <f t="shared" si="166"/>
        <v>10778999</v>
      </c>
      <c r="AY125" s="30">
        <f t="shared" si="167"/>
        <v>1</v>
      </c>
    </row>
    <row r="126" spans="1:51" ht="16.5" customHeight="1" x14ac:dyDescent="0.2">
      <c r="A126" s="19" t="s">
        <v>196</v>
      </c>
      <c r="B126" s="20" t="s">
        <v>237</v>
      </c>
      <c r="C126" s="21" t="s">
        <v>197</v>
      </c>
      <c r="D126" s="14">
        <v>3267632</v>
      </c>
      <c r="E126" s="22">
        <f t="shared" si="140"/>
        <v>0.46023193343970004</v>
      </c>
      <c r="F126" s="14">
        <v>552940</v>
      </c>
      <c r="G126" s="22">
        <f t="shared" si="141"/>
        <v>7.7879224244390963E-2</v>
      </c>
      <c r="H126" s="14">
        <v>0</v>
      </c>
      <c r="I126" s="22">
        <f t="shared" si="142"/>
        <v>0</v>
      </c>
      <c r="J126" s="14">
        <v>31653</v>
      </c>
      <c r="K126" s="22">
        <f t="shared" si="143"/>
        <v>4.4581891073311878E-3</v>
      </c>
      <c r="L126" s="14">
        <v>0</v>
      </c>
      <c r="M126" s="22">
        <f t="shared" si="144"/>
        <v>0</v>
      </c>
      <c r="N126" s="14">
        <v>350841</v>
      </c>
      <c r="O126" s="22">
        <f t="shared" si="145"/>
        <v>4.9414448065118043E-2</v>
      </c>
      <c r="P126" s="23">
        <f t="shared" si="146"/>
        <v>4203066</v>
      </c>
      <c r="Q126" s="24">
        <f t="shared" si="147"/>
        <v>0.59198379485654018</v>
      </c>
      <c r="R126" s="14">
        <v>232868</v>
      </c>
      <c r="S126" s="22">
        <f t="shared" si="148"/>
        <v>3.2798457683189557E-2</v>
      </c>
      <c r="T126" s="14">
        <v>162007</v>
      </c>
      <c r="U126" s="22">
        <f t="shared" si="149"/>
        <v>2.2817990165589479E-2</v>
      </c>
      <c r="V126" s="25">
        <f t="shared" si="150"/>
        <v>4597941</v>
      </c>
      <c r="W126" s="26">
        <f t="shared" si="151"/>
        <v>0.64760024270531924</v>
      </c>
      <c r="X126" s="14">
        <v>307550</v>
      </c>
      <c r="Y126" s="22">
        <f t="shared" si="152"/>
        <v>4.3317096640435565E-2</v>
      </c>
      <c r="Z126" s="14">
        <v>237319</v>
      </c>
      <c r="AA126" s="22">
        <f t="shared" si="153"/>
        <v>3.3425361917124134E-2</v>
      </c>
      <c r="AB126" s="14">
        <v>240645</v>
      </c>
      <c r="AC126" s="22">
        <f t="shared" si="154"/>
        <v>3.3893814732686121E-2</v>
      </c>
      <c r="AD126" s="14">
        <v>674953</v>
      </c>
      <c r="AE126" s="22">
        <f t="shared" si="155"/>
        <v>9.506423127540857E-2</v>
      </c>
      <c r="AF126" s="14">
        <v>598277</v>
      </c>
      <c r="AG126" s="22">
        <f t="shared" si="156"/>
        <v>8.4264745981953715E-2</v>
      </c>
      <c r="AH126" s="14">
        <v>23140</v>
      </c>
      <c r="AI126" s="22">
        <f t="shared" si="157"/>
        <v>3.2591696187926479E-3</v>
      </c>
      <c r="AJ126" s="14">
        <v>369165</v>
      </c>
      <c r="AK126" s="22">
        <f t="shared" si="158"/>
        <v>5.1995304767570784E-2</v>
      </c>
      <c r="AL126" s="14">
        <v>0</v>
      </c>
      <c r="AM126" s="22">
        <f t="shared" si="159"/>
        <v>0</v>
      </c>
      <c r="AN126" s="14">
        <v>0</v>
      </c>
      <c r="AO126" s="22">
        <f t="shared" si="160"/>
        <v>0</v>
      </c>
      <c r="AP126" s="27">
        <f t="shared" si="161"/>
        <v>2451049</v>
      </c>
      <c r="AQ126" s="28">
        <f t="shared" si="162"/>
        <v>0.34521972493397152</v>
      </c>
      <c r="AR126" s="14">
        <v>0</v>
      </c>
      <c r="AS126" s="22">
        <f t="shared" si="163"/>
        <v>0</v>
      </c>
      <c r="AT126" s="14">
        <v>0</v>
      </c>
      <c r="AU126" s="22">
        <f t="shared" si="164"/>
        <v>0</v>
      </c>
      <c r="AV126" s="14">
        <v>50978</v>
      </c>
      <c r="AW126" s="22">
        <f t="shared" si="165"/>
        <v>7.180032360709231E-3</v>
      </c>
      <c r="AX126" s="29">
        <f t="shared" si="166"/>
        <v>7099968</v>
      </c>
      <c r="AY126" s="30">
        <f t="shared" si="167"/>
        <v>1</v>
      </c>
    </row>
    <row r="127" spans="1:51" ht="16.5" customHeight="1" x14ac:dyDescent="0.2">
      <c r="A127" s="31" t="s">
        <v>198</v>
      </c>
      <c r="B127" s="32" t="s">
        <v>237</v>
      </c>
      <c r="C127" s="33" t="s">
        <v>199</v>
      </c>
      <c r="D127" s="34">
        <v>2355789</v>
      </c>
      <c r="E127" s="35">
        <f t="shared" si="140"/>
        <v>0.33927946486976462</v>
      </c>
      <c r="F127" s="34">
        <v>515972</v>
      </c>
      <c r="G127" s="35">
        <f t="shared" si="141"/>
        <v>7.4310009957505613E-2</v>
      </c>
      <c r="H127" s="34">
        <v>36265</v>
      </c>
      <c r="I127" s="35">
        <f t="shared" si="142"/>
        <v>5.2228657971923696E-3</v>
      </c>
      <c r="J127" s="34">
        <v>416093</v>
      </c>
      <c r="K127" s="35">
        <f t="shared" si="143"/>
        <v>5.9925490091028939E-2</v>
      </c>
      <c r="L127" s="34">
        <v>0</v>
      </c>
      <c r="M127" s="35">
        <f t="shared" si="144"/>
        <v>0</v>
      </c>
      <c r="N127" s="34">
        <v>20930</v>
      </c>
      <c r="O127" s="35">
        <f t="shared" si="145"/>
        <v>3.0143273441399776E-3</v>
      </c>
      <c r="P127" s="36">
        <f t="shared" si="146"/>
        <v>3345049</v>
      </c>
      <c r="Q127" s="37">
        <f t="shared" si="147"/>
        <v>0.48175215805963156</v>
      </c>
      <c r="R127" s="34">
        <v>410640</v>
      </c>
      <c r="S127" s="35">
        <f t="shared" si="148"/>
        <v>5.9140151963575749E-2</v>
      </c>
      <c r="T127" s="34">
        <v>277955</v>
      </c>
      <c r="U127" s="35">
        <f t="shared" si="149"/>
        <v>4.0030929619705086E-2</v>
      </c>
      <c r="V127" s="38">
        <f t="shared" si="150"/>
        <v>4033644</v>
      </c>
      <c r="W127" s="39">
        <f t="shared" si="151"/>
        <v>0.58092323964291237</v>
      </c>
      <c r="X127" s="34">
        <v>1056674</v>
      </c>
      <c r="Y127" s="35">
        <f t="shared" si="152"/>
        <v>0.15218162121556458</v>
      </c>
      <c r="Z127" s="34">
        <v>52962</v>
      </c>
      <c r="AA127" s="35">
        <f t="shared" si="153"/>
        <v>7.6275587577802912E-3</v>
      </c>
      <c r="AB127" s="34">
        <v>446</v>
      </c>
      <c r="AC127" s="35">
        <f t="shared" si="154"/>
        <v>6.4232680147464409E-5</v>
      </c>
      <c r="AD127" s="34">
        <v>841987</v>
      </c>
      <c r="AE127" s="35">
        <f t="shared" si="155"/>
        <v>0.12126251493121774</v>
      </c>
      <c r="AF127" s="34">
        <v>650617</v>
      </c>
      <c r="AG127" s="35">
        <f t="shared" si="156"/>
        <v>9.3701510447315811E-2</v>
      </c>
      <c r="AH127" s="34">
        <v>13812</v>
      </c>
      <c r="AI127" s="35">
        <f t="shared" si="157"/>
        <v>1.9891968121003999E-3</v>
      </c>
      <c r="AJ127" s="34">
        <v>262555</v>
      </c>
      <c r="AK127" s="35">
        <f t="shared" si="158"/>
        <v>3.7813029901608786E-2</v>
      </c>
      <c r="AL127" s="34">
        <v>0</v>
      </c>
      <c r="AM127" s="35">
        <f t="shared" si="159"/>
        <v>0</v>
      </c>
      <c r="AN127" s="34">
        <v>0</v>
      </c>
      <c r="AO127" s="35">
        <f t="shared" si="160"/>
        <v>0</v>
      </c>
      <c r="AP127" s="40">
        <f t="shared" si="161"/>
        <v>2879053</v>
      </c>
      <c r="AQ127" s="41">
        <f t="shared" si="162"/>
        <v>0.4146396647457351</v>
      </c>
      <c r="AR127" s="34">
        <v>1551</v>
      </c>
      <c r="AS127" s="35">
        <f t="shared" si="163"/>
        <v>2.2337418589398497E-4</v>
      </c>
      <c r="AT127" s="34">
        <v>0</v>
      </c>
      <c r="AU127" s="35">
        <f t="shared" si="164"/>
        <v>0</v>
      </c>
      <c r="AV127" s="34">
        <v>29258</v>
      </c>
      <c r="AW127" s="35">
        <f t="shared" si="165"/>
        <v>4.2137214254585505E-3</v>
      </c>
      <c r="AX127" s="42">
        <f t="shared" si="166"/>
        <v>6943506</v>
      </c>
      <c r="AY127" s="43">
        <f t="shared" si="167"/>
        <v>1</v>
      </c>
    </row>
    <row r="128" spans="1:51" ht="16.5" customHeight="1" x14ac:dyDescent="0.2">
      <c r="A128" s="5" t="s">
        <v>200</v>
      </c>
      <c r="B128" s="6" t="s">
        <v>237</v>
      </c>
      <c r="C128" s="7" t="s">
        <v>201</v>
      </c>
      <c r="D128" s="8">
        <v>4888859</v>
      </c>
      <c r="E128" s="9">
        <f t="shared" si="140"/>
        <v>0.44818558443609818</v>
      </c>
      <c r="F128" s="8">
        <v>712621</v>
      </c>
      <c r="G128" s="9">
        <f t="shared" si="141"/>
        <v>6.5329447907259489E-2</v>
      </c>
      <c r="H128" s="8">
        <v>0</v>
      </c>
      <c r="I128" s="9">
        <f t="shared" si="142"/>
        <v>0</v>
      </c>
      <c r="J128" s="8">
        <v>481268</v>
      </c>
      <c r="K128" s="9">
        <f t="shared" si="143"/>
        <v>4.4120188340549829E-2</v>
      </c>
      <c r="L128" s="8">
        <v>0</v>
      </c>
      <c r="M128" s="9">
        <f t="shared" si="144"/>
        <v>0</v>
      </c>
      <c r="N128" s="8">
        <v>595867</v>
      </c>
      <c r="O128" s="9">
        <f t="shared" si="145"/>
        <v>5.462603843579545E-2</v>
      </c>
      <c r="P128" s="10">
        <f t="shared" si="146"/>
        <v>6678615</v>
      </c>
      <c r="Q128" s="11">
        <f t="shared" si="147"/>
        <v>0.61226125911970297</v>
      </c>
      <c r="R128" s="8">
        <v>785844</v>
      </c>
      <c r="S128" s="9">
        <f t="shared" si="148"/>
        <v>7.204215797911151E-2</v>
      </c>
      <c r="T128" s="8">
        <v>174896</v>
      </c>
      <c r="U128" s="9">
        <f t="shared" si="149"/>
        <v>1.6033570609325372E-2</v>
      </c>
      <c r="V128" s="12">
        <f t="shared" si="150"/>
        <v>7639355</v>
      </c>
      <c r="W128" s="13">
        <f t="shared" si="151"/>
        <v>0.70033698770813979</v>
      </c>
      <c r="X128" s="8">
        <v>1119109</v>
      </c>
      <c r="Y128" s="9">
        <f t="shared" si="152"/>
        <v>0.10259418838070343</v>
      </c>
      <c r="Z128" s="8">
        <v>16187</v>
      </c>
      <c r="AA128" s="9">
        <f t="shared" si="153"/>
        <v>1.4839413563097485E-3</v>
      </c>
      <c r="AB128" s="8">
        <v>432361</v>
      </c>
      <c r="AC128" s="9">
        <f t="shared" si="154"/>
        <v>3.9636644761564165E-2</v>
      </c>
      <c r="AD128" s="8">
        <v>1126751</v>
      </c>
      <c r="AE128" s="9">
        <f t="shared" si="155"/>
        <v>0.10329476784848121</v>
      </c>
      <c r="AF128" s="8">
        <v>60283</v>
      </c>
      <c r="AG128" s="9">
        <f t="shared" si="156"/>
        <v>5.5264370656959638E-3</v>
      </c>
      <c r="AH128" s="8">
        <v>225303</v>
      </c>
      <c r="AI128" s="9">
        <f t="shared" si="157"/>
        <v>2.0654626515145196E-2</v>
      </c>
      <c r="AJ128" s="8">
        <v>275769</v>
      </c>
      <c r="AK128" s="9">
        <f t="shared" si="158"/>
        <v>2.5281091239153831E-2</v>
      </c>
      <c r="AL128" s="8">
        <v>0</v>
      </c>
      <c r="AM128" s="9">
        <f t="shared" si="159"/>
        <v>0</v>
      </c>
      <c r="AN128" s="8">
        <v>12995</v>
      </c>
      <c r="AO128" s="9">
        <f t="shared" si="160"/>
        <v>1.1913151248066462E-3</v>
      </c>
      <c r="AP128" s="15">
        <f t="shared" si="161"/>
        <v>3268758</v>
      </c>
      <c r="AQ128" s="16">
        <f t="shared" si="162"/>
        <v>0.29966301229186021</v>
      </c>
      <c r="AR128" s="8">
        <v>0</v>
      </c>
      <c r="AS128" s="9">
        <f t="shared" si="163"/>
        <v>0</v>
      </c>
      <c r="AT128" s="8">
        <v>0</v>
      </c>
      <c r="AU128" s="9">
        <f t="shared" si="164"/>
        <v>0</v>
      </c>
      <c r="AV128" s="8">
        <v>0</v>
      </c>
      <c r="AW128" s="9">
        <f t="shared" si="165"/>
        <v>0</v>
      </c>
      <c r="AX128" s="17">
        <f t="shared" si="166"/>
        <v>10908113</v>
      </c>
      <c r="AY128" s="18">
        <f t="shared" si="167"/>
        <v>1</v>
      </c>
    </row>
    <row r="129" spans="1:51" ht="16.5" customHeight="1" x14ac:dyDescent="0.2">
      <c r="A129" s="19" t="s">
        <v>202</v>
      </c>
      <c r="B129" s="20" t="s">
        <v>237</v>
      </c>
      <c r="C129" s="21" t="s">
        <v>203</v>
      </c>
      <c r="D129" s="14">
        <v>2239036</v>
      </c>
      <c r="E129" s="22">
        <f t="shared" si="140"/>
        <v>0.37840237671404309</v>
      </c>
      <c r="F129" s="14">
        <v>325334</v>
      </c>
      <c r="G129" s="22">
        <f t="shared" si="141"/>
        <v>5.4982215036241712E-2</v>
      </c>
      <c r="H129" s="14">
        <v>0</v>
      </c>
      <c r="I129" s="22">
        <f t="shared" si="142"/>
        <v>0</v>
      </c>
      <c r="J129" s="14">
        <v>389736</v>
      </c>
      <c r="K129" s="22">
        <f t="shared" si="143"/>
        <v>6.5866305272011844E-2</v>
      </c>
      <c r="L129" s="14">
        <v>0</v>
      </c>
      <c r="M129" s="22">
        <f t="shared" si="144"/>
        <v>0</v>
      </c>
      <c r="N129" s="14">
        <v>324326</v>
      </c>
      <c r="O129" s="22">
        <f t="shared" si="145"/>
        <v>5.4811860653494963E-2</v>
      </c>
      <c r="P129" s="23">
        <f t="shared" si="146"/>
        <v>3278432</v>
      </c>
      <c r="Q129" s="24">
        <f t="shared" si="147"/>
        <v>0.55406275767579161</v>
      </c>
      <c r="R129" s="14">
        <v>193631</v>
      </c>
      <c r="S129" s="22">
        <f t="shared" si="148"/>
        <v>3.2724096711940709E-2</v>
      </c>
      <c r="T129" s="14">
        <v>213316</v>
      </c>
      <c r="U129" s="22">
        <f t="shared" si="149"/>
        <v>3.605090824405361E-2</v>
      </c>
      <c r="V129" s="25">
        <f t="shared" si="150"/>
        <v>3685379</v>
      </c>
      <c r="W129" s="26">
        <f t="shared" si="151"/>
        <v>0.62283776263178592</v>
      </c>
      <c r="X129" s="14">
        <v>680230</v>
      </c>
      <c r="Y129" s="22">
        <f t="shared" si="152"/>
        <v>0.11496047795220511</v>
      </c>
      <c r="Z129" s="14">
        <v>201381</v>
      </c>
      <c r="AA129" s="22">
        <f t="shared" si="153"/>
        <v>3.4033865031670198E-2</v>
      </c>
      <c r="AB129" s="14">
        <v>49736</v>
      </c>
      <c r="AC129" s="22">
        <f t="shared" si="154"/>
        <v>8.4055015677504275E-3</v>
      </c>
      <c r="AD129" s="14">
        <v>573691</v>
      </c>
      <c r="AE129" s="22">
        <f t="shared" si="155"/>
        <v>9.6955135111474799E-2</v>
      </c>
      <c r="AF129" s="14">
        <v>53506</v>
      </c>
      <c r="AG129" s="22">
        <f t="shared" si="156"/>
        <v>9.0426404794123859E-3</v>
      </c>
      <c r="AH129" s="14">
        <v>409884</v>
      </c>
      <c r="AI129" s="22">
        <f t="shared" si="157"/>
        <v>6.9271364898580837E-2</v>
      </c>
      <c r="AJ129" s="14">
        <v>263270</v>
      </c>
      <c r="AK129" s="22">
        <f t="shared" si="158"/>
        <v>4.44932523271203E-2</v>
      </c>
      <c r="AL129" s="14">
        <v>0</v>
      </c>
      <c r="AM129" s="22">
        <f t="shared" si="159"/>
        <v>0</v>
      </c>
      <c r="AN129" s="14">
        <v>0</v>
      </c>
      <c r="AO129" s="22">
        <f t="shared" si="160"/>
        <v>0</v>
      </c>
      <c r="AP129" s="27">
        <f t="shared" si="161"/>
        <v>2231698</v>
      </c>
      <c r="AQ129" s="28">
        <f t="shared" si="162"/>
        <v>0.37716223736821408</v>
      </c>
      <c r="AR129" s="14">
        <v>0</v>
      </c>
      <c r="AS129" s="22">
        <f t="shared" si="163"/>
        <v>0</v>
      </c>
      <c r="AT129" s="14">
        <v>0</v>
      </c>
      <c r="AU129" s="22">
        <f t="shared" si="164"/>
        <v>0</v>
      </c>
      <c r="AV129" s="14">
        <v>0</v>
      </c>
      <c r="AW129" s="22">
        <f t="shared" si="165"/>
        <v>0</v>
      </c>
      <c r="AX129" s="29">
        <f t="shared" si="166"/>
        <v>5917077</v>
      </c>
      <c r="AY129" s="30">
        <f t="shared" si="167"/>
        <v>1</v>
      </c>
    </row>
    <row r="130" spans="1:51" ht="16.5" customHeight="1" x14ac:dyDescent="0.2">
      <c r="A130" s="19" t="s">
        <v>204</v>
      </c>
      <c r="B130" s="20" t="s">
        <v>237</v>
      </c>
      <c r="C130" s="21" t="s">
        <v>205</v>
      </c>
      <c r="D130" s="14">
        <v>4740093</v>
      </c>
      <c r="E130" s="22">
        <f t="shared" si="140"/>
        <v>0.43648229795133592</v>
      </c>
      <c r="F130" s="14">
        <v>435677</v>
      </c>
      <c r="G130" s="22">
        <f t="shared" si="141"/>
        <v>4.0118474073091853E-2</v>
      </c>
      <c r="H130" s="14">
        <v>0</v>
      </c>
      <c r="I130" s="22">
        <f t="shared" si="142"/>
        <v>0</v>
      </c>
      <c r="J130" s="14">
        <v>1032313</v>
      </c>
      <c r="K130" s="22">
        <f t="shared" si="143"/>
        <v>9.5058546413548731E-2</v>
      </c>
      <c r="L130" s="14">
        <v>0</v>
      </c>
      <c r="M130" s="22">
        <f t="shared" si="144"/>
        <v>0</v>
      </c>
      <c r="N130" s="14">
        <v>0</v>
      </c>
      <c r="O130" s="22">
        <f t="shared" si="145"/>
        <v>0</v>
      </c>
      <c r="P130" s="23">
        <f t="shared" si="146"/>
        <v>6208083</v>
      </c>
      <c r="Q130" s="24">
        <f t="shared" si="147"/>
        <v>0.57165931843797657</v>
      </c>
      <c r="R130" s="14">
        <v>844093</v>
      </c>
      <c r="S130" s="22">
        <f t="shared" si="148"/>
        <v>7.7726671675985473E-2</v>
      </c>
      <c r="T130" s="14">
        <v>147484</v>
      </c>
      <c r="U130" s="22">
        <f t="shared" si="149"/>
        <v>1.3580778949074382E-2</v>
      </c>
      <c r="V130" s="25">
        <f t="shared" si="150"/>
        <v>7199660</v>
      </c>
      <c r="W130" s="26">
        <f t="shared" si="151"/>
        <v>0.66296676906303642</v>
      </c>
      <c r="X130" s="14">
        <v>1718118</v>
      </c>
      <c r="Y130" s="22">
        <f t="shared" si="152"/>
        <v>0.15820957369223629</v>
      </c>
      <c r="Z130" s="14">
        <v>161327</v>
      </c>
      <c r="AA130" s="22">
        <f t="shared" si="153"/>
        <v>1.4855484835760643E-2</v>
      </c>
      <c r="AB130" s="14">
        <v>342242</v>
      </c>
      <c r="AC130" s="22">
        <f t="shared" si="154"/>
        <v>3.151469277405762E-2</v>
      </c>
      <c r="AD130" s="14">
        <v>885869</v>
      </c>
      <c r="AE130" s="22">
        <f t="shared" si="155"/>
        <v>8.1573533853418492E-2</v>
      </c>
      <c r="AF130" s="14">
        <v>68185</v>
      </c>
      <c r="AG130" s="22">
        <f t="shared" si="156"/>
        <v>6.2786838751500958E-3</v>
      </c>
      <c r="AH130" s="14">
        <v>469779</v>
      </c>
      <c r="AI130" s="22">
        <f t="shared" si="157"/>
        <v>4.3258690799796683E-2</v>
      </c>
      <c r="AJ130" s="14">
        <v>14580</v>
      </c>
      <c r="AK130" s="22">
        <f t="shared" si="158"/>
        <v>1.342571106543791E-3</v>
      </c>
      <c r="AL130" s="14">
        <v>0</v>
      </c>
      <c r="AM130" s="22">
        <f t="shared" si="159"/>
        <v>0</v>
      </c>
      <c r="AN130" s="14">
        <v>0</v>
      </c>
      <c r="AO130" s="22">
        <f t="shared" si="160"/>
        <v>0</v>
      </c>
      <c r="AP130" s="27">
        <f t="shared" si="161"/>
        <v>3660100</v>
      </c>
      <c r="AQ130" s="28">
        <f t="shared" si="162"/>
        <v>0.33703323093696363</v>
      </c>
      <c r="AR130" s="14">
        <v>0</v>
      </c>
      <c r="AS130" s="22">
        <f t="shared" si="163"/>
        <v>0</v>
      </c>
      <c r="AT130" s="14">
        <v>0</v>
      </c>
      <c r="AU130" s="22">
        <f t="shared" si="164"/>
        <v>0</v>
      </c>
      <c r="AV130" s="14">
        <v>0</v>
      </c>
      <c r="AW130" s="22">
        <f t="shared" si="165"/>
        <v>0</v>
      </c>
      <c r="AX130" s="29">
        <f t="shared" si="166"/>
        <v>10859760</v>
      </c>
      <c r="AY130" s="30">
        <f t="shared" si="167"/>
        <v>1</v>
      </c>
    </row>
    <row r="131" spans="1:51" ht="16.5" customHeight="1" x14ac:dyDescent="0.2">
      <c r="A131" s="19" t="s">
        <v>206</v>
      </c>
      <c r="B131" s="20" t="s">
        <v>237</v>
      </c>
      <c r="C131" s="21" t="s">
        <v>207</v>
      </c>
      <c r="D131" s="14">
        <v>2553429</v>
      </c>
      <c r="E131" s="22">
        <f t="shared" si="140"/>
        <v>0.27910067512871123</v>
      </c>
      <c r="F131" s="14">
        <v>833567</v>
      </c>
      <c r="G131" s="22">
        <f t="shared" si="141"/>
        <v>9.1112426648641665E-2</v>
      </c>
      <c r="H131" s="14">
        <v>85048</v>
      </c>
      <c r="I131" s="22">
        <f t="shared" si="142"/>
        <v>9.2961089649826311E-3</v>
      </c>
      <c r="J131" s="14">
        <v>335454</v>
      </c>
      <c r="K131" s="22">
        <f t="shared" si="143"/>
        <v>3.6666552261537991E-2</v>
      </c>
      <c r="L131" s="14">
        <v>0</v>
      </c>
      <c r="M131" s="22">
        <f t="shared" si="144"/>
        <v>0</v>
      </c>
      <c r="N131" s="14">
        <v>474769</v>
      </c>
      <c r="O131" s="22">
        <f t="shared" si="145"/>
        <v>5.1894275670160833E-2</v>
      </c>
      <c r="P131" s="23">
        <f t="shared" si="146"/>
        <v>4282267</v>
      </c>
      <c r="Q131" s="24">
        <f t="shared" si="147"/>
        <v>0.46807003867403435</v>
      </c>
      <c r="R131" s="14">
        <v>540728</v>
      </c>
      <c r="S131" s="22">
        <f t="shared" si="148"/>
        <v>5.9103875557533721E-2</v>
      </c>
      <c r="T131" s="14">
        <v>643165</v>
      </c>
      <c r="U131" s="22">
        <f t="shared" si="149"/>
        <v>7.0300676352918978E-2</v>
      </c>
      <c r="V131" s="25">
        <f t="shared" si="150"/>
        <v>5466160</v>
      </c>
      <c r="W131" s="26">
        <f t="shared" si="151"/>
        <v>0.59747459058448704</v>
      </c>
      <c r="X131" s="14">
        <v>999082</v>
      </c>
      <c r="Y131" s="22">
        <f t="shared" si="152"/>
        <v>0.10920392174951529</v>
      </c>
      <c r="Z131" s="14">
        <v>96741</v>
      </c>
      <c r="AA131" s="22">
        <f t="shared" si="153"/>
        <v>1.0574203712978373E-2</v>
      </c>
      <c r="AB131" s="14">
        <v>245865</v>
      </c>
      <c r="AC131" s="22">
        <f t="shared" si="154"/>
        <v>2.6874092637986249E-2</v>
      </c>
      <c r="AD131" s="14">
        <v>819540</v>
      </c>
      <c r="AE131" s="22">
        <f t="shared" si="155"/>
        <v>8.957921575065686E-2</v>
      </c>
      <c r="AF131" s="14">
        <v>517208</v>
      </c>
      <c r="AG131" s="22">
        <f t="shared" si="156"/>
        <v>5.6533039290291791E-2</v>
      </c>
      <c r="AH131" s="14">
        <v>360782</v>
      </c>
      <c r="AI131" s="22">
        <f t="shared" si="157"/>
        <v>3.9435010636397837E-2</v>
      </c>
      <c r="AJ131" s="14">
        <v>550812</v>
      </c>
      <c r="AK131" s="22">
        <f t="shared" si="158"/>
        <v>6.0206099746261087E-2</v>
      </c>
      <c r="AL131" s="14">
        <v>0</v>
      </c>
      <c r="AM131" s="22">
        <f t="shared" si="159"/>
        <v>0</v>
      </c>
      <c r="AN131" s="14">
        <v>0</v>
      </c>
      <c r="AO131" s="22">
        <f t="shared" si="160"/>
        <v>0</v>
      </c>
      <c r="AP131" s="27">
        <f t="shared" si="161"/>
        <v>3590030</v>
      </c>
      <c r="AQ131" s="28">
        <f t="shared" si="162"/>
        <v>0.3924055835240875</v>
      </c>
      <c r="AR131" s="14">
        <v>0</v>
      </c>
      <c r="AS131" s="22">
        <f t="shared" si="163"/>
        <v>0</v>
      </c>
      <c r="AT131" s="14">
        <v>0</v>
      </c>
      <c r="AU131" s="22">
        <f t="shared" si="164"/>
        <v>0</v>
      </c>
      <c r="AV131" s="14">
        <v>92584</v>
      </c>
      <c r="AW131" s="22">
        <f t="shared" si="165"/>
        <v>1.0119825891425452E-2</v>
      </c>
      <c r="AX131" s="29">
        <f t="shared" si="166"/>
        <v>9148774</v>
      </c>
      <c r="AY131" s="30">
        <f t="shared" si="167"/>
        <v>1</v>
      </c>
    </row>
    <row r="132" spans="1:51" ht="16.5" customHeight="1" x14ac:dyDescent="0.2">
      <c r="A132" s="31" t="s">
        <v>208</v>
      </c>
      <c r="B132" s="32" t="s">
        <v>237</v>
      </c>
      <c r="C132" s="33" t="s">
        <v>209</v>
      </c>
      <c r="D132" s="34">
        <v>3589616</v>
      </c>
      <c r="E132" s="35">
        <f t="shared" si="140"/>
        <v>0.25825497082485821</v>
      </c>
      <c r="F132" s="34">
        <v>865813</v>
      </c>
      <c r="G132" s="35">
        <f t="shared" si="141"/>
        <v>6.229092779138018E-2</v>
      </c>
      <c r="H132" s="34">
        <v>584369</v>
      </c>
      <c r="I132" s="35">
        <f t="shared" si="142"/>
        <v>4.2042435471078679E-2</v>
      </c>
      <c r="J132" s="34">
        <v>736490</v>
      </c>
      <c r="K132" s="35">
        <f t="shared" si="143"/>
        <v>5.2986782837718523E-2</v>
      </c>
      <c r="L132" s="34">
        <v>0</v>
      </c>
      <c r="M132" s="35">
        <f t="shared" si="144"/>
        <v>0</v>
      </c>
      <c r="N132" s="34">
        <v>422230</v>
      </c>
      <c r="O132" s="35">
        <f t="shared" si="145"/>
        <v>3.0377342961302792E-2</v>
      </c>
      <c r="P132" s="36">
        <f t="shared" si="146"/>
        <v>6198518</v>
      </c>
      <c r="Q132" s="37">
        <f t="shared" si="147"/>
        <v>0.44595245988633841</v>
      </c>
      <c r="R132" s="34">
        <v>1003151</v>
      </c>
      <c r="S132" s="35">
        <f t="shared" si="148"/>
        <v>7.2171712026558643E-2</v>
      </c>
      <c r="T132" s="34">
        <v>1067032</v>
      </c>
      <c r="U132" s="35">
        <f t="shared" si="149"/>
        <v>7.6767631420516874E-2</v>
      </c>
      <c r="V132" s="38">
        <f t="shared" si="150"/>
        <v>8268701</v>
      </c>
      <c r="W132" s="39">
        <f t="shared" si="151"/>
        <v>0.59489180333341396</v>
      </c>
      <c r="X132" s="34">
        <v>1753582</v>
      </c>
      <c r="Y132" s="35">
        <f t="shared" si="152"/>
        <v>0.12616148029454863</v>
      </c>
      <c r="Z132" s="34">
        <v>157967</v>
      </c>
      <c r="AA132" s="35">
        <f t="shared" si="153"/>
        <v>1.1364937914331331E-2</v>
      </c>
      <c r="AB132" s="34">
        <v>402104</v>
      </c>
      <c r="AC132" s="35">
        <f t="shared" si="154"/>
        <v>2.8929377623834636E-2</v>
      </c>
      <c r="AD132" s="34">
        <v>1126137</v>
      </c>
      <c r="AE132" s="35">
        <f t="shared" si="155"/>
        <v>8.1019941431003578E-2</v>
      </c>
      <c r="AF132" s="34">
        <v>940084</v>
      </c>
      <c r="AG132" s="35">
        <f t="shared" si="156"/>
        <v>6.763435587341822E-2</v>
      </c>
      <c r="AH132" s="34">
        <v>474140</v>
      </c>
      <c r="AI132" s="35">
        <f t="shared" si="157"/>
        <v>3.4112008601170231E-2</v>
      </c>
      <c r="AJ132" s="34">
        <v>667381</v>
      </c>
      <c r="AK132" s="35">
        <f t="shared" si="158"/>
        <v>4.8014734914281834E-2</v>
      </c>
      <c r="AL132" s="34">
        <v>0</v>
      </c>
      <c r="AM132" s="35">
        <f t="shared" si="159"/>
        <v>0</v>
      </c>
      <c r="AN132" s="34">
        <v>0</v>
      </c>
      <c r="AO132" s="35">
        <f t="shared" si="160"/>
        <v>0</v>
      </c>
      <c r="AP132" s="40">
        <f t="shared" si="161"/>
        <v>5521395</v>
      </c>
      <c r="AQ132" s="41">
        <f t="shared" si="162"/>
        <v>0.39723683665258847</v>
      </c>
      <c r="AR132" s="34">
        <v>0</v>
      </c>
      <c r="AS132" s="35">
        <f t="shared" si="163"/>
        <v>0</v>
      </c>
      <c r="AT132" s="34">
        <v>0</v>
      </c>
      <c r="AU132" s="35">
        <f t="shared" si="164"/>
        <v>0</v>
      </c>
      <c r="AV132" s="34">
        <v>109408</v>
      </c>
      <c r="AW132" s="35">
        <f t="shared" si="165"/>
        <v>7.8713600139976216E-3</v>
      </c>
      <c r="AX132" s="42">
        <f t="shared" si="166"/>
        <v>13899504</v>
      </c>
      <c r="AY132" s="43">
        <f t="shared" si="167"/>
        <v>1</v>
      </c>
    </row>
    <row r="133" spans="1:51" ht="16.5" customHeight="1" x14ac:dyDescent="0.2">
      <c r="A133" s="5" t="s">
        <v>210</v>
      </c>
      <c r="B133" s="6" t="s">
        <v>237</v>
      </c>
      <c r="C133" s="7" t="s">
        <v>211</v>
      </c>
      <c r="D133" s="8">
        <v>9175308</v>
      </c>
      <c r="E133" s="9">
        <f t="shared" si="140"/>
        <v>0.46790613347998489</v>
      </c>
      <c r="F133" s="8">
        <v>996214</v>
      </c>
      <c r="G133" s="9">
        <f t="shared" si="141"/>
        <v>5.0803160052897374E-2</v>
      </c>
      <c r="H133" s="8">
        <v>0</v>
      </c>
      <c r="I133" s="9">
        <f t="shared" si="142"/>
        <v>0</v>
      </c>
      <c r="J133" s="8">
        <v>894793</v>
      </c>
      <c r="K133" s="9">
        <f t="shared" si="143"/>
        <v>4.5631071228884754E-2</v>
      </c>
      <c r="L133" s="8">
        <v>0</v>
      </c>
      <c r="M133" s="9">
        <f t="shared" si="144"/>
        <v>0</v>
      </c>
      <c r="N133" s="8">
        <v>106702</v>
      </c>
      <c r="O133" s="9">
        <f t="shared" si="145"/>
        <v>5.4413999240768103E-3</v>
      </c>
      <c r="P133" s="10">
        <f t="shared" si="146"/>
        <v>11173017</v>
      </c>
      <c r="Q133" s="11">
        <f t="shared" si="147"/>
        <v>0.56978176468584385</v>
      </c>
      <c r="R133" s="8">
        <v>886175</v>
      </c>
      <c r="S133" s="9">
        <f t="shared" si="148"/>
        <v>4.5191585703349205E-2</v>
      </c>
      <c r="T133" s="8">
        <v>889992</v>
      </c>
      <c r="U133" s="9">
        <f t="shared" si="149"/>
        <v>4.538623832007805E-2</v>
      </c>
      <c r="V133" s="12">
        <f t="shared" si="150"/>
        <v>12949184</v>
      </c>
      <c r="W133" s="13">
        <f t="shared" si="151"/>
        <v>0.66035958870927114</v>
      </c>
      <c r="X133" s="8">
        <v>2762642</v>
      </c>
      <c r="Y133" s="9">
        <f t="shared" si="152"/>
        <v>0.14088433177495649</v>
      </c>
      <c r="Z133" s="8">
        <v>909574</v>
      </c>
      <c r="AA133" s="9">
        <f t="shared" si="153"/>
        <v>4.6384846530920135E-2</v>
      </c>
      <c r="AB133" s="8">
        <v>665982</v>
      </c>
      <c r="AC133" s="9">
        <f t="shared" si="154"/>
        <v>3.3962572437597441E-2</v>
      </c>
      <c r="AD133" s="8">
        <v>1601268</v>
      </c>
      <c r="AE133" s="9">
        <f t="shared" si="155"/>
        <v>8.165863408021054E-2</v>
      </c>
      <c r="AF133" s="8">
        <v>62603</v>
      </c>
      <c r="AG133" s="9">
        <f t="shared" si="156"/>
        <v>3.1925170985265556E-3</v>
      </c>
      <c r="AH133" s="8">
        <v>280932</v>
      </c>
      <c r="AI133" s="9">
        <f t="shared" si="157"/>
        <v>1.4326473388228397E-2</v>
      </c>
      <c r="AJ133" s="8">
        <v>308030</v>
      </c>
      <c r="AK133" s="9">
        <f t="shared" si="158"/>
        <v>1.5708369277177371E-2</v>
      </c>
      <c r="AL133" s="8">
        <v>0</v>
      </c>
      <c r="AM133" s="9">
        <f t="shared" si="159"/>
        <v>0</v>
      </c>
      <c r="AN133" s="8">
        <v>0</v>
      </c>
      <c r="AO133" s="9">
        <f t="shared" si="160"/>
        <v>0</v>
      </c>
      <c r="AP133" s="15">
        <f t="shared" si="161"/>
        <v>6591031</v>
      </c>
      <c r="AQ133" s="16">
        <f t="shared" si="162"/>
        <v>0.33611774458761695</v>
      </c>
      <c r="AR133" s="8">
        <v>69077</v>
      </c>
      <c r="AS133" s="9">
        <f t="shared" si="163"/>
        <v>3.5226667031119738E-3</v>
      </c>
      <c r="AT133" s="8">
        <v>0</v>
      </c>
      <c r="AU133" s="9">
        <f t="shared" si="164"/>
        <v>0</v>
      </c>
      <c r="AV133" s="8">
        <v>0</v>
      </c>
      <c r="AW133" s="9">
        <f t="shared" si="165"/>
        <v>0</v>
      </c>
      <c r="AX133" s="17">
        <f t="shared" si="166"/>
        <v>19609292</v>
      </c>
      <c r="AY133" s="18">
        <f t="shared" si="167"/>
        <v>1</v>
      </c>
    </row>
    <row r="134" spans="1:51" ht="16.5" customHeight="1" x14ac:dyDescent="0.2">
      <c r="A134" s="19" t="s">
        <v>212</v>
      </c>
      <c r="B134" s="20" t="s">
        <v>237</v>
      </c>
      <c r="C134" s="21" t="s">
        <v>213</v>
      </c>
      <c r="D134" s="14">
        <v>2858772</v>
      </c>
      <c r="E134" s="22">
        <f t="shared" si="140"/>
        <v>0.24978235136022101</v>
      </c>
      <c r="F134" s="14">
        <v>755359</v>
      </c>
      <c r="G134" s="22">
        <f t="shared" si="141"/>
        <v>6.599873901839852E-2</v>
      </c>
      <c r="H134" s="14">
        <v>429900</v>
      </c>
      <c r="I134" s="22">
        <f t="shared" si="142"/>
        <v>3.7562083597348445E-2</v>
      </c>
      <c r="J134" s="14">
        <v>460917</v>
      </c>
      <c r="K134" s="22">
        <f t="shared" si="143"/>
        <v>4.0272163027306469E-2</v>
      </c>
      <c r="L134" s="14">
        <v>0</v>
      </c>
      <c r="M134" s="22">
        <f t="shared" si="144"/>
        <v>0</v>
      </c>
      <c r="N134" s="14">
        <v>452473</v>
      </c>
      <c r="O134" s="22">
        <f t="shared" si="145"/>
        <v>3.9534376951716778E-2</v>
      </c>
      <c r="P134" s="23">
        <f t="shared" si="146"/>
        <v>4957421</v>
      </c>
      <c r="Q134" s="24">
        <f t="shared" si="147"/>
        <v>0.43314971395499119</v>
      </c>
      <c r="R134" s="14">
        <v>704104</v>
      </c>
      <c r="S134" s="22">
        <f t="shared" si="148"/>
        <v>6.1520384529489248E-2</v>
      </c>
      <c r="T134" s="14">
        <v>854581</v>
      </c>
      <c r="U134" s="22">
        <f t="shared" si="149"/>
        <v>7.466816227658904E-2</v>
      </c>
      <c r="V134" s="25">
        <f t="shared" si="150"/>
        <v>6516106</v>
      </c>
      <c r="W134" s="26">
        <f t="shared" si="151"/>
        <v>0.56933826076106953</v>
      </c>
      <c r="X134" s="14">
        <v>1438056</v>
      </c>
      <c r="Y134" s="22">
        <f t="shared" si="152"/>
        <v>0.12564870828022451</v>
      </c>
      <c r="Z134" s="14">
        <v>118797</v>
      </c>
      <c r="AA134" s="22">
        <f t="shared" si="153"/>
        <v>1.0379769353603636E-2</v>
      </c>
      <c r="AB134" s="14">
        <v>310080</v>
      </c>
      <c r="AC134" s="22">
        <f t="shared" si="154"/>
        <v>2.7092930639371494E-2</v>
      </c>
      <c r="AD134" s="14">
        <v>1172734</v>
      </c>
      <c r="AE134" s="22">
        <f t="shared" si="155"/>
        <v>0.10246646323668954</v>
      </c>
      <c r="AF134" s="14">
        <v>1031698</v>
      </c>
      <c r="AG134" s="22">
        <f t="shared" si="156"/>
        <v>9.0143583445492434E-2</v>
      </c>
      <c r="AH134" s="14">
        <v>372249</v>
      </c>
      <c r="AI134" s="22">
        <f t="shared" si="157"/>
        <v>3.2524884989600746E-2</v>
      </c>
      <c r="AJ134" s="14">
        <v>407903</v>
      </c>
      <c r="AK134" s="22">
        <f t="shared" si="158"/>
        <v>3.5640117668316401E-2</v>
      </c>
      <c r="AL134" s="14">
        <v>0</v>
      </c>
      <c r="AM134" s="22">
        <f t="shared" si="159"/>
        <v>0</v>
      </c>
      <c r="AN134" s="14">
        <v>0</v>
      </c>
      <c r="AO134" s="22">
        <f t="shared" si="160"/>
        <v>0</v>
      </c>
      <c r="AP134" s="27">
        <f t="shared" si="161"/>
        <v>4851517</v>
      </c>
      <c r="AQ134" s="28">
        <f t="shared" si="162"/>
        <v>0.42389645761329875</v>
      </c>
      <c r="AR134" s="14">
        <v>0</v>
      </c>
      <c r="AS134" s="22">
        <f t="shared" si="163"/>
        <v>0</v>
      </c>
      <c r="AT134" s="14">
        <v>0</v>
      </c>
      <c r="AU134" s="22">
        <f t="shared" si="164"/>
        <v>0</v>
      </c>
      <c r="AV134" s="14">
        <v>77429</v>
      </c>
      <c r="AW134" s="22">
        <f t="shared" si="165"/>
        <v>6.7652816256317579E-3</v>
      </c>
      <c r="AX134" s="29">
        <f t="shared" si="166"/>
        <v>11445052</v>
      </c>
      <c r="AY134" s="30">
        <f t="shared" si="167"/>
        <v>1</v>
      </c>
    </row>
    <row r="135" spans="1:51" ht="16.5" customHeight="1" x14ac:dyDescent="0.2">
      <c r="A135" s="19" t="s">
        <v>214</v>
      </c>
      <c r="B135" s="20" t="s">
        <v>237</v>
      </c>
      <c r="C135" s="21" t="s">
        <v>215</v>
      </c>
      <c r="D135" s="14">
        <v>1205081</v>
      </c>
      <c r="E135" s="22">
        <f t="shared" si="140"/>
        <v>0.41138114410207849</v>
      </c>
      <c r="F135" s="14">
        <v>50746</v>
      </c>
      <c r="G135" s="22">
        <f t="shared" si="141"/>
        <v>1.7323273322377562E-2</v>
      </c>
      <c r="H135" s="14">
        <v>0</v>
      </c>
      <c r="I135" s="22">
        <f t="shared" si="142"/>
        <v>0</v>
      </c>
      <c r="J135" s="14">
        <v>0</v>
      </c>
      <c r="K135" s="22">
        <f t="shared" si="143"/>
        <v>0</v>
      </c>
      <c r="L135" s="14">
        <v>0</v>
      </c>
      <c r="M135" s="22">
        <f t="shared" si="144"/>
        <v>0</v>
      </c>
      <c r="N135" s="14">
        <v>448868</v>
      </c>
      <c r="O135" s="22">
        <f t="shared" si="145"/>
        <v>0.15323105367258447</v>
      </c>
      <c r="P135" s="23">
        <f t="shared" si="146"/>
        <v>1704695</v>
      </c>
      <c r="Q135" s="24">
        <f t="shared" si="147"/>
        <v>0.58193547109704047</v>
      </c>
      <c r="R135" s="14">
        <v>18464</v>
      </c>
      <c r="S135" s="22">
        <f t="shared" si="148"/>
        <v>6.3030961775190023E-3</v>
      </c>
      <c r="T135" s="14">
        <v>65767</v>
      </c>
      <c r="U135" s="22">
        <f t="shared" si="149"/>
        <v>2.2451025038284892E-2</v>
      </c>
      <c r="V135" s="25">
        <f t="shared" si="150"/>
        <v>1788926</v>
      </c>
      <c r="W135" s="26">
        <f t="shared" si="151"/>
        <v>0.61068959231284436</v>
      </c>
      <c r="X135" s="14">
        <v>306679</v>
      </c>
      <c r="Y135" s="22">
        <f t="shared" si="152"/>
        <v>0.10469168287615631</v>
      </c>
      <c r="Z135" s="14">
        <v>61928</v>
      </c>
      <c r="AA135" s="22">
        <f t="shared" si="153"/>
        <v>2.1140497188117245E-2</v>
      </c>
      <c r="AB135" s="14">
        <v>168485</v>
      </c>
      <c r="AC135" s="22">
        <f t="shared" si="154"/>
        <v>5.7516093992054221E-2</v>
      </c>
      <c r="AD135" s="14">
        <v>342376</v>
      </c>
      <c r="AE135" s="22">
        <f t="shared" si="155"/>
        <v>0.11687764606121349</v>
      </c>
      <c r="AF135" s="14">
        <v>255680</v>
      </c>
      <c r="AG135" s="22">
        <f t="shared" si="156"/>
        <v>8.7282042388867984E-2</v>
      </c>
      <c r="AH135" s="14">
        <v>0</v>
      </c>
      <c r="AI135" s="22">
        <f t="shared" si="157"/>
        <v>0</v>
      </c>
      <c r="AJ135" s="14">
        <v>5280</v>
      </c>
      <c r="AK135" s="22">
        <f t="shared" si="158"/>
        <v>1.8024451807463352E-3</v>
      </c>
      <c r="AL135" s="14">
        <v>0</v>
      </c>
      <c r="AM135" s="22">
        <f t="shared" si="159"/>
        <v>0</v>
      </c>
      <c r="AN135" s="14">
        <v>0</v>
      </c>
      <c r="AO135" s="22">
        <f t="shared" si="160"/>
        <v>0</v>
      </c>
      <c r="AP135" s="27">
        <f t="shared" si="161"/>
        <v>1140428</v>
      </c>
      <c r="AQ135" s="28">
        <f t="shared" si="162"/>
        <v>0.38931040768715558</v>
      </c>
      <c r="AR135" s="14">
        <v>0</v>
      </c>
      <c r="AS135" s="22">
        <f t="shared" si="163"/>
        <v>0</v>
      </c>
      <c r="AT135" s="14">
        <v>0</v>
      </c>
      <c r="AU135" s="22">
        <f t="shared" si="164"/>
        <v>0</v>
      </c>
      <c r="AV135" s="14">
        <v>0</v>
      </c>
      <c r="AW135" s="22">
        <f t="shared" si="165"/>
        <v>0</v>
      </c>
      <c r="AX135" s="29">
        <f t="shared" si="166"/>
        <v>2929354</v>
      </c>
      <c r="AY135" s="30">
        <f t="shared" si="167"/>
        <v>1</v>
      </c>
    </row>
    <row r="136" spans="1:51" ht="16.5" customHeight="1" x14ac:dyDescent="0.2">
      <c r="A136" s="19" t="s">
        <v>216</v>
      </c>
      <c r="B136" s="20" t="s">
        <v>237</v>
      </c>
      <c r="C136" s="21" t="s">
        <v>217</v>
      </c>
      <c r="D136" s="14">
        <v>2872459</v>
      </c>
      <c r="E136" s="22">
        <f t="shared" si="140"/>
        <v>0.39989483555421412</v>
      </c>
      <c r="F136" s="14">
        <v>378207</v>
      </c>
      <c r="G136" s="22">
        <f t="shared" si="141"/>
        <v>5.2652805860920089E-2</v>
      </c>
      <c r="H136" s="14">
        <v>0</v>
      </c>
      <c r="I136" s="22">
        <f t="shared" si="142"/>
        <v>0</v>
      </c>
      <c r="J136" s="14">
        <v>129955</v>
      </c>
      <c r="K136" s="22">
        <f t="shared" si="143"/>
        <v>1.8091932157934334E-2</v>
      </c>
      <c r="L136" s="14">
        <v>0</v>
      </c>
      <c r="M136" s="22">
        <f t="shared" si="144"/>
        <v>0</v>
      </c>
      <c r="N136" s="14">
        <v>317704</v>
      </c>
      <c r="O136" s="22">
        <f t="shared" si="145"/>
        <v>4.4229765798194522E-2</v>
      </c>
      <c r="P136" s="23">
        <f t="shared" si="146"/>
        <v>3698325</v>
      </c>
      <c r="Q136" s="24">
        <f t="shared" si="147"/>
        <v>0.51486933937126311</v>
      </c>
      <c r="R136" s="14">
        <v>366267</v>
      </c>
      <c r="S136" s="22">
        <f t="shared" si="148"/>
        <v>5.0990556082414179E-2</v>
      </c>
      <c r="T136" s="14">
        <v>287814</v>
      </c>
      <c r="U136" s="22">
        <f t="shared" si="149"/>
        <v>4.0068572675954844E-2</v>
      </c>
      <c r="V136" s="25">
        <f t="shared" si="150"/>
        <v>4352406</v>
      </c>
      <c r="W136" s="26">
        <f t="shared" si="151"/>
        <v>0.60592846812963208</v>
      </c>
      <c r="X136" s="14">
        <v>867214</v>
      </c>
      <c r="Y136" s="22">
        <f t="shared" si="152"/>
        <v>0.12073084417229706</v>
      </c>
      <c r="Z136" s="14">
        <v>95324</v>
      </c>
      <c r="AA136" s="22">
        <f t="shared" si="153"/>
        <v>1.3270711715770322E-2</v>
      </c>
      <c r="AB136" s="14">
        <v>757435</v>
      </c>
      <c r="AC136" s="22">
        <f t="shared" si="154"/>
        <v>0.10544775217609935</v>
      </c>
      <c r="AD136" s="14">
        <v>819780</v>
      </c>
      <c r="AE136" s="22">
        <f t="shared" si="155"/>
        <v>0.11412722976746879</v>
      </c>
      <c r="AF136" s="14">
        <v>4035</v>
      </c>
      <c r="AG136" s="22">
        <f t="shared" si="156"/>
        <v>5.6174018896745055E-4</v>
      </c>
      <c r="AH136" s="14">
        <v>0</v>
      </c>
      <c r="AI136" s="22">
        <f t="shared" si="157"/>
        <v>0</v>
      </c>
      <c r="AJ136" s="14">
        <v>279844</v>
      </c>
      <c r="AK136" s="22">
        <f t="shared" si="158"/>
        <v>3.8959013987957182E-2</v>
      </c>
      <c r="AL136" s="14">
        <v>0</v>
      </c>
      <c r="AM136" s="22">
        <f t="shared" si="159"/>
        <v>0</v>
      </c>
      <c r="AN136" s="14">
        <v>0</v>
      </c>
      <c r="AO136" s="22">
        <f t="shared" si="160"/>
        <v>0</v>
      </c>
      <c r="AP136" s="27">
        <f t="shared" si="161"/>
        <v>2823632</v>
      </c>
      <c r="AQ136" s="28">
        <f t="shared" si="162"/>
        <v>0.3930972920085602</v>
      </c>
      <c r="AR136" s="14">
        <v>6998</v>
      </c>
      <c r="AS136" s="22">
        <f t="shared" si="163"/>
        <v>9.7423986180773705E-4</v>
      </c>
      <c r="AT136" s="14">
        <v>0</v>
      </c>
      <c r="AU136" s="22">
        <f t="shared" si="164"/>
        <v>0</v>
      </c>
      <c r="AV136" s="14">
        <v>0</v>
      </c>
      <c r="AW136" s="22">
        <f t="shared" si="165"/>
        <v>0</v>
      </c>
      <c r="AX136" s="29">
        <f t="shared" si="166"/>
        <v>7183036</v>
      </c>
      <c r="AY136" s="30">
        <f t="shared" si="167"/>
        <v>1</v>
      </c>
    </row>
    <row r="137" spans="1:51" ht="16.5" customHeight="1" x14ac:dyDescent="0.2">
      <c r="A137" s="31" t="s">
        <v>218</v>
      </c>
      <c r="B137" s="32" t="s">
        <v>237</v>
      </c>
      <c r="C137" s="33" t="s">
        <v>219</v>
      </c>
      <c r="D137" s="34">
        <v>1280376</v>
      </c>
      <c r="E137" s="35">
        <f t="shared" si="140"/>
        <v>0.19736231816592031</v>
      </c>
      <c r="F137" s="34">
        <v>662567</v>
      </c>
      <c r="G137" s="35">
        <f t="shared" si="141"/>
        <v>0.10213074835848167</v>
      </c>
      <c r="H137" s="34">
        <v>463481</v>
      </c>
      <c r="I137" s="35">
        <f t="shared" si="142"/>
        <v>7.1442829751462794E-2</v>
      </c>
      <c r="J137" s="34">
        <v>360013</v>
      </c>
      <c r="K137" s="35">
        <f t="shared" si="143"/>
        <v>5.5493855125265917E-2</v>
      </c>
      <c r="L137" s="34">
        <v>0</v>
      </c>
      <c r="M137" s="35">
        <f t="shared" si="144"/>
        <v>0</v>
      </c>
      <c r="N137" s="34">
        <v>267453</v>
      </c>
      <c r="O137" s="35">
        <f t="shared" si="145"/>
        <v>4.1226283592030691E-2</v>
      </c>
      <c r="P137" s="36">
        <f t="shared" si="146"/>
        <v>3033890</v>
      </c>
      <c r="Q137" s="37">
        <f t="shared" si="147"/>
        <v>0.46765603499316138</v>
      </c>
      <c r="R137" s="34">
        <v>553693</v>
      </c>
      <c r="S137" s="35">
        <f t="shared" si="148"/>
        <v>8.5348471099304365E-2</v>
      </c>
      <c r="T137" s="34">
        <v>186536</v>
      </c>
      <c r="U137" s="35">
        <f t="shared" si="149"/>
        <v>2.8753411014731698E-2</v>
      </c>
      <c r="V137" s="38">
        <f t="shared" si="150"/>
        <v>3774119</v>
      </c>
      <c r="W137" s="39">
        <f t="shared" si="151"/>
        <v>0.58175791710719749</v>
      </c>
      <c r="X137" s="34">
        <v>404101</v>
      </c>
      <c r="Y137" s="35">
        <f t="shared" si="152"/>
        <v>6.2289757175366119E-2</v>
      </c>
      <c r="Z137" s="34">
        <v>72331</v>
      </c>
      <c r="AA137" s="35">
        <f t="shared" si="153"/>
        <v>1.1149391924918293E-2</v>
      </c>
      <c r="AB137" s="34">
        <v>184316</v>
      </c>
      <c r="AC137" s="35">
        <f t="shared" si="154"/>
        <v>2.8411211265339065E-2</v>
      </c>
      <c r="AD137" s="34">
        <v>523169</v>
      </c>
      <c r="AE137" s="35">
        <f t="shared" si="155"/>
        <v>8.0643378689186904E-2</v>
      </c>
      <c r="AF137" s="34">
        <v>417645</v>
      </c>
      <c r="AG137" s="35">
        <f t="shared" si="156"/>
        <v>6.43774839347237E-2</v>
      </c>
      <c r="AH137" s="34">
        <v>196531</v>
      </c>
      <c r="AI137" s="35">
        <f t="shared" si="157"/>
        <v>3.0294080607154841E-2</v>
      </c>
      <c r="AJ137" s="34">
        <v>255644</v>
      </c>
      <c r="AK137" s="35">
        <f t="shared" si="158"/>
        <v>3.9405996726905639E-2</v>
      </c>
      <c r="AL137" s="34">
        <v>0</v>
      </c>
      <c r="AM137" s="35">
        <f t="shared" si="159"/>
        <v>0</v>
      </c>
      <c r="AN137" s="34">
        <v>0</v>
      </c>
      <c r="AO137" s="35">
        <f t="shared" si="160"/>
        <v>0</v>
      </c>
      <c r="AP137" s="40">
        <f t="shared" si="161"/>
        <v>2053737</v>
      </c>
      <c r="AQ137" s="41">
        <f t="shared" si="162"/>
        <v>0.31657130032359454</v>
      </c>
      <c r="AR137" s="34">
        <v>0</v>
      </c>
      <c r="AS137" s="35">
        <f t="shared" si="163"/>
        <v>0</v>
      </c>
      <c r="AT137" s="34">
        <v>-338</v>
      </c>
      <c r="AU137" s="35">
        <f t="shared" si="164"/>
        <v>-5.2100682565184813E-5</v>
      </c>
      <c r="AV137" s="34">
        <v>659921</v>
      </c>
      <c r="AW137" s="35">
        <f t="shared" si="165"/>
        <v>0.10172288325177316</v>
      </c>
      <c r="AX137" s="42">
        <f t="shared" si="166"/>
        <v>6487439</v>
      </c>
      <c r="AY137" s="43">
        <f t="shared" si="167"/>
        <v>1</v>
      </c>
    </row>
    <row r="138" spans="1:51" ht="16.5" customHeight="1" x14ac:dyDescent="0.2">
      <c r="A138" s="5" t="s">
        <v>220</v>
      </c>
      <c r="B138" s="6" t="s">
        <v>237</v>
      </c>
      <c r="C138" s="7" t="s">
        <v>221</v>
      </c>
      <c r="D138" s="8">
        <v>2942618</v>
      </c>
      <c r="E138" s="9">
        <f t="shared" si="140"/>
        <v>0.40965337127376555</v>
      </c>
      <c r="F138" s="8">
        <v>421355</v>
      </c>
      <c r="G138" s="9">
        <f t="shared" si="141"/>
        <v>5.8658479032296235E-2</v>
      </c>
      <c r="H138" s="8">
        <v>0</v>
      </c>
      <c r="I138" s="9">
        <f t="shared" si="142"/>
        <v>0</v>
      </c>
      <c r="J138" s="8">
        <v>32200</v>
      </c>
      <c r="K138" s="9">
        <f t="shared" si="143"/>
        <v>4.482688053636337E-3</v>
      </c>
      <c r="L138" s="8">
        <v>0</v>
      </c>
      <c r="M138" s="9">
        <f t="shared" si="144"/>
        <v>0</v>
      </c>
      <c r="N138" s="8">
        <v>203133</v>
      </c>
      <c r="O138" s="9">
        <f t="shared" si="145"/>
        <v>2.8278940136624537E-2</v>
      </c>
      <c r="P138" s="10">
        <f t="shared" si="146"/>
        <v>3599306</v>
      </c>
      <c r="Q138" s="11">
        <f t="shared" si="147"/>
        <v>0.50107347849632267</v>
      </c>
      <c r="R138" s="8">
        <v>337982</v>
      </c>
      <c r="S138" s="9">
        <f t="shared" si="148"/>
        <v>4.7051797321245856E-2</v>
      </c>
      <c r="T138" s="8">
        <v>210699</v>
      </c>
      <c r="U138" s="9">
        <f t="shared" si="149"/>
        <v>2.9332232615314365E-2</v>
      </c>
      <c r="V138" s="12">
        <f t="shared" si="150"/>
        <v>4147987</v>
      </c>
      <c r="W138" s="13">
        <f t="shared" si="151"/>
        <v>0.5774575084328829</v>
      </c>
      <c r="X138" s="8">
        <v>676495</v>
      </c>
      <c r="Y138" s="9">
        <f t="shared" si="152"/>
        <v>9.4177517231202296E-2</v>
      </c>
      <c r="Z138" s="8">
        <v>40630</v>
      </c>
      <c r="AA138" s="9">
        <f t="shared" si="153"/>
        <v>5.6562613546349188E-3</v>
      </c>
      <c r="AB138" s="8">
        <v>138063</v>
      </c>
      <c r="AC138" s="9">
        <f t="shared" si="154"/>
        <v>1.9220290706496695E-2</v>
      </c>
      <c r="AD138" s="8">
        <v>984506</v>
      </c>
      <c r="AE138" s="9">
        <f t="shared" si="155"/>
        <v>0.13705693431469862</v>
      </c>
      <c r="AF138" s="8">
        <v>474706</v>
      </c>
      <c r="AG138" s="9">
        <f t="shared" si="156"/>
        <v>6.6085680595946925E-2</v>
      </c>
      <c r="AH138" s="8">
        <v>27585</v>
      </c>
      <c r="AI138" s="9">
        <f t="shared" si="157"/>
        <v>3.8402158372533653E-3</v>
      </c>
      <c r="AJ138" s="8">
        <v>693218</v>
      </c>
      <c r="AK138" s="9">
        <f t="shared" si="158"/>
        <v>9.6505591526884302E-2</v>
      </c>
      <c r="AL138" s="8">
        <v>0</v>
      </c>
      <c r="AM138" s="9">
        <f t="shared" si="159"/>
        <v>0</v>
      </c>
      <c r="AN138" s="8">
        <v>0</v>
      </c>
      <c r="AO138" s="9">
        <f t="shared" si="160"/>
        <v>0</v>
      </c>
      <c r="AP138" s="15">
        <f t="shared" si="161"/>
        <v>3035203</v>
      </c>
      <c r="AQ138" s="16">
        <f t="shared" si="162"/>
        <v>0.4225424915671171</v>
      </c>
      <c r="AR138" s="8">
        <v>0</v>
      </c>
      <c r="AS138" s="9">
        <f t="shared" si="163"/>
        <v>0</v>
      </c>
      <c r="AT138" s="8">
        <v>0</v>
      </c>
      <c r="AU138" s="9">
        <f t="shared" si="164"/>
        <v>0</v>
      </c>
      <c r="AV138" s="8">
        <v>0</v>
      </c>
      <c r="AW138" s="9">
        <f t="shared" si="165"/>
        <v>0</v>
      </c>
      <c r="AX138" s="17">
        <f t="shared" si="166"/>
        <v>7183190</v>
      </c>
      <c r="AY138" s="18">
        <f t="shared" si="167"/>
        <v>1</v>
      </c>
    </row>
    <row r="139" spans="1:51" ht="16.5" customHeight="1" x14ac:dyDescent="0.2">
      <c r="A139" s="19" t="s">
        <v>222</v>
      </c>
      <c r="B139" s="20" t="s">
        <v>237</v>
      </c>
      <c r="C139" s="21" t="s">
        <v>223</v>
      </c>
      <c r="D139" s="14">
        <v>2073960</v>
      </c>
      <c r="E139" s="22">
        <f t="shared" si="140"/>
        <v>0.35409471311372548</v>
      </c>
      <c r="F139" s="14">
        <v>654179</v>
      </c>
      <c r="G139" s="22">
        <f t="shared" si="141"/>
        <v>0.11169035339641258</v>
      </c>
      <c r="H139" s="14">
        <v>0</v>
      </c>
      <c r="I139" s="22">
        <f t="shared" si="142"/>
        <v>0</v>
      </c>
      <c r="J139" s="14">
        <v>300282</v>
      </c>
      <c r="K139" s="22">
        <f t="shared" si="143"/>
        <v>5.1268234991617832E-2</v>
      </c>
      <c r="L139" s="14">
        <v>0</v>
      </c>
      <c r="M139" s="22">
        <f t="shared" si="144"/>
        <v>0</v>
      </c>
      <c r="N139" s="14">
        <v>0</v>
      </c>
      <c r="O139" s="22">
        <f t="shared" si="145"/>
        <v>0</v>
      </c>
      <c r="P139" s="23">
        <f t="shared" si="146"/>
        <v>3028421</v>
      </c>
      <c r="Q139" s="24">
        <f t="shared" si="147"/>
        <v>0.51705330150175588</v>
      </c>
      <c r="R139" s="14">
        <v>378258</v>
      </c>
      <c r="S139" s="22">
        <f t="shared" si="148"/>
        <v>6.458136029285598E-2</v>
      </c>
      <c r="T139" s="14">
        <v>192474</v>
      </c>
      <c r="U139" s="22">
        <f t="shared" si="149"/>
        <v>3.2861784128841061E-2</v>
      </c>
      <c r="V139" s="25">
        <f t="shared" si="150"/>
        <v>3599153</v>
      </c>
      <c r="W139" s="26">
        <f t="shared" si="151"/>
        <v>0.61449644592345298</v>
      </c>
      <c r="X139" s="14">
        <v>876635</v>
      </c>
      <c r="Y139" s="22">
        <f t="shared" si="152"/>
        <v>0.14967107313084665</v>
      </c>
      <c r="Z139" s="14">
        <v>55208</v>
      </c>
      <c r="AA139" s="22">
        <f t="shared" si="153"/>
        <v>9.4258620810346184E-3</v>
      </c>
      <c r="AB139" s="14">
        <v>163004</v>
      </c>
      <c r="AC139" s="22">
        <f t="shared" si="154"/>
        <v>2.7830264140287039E-2</v>
      </c>
      <c r="AD139" s="14">
        <v>458500</v>
      </c>
      <c r="AE139" s="22">
        <f t="shared" si="155"/>
        <v>7.8281367992942552E-2</v>
      </c>
      <c r="AF139" s="14">
        <v>316051</v>
      </c>
      <c r="AG139" s="22">
        <f t="shared" si="156"/>
        <v>5.3960533556243154E-2</v>
      </c>
      <c r="AH139" s="14">
        <v>175421</v>
      </c>
      <c r="AI139" s="22">
        <f t="shared" si="157"/>
        <v>2.9950263587110088E-2</v>
      </c>
      <c r="AJ139" s="14">
        <v>204290</v>
      </c>
      <c r="AK139" s="22">
        <f t="shared" si="158"/>
        <v>3.487917266581949E-2</v>
      </c>
      <c r="AL139" s="14">
        <v>0</v>
      </c>
      <c r="AM139" s="22">
        <f t="shared" si="159"/>
        <v>0</v>
      </c>
      <c r="AN139" s="14">
        <v>0</v>
      </c>
      <c r="AO139" s="22">
        <f t="shared" si="160"/>
        <v>0</v>
      </c>
      <c r="AP139" s="27">
        <f t="shared" si="161"/>
        <v>2249109</v>
      </c>
      <c r="AQ139" s="28">
        <f t="shared" si="162"/>
        <v>0.38399853715428361</v>
      </c>
      <c r="AR139" s="14">
        <v>0</v>
      </c>
      <c r="AS139" s="22">
        <f t="shared" si="163"/>
        <v>0</v>
      </c>
      <c r="AT139" s="14">
        <v>0</v>
      </c>
      <c r="AU139" s="22">
        <f t="shared" si="164"/>
        <v>0</v>
      </c>
      <c r="AV139" s="14">
        <v>8815</v>
      </c>
      <c r="AW139" s="22">
        <f t="shared" si="165"/>
        <v>1.505016922263443E-3</v>
      </c>
      <c r="AX139" s="29">
        <f t="shared" si="166"/>
        <v>5857077</v>
      </c>
      <c r="AY139" s="30">
        <f t="shared" si="167"/>
        <v>1</v>
      </c>
    </row>
    <row r="140" spans="1:51" ht="16.5" customHeight="1" x14ac:dyDescent="0.2">
      <c r="A140" s="19" t="s">
        <v>224</v>
      </c>
      <c r="B140" s="20" t="s">
        <v>237</v>
      </c>
      <c r="C140" s="21" t="s">
        <v>225</v>
      </c>
      <c r="D140" s="14">
        <v>2370856</v>
      </c>
      <c r="E140" s="22">
        <f t="shared" si="140"/>
        <v>0.28190650765587338</v>
      </c>
      <c r="F140" s="14">
        <v>466900</v>
      </c>
      <c r="G140" s="22">
        <f t="shared" si="141"/>
        <v>5.5516719878612321E-2</v>
      </c>
      <c r="H140" s="14">
        <v>14578</v>
      </c>
      <c r="I140" s="22">
        <f t="shared" si="142"/>
        <v>1.7333963212473986E-3</v>
      </c>
      <c r="J140" s="14">
        <v>270605</v>
      </c>
      <c r="K140" s="22">
        <f t="shared" si="143"/>
        <v>3.2176273254983692E-2</v>
      </c>
      <c r="L140" s="14">
        <v>0</v>
      </c>
      <c r="M140" s="22">
        <f t="shared" si="144"/>
        <v>0</v>
      </c>
      <c r="N140" s="14">
        <v>734051</v>
      </c>
      <c r="O140" s="22">
        <f t="shared" si="145"/>
        <v>8.7282295445738386E-2</v>
      </c>
      <c r="P140" s="23">
        <f t="shared" si="146"/>
        <v>3856990</v>
      </c>
      <c r="Q140" s="24">
        <f t="shared" si="147"/>
        <v>0.45861519255645516</v>
      </c>
      <c r="R140" s="14">
        <v>458655</v>
      </c>
      <c r="S140" s="22">
        <f t="shared" si="148"/>
        <v>5.4536348588402082E-2</v>
      </c>
      <c r="T140" s="14">
        <v>797777</v>
      </c>
      <c r="U140" s="22">
        <f t="shared" si="149"/>
        <v>9.4859632115227452E-2</v>
      </c>
      <c r="V140" s="25">
        <f t="shared" si="150"/>
        <v>5113422</v>
      </c>
      <c r="W140" s="26">
        <f t="shared" si="151"/>
        <v>0.60801117326008469</v>
      </c>
      <c r="X140" s="14">
        <v>896185</v>
      </c>
      <c r="Y140" s="22">
        <f t="shared" si="152"/>
        <v>0.10656083016580463</v>
      </c>
      <c r="Z140" s="14">
        <v>77748</v>
      </c>
      <c r="AA140" s="22">
        <f t="shared" si="153"/>
        <v>9.2446218400564373E-3</v>
      </c>
      <c r="AB140" s="14">
        <v>239229</v>
      </c>
      <c r="AC140" s="22">
        <f t="shared" si="154"/>
        <v>2.8445511629557819E-2</v>
      </c>
      <c r="AD140" s="14">
        <v>697265</v>
      </c>
      <c r="AE140" s="22">
        <f t="shared" si="155"/>
        <v>8.2908258055602091E-2</v>
      </c>
      <c r="AF140" s="14">
        <v>623752</v>
      </c>
      <c r="AG140" s="22">
        <f t="shared" si="156"/>
        <v>7.4167198667218229E-2</v>
      </c>
      <c r="AH140" s="14">
        <v>258439</v>
      </c>
      <c r="AI140" s="22">
        <f t="shared" si="157"/>
        <v>3.0729675666542489E-2</v>
      </c>
      <c r="AJ140" s="14">
        <v>428182</v>
      </c>
      <c r="AK140" s="22">
        <f t="shared" si="158"/>
        <v>5.0912958130357636E-2</v>
      </c>
      <c r="AL140" s="14">
        <v>0</v>
      </c>
      <c r="AM140" s="22">
        <f t="shared" si="159"/>
        <v>0</v>
      </c>
      <c r="AN140" s="14">
        <v>0</v>
      </c>
      <c r="AO140" s="22">
        <f t="shared" si="160"/>
        <v>0</v>
      </c>
      <c r="AP140" s="27">
        <f t="shared" si="161"/>
        <v>3220800</v>
      </c>
      <c r="AQ140" s="28">
        <f t="shared" si="162"/>
        <v>0.38296905415513932</v>
      </c>
      <c r="AR140" s="14">
        <v>0</v>
      </c>
      <c r="AS140" s="22">
        <f t="shared" si="163"/>
        <v>0</v>
      </c>
      <c r="AT140" s="14">
        <v>0</v>
      </c>
      <c r="AU140" s="22">
        <f t="shared" si="164"/>
        <v>0</v>
      </c>
      <c r="AV140" s="14">
        <v>75857</v>
      </c>
      <c r="AW140" s="22">
        <f t="shared" si="165"/>
        <v>9.0197725847759574E-3</v>
      </c>
      <c r="AX140" s="29">
        <f t="shared" si="166"/>
        <v>8410079</v>
      </c>
      <c r="AY140" s="30">
        <f t="shared" si="167"/>
        <v>1</v>
      </c>
    </row>
    <row r="141" spans="1:51" ht="16.5" customHeight="1" x14ac:dyDescent="0.2">
      <c r="A141" s="19" t="s">
        <v>226</v>
      </c>
      <c r="B141" s="20" t="s">
        <v>237</v>
      </c>
      <c r="C141" s="21" t="s">
        <v>227</v>
      </c>
      <c r="D141" s="14">
        <v>1274785</v>
      </c>
      <c r="E141" s="22">
        <f t="shared" si="140"/>
        <v>0.38874795034287252</v>
      </c>
      <c r="F141" s="14">
        <v>217808</v>
      </c>
      <c r="G141" s="22">
        <f t="shared" si="141"/>
        <v>6.642093652520259E-2</v>
      </c>
      <c r="H141" s="14">
        <v>295806</v>
      </c>
      <c r="I141" s="22">
        <f t="shared" si="142"/>
        <v>9.0206565184814499E-2</v>
      </c>
      <c r="J141" s="14">
        <v>78491</v>
      </c>
      <c r="K141" s="22">
        <f t="shared" si="143"/>
        <v>2.3935969885402173E-2</v>
      </c>
      <c r="L141" s="14">
        <v>0</v>
      </c>
      <c r="M141" s="22">
        <f t="shared" si="144"/>
        <v>0</v>
      </c>
      <c r="N141" s="14">
        <v>0</v>
      </c>
      <c r="O141" s="22">
        <f t="shared" si="145"/>
        <v>0</v>
      </c>
      <c r="P141" s="23">
        <f t="shared" si="146"/>
        <v>1866890</v>
      </c>
      <c r="Q141" s="24">
        <f t="shared" si="147"/>
        <v>0.56931142193829176</v>
      </c>
      <c r="R141" s="14">
        <v>102826</v>
      </c>
      <c r="S141" s="22">
        <f t="shared" si="148"/>
        <v>3.1356971365333143E-2</v>
      </c>
      <c r="T141" s="14">
        <v>135913</v>
      </c>
      <c r="U141" s="22">
        <f t="shared" si="149"/>
        <v>4.1446910792761783E-2</v>
      </c>
      <c r="V141" s="25">
        <f t="shared" si="150"/>
        <v>2105629</v>
      </c>
      <c r="W141" s="26">
        <f t="shared" si="151"/>
        <v>0.64211530409638673</v>
      </c>
      <c r="X141" s="14">
        <v>439705</v>
      </c>
      <c r="Y141" s="22">
        <f t="shared" si="152"/>
        <v>0.13408882086431262</v>
      </c>
      <c r="Z141" s="14">
        <v>41414</v>
      </c>
      <c r="AA141" s="22">
        <f t="shared" si="153"/>
        <v>1.2629272869934713E-2</v>
      </c>
      <c r="AB141" s="14">
        <v>237275</v>
      </c>
      <c r="AC141" s="22">
        <f t="shared" si="154"/>
        <v>7.2357432757370915E-2</v>
      </c>
      <c r="AD141" s="14">
        <v>183101</v>
      </c>
      <c r="AE141" s="22">
        <f t="shared" si="155"/>
        <v>5.5836975219923597E-2</v>
      </c>
      <c r="AF141" s="14">
        <v>13960</v>
      </c>
      <c r="AG141" s="22">
        <f t="shared" si="156"/>
        <v>4.2571267992535999E-3</v>
      </c>
      <c r="AH141" s="14">
        <v>167366</v>
      </c>
      <c r="AI141" s="22">
        <f t="shared" si="157"/>
        <v>5.1038559017469773E-2</v>
      </c>
      <c r="AJ141" s="14">
        <v>90757</v>
      </c>
      <c r="AK141" s="22">
        <f t="shared" si="158"/>
        <v>2.7676508375348064E-2</v>
      </c>
      <c r="AL141" s="14">
        <v>0</v>
      </c>
      <c r="AM141" s="22">
        <f t="shared" si="159"/>
        <v>0</v>
      </c>
      <c r="AN141" s="14">
        <v>0</v>
      </c>
      <c r="AO141" s="22">
        <f t="shared" si="160"/>
        <v>0</v>
      </c>
      <c r="AP141" s="27">
        <f t="shared" si="161"/>
        <v>1173578</v>
      </c>
      <c r="AQ141" s="28">
        <f t="shared" si="162"/>
        <v>0.35788469590361327</v>
      </c>
      <c r="AR141" s="14">
        <v>0</v>
      </c>
      <c r="AS141" s="22">
        <f t="shared" si="163"/>
        <v>0</v>
      </c>
      <c r="AT141" s="14">
        <v>0</v>
      </c>
      <c r="AU141" s="22">
        <f t="shared" si="164"/>
        <v>0</v>
      </c>
      <c r="AV141" s="14">
        <v>0</v>
      </c>
      <c r="AW141" s="22">
        <f t="shared" si="165"/>
        <v>0</v>
      </c>
      <c r="AX141" s="29">
        <f t="shared" si="166"/>
        <v>3279207</v>
      </c>
      <c r="AY141" s="30">
        <f t="shared" si="167"/>
        <v>1</v>
      </c>
    </row>
    <row r="142" spans="1:51" ht="16.5" customHeight="1" x14ac:dyDescent="0.2">
      <c r="A142" s="31" t="s">
        <v>228</v>
      </c>
      <c r="B142" s="32" t="s">
        <v>237</v>
      </c>
      <c r="C142" s="33" t="s">
        <v>229</v>
      </c>
      <c r="D142" s="34">
        <v>2259222</v>
      </c>
      <c r="E142" s="35">
        <f t="shared" si="140"/>
        <v>0.4515584731747857</v>
      </c>
      <c r="F142" s="34">
        <v>264094</v>
      </c>
      <c r="G142" s="35">
        <f t="shared" si="141"/>
        <v>5.2785376299727016E-2</v>
      </c>
      <c r="H142" s="34">
        <v>0</v>
      </c>
      <c r="I142" s="35">
        <f t="shared" si="142"/>
        <v>0</v>
      </c>
      <c r="J142" s="34">
        <v>340933</v>
      </c>
      <c r="K142" s="35">
        <f t="shared" si="143"/>
        <v>6.8143451566468116E-2</v>
      </c>
      <c r="L142" s="34">
        <v>0</v>
      </c>
      <c r="M142" s="35">
        <f t="shared" si="144"/>
        <v>0</v>
      </c>
      <c r="N142" s="34">
        <v>0</v>
      </c>
      <c r="O142" s="35">
        <f t="shared" si="145"/>
        <v>0</v>
      </c>
      <c r="P142" s="36">
        <f t="shared" si="146"/>
        <v>2864249</v>
      </c>
      <c r="Q142" s="37">
        <f t="shared" si="147"/>
        <v>0.57248730104098089</v>
      </c>
      <c r="R142" s="34">
        <v>188943</v>
      </c>
      <c r="S142" s="35">
        <f t="shared" si="148"/>
        <v>3.7764687399938358E-2</v>
      </c>
      <c r="T142" s="34">
        <v>296376</v>
      </c>
      <c r="U142" s="35">
        <f t="shared" si="149"/>
        <v>5.9237690694252401E-2</v>
      </c>
      <c r="V142" s="38">
        <f t="shared" si="150"/>
        <v>3349568</v>
      </c>
      <c r="W142" s="39">
        <f t="shared" si="151"/>
        <v>0.66948967913517166</v>
      </c>
      <c r="X142" s="34">
        <v>574592</v>
      </c>
      <c r="Y142" s="35">
        <f t="shared" si="152"/>
        <v>0.11484567971560408</v>
      </c>
      <c r="Z142" s="34">
        <v>66977</v>
      </c>
      <c r="AA142" s="35">
        <f t="shared" si="153"/>
        <v>1.3386923400103055E-2</v>
      </c>
      <c r="AB142" s="34">
        <v>44959</v>
      </c>
      <c r="AC142" s="35">
        <f t="shared" si="154"/>
        <v>8.98610999515107E-3</v>
      </c>
      <c r="AD142" s="34">
        <v>499003</v>
      </c>
      <c r="AE142" s="35">
        <f t="shared" si="155"/>
        <v>9.9737446249035105E-2</v>
      </c>
      <c r="AF142" s="34">
        <v>67057</v>
      </c>
      <c r="AG142" s="35">
        <f t="shared" si="156"/>
        <v>1.3402913275314071E-2</v>
      </c>
      <c r="AH142" s="34">
        <v>190213</v>
      </c>
      <c r="AI142" s="35">
        <f t="shared" si="157"/>
        <v>3.8018526668913241E-2</v>
      </c>
      <c r="AJ142" s="34">
        <v>210797</v>
      </c>
      <c r="AK142" s="35">
        <f t="shared" si="158"/>
        <v>4.2132721560707763E-2</v>
      </c>
      <c r="AL142" s="34">
        <v>0</v>
      </c>
      <c r="AM142" s="35">
        <f t="shared" si="159"/>
        <v>0</v>
      </c>
      <c r="AN142" s="34">
        <v>0</v>
      </c>
      <c r="AO142" s="35">
        <f t="shared" si="160"/>
        <v>0</v>
      </c>
      <c r="AP142" s="40">
        <f t="shared" si="161"/>
        <v>1653598</v>
      </c>
      <c r="AQ142" s="41">
        <f t="shared" si="162"/>
        <v>0.3305103208648284</v>
      </c>
      <c r="AR142" s="34">
        <v>0</v>
      </c>
      <c r="AS142" s="35">
        <f t="shared" si="163"/>
        <v>0</v>
      </c>
      <c r="AT142" s="34">
        <v>0</v>
      </c>
      <c r="AU142" s="35">
        <f t="shared" si="164"/>
        <v>0</v>
      </c>
      <c r="AV142" s="34">
        <v>0</v>
      </c>
      <c r="AW142" s="35">
        <f t="shared" si="165"/>
        <v>0</v>
      </c>
      <c r="AX142" s="42">
        <f t="shared" si="166"/>
        <v>5003166</v>
      </c>
      <c r="AY142" s="43">
        <f t="shared" si="167"/>
        <v>1</v>
      </c>
    </row>
    <row r="143" spans="1:51" ht="16.5" customHeight="1" x14ac:dyDescent="0.2">
      <c r="A143" s="5" t="s">
        <v>230</v>
      </c>
      <c r="B143" s="6" t="s">
        <v>237</v>
      </c>
      <c r="C143" s="7" t="s">
        <v>231</v>
      </c>
      <c r="D143" s="8">
        <v>2178359</v>
      </c>
      <c r="E143" s="9">
        <f t="shared" si="140"/>
        <v>0.38198636649146356</v>
      </c>
      <c r="F143" s="8">
        <v>465237</v>
      </c>
      <c r="G143" s="9">
        <f t="shared" si="141"/>
        <v>8.1581681985103932E-2</v>
      </c>
      <c r="H143" s="8">
        <v>0</v>
      </c>
      <c r="I143" s="9">
        <f t="shared" si="142"/>
        <v>0</v>
      </c>
      <c r="J143" s="8">
        <v>349638</v>
      </c>
      <c r="K143" s="9">
        <f t="shared" si="143"/>
        <v>6.1310807450627891E-2</v>
      </c>
      <c r="L143" s="8">
        <v>0</v>
      </c>
      <c r="M143" s="9">
        <f t="shared" si="144"/>
        <v>0</v>
      </c>
      <c r="N143" s="8">
        <v>416647</v>
      </c>
      <c r="O143" s="9">
        <f t="shared" si="145"/>
        <v>7.3061177537572464E-2</v>
      </c>
      <c r="P143" s="10">
        <f t="shared" si="146"/>
        <v>3409881</v>
      </c>
      <c r="Q143" s="11">
        <f t="shared" si="147"/>
        <v>0.59794003346476787</v>
      </c>
      <c r="R143" s="8">
        <v>162876</v>
      </c>
      <c r="S143" s="9">
        <f t="shared" si="148"/>
        <v>2.8561137731964115E-2</v>
      </c>
      <c r="T143" s="8">
        <v>206333</v>
      </c>
      <c r="U143" s="9">
        <f t="shared" si="149"/>
        <v>3.6181544436561255E-2</v>
      </c>
      <c r="V143" s="12">
        <f t="shared" si="150"/>
        <v>3779090</v>
      </c>
      <c r="W143" s="13">
        <f t="shared" si="151"/>
        <v>0.66268271563329317</v>
      </c>
      <c r="X143" s="8">
        <v>664492</v>
      </c>
      <c r="Y143" s="9">
        <f t="shared" si="152"/>
        <v>0.11652206300368562</v>
      </c>
      <c r="Z143" s="8">
        <v>172056</v>
      </c>
      <c r="AA143" s="9">
        <f t="shared" si="153"/>
        <v>3.0170897576136554E-2</v>
      </c>
      <c r="AB143" s="8">
        <v>110018</v>
      </c>
      <c r="AC143" s="9">
        <f t="shared" si="154"/>
        <v>1.9292217705464451E-2</v>
      </c>
      <c r="AD143" s="8">
        <v>455240</v>
      </c>
      <c r="AE143" s="9">
        <f t="shared" si="155"/>
        <v>7.98286570219022E-2</v>
      </c>
      <c r="AF143" s="8">
        <v>65476</v>
      </c>
      <c r="AG143" s="9">
        <f t="shared" si="156"/>
        <v>1.148155071427394E-2</v>
      </c>
      <c r="AH143" s="8">
        <v>136725</v>
      </c>
      <c r="AI143" s="9">
        <f t="shared" si="157"/>
        <v>2.3975426437306869E-2</v>
      </c>
      <c r="AJ143" s="8">
        <v>319617</v>
      </c>
      <c r="AK143" s="9">
        <f t="shared" si="158"/>
        <v>5.604647190793717E-2</v>
      </c>
      <c r="AL143" s="8">
        <v>0</v>
      </c>
      <c r="AM143" s="9">
        <f t="shared" si="159"/>
        <v>0</v>
      </c>
      <c r="AN143" s="8">
        <v>0</v>
      </c>
      <c r="AO143" s="9">
        <f t="shared" si="160"/>
        <v>0</v>
      </c>
      <c r="AP143" s="15">
        <f t="shared" si="161"/>
        <v>1923624</v>
      </c>
      <c r="AQ143" s="16">
        <f t="shared" si="162"/>
        <v>0.33731728436670683</v>
      </c>
      <c r="AR143" s="8">
        <v>0</v>
      </c>
      <c r="AS143" s="9">
        <f t="shared" si="163"/>
        <v>0</v>
      </c>
      <c r="AT143" s="8">
        <v>0</v>
      </c>
      <c r="AU143" s="9">
        <f t="shared" si="164"/>
        <v>0</v>
      </c>
      <c r="AV143" s="8">
        <v>0</v>
      </c>
      <c r="AW143" s="9">
        <f t="shared" si="165"/>
        <v>0</v>
      </c>
      <c r="AX143" s="17">
        <f t="shared" si="166"/>
        <v>5702714</v>
      </c>
      <c r="AY143" s="18">
        <f t="shared" si="167"/>
        <v>1</v>
      </c>
    </row>
    <row r="144" spans="1:51" ht="16.5" customHeight="1" x14ac:dyDescent="0.2">
      <c r="A144" s="19" t="s">
        <v>232</v>
      </c>
      <c r="B144" s="20" t="s">
        <v>237</v>
      </c>
      <c r="C144" s="21" t="s">
        <v>233</v>
      </c>
      <c r="D144" s="14">
        <v>1710610</v>
      </c>
      <c r="E144" s="22">
        <f t="shared" si="140"/>
        <v>0.26770352532151309</v>
      </c>
      <c r="F144" s="14">
        <v>456830</v>
      </c>
      <c r="G144" s="22">
        <f t="shared" si="141"/>
        <v>7.1492041711802706E-2</v>
      </c>
      <c r="H144" s="14">
        <v>0</v>
      </c>
      <c r="I144" s="22">
        <f t="shared" si="142"/>
        <v>0</v>
      </c>
      <c r="J144" s="14">
        <v>157689</v>
      </c>
      <c r="K144" s="22">
        <f t="shared" si="143"/>
        <v>2.4677688780273748E-2</v>
      </c>
      <c r="L144" s="14">
        <v>0</v>
      </c>
      <c r="M144" s="22">
        <f t="shared" si="144"/>
        <v>0</v>
      </c>
      <c r="N144" s="14">
        <v>295145</v>
      </c>
      <c r="O144" s="22">
        <f t="shared" si="145"/>
        <v>4.6188995142678914E-2</v>
      </c>
      <c r="P144" s="23">
        <f t="shared" si="146"/>
        <v>2620274</v>
      </c>
      <c r="Q144" s="24">
        <f t="shared" si="147"/>
        <v>0.41006225095626847</v>
      </c>
      <c r="R144" s="14">
        <v>261810</v>
      </c>
      <c r="S144" s="22">
        <f t="shared" si="148"/>
        <v>4.0972202877584803E-2</v>
      </c>
      <c r="T144" s="14">
        <v>443491</v>
      </c>
      <c r="U144" s="22">
        <f t="shared" si="149"/>
        <v>6.9404542326049284E-2</v>
      </c>
      <c r="V144" s="25">
        <f t="shared" si="150"/>
        <v>3325575</v>
      </c>
      <c r="W144" s="26">
        <f t="shared" si="151"/>
        <v>0.52043899615990252</v>
      </c>
      <c r="X144" s="14">
        <v>1045821</v>
      </c>
      <c r="Y144" s="22">
        <f t="shared" si="152"/>
        <v>0.16366674376700133</v>
      </c>
      <c r="Z144" s="14">
        <v>56547</v>
      </c>
      <c r="AA144" s="22">
        <f t="shared" si="153"/>
        <v>8.8493760976234206E-3</v>
      </c>
      <c r="AB144" s="14">
        <v>106398</v>
      </c>
      <c r="AC144" s="22">
        <f t="shared" si="154"/>
        <v>1.6650855359876506E-2</v>
      </c>
      <c r="AD144" s="14">
        <v>810641</v>
      </c>
      <c r="AE144" s="22">
        <f t="shared" si="155"/>
        <v>0.1268620278556519</v>
      </c>
      <c r="AF144" s="14">
        <v>561343</v>
      </c>
      <c r="AG144" s="22">
        <f t="shared" si="156"/>
        <v>8.7847902218830778E-2</v>
      </c>
      <c r="AH144" s="14">
        <v>224725</v>
      </c>
      <c r="AI144" s="22">
        <f t="shared" si="157"/>
        <v>3.5168550825656945E-2</v>
      </c>
      <c r="AJ144" s="14">
        <v>211401</v>
      </c>
      <c r="AK144" s="22">
        <f t="shared" si="158"/>
        <v>3.308339887905086E-2</v>
      </c>
      <c r="AL144" s="14">
        <v>0</v>
      </c>
      <c r="AM144" s="22">
        <f t="shared" si="159"/>
        <v>0</v>
      </c>
      <c r="AN144" s="14">
        <v>0</v>
      </c>
      <c r="AO144" s="22">
        <f t="shared" si="160"/>
        <v>0</v>
      </c>
      <c r="AP144" s="27">
        <f t="shared" si="161"/>
        <v>3016876</v>
      </c>
      <c r="AQ144" s="28">
        <f t="shared" si="162"/>
        <v>0.47212885500369173</v>
      </c>
      <c r="AR144" s="14">
        <v>0</v>
      </c>
      <c r="AS144" s="22">
        <f t="shared" si="163"/>
        <v>0</v>
      </c>
      <c r="AT144" s="14">
        <v>0</v>
      </c>
      <c r="AU144" s="22">
        <f t="shared" si="164"/>
        <v>0</v>
      </c>
      <c r="AV144" s="14">
        <v>47491</v>
      </c>
      <c r="AW144" s="22">
        <f t="shared" si="165"/>
        <v>7.4321488364057142E-3</v>
      </c>
      <c r="AX144" s="29">
        <f t="shared" si="166"/>
        <v>6389942</v>
      </c>
      <c r="AY144" s="30">
        <f t="shared" si="167"/>
        <v>1</v>
      </c>
    </row>
    <row r="145" spans="1:51" ht="16.5" customHeight="1" thickBot="1" x14ac:dyDescent="0.25">
      <c r="A145" s="44"/>
      <c r="B145" s="45"/>
      <c r="C145" s="46" t="s">
        <v>234</v>
      </c>
      <c r="D145" s="47">
        <f>SUM(D123:D144)</f>
        <v>66337123</v>
      </c>
      <c r="E145" s="48">
        <f t="shared" si="140"/>
        <v>0.35837581509858385</v>
      </c>
      <c r="F145" s="47">
        <f t="shared" ref="F145" si="168">SUM(F123:F144)</f>
        <v>12038108</v>
      </c>
      <c r="G145" s="48">
        <f t="shared" si="141"/>
        <v>6.503397451747768E-2</v>
      </c>
      <c r="H145" s="47">
        <f t="shared" ref="H145" si="169">SUM(H123:H144)</f>
        <v>2010613</v>
      </c>
      <c r="I145" s="48">
        <f t="shared" si="142"/>
        <v>1.0862018733052516E-2</v>
      </c>
      <c r="J145" s="47">
        <f t="shared" ref="J145" si="170">SUM(J123:J144)</f>
        <v>8029625</v>
      </c>
      <c r="K145" s="48">
        <f t="shared" si="143"/>
        <v>4.3378779093434093E-2</v>
      </c>
      <c r="L145" s="47">
        <f t="shared" ref="L145" si="171">SUM(L123:L144)</f>
        <v>0</v>
      </c>
      <c r="M145" s="48">
        <f t="shared" si="144"/>
        <v>0</v>
      </c>
      <c r="N145" s="47">
        <f t="shared" ref="N145" si="172">SUM(N123:N144)</f>
        <v>6025772</v>
      </c>
      <c r="O145" s="48">
        <f t="shared" si="145"/>
        <v>3.255328019121697E-2</v>
      </c>
      <c r="P145" s="49">
        <f>SUM(P123:P144)</f>
        <v>94441241</v>
      </c>
      <c r="Q145" s="69">
        <f t="shared" si="147"/>
        <v>0.51020386763376513</v>
      </c>
      <c r="R145" s="47">
        <f t="shared" ref="R145" si="173">SUM(R123:R144)</f>
        <v>10989466</v>
      </c>
      <c r="S145" s="48">
        <f t="shared" si="148"/>
        <v>5.9368851966163406E-2</v>
      </c>
      <c r="T145" s="47">
        <f t="shared" ref="T145" si="174">SUM(T123:T144)</f>
        <v>9122962</v>
      </c>
      <c r="U145" s="48">
        <f t="shared" si="149"/>
        <v>4.9285359313267274E-2</v>
      </c>
      <c r="V145" s="66">
        <f>SUM(V123:V144)</f>
        <v>114553669</v>
      </c>
      <c r="W145" s="52">
        <f t="shared" si="151"/>
        <v>0.61885807891319577</v>
      </c>
      <c r="X145" s="47">
        <f t="shared" ref="X145" si="175">SUM(X123:X144)</f>
        <v>21807391</v>
      </c>
      <c r="Y145" s="48">
        <f t="shared" si="152"/>
        <v>0.11781098081082776</v>
      </c>
      <c r="Z145" s="47">
        <f t="shared" ref="Z145" si="176">SUM(Z123:Z144)</f>
        <v>2788273</v>
      </c>
      <c r="AA145" s="48">
        <f t="shared" si="153"/>
        <v>1.5063203888000594E-2</v>
      </c>
      <c r="AB145" s="47">
        <f t="shared" ref="AB145" si="177">SUM(AB123:AB144)</f>
        <v>5070675</v>
      </c>
      <c r="AC145" s="48">
        <f t="shared" si="154"/>
        <v>2.739351970728383E-2</v>
      </c>
      <c r="AD145" s="47">
        <f t="shared" ref="AD145" si="178">SUM(AD123:AD144)</f>
        <v>17989040</v>
      </c>
      <c r="AE145" s="48">
        <f t="shared" si="155"/>
        <v>9.7182943445422387E-2</v>
      </c>
      <c r="AF145" s="47">
        <f t="shared" ref="AF145" si="179">SUM(AF123:AF144)</f>
        <v>8595103</v>
      </c>
      <c r="AG145" s="48">
        <f t="shared" si="156"/>
        <v>4.6433684552181789E-2</v>
      </c>
      <c r="AH145" s="47">
        <f t="shared" ref="AH145" si="180">SUM(AH123:AH144)</f>
        <v>4074750</v>
      </c>
      <c r="AI145" s="48">
        <f t="shared" si="157"/>
        <v>2.2013192410725357E-2</v>
      </c>
      <c r="AJ145" s="47">
        <f t="shared" ref="AJ145" si="181">SUM(AJ123:AJ144)</f>
        <v>7321333</v>
      </c>
      <c r="AK145" s="48">
        <f t="shared" si="158"/>
        <v>3.9552343587212248E-2</v>
      </c>
      <c r="AL145" s="47">
        <f t="shared" ref="AL145" si="182">SUM(AL123:AL144)</f>
        <v>8800</v>
      </c>
      <c r="AM145" s="48">
        <f t="shared" si="159"/>
        <v>4.7540608188081015E-5</v>
      </c>
      <c r="AN145" s="47">
        <f t="shared" ref="AN145" si="183">SUM(AN123:AN144)</f>
        <v>12995</v>
      </c>
      <c r="AO145" s="48">
        <f t="shared" si="160"/>
        <v>7.0203432205012819E-5</v>
      </c>
      <c r="AP145" s="67">
        <f>SUM(AP123:AP144)</f>
        <v>67668360</v>
      </c>
      <c r="AQ145" s="68">
        <f t="shared" si="162"/>
        <v>0.36556761244204705</v>
      </c>
      <c r="AR145" s="47">
        <f t="shared" ref="AR145" si="184">SUM(AR123:AR144)</f>
        <v>77626</v>
      </c>
      <c r="AS145" s="48">
        <f t="shared" si="163"/>
        <v>4.1936218763727014E-4</v>
      </c>
      <c r="AT145" s="47">
        <f t="shared" ref="AT145" si="185">SUM(AT123:AT144)</f>
        <v>-338</v>
      </c>
      <c r="AU145" s="48">
        <f t="shared" si="164"/>
        <v>-1.8259915417694755E-6</v>
      </c>
      <c r="AV145" s="47">
        <f t="shared" ref="AV145" si="186">SUM(AV123:AV144)</f>
        <v>2805593</v>
      </c>
      <c r="AW145" s="48">
        <f t="shared" si="165"/>
        <v>1.5156772448661681E-2</v>
      </c>
      <c r="AX145" s="55">
        <f t="shared" ref="AX145" si="187">SUM(AX123:AX144)</f>
        <v>185104910</v>
      </c>
      <c r="AY145" s="56">
        <f t="shared" si="167"/>
        <v>1</v>
      </c>
    </row>
    <row r="146" spans="1:51" ht="8.25" customHeight="1" thickTop="1" x14ac:dyDescent="0.2">
      <c r="A146" s="57"/>
      <c r="B146" s="58"/>
      <c r="C146" s="59"/>
      <c r="D146" s="59"/>
      <c r="E146" s="60"/>
      <c r="F146" s="59"/>
      <c r="G146" s="60"/>
      <c r="H146" s="59"/>
      <c r="I146" s="60"/>
      <c r="J146" s="59"/>
      <c r="K146" s="60"/>
      <c r="L146" s="59"/>
      <c r="M146" s="60"/>
      <c r="N146" s="59"/>
      <c r="O146" s="60"/>
      <c r="P146" s="59"/>
      <c r="Q146" s="62"/>
      <c r="R146" s="59"/>
      <c r="S146" s="60"/>
      <c r="T146" s="59"/>
      <c r="U146" s="60"/>
      <c r="V146" s="59"/>
      <c r="W146" s="62"/>
      <c r="X146" s="59"/>
      <c r="Y146" s="60"/>
      <c r="Z146" s="59"/>
      <c r="AA146" s="60"/>
      <c r="AB146" s="59"/>
      <c r="AC146" s="60"/>
      <c r="AD146" s="59"/>
      <c r="AE146" s="60"/>
      <c r="AF146" s="59"/>
      <c r="AG146" s="60"/>
      <c r="AH146" s="59"/>
      <c r="AI146" s="60"/>
      <c r="AJ146" s="59"/>
      <c r="AK146" s="60"/>
      <c r="AL146" s="59"/>
      <c r="AM146" s="60"/>
      <c r="AN146" s="59"/>
      <c r="AO146" s="60"/>
      <c r="AP146" s="59"/>
      <c r="AQ146" s="62"/>
      <c r="AR146" s="59"/>
      <c r="AS146" s="60"/>
      <c r="AT146" s="59"/>
      <c r="AU146" s="60"/>
      <c r="AV146" s="59"/>
      <c r="AW146" s="60"/>
      <c r="AX146" s="59"/>
      <c r="AY146" s="60"/>
    </row>
    <row r="147" spans="1:51" ht="16.5" customHeight="1" thickBot="1" x14ac:dyDescent="0.25">
      <c r="A147" s="44"/>
      <c r="B147" s="45"/>
      <c r="C147" s="46" t="s">
        <v>235</v>
      </c>
      <c r="D147" s="47">
        <f>SUM(D73,D78,D121,D145)</f>
        <v>2933109708</v>
      </c>
      <c r="E147" s="48">
        <f>IFERROR(D147/$AX147,0)</f>
        <v>0.28904739822405145</v>
      </c>
      <c r="F147" s="47">
        <f t="shared" ref="F147" si="188">SUM(F73,F78,F121,F145)</f>
        <v>919462850</v>
      </c>
      <c r="G147" s="48">
        <f>IFERROR(F147/$AX147,0)</f>
        <v>9.0609752451909067E-2</v>
      </c>
      <c r="H147" s="47">
        <f t="shared" ref="H147" si="189">SUM(H73,H78,H121,H145)</f>
        <v>136242142</v>
      </c>
      <c r="I147" s="48">
        <f>IFERROR(H147/$AX147,0)</f>
        <v>1.3426172422450611E-2</v>
      </c>
      <c r="J147" s="47">
        <f t="shared" ref="J147" si="190">SUM(J73,J78,J121,J145)</f>
        <v>220352895</v>
      </c>
      <c r="K147" s="48">
        <f>IFERROR(J147/$AX147,0)</f>
        <v>2.1714984208455527E-2</v>
      </c>
      <c r="L147" s="47">
        <f t="shared" ref="L147" si="191">SUM(L73,L78,L121,L145)</f>
        <v>4101338</v>
      </c>
      <c r="M147" s="48">
        <f>IFERROR(L147/$AX147,0)</f>
        <v>4.0417208906440083E-4</v>
      </c>
      <c r="N147" s="47">
        <f t="shared" ref="N147" si="192">SUM(N73,N78,N121,N145)</f>
        <v>389438951</v>
      </c>
      <c r="O147" s="48">
        <f>IFERROR(N147/$AX147,0)</f>
        <v>3.8377806069316608E-2</v>
      </c>
      <c r="P147" s="49">
        <f>SUM(P145+P121,P78,P73)</f>
        <v>4602707884</v>
      </c>
      <c r="Q147" s="69">
        <f>IFERROR(P147/$AX147,0)</f>
        <v>0.4535802854652477</v>
      </c>
      <c r="R147" s="47">
        <f t="shared" ref="R147" si="193">SUM(R73,R78,R121,R145)</f>
        <v>512151236</v>
      </c>
      <c r="S147" s="48">
        <f>IFERROR(R147/$AX147,0)</f>
        <v>5.0470659811757766E-2</v>
      </c>
      <c r="T147" s="47">
        <f t="shared" ref="T147" si="194">SUM(T73,T78,T121,T145)</f>
        <v>414909319</v>
      </c>
      <c r="U147" s="48">
        <f>IFERROR(T147/$AX147,0)</f>
        <v>4.0887819105013511E-2</v>
      </c>
      <c r="V147" s="66">
        <f>SUM(V145+V121,V78,V73)</f>
        <v>5529768439</v>
      </c>
      <c r="W147" s="52">
        <f>IFERROR(V147/$AX147,0)</f>
        <v>0.54493876438201894</v>
      </c>
      <c r="X147" s="47">
        <f t="shared" ref="X147" si="195">SUM(X73,X78,X121,X145)</f>
        <v>543716985</v>
      </c>
      <c r="Y147" s="48">
        <f>IFERROR(X147/$AX147,0)</f>
        <v>5.3581350692687969E-2</v>
      </c>
      <c r="Z147" s="47">
        <f t="shared" ref="Z147" si="196">SUM(Z73,Z78,Z121,Z145)</f>
        <v>214119253</v>
      </c>
      <c r="AA147" s="48">
        <f>IFERROR(Z147/$AX147,0)</f>
        <v>2.1100681239614727E-2</v>
      </c>
      <c r="AB147" s="47">
        <f t="shared" ref="AB147" si="197">SUM(AB73,AB78,AB121,AB145)</f>
        <v>105831758</v>
      </c>
      <c r="AC147" s="48">
        <f>IFERROR(AB147/$AX147,0)</f>
        <v>1.0429338601260885E-2</v>
      </c>
      <c r="AD147" s="47">
        <f t="shared" ref="AD147" si="198">SUM(AD73,AD78,AD121,AD145)</f>
        <v>772321356</v>
      </c>
      <c r="AE147" s="48">
        <f>IFERROR(AD147/$AX147,0)</f>
        <v>7.6109488143520684E-2</v>
      </c>
      <c r="AF147" s="47">
        <f t="shared" ref="AF147" si="199">SUM(AF73,AF78,AF121,AF145)</f>
        <v>489386787</v>
      </c>
      <c r="AG147" s="48">
        <f>IFERROR(AF147/$AX147,0)</f>
        <v>4.822730534823147E-2</v>
      </c>
      <c r="AH147" s="47">
        <f t="shared" ref="AH147" si="200">SUM(AH73,AH78,AH121,AH145)</f>
        <v>134655800</v>
      </c>
      <c r="AI147" s="48">
        <f t="shared" ref="AI147" si="201">IFERROR(AH147/$AX147,0)</f>
        <v>1.3269844131509802E-2</v>
      </c>
      <c r="AJ147" s="47">
        <f t="shared" ref="AJ147" si="202">SUM(AJ73,AJ78,AJ121,AJ145)</f>
        <v>438152296</v>
      </c>
      <c r="AK147" s="48">
        <f t="shared" ref="AK147" si="203">IFERROR(AJ147/$AX147,0)</f>
        <v>4.3178330779536755E-2</v>
      </c>
      <c r="AL147" s="47">
        <f t="shared" ref="AL147" si="204">SUM(AL73,AL78,AL121,AL145)</f>
        <v>135390</v>
      </c>
      <c r="AM147" s="48">
        <f t="shared" ref="AM147" si="205">IFERROR(AL147/$AX147,0)</f>
        <v>1.3342196897312348E-5</v>
      </c>
      <c r="AN147" s="47">
        <f t="shared" ref="AN147" si="206">SUM(AN73,AN78,AN121,AN145)</f>
        <v>7066226</v>
      </c>
      <c r="AO147" s="48">
        <f t="shared" ref="AO147" si="207">IFERROR(AN147/$AX147,0)</f>
        <v>6.9635112351656579E-4</v>
      </c>
      <c r="AP147" s="67">
        <f>SUM(AP145+AP121,AP78,AP73)</f>
        <v>2705385851</v>
      </c>
      <c r="AQ147" s="68">
        <f t="shared" ref="AQ147" si="208">IFERROR(AP147/$AX147,0)</f>
        <v>0.26660603225677615</v>
      </c>
      <c r="AR147" s="47">
        <f t="shared" ref="AR147" si="209">SUM(AR73,AR78,AR121,AR145)</f>
        <v>484394258</v>
      </c>
      <c r="AS147" s="48">
        <f t="shared" ref="AS147" si="210">IFERROR(AR147/$AX147,0)</f>
        <v>4.7735309595712511E-2</v>
      </c>
      <c r="AT147" s="47">
        <f t="shared" ref="AT147" si="211">SUM(AT73,AT78,AT121,AT145)</f>
        <v>443275192</v>
      </c>
      <c r="AU147" s="48">
        <f t="shared" ref="AU147" si="212">IFERROR(AT147/$AX147,0)</f>
        <v>4.3683173730393203E-2</v>
      </c>
      <c r="AV147" s="47">
        <f t="shared" ref="AV147" si="213">SUM(AV73,AV78,AV121,AV145)</f>
        <v>984680531</v>
      </c>
      <c r="AW147" s="48">
        <f t="shared" ref="AW147" si="214">IFERROR(AV147/$AX147,0)</f>
        <v>9.7036720035099167E-2</v>
      </c>
      <c r="AX147" s="55">
        <f t="shared" ref="AX147" si="215">SUM(AX73,AX78,AX121,AX145)</f>
        <v>10147504271</v>
      </c>
      <c r="AY147" s="56">
        <f>IFERROR(AX147/$AX147,0)</f>
        <v>1</v>
      </c>
    </row>
    <row r="148" spans="1:51" s="70" customFormat="1" ht="16.5" customHeight="1" thickTop="1" x14ac:dyDescent="0.2">
      <c r="A148" s="70" t="s">
        <v>236</v>
      </c>
      <c r="B148" s="71"/>
      <c r="E148" s="72"/>
      <c r="G148" s="72"/>
      <c r="I148" s="72"/>
      <c r="K148" s="72"/>
      <c r="M148" s="72"/>
      <c r="O148" s="72"/>
      <c r="P148" s="73"/>
      <c r="Q148" s="74"/>
      <c r="S148" s="72"/>
      <c r="U148" s="72"/>
      <c r="V148" s="73"/>
      <c r="W148" s="74"/>
      <c r="Y148" s="72"/>
      <c r="AA148" s="72"/>
      <c r="AC148" s="72"/>
      <c r="AE148" s="72"/>
      <c r="AG148" s="72"/>
      <c r="AI148" s="72"/>
      <c r="AK148" s="72"/>
      <c r="AM148" s="72"/>
      <c r="AO148" s="72"/>
      <c r="AQ148" s="75"/>
      <c r="AS148" s="72"/>
      <c r="AU148" s="72"/>
      <c r="AW148" s="72"/>
      <c r="AY148" s="72"/>
    </row>
    <row r="149" spans="1:51" x14ac:dyDescent="0.2">
      <c r="B149" s="71"/>
    </row>
    <row r="150" spans="1:51" x14ac:dyDescent="0.2">
      <c r="B150" s="71"/>
    </row>
    <row r="151" spans="1:51" x14ac:dyDescent="0.2">
      <c r="B151" s="71"/>
    </row>
    <row r="152" spans="1:51" x14ac:dyDescent="0.2">
      <c r="B152" s="71"/>
    </row>
    <row r="153" spans="1:51" x14ac:dyDescent="0.2">
      <c r="B153" s="71"/>
    </row>
    <row r="154" spans="1:51" x14ac:dyDescent="0.2">
      <c r="B154" s="71"/>
      <c r="C154" s="80"/>
    </row>
    <row r="155" spans="1:51" x14ac:dyDescent="0.2">
      <c r="B155" s="71"/>
    </row>
    <row r="156" spans="1:51" x14ac:dyDescent="0.2">
      <c r="B156" s="71"/>
    </row>
    <row r="157" spans="1:51" x14ac:dyDescent="0.2">
      <c r="B157" s="71"/>
    </row>
    <row r="158" spans="1:51" x14ac:dyDescent="0.2">
      <c r="B158" s="71"/>
    </row>
    <row r="159" spans="1:51" x14ac:dyDescent="0.2">
      <c r="B159" s="71"/>
    </row>
    <row r="160" spans="1:51" x14ac:dyDescent="0.2">
      <c r="B160" s="71"/>
    </row>
  </sheetData>
  <mergeCells count="29">
    <mergeCell ref="AS1:AS2"/>
    <mergeCell ref="AU1:AU2"/>
    <mergeCell ref="AW1:AW2"/>
    <mergeCell ref="AX1:AX2"/>
    <mergeCell ref="AY1:AY2"/>
    <mergeCell ref="AQ1:AQ2"/>
    <mergeCell ref="W1:W2"/>
    <mergeCell ref="Y1:Y2"/>
    <mergeCell ref="AA1:AA2"/>
    <mergeCell ref="AC1:AC2"/>
    <mergeCell ref="AE1:AE2"/>
    <mergeCell ref="AG1:AG2"/>
    <mergeCell ref="AI1:AI2"/>
    <mergeCell ref="AK1:AK2"/>
    <mergeCell ref="AM1:AM2"/>
    <mergeCell ref="AO1:AO2"/>
    <mergeCell ref="AP1:AP2"/>
    <mergeCell ref="V1:V2"/>
    <mergeCell ref="A1:C2"/>
    <mergeCell ref="E1:E2"/>
    <mergeCell ref="G1:G2"/>
    <mergeCell ref="I1:I2"/>
    <mergeCell ref="K1:K2"/>
    <mergeCell ref="M1:M2"/>
    <mergeCell ref="O1:O2"/>
    <mergeCell ref="P1:P2"/>
    <mergeCell ref="Q1:Q2"/>
    <mergeCell ref="S1:S2"/>
    <mergeCell ref="U1:U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2019-07-24T17:56:04Z</cp:lastPrinted>
  <dcterms:created xsi:type="dcterms:W3CDTF">2019-07-23T15:03:58Z</dcterms:created>
  <dcterms:modified xsi:type="dcterms:W3CDTF">2019-07-24T17:56:05Z</dcterms:modified>
</cp:coreProperties>
</file>