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FS\EDFIN_AC\Charters\2017-18\Per Pupil Calculations\Initial\"/>
    </mc:Choice>
  </mc:AlternateContent>
  <bookViews>
    <workbookView xWindow="0" yWindow="0" windowWidth="19200" windowHeight="10980" tabRatio="740"/>
  </bookViews>
  <sheets>
    <sheet name="FY17-18 Initial Type 5" sheetId="47" r:id="rId1"/>
    <sheet name="Detail Calculation exclude debt" sheetId="48" r:id="rId2"/>
    <sheet name="Detail Calculation for debt" sheetId="49" r:id="rId3"/>
    <sheet name="2.1.17 SIS" sheetId="50" r:id="rId4"/>
  </sheets>
  <externalReferences>
    <externalReference r:id="rId5"/>
    <externalReference r:id="rId6"/>
  </externalReferences>
  <definedNames>
    <definedName name="_1_2004_2005_AFR_4_Ad_Valorem_Taxes" localSheetId="0">#REF!</definedName>
    <definedName name="_1_2004_2005_AFR_4_Ad_Valorem_Taxes">#REF!</definedName>
    <definedName name="_2004_2005_AFR_4_Ad_Valorem_Taxes" localSheetId="0">#REF!</definedName>
    <definedName name="_2004_2005_AFR_4_Ad_Valorem_Taxes">#REF!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_Reported_ByLEA" localSheetId="0">#REF!</definedName>
    <definedName name="Import_Total_Reported_ByLEA">#REF!</definedName>
    <definedName name="_xlnm.Print_Area" localSheetId="3">'2.1.17 SIS'!$A$1:$AP$74</definedName>
    <definedName name="_xlnm.Print_Area" localSheetId="1">'Detail Calculation exclude debt'!$A$1:$P$75</definedName>
    <definedName name="_xlnm.Print_Area" localSheetId="2">'Detail Calculation for debt'!$A$1:$N$74</definedName>
    <definedName name="_xlnm.Print_Area" localSheetId="0">'FY17-18 Initial Type 5'!$A$1:$O$15</definedName>
    <definedName name="_xlnm.Print_Titles" localSheetId="3">'2.1.17 SIS'!$A:$B,'2.1.17 SIS'!$3:$3</definedName>
    <definedName name="_xlnm.Print_Titles" localSheetId="1">'Detail Calculation exclude debt'!$A:$A,'Detail Calculation exclude debt'!$1:$1</definedName>
    <definedName name="_xlnm.Print_Titles" localSheetId="2">'Detail Calculation for debt'!$A:$A,'Detail Calculation for debt'!$1:$1</definedName>
  </definedNames>
  <calcPr calcId="152511" concurrentCalc="0"/>
</workbook>
</file>

<file path=xl/calcChain.xml><?xml version="1.0" encoding="utf-8"?>
<calcChain xmlns="http://schemas.openxmlformats.org/spreadsheetml/2006/main">
  <c r="C10" i="47" l="1"/>
  <c r="E10" i="47"/>
  <c r="J10" i="47"/>
  <c r="K10" i="47"/>
  <c r="M10" i="47"/>
  <c r="N10" i="47"/>
  <c r="O10" i="47"/>
  <c r="L10" i="47"/>
  <c r="F10" i="47"/>
  <c r="H10" i="47"/>
  <c r="C9" i="47"/>
  <c r="E9" i="47"/>
  <c r="J9" i="47"/>
  <c r="K9" i="47"/>
  <c r="M9" i="47"/>
  <c r="N9" i="47"/>
  <c r="O9" i="47"/>
  <c r="L9" i="47"/>
  <c r="F9" i="47"/>
  <c r="H9" i="47"/>
  <c r="C8" i="47"/>
  <c r="E8" i="47"/>
  <c r="J8" i="47"/>
  <c r="K8" i="47"/>
  <c r="M8" i="47"/>
  <c r="N8" i="47"/>
  <c r="O8" i="47"/>
  <c r="L8" i="47"/>
  <c r="F8" i="47"/>
  <c r="H8" i="47"/>
</calcChain>
</file>

<file path=xl/sharedStrings.xml><?xml version="1.0" encoding="utf-8"?>
<sst xmlns="http://schemas.openxmlformats.org/spreadsheetml/2006/main" count="381" uniqueCount="286">
  <si>
    <t>District</t>
  </si>
  <si>
    <t>STATE TOTAL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</si>
  <si>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</si>
  <si>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</si>
  <si>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</si>
  <si>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</si>
  <si>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</si>
  <si>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</si>
  <si>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</si>
  <si>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</si>
  <si>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</si>
  <si>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</si>
  <si>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</si>
  <si>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( C = A + B )</t>
  </si>
  <si>
    <t>Charter School with a District Building</t>
  </si>
  <si>
    <t>Charter School without a District Building</t>
  </si>
  <si>
    <t>(10)= ( 5+ 6+ 7+ 8 + 9)</t>
  </si>
  <si>
    <t>(11) = (4) - (10)</t>
  </si>
  <si>
    <t>(12)</t>
  </si>
  <si>
    <t>(13) = (11)/(12)</t>
  </si>
  <si>
    <t>( E = C + D )</t>
  </si>
  <si>
    <t>( A )</t>
  </si>
  <si>
    <t>( B )</t>
  </si>
  <si>
    <t>( D )</t>
  </si>
  <si>
    <t>( F = B )</t>
  </si>
  <si>
    <t>( G )</t>
  </si>
  <si>
    <t>Note: Local Revenues include Ad Valorem, Sales Tax Revenue, and Revenue for 16th Section Land.</t>
  </si>
  <si>
    <t>( I = A + F + G )</t>
  </si>
  <si>
    <t>(J = D )</t>
  </si>
  <si>
    <t>(H = F + G))</t>
  </si>
  <si>
    <t>( K = I + J )</t>
  </si>
  <si>
    <t>(3A)</t>
  </si>
  <si>
    <t>(3B)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</si>
  <si>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</si>
  <si>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</si>
  <si>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</si>
  <si>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</si>
  <si>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</si>
  <si>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</si>
  <si>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</si>
  <si>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</si>
  <si>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009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</si>
  <si>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</si>
  <si>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</si>
  <si>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</si>
  <si>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</si>
  <si>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</si>
  <si>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</si>
  <si>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</si>
  <si>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</si>
  <si>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017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</si>
  <si>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</si>
  <si>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</si>
  <si>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</si>
  <si>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</si>
  <si>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</si>
  <si>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</si>
  <si>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</si>
  <si>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</si>
  <si>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</si>
  <si>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</si>
  <si>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</si>
  <si>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</si>
  <si>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</si>
  <si>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</si>
  <si>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</si>
  <si>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</si>
  <si>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</si>
  <si>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</si>
  <si>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</si>
  <si>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036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</si>
  <si>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</si>
  <si>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</si>
  <si>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</si>
  <si>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</si>
  <si>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</si>
  <si>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</si>
  <si>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</si>
  <si>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</si>
  <si>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</si>
  <si>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</si>
  <si>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</si>
  <si>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</si>
  <si>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</si>
  <si>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</si>
  <si>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</si>
  <si>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</si>
  <si>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</si>
  <si>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</si>
  <si>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</si>
  <si>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</si>
  <si>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</si>
  <si>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</si>
  <si>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</si>
  <si>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</si>
  <si>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</si>
  <si>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</si>
  <si>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</si>
  <si>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</si>
  <si>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</si>
  <si>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</si>
  <si>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</si>
  <si>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</si>
  <si>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</si>
  <si>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</si>
  <si>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(4) = ( 1+ 2+ 3)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</si>
  <si>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</si>
  <si>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</si>
  <si>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</si>
  <si>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</si>
  <si>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</si>
  <si>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</si>
  <si>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>Type 5 Charter Schools Only</t>
  </si>
  <si>
    <t>Caddo</t>
  </si>
  <si>
    <t>East Baton Rouge</t>
  </si>
  <si>
    <t>Orleans*</t>
  </si>
  <si>
    <t>Continuation
of Prior Year 
Pay Raises
Per Pupil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</si>
  <si>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</si>
  <si>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</si>
  <si>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</si>
  <si>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</si>
  <si>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</si>
  <si>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</si>
  <si>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</si>
  <si>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</si>
  <si>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</si>
  <si>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</si>
  <si>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</si>
  <si>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</si>
  <si>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</si>
  <si>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</si>
  <si>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</si>
  <si>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</si>
  <si>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</si>
  <si>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</si>
  <si>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</si>
  <si>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</si>
  <si>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</si>
  <si>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</si>
  <si>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</si>
  <si>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</si>
  <si>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</si>
  <si>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</si>
  <si>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</si>
  <si>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</si>
  <si>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</si>
  <si>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</si>
  <si>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</si>
  <si>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</si>
  <si>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</si>
  <si>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</si>
  <si>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</si>
  <si>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</si>
  <si>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</si>
  <si>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</si>
  <si>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</si>
  <si>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</si>
  <si>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</si>
  <si>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</si>
  <si>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</si>
  <si>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</si>
  <si>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</si>
  <si>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</si>
  <si>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</si>
  <si>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</si>
  <si>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</si>
  <si>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</si>
  <si>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</si>
  <si>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</si>
  <si>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</si>
  <si>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</si>
  <si>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</si>
  <si>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</si>
  <si>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</si>
  <si>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</si>
  <si>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</si>
  <si>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Zachary Community</t>
  </si>
  <si>
    <t>Central Community</t>
  </si>
  <si>
    <t>Acadia</t>
  </si>
  <si>
    <t>Orleans</t>
  </si>
  <si>
    <t>City of Monroe</t>
  </si>
  <si>
    <t>City of Bogalusa</t>
  </si>
  <si>
    <t>City of Baker</t>
  </si>
  <si>
    <t>LaSalle</t>
  </si>
  <si>
    <t>Total
Fees</t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</si>
  <si>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</si>
  <si>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</si>
  <si>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</si>
  <si>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</si>
  <si>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</si>
  <si>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</si>
  <si>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</si>
  <si>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</si>
  <si>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</si>
  <si>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</si>
  <si>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</si>
  <si>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</si>
  <si>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</si>
  <si>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</si>
  <si>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</si>
  <si>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(C)(2)(a)(iii)(bb)</t>
    </r>
  </si>
  <si>
    <t>Oct. 1, 2016
MFP
Membership
per SIS</t>
  </si>
  <si>
    <t>(4) = 1+2+3+3B</t>
  </si>
  <si>
    <r>
      <t xml:space="preserve">City/Parish
MFP
Membership 
</t>
    </r>
    <r>
      <rPr>
        <b/>
        <sz val="10"/>
        <color rgb="FFFF0000"/>
        <rFont val="Arial"/>
        <family val="2"/>
      </rPr>
      <t>2.1.17</t>
    </r>
  </si>
  <si>
    <t>Type 5
Charter
Schools</t>
  </si>
  <si>
    <t>Type 3B
Charter
Schools</t>
  </si>
  <si>
    <t>D'Arbonne
Woods
Charter
School</t>
  </si>
  <si>
    <t>Madison
Preparatory
Academy</t>
  </si>
  <si>
    <t>Int'l
High
School
of New
Orleans</t>
  </si>
  <si>
    <t>University
View
Academy</t>
  </si>
  <si>
    <t>Lake
Charles
Charter
Academy</t>
  </si>
  <si>
    <t>Lycee
Francais
de la
Nouvelle-
Orleans</t>
  </si>
  <si>
    <t>New
Orleans
Military/
Maritime
Academy</t>
  </si>
  <si>
    <t>Noble
Minds</t>
  </si>
  <si>
    <t>Jefferson
Chamber
Foundation</t>
  </si>
  <si>
    <t>Advantage
Charter
Academy</t>
  </si>
  <si>
    <t>JCFA
Lafayette</t>
  </si>
  <si>
    <t>Tallulah
Charter
School</t>
  </si>
  <si>
    <t>Willow
Charter
Academy</t>
  </si>
  <si>
    <t>Lincoln
Prep
School</t>
  </si>
  <si>
    <t>Laurel
Oaks
Charter</t>
  </si>
  <si>
    <t>Apex
Collegiate
Academy</t>
  </si>
  <si>
    <t>Smothers
Academy</t>
  </si>
  <si>
    <t>Greater
Grace</t>
  </si>
  <si>
    <t>East
Baton
Rouge
Charter
Academy</t>
  </si>
  <si>
    <t>Iberville
Charter
Academy</t>
  </si>
  <si>
    <t>Delta
Charter
School</t>
  </si>
  <si>
    <t>Lake
Charles
College
Prep</t>
  </si>
  <si>
    <t>Northeast
Claiborne
Charter</t>
  </si>
  <si>
    <t>Northshore
Charter
School</t>
  </si>
  <si>
    <t>Acadiana
Renaissance
Charter
Academy</t>
  </si>
  <si>
    <t>Louisiana
Key
Academy</t>
  </si>
  <si>
    <t>Lafayette
Renaissance
Charter
Academy</t>
  </si>
  <si>
    <t>Impact
Charter</t>
  </si>
  <si>
    <t>Vision
Academy</t>
  </si>
  <si>
    <t>Louisiana
Virtual
Charter
Academy</t>
  </si>
  <si>
    <t>Southwest
Louisiana
Charter
School</t>
  </si>
  <si>
    <t>JS Clark
Leadership
Academy</t>
  </si>
  <si>
    <t>Tangi
Academy</t>
  </si>
  <si>
    <t>GEO Prep
Academy</t>
  </si>
  <si>
    <t>Collegiate
Academy</t>
  </si>
  <si>
    <t>Baton
Rouge
Univ. Prep</t>
  </si>
  <si>
    <t>Total
Table 3</t>
  </si>
  <si>
    <t>W18001</t>
  </si>
  <si>
    <t>W1A001</t>
  </si>
  <si>
    <t>W1B001</t>
  </si>
  <si>
    <t>W1D001</t>
  </si>
  <si>
    <t>W2A001</t>
  </si>
  <si>
    <t>W2B001</t>
  </si>
  <si>
    <t>W33001</t>
  </si>
  <si>
    <t>W34001</t>
  </si>
  <si>
    <t>W35001</t>
  </si>
  <si>
    <t>W36001</t>
  </si>
  <si>
    <t>W37001</t>
  </si>
  <si>
    <t>W3A001</t>
  </si>
  <si>
    <t>W3B001</t>
  </si>
  <si>
    <t>W4A001</t>
  </si>
  <si>
    <t>W4B001</t>
  </si>
  <si>
    <t>W5B001</t>
  </si>
  <si>
    <t>W6A001</t>
  </si>
  <si>
    <t>W6B001</t>
  </si>
  <si>
    <t>W7A001</t>
  </si>
  <si>
    <t>W7B001</t>
  </si>
  <si>
    <t>W8A001</t>
  </si>
  <si>
    <t>W9A001</t>
  </si>
  <si>
    <t>WAG001</t>
  </si>
  <si>
    <t>WAK001</t>
  </si>
  <si>
    <t>WAL001</t>
  </si>
  <si>
    <t>WAR001</t>
  </si>
  <si>
    <t>WAU001</t>
  </si>
  <si>
    <t>WJ5001</t>
  </si>
  <si>
    <t>WZ8001</t>
  </si>
  <si>
    <t>Feb. 1, 2017
MFP
Membership
per SIS</t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</si>
  <si>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
</t>
    </r>
    <r>
      <rPr>
        <sz val="10"/>
        <rFont val="Arial"/>
        <family val="2"/>
      </rPr>
      <t>(State Cost
Allocation
Plus Projected
Local
Revenue
Representation)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</si>
  <si>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 plus
Pay Raises
</t>
    </r>
    <r>
      <rPr>
        <sz val="10"/>
        <rFont val="Arial"/>
        <family val="2"/>
      </rPr>
      <t>(State Cost
Allocation with
Pay Raises
Plus Projected
Local
Revenue
Representation)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</si>
  <si>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
</t>
    </r>
    <r>
      <rPr>
        <sz val="10"/>
        <rFont val="Arial"/>
        <family val="2"/>
      </rPr>
      <t>(State Cost
Allocation plus
Projected
Local Revenue
Representation
with Debt
Svc. &amp; Capital
Project Amount)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</si>
  <si>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 plus
Pay Raises
</t>
    </r>
    <r>
      <rPr>
        <sz val="10"/>
        <rFont val="Arial"/>
        <family val="2"/>
      </rPr>
      <t>(State Cost
Allocation with
Pay Raises plus
Projected
Local Revenue
Representation
with Debt
Svc. &amp; Capital
Project Amount)</t>
    </r>
  </si>
  <si>
    <r>
      <t xml:space="preserve">FY2017-18
MFP
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</si>
  <si>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Local Revenue
Representation
</t>
    </r>
    <r>
      <rPr>
        <sz val="10"/>
        <rFont val="Arial"/>
        <family val="2"/>
      </rPr>
      <t>(Based on
Projected FY16-17
Local Revenue)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</si>
  <si>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Local Revenue
Representation
</t>
    </r>
    <r>
      <rPr>
        <sz val="10"/>
        <rFont val="Arial"/>
        <family val="2"/>
      </rPr>
      <t>(Based on
Projected FY16-17
Debt Service &amp; Capital
Project Revenue)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</si>
  <si>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Total Local
Revenue
Representation
</t>
    </r>
    <r>
      <rPr>
        <sz val="10"/>
        <rFont val="Arial"/>
        <family val="2"/>
      </rPr>
      <t>(With Projected FY16-17
Debt Service &amp; Capital
Project Revenue)</t>
    </r>
  </si>
  <si>
    <t>Source: FY2016-17 Projected Revenue and Expenditure Data; February 1, 2017 Student Count</t>
  </si>
  <si>
    <t>Source: FY2016-2017 Projected Revenue and Expenditure Data</t>
  </si>
  <si>
    <t>(Based on FY2016-17 Local Revenue and February 1, 2017 Students)</t>
  </si>
  <si>
    <t>October 2016 MFP &amp; Other Funded Membership by School Location or Student Residence</t>
  </si>
  <si>
    <t>FY2017-18 Intial Charter School Per Pupil Funding (July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</si>
</sst>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18"/>
      <name val="Arial"/>
      <family val="2"/>
    </font>
    <font>
      <b/>
      <sz val="10"/>
      <color rgb="FF000080"/>
      <name val="Arial"/>
      <family val="2"/>
    </font>
  </fonts>
  <fills count="3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0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160">
    <xf numFmtId="0" fontId="0" fillId="0" borderId="0"/>
    <xf numFmtId="44" fontId="1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/>
    <xf numFmtId="0" fontId="18" fillId="0" borderId="0"/>
    <xf numFmtId="0" fontId="9" fillId="0" borderId="0"/>
    <xf numFmtId="0" fontId="12" fillId="0" borderId="0"/>
    <xf numFmtId="43" fontId="18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4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22" fillId="12" borderId="0" applyNumberFormat="0" applyBorder="0" applyAlignment="0" applyProtection="0"/>
    <xf numFmtId="0" fontId="23" fillId="29" borderId="20" applyNumberFormat="0" applyAlignment="0" applyProtection="0"/>
    <xf numFmtId="0" fontId="24" fillId="30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3" borderId="0" applyNumberFormat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16" borderId="20" applyNumberFormat="0" applyAlignment="0" applyProtection="0"/>
    <xf numFmtId="0" fontId="31" fillId="0" borderId="25" applyNumberFormat="0" applyFill="0" applyAlignment="0" applyProtection="0"/>
    <xf numFmtId="0" fontId="32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2" borderId="1" applyNumberFormat="0" applyFont="0" applyAlignment="0" applyProtection="0"/>
    <xf numFmtId="0" fontId="34" fillId="29" borderId="26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45" fillId="0" borderId="0" xfId="2" applyFont="1" applyBorder="1"/>
    <xf numFmtId="0" fontId="45" fillId="0" borderId="10" xfId="2" applyFont="1" applyBorder="1"/>
    <xf numFmtId="0" fontId="12" fillId="0" borderId="34" xfId="6" applyFont="1" applyBorder="1" applyAlignment="1" applyProtection="1">
      <alignment horizontal="left" vertical="center"/>
    </xf>
    <xf numFmtId="38" fontId="12" fillId="33" borderId="34" xfId="6" applyNumberFormat="1" applyFont="1" applyFill="1" applyBorder="1" applyAlignment="1" applyProtection="1">
      <alignment vertical="center"/>
    </xf>
    <xf numFmtId="0" fontId="12" fillId="0" borderId="31" xfId="6" applyFont="1" applyBorder="1" applyAlignment="1" applyProtection="1">
      <alignment horizontal="left" vertical="center"/>
    </xf>
    <xf numFmtId="38" fontId="12" fillId="33" borderId="31" xfId="6" applyNumberFormat="1" applyFont="1" applyFill="1" applyBorder="1" applyAlignment="1" applyProtection="1">
      <alignment vertical="center"/>
    </xf>
    <xf numFmtId="0" fontId="12" fillId="0" borderId="15" xfId="6" applyFont="1" applyBorder="1" applyAlignment="1" applyProtection="1">
      <alignment horizontal="left" vertical="center"/>
    </xf>
    <xf numFmtId="38" fontId="12" fillId="33" borderId="15" xfId="6" applyNumberFormat="1" applyFont="1" applyFill="1" applyBorder="1" applyAlignment="1" applyProtection="1">
      <alignment vertical="center"/>
    </xf>
    <xf numFmtId="0" fontId="12" fillId="0" borderId="37" xfId="6" applyFont="1" applyBorder="1" applyAlignment="1" applyProtection="1">
      <alignment horizontal="left" vertical="center"/>
    </xf>
    <xf numFmtId="38" fontId="12" fillId="33" borderId="37" xfId="6" applyNumberFormat="1" applyFont="1" applyFill="1" applyBorder="1" applyAlignment="1" applyProtection="1">
      <alignment vertical="center"/>
    </xf>
    <xf numFmtId="0" fontId="12" fillId="0" borderId="34" xfId="6" applyNumberFormat="1" applyFont="1" applyBorder="1" applyAlignment="1" applyProtection="1">
      <alignment horizontal="center" vertical="center"/>
    </xf>
    <xf numFmtId="0" fontId="12" fillId="0" borderId="31" xfId="6" applyNumberFormat="1" applyFont="1" applyBorder="1" applyAlignment="1" applyProtection="1">
      <alignment horizontal="center" vertical="center"/>
    </xf>
    <xf numFmtId="0" fontId="12" fillId="0" borderId="15" xfId="6" applyNumberFormat="1" applyFont="1" applyBorder="1" applyAlignment="1" applyProtection="1">
      <alignment horizontal="center" vertical="center"/>
    </xf>
    <xf numFmtId="0" fontId="12" fillId="0" borderId="37" xfId="6" applyNumberFormat="1" applyFont="1" applyBorder="1" applyAlignment="1" applyProtection="1">
      <alignment horizontal="center" vertical="center"/>
    </xf>
    <xf numFmtId="38" fontId="15" fillId="0" borderId="36" xfId="6" applyNumberFormat="1" applyFont="1" applyFill="1" applyBorder="1" applyAlignment="1">
      <alignment horizontal="left" vertical="center" wrapText="1"/>
    </xf>
    <xf numFmtId="38" fontId="12" fillId="0" borderId="34" xfId="6" applyNumberFormat="1" applyFont="1" applyFill="1" applyBorder="1" applyAlignment="1" applyProtection="1">
      <alignment vertical="center"/>
    </xf>
    <xf numFmtId="38" fontId="12" fillId="0" borderId="31" xfId="6" applyNumberFormat="1" applyFont="1" applyFill="1" applyBorder="1" applyAlignment="1" applyProtection="1">
      <alignment vertical="center"/>
    </xf>
    <xf numFmtId="38" fontId="12" fillId="0" borderId="15" xfId="6" applyNumberFormat="1" applyFont="1" applyFill="1" applyBorder="1" applyAlignment="1" applyProtection="1">
      <alignment vertical="center"/>
    </xf>
    <xf numFmtId="38" fontId="12" fillId="0" borderId="37" xfId="6" applyNumberFormat="1" applyFont="1" applyFill="1" applyBorder="1" applyAlignment="1" applyProtection="1">
      <alignment vertical="center"/>
    </xf>
    <xf numFmtId="0" fontId="49" fillId="37" borderId="2" xfId="128" applyFont="1" applyFill="1" applyBorder="1" applyAlignment="1" applyProtection="1">
      <alignment horizontal="center" vertical="center" wrapText="1"/>
    </xf>
    <xf numFmtId="0" fontId="49" fillId="34" borderId="2" xfId="128" applyFont="1" applyFill="1" applyBorder="1" applyAlignment="1" applyProtection="1">
      <alignment horizontal="center" vertical="center" wrapText="1"/>
    </xf>
    <xf numFmtId="38" fontId="12" fillId="0" borderId="34" xfId="6" applyNumberFormat="1" applyFont="1" applyBorder="1" applyAlignment="1" applyProtection="1">
      <alignment vertical="center"/>
    </xf>
    <xf numFmtId="38" fontId="12" fillId="0" borderId="31" xfId="6" applyNumberFormat="1" applyFont="1" applyBorder="1" applyAlignment="1" applyProtection="1">
      <alignment vertical="center"/>
    </xf>
    <xf numFmtId="38" fontId="12" fillId="0" borderId="15" xfId="6" applyNumberFormat="1" applyFont="1" applyBorder="1" applyAlignment="1" applyProtection="1">
      <alignment vertical="center"/>
    </xf>
    <xf numFmtId="38" fontId="12" fillId="0" borderId="37" xfId="6" applyNumberFormat="1" applyFont="1" applyBorder="1" applyAlignment="1" applyProtection="1">
      <alignment vertical="center"/>
    </xf>
    <xf numFmtId="0" fontId="13" fillId="8" borderId="14" xfId="96" applyFont="1" applyFill="1" applyBorder="1" applyAlignment="1">
      <alignment horizontal="center" vertical="center" wrapText="1"/>
    </xf>
    <xf numFmtId="0" fontId="13" fillId="7" borderId="2" xfId="96" applyFont="1" applyFill="1" applyBorder="1" applyAlignment="1">
      <alignment horizontal="center" vertical="center" wrapText="1"/>
    </xf>
    <xf numFmtId="0" fontId="13" fillId="3" borderId="2" xfId="8" applyFont="1" applyFill="1" applyBorder="1" applyAlignment="1">
      <alignment horizontal="center" vertical="center" wrapText="1"/>
    </xf>
    <xf numFmtId="0" fontId="13" fillId="10" borderId="2" xfId="96" applyFont="1" applyFill="1" applyBorder="1" applyAlignment="1">
      <alignment horizontal="center" vertical="center" wrapText="1"/>
    </xf>
    <xf numFmtId="0" fontId="13" fillId="9" borderId="2" xfId="96" applyFont="1" applyFill="1" applyBorder="1" applyAlignment="1">
      <alignment horizontal="center" vertical="center" wrapText="1"/>
    </xf>
    <xf numFmtId="0" fontId="49" fillId="33" borderId="2" xfId="6" applyFont="1" applyFill="1" applyBorder="1" applyAlignment="1" applyProtection="1">
      <alignment horizontal="center" vertical="center" wrapText="1"/>
    </xf>
    <xf numFmtId="0" fontId="9" fillId="35" borderId="8" xfId="6" applyFont="1" applyFill="1" applyBorder="1" applyAlignment="1">
      <alignment horizontal="center" vertical="center" wrapText="1"/>
    </xf>
    <xf numFmtId="0" fontId="9" fillId="35" borderId="15" xfId="6" applyFont="1" applyFill="1" applyBorder="1" applyAlignment="1">
      <alignment horizontal="center" vertical="center" wrapText="1"/>
    </xf>
    <xf numFmtId="0" fontId="48" fillId="5" borderId="2" xfId="5" applyFont="1" applyFill="1" applyBorder="1" applyAlignment="1" applyProtection="1">
      <alignment horizontal="center" vertical="center" wrapText="1"/>
    </xf>
    <xf numFmtId="0" fontId="48" fillId="36" borderId="2" xfId="5" applyFont="1" applyFill="1" applyBorder="1" applyAlignment="1" applyProtection="1">
      <alignment horizontal="center" vertical="center" wrapText="1"/>
    </xf>
    <xf numFmtId="0" fontId="42" fillId="0" borderId="0" xfId="96" applyFont="1" applyAlignment="1">
      <alignment horizontal="center" vertical="center"/>
    </xf>
    <xf numFmtId="0" fontId="37" fillId="0" borderId="0" xfId="96" applyFont="1"/>
    <xf numFmtId="0" fontId="41" fillId="0" borderId="0" xfId="96" applyFont="1" applyAlignment="1">
      <alignment horizontal="center" vertical="center"/>
    </xf>
    <xf numFmtId="0" fontId="39" fillId="0" borderId="0" xfId="96" applyFont="1"/>
    <xf numFmtId="0" fontId="39" fillId="0" borderId="0" xfId="96" applyFont="1" applyFill="1" applyBorder="1"/>
    <xf numFmtId="0" fontId="39" fillId="0" borderId="0" xfId="96" applyFont="1" applyFill="1"/>
    <xf numFmtId="0" fontId="40" fillId="0" borderId="0" xfId="96" applyFont="1" applyAlignment="1">
      <alignment vertical="center"/>
    </xf>
    <xf numFmtId="0" fontId="40" fillId="0" borderId="0" xfId="96" applyFont="1" applyFill="1" applyBorder="1" applyAlignment="1">
      <alignment vertical="center"/>
    </xf>
    <xf numFmtId="0" fontId="13" fillId="9" borderId="2" xfId="96" applyFont="1" applyFill="1" applyBorder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13" fillId="10" borderId="2" xfId="96" applyFont="1" applyFill="1" applyBorder="1" applyAlignment="1">
      <alignment horizontal="center" vertical="center"/>
    </xf>
    <xf numFmtId="0" fontId="17" fillId="0" borderId="0" xfId="96" applyFont="1" applyAlignment="1">
      <alignment vertical="center"/>
    </xf>
    <xf numFmtId="0" fontId="38" fillId="9" borderId="3" xfId="96" applyFont="1" applyFill="1" applyBorder="1" applyAlignment="1">
      <alignment horizontal="center" vertical="center"/>
    </xf>
    <xf numFmtId="0" fontId="13" fillId="9" borderId="12" xfId="96" applyFont="1" applyFill="1" applyBorder="1" applyAlignment="1">
      <alignment horizontal="center" vertical="center"/>
    </xf>
    <xf numFmtId="0" fontId="13" fillId="0" borderId="7" xfId="96" applyFont="1" applyFill="1" applyBorder="1" applyAlignment="1">
      <alignment horizontal="center" vertical="center" wrapText="1"/>
    </xf>
    <xf numFmtId="0" fontId="37" fillId="0" borderId="0" xfId="96" applyFont="1" applyAlignment="1">
      <alignment vertical="center"/>
    </xf>
    <xf numFmtId="0" fontId="37" fillId="3" borderId="0" xfId="96" applyFont="1" applyFill="1" applyAlignment="1">
      <alignment vertical="center"/>
    </xf>
    <xf numFmtId="0" fontId="39" fillId="4" borderId="2" xfId="96" applyFont="1" applyFill="1" applyBorder="1" applyAlignment="1">
      <alignment vertical="center"/>
    </xf>
    <xf numFmtId="0" fontId="9" fillId="4" borderId="2" xfId="96" applyFont="1" applyFill="1" applyBorder="1" applyAlignment="1">
      <alignment vertical="center"/>
    </xf>
    <xf numFmtId="0" fontId="9" fillId="4" borderId="2" xfId="96" applyFont="1" applyFill="1" applyBorder="1" applyAlignment="1">
      <alignment horizontal="center" vertical="center"/>
    </xf>
    <xf numFmtId="0" fontId="9" fillId="0" borderId="14" xfId="96" applyFont="1" applyFill="1" applyBorder="1" applyAlignment="1">
      <alignment horizontal="center" vertical="center"/>
    </xf>
    <xf numFmtId="0" fontId="9" fillId="8" borderId="17" xfId="96" applyFont="1" applyFill="1" applyBorder="1" applyAlignment="1" applyProtection="1">
      <alignment vertical="center"/>
    </xf>
    <xf numFmtId="6" fontId="9" fillId="8" borderId="17" xfId="55" applyNumberFormat="1" applyFont="1" applyFill="1" applyBorder="1" applyAlignment="1">
      <alignment vertical="center"/>
    </xf>
    <xf numFmtId="6" fontId="9" fillId="0" borderId="14" xfId="55" applyNumberFormat="1" applyFont="1" applyFill="1" applyBorder="1" applyAlignment="1">
      <alignment vertical="center"/>
    </xf>
    <xf numFmtId="6" fontId="9" fillId="9" borderId="17" xfId="55" applyNumberFormat="1" applyFont="1" applyFill="1" applyBorder="1" applyAlignment="1">
      <alignment vertical="center"/>
    </xf>
    <xf numFmtId="6" fontId="9" fillId="10" borderId="17" xfId="55" applyNumberFormat="1" applyFont="1" applyFill="1" applyBorder="1" applyAlignment="1">
      <alignment vertical="center"/>
    </xf>
    <xf numFmtId="0" fontId="37" fillId="8" borderId="0" xfId="96" applyFont="1" applyFill="1" applyAlignment="1">
      <alignment vertical="center"/>
    </xf>
    <xf numFmtId="0" fontId="9" fillId="8" borderId="18" xfId="96" applyFont="1" applyFill="1" applyBorder="1" applyAlignment="1" applyProtection="1">
      <alignment vertical="center"/>
    </xf>
    <xf numFmtId="6" fontId="9" fillId="8" borderId="18" xfId="55" applyNumberFormat="1" applyFont="1" applyFill="1" applyBorder="1" applyAlignment="1">
      <alignment vertical="center"/>
    </xf>
    <xf numFmtId="6" fontId="9" fillId="9" borderId="18" xfId="55" applyNumberFormat="1" applyFont="1" applyFill="1" applyBorder="1" applyAlignment="1">
      <alignment vertical="center"/>
    </xf>
    <xf numFmtId="6" fontId="9" fillId="10" borderId="18" xfId="55" applyNumberFormat="1" applyFont="1" applyFill="1" applyBorder="1" applyAlignment="1">
      <alignment vertical="center"/>
    </xf>
    <xf numFmtId="0" fontId="9" fillId="8" borderId="19" xfId="96" applyFont="1" applyFill="1" applyBorder="1" applyAlignment="1" applyProtection="1">
      <alignment vertical="center"/>
    </xf>
    <xf numFmtId="6" fontId="9" fillId="8" borderId="19" xfId="55" applyNumberFormat="1" applyFont="1" applyFill="1" applyBorder="1" applyAlignment="1">
      <alignment vertical="center"/>
    </xf>
    <xf numFmtId="6" fontId="9" fillId="9" borderId="19" xfId="55" applyNumberFormat="1" applyFont="1" applyFill="1" applyBorder="1" applyAlignment="1">
      <alignment vertical="center"/>
    </xf>
    <xf numFmtId="6" fontId="9" fillId="10" borderId="19" xfId="55" applyNumberFormat="1" applyFont="1" applyFill="1" applyBorder="1" applyAlignment="1">
      <alignment vertical="center"/>
    </xf>
    <xf numFmtId="0" fontId="9" fillId="0" borderId="0" xfId="96" applyFont="1" applyFill="1" applyAlignment="1"/>
    <xf numFmtId="0" fontId="9" fillId="0" borderId="0" xfId="96" applyFont="1" applyFill="1" applyBorder="1" applyAlignment="1" applyProtection="1"/>
    <xf numFmtId="6" fontId="9" fillId="0" borderId="0" xfId="55" applyNumberFormat="1" applyFont="1" applyFill="1" applyBorder="1" applyAlignment="1"/>
    <xf numFmtId="0" fontId="10" fillId="0" borderId="0" xfId="96" applyFont="1" applyFill="1" applyAlignment="1"/>
    <xf numFmtId="0" fontId="9" fillId="0" borderId="0" xfId="96" applyFont="1" applyFill="1" applyBorder="1" applyAlignment="1" applyProtection="1">
      <alignment vertical="center"/>
    </xf>
    <xf numFmtId="6" fontId="9" fillId="0" borderId="0" xfId="55" applyNumberFormat="1" applyFont="1" applyFill="1" applyBorder="1" applyAlignment="1">
      <alignment vertical="center"/>
    </xf>
    <xf numFmtId="0" fontId="10" fillId="0" borderId="0" xfId="96" applyFont="1" applyFill="1" applyAlignment="1">
      <alignment vertical="center"/>
    </xf>
    <xf numFmtId="0" fontId="9" fillId="0" borderId="0" xfId="96" applyFont="1" applyFill="1" applyBorder="1" applyAlignment="1">
      <alignment vertical="center"/>
    </xf>
    <xf numFmtId="0" fontId="12" fillId="0" borderId="0" xfId="96" quotePrefix="1" applyFont="1" applyFill="1" applyBorder="1" applyAlignment="1">
      <alignment horizontal="left" vertical="center"/>
    </xf>
    <xf numFmtId="0" fontId="37" fillId="0" borderId="0" xfId="96" applyFont="1" applyFill="1" applyBorder="1" applyAlignment="1">
      <alignment vertical="center"/>
    </xf>
    <xf numFmtId="0" fontId="37" fillId="0" borderId="0" xfId="96" applyFont="1" applyFill="1" applyAlignment="1">
      <alignment vertical="center"/>
    </xf>
    <xf numFmtId="0" fontId="37" fillId="0" borderId="0" xfId="96" applyFont="1" applyFill="1" applyBorder="1"/>
    <xf numFmtId="0" fontId="37" fillId="0" borderId="0" xfId="96" applyFont="1" applyFill="1"/>
    <xf numFmtId="0" fontId="13" fillId="10" borderId="2" xfId="8" applyFont="1" applyFill="1" applyBorder="1" applyAlignment="1">
      <alignment horizontal="center" vertical="center"/>
    </xf>
    <xf numFmtId="0" fontId="13" fillId="10" borderId="2" xfId="8" applyFont="1" applyFill="1" applyBorder="1" applyAlignment="1">
      <alignment horizontal="center" vertical="center" wrapText="1"/>
    </xf>
    <xf numFmtId="0" fontId="13" fillId="9" borderId="2" xfId="8" applyFont="1" applyFill="1" applyBorder="1" applyAlignment="1">
      <alignment horizontal="center" vertical="center" wrapText="1"/>
    </xf>
    <xf numFmtId="0" fontId="13" fillId="7" borderId="2" xfId="8" quotePrefix="1" applyFont="1" applyFill="1" applyBorder="1" applyAlignment="1">
      <alignment horizontal="center" vertical="center" wrapText="1"/>
    </xf>
    <xf numFmtId="0" fontId="9" fillId="0" borderId="0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10" fillId="4" borderId="2" xfId="8" applyFont="1" applyFill="1" applyBorder="1"/>
    <xf numFmtId="0" fontId="10" fillId="4" borderId="2" xfId="8" quotePrefix="1" applyFont="1" applyFill="1" applyBorder="1" applyAlignment="1">
      <alignment horizontal="center"/>
    </xf>
    <xf numFmtId="0" fontId="10" fillId="4" borderId="2" xfId="8" applyFont="1" applyFill="1" applyBorder="1" applyAlignment="1">
      <alignment horizontal="center"/>
    </xf>
    <xf numFmtId="5" fontId="10" fillId="4" borderId="2" xfId="8" quotePrefix="1" applyNumberFormat="1" applyFont="1" applyFill="1" applyBorder="1" applyAlignment="1">
      <alignment horizontal="center"/>
    </xf>
    <xf numFmtId="164" fontId="10" fillId="4" borderId="2" xfId="8" quotePrefix="1" applyNumberFormat="1" applyFont="1" applyFill="1" applyBorder="1" applyAlignment="1">
      <alignment horizontal="center"/>
    </xf>
    <xf numFmtId="0" fontId="10" fillId="0" borderId="0" xfId="8" applyFont="1" applyBorder="1"/>
    <xf numFmtId="0" fontId="10" fillId="0" borderId="0" xfId="8" applyFont="1"/>
    <xf numFmtId="0" fontId="9" fillId="0" borderId="33" xfId="8" applyFont="1" applyBorder="1" applyProtection="1"/>
    <xf numFmtId="6" fontId="9" fillId="0" borderId="34" xfId="8" applyNumberFormat="1" applyFont="1" applyBorder="1"/>
    <xf numFmtId="6" fontId="9" fillId="0" borderId="35" xfId="8" applyNumberFormat="1" applyFont="1" applyBorder="1"/>
    <xf numFmtId="3" fontId="9" fillId="0" borderId="34" xfId="8" applyNumberFormat="1" applyFont="1" applyFill="1" applyBorder="1"/>
    <xf numFmtId="7" fontId="9" fillId="0" borderId="0" xfId="8" applyNumberFormat="1" applyFont="1" applyBorder="1"/>
    <xf numFmtId="0" fontId="9" fillId="0" borderId="0" xfId="8" applyFont="1" applyBorder="1"/>
    <xf numFmtId="0" fontId="9" fillId="0" borderId="0" xfId="8" applyFont="1"/>
    <xf numFmtId="0" fontId="9" fillId="0" borderId="30" xfId="8" applyFont="1" applyBorder="1" applyProtection="1"/>
    <xf numFmtId="6" fontId="9" fillId="0" borderId="31" xfId="8" applyNumberFormat="1" applyFont="1" applyBorder="1"/>
    <xf numFmtId="6" fontId="9" fillId="8" borderId="31" xfId="8" applyNumberFormat="1" applyFont="1" applyFill="1" applyBorder="1"/>
    <xf numFmtId="6" fontId="9" fillId="0" borderId="32" xfId="8" applyNumberFormat="1" applyFont="1" applyBorder="1"/>
    <xf numFmtId="3" fontId="9" fillId="0" borderId="31" xfId="8" applyNumberFormat="1" applyFont="1" applyFill="1" applyBorder="1"/>
    <xf numFmtId="0" fontId="9" fillId="0" borderId="28" xfId="8" applyFont="1" applyBorder="1" applyProtection="1"/>
    <xf numFmtId="6" fontId="9" fillId="0" borderId="15" xfId="8" applyNumberFormat="1" applyFont="1" applyBorder="1"/>
    <xf numFmtId="6" fontId="9" fillId="8" borderId="15" xfId="8" applyNumberFormat="1" applyFont="1" applyFill="1" applyBorder="1"/>
    <xf numFmtId="6" fontId="9" fillId="0" borderId="29" xfId="8" applyNumberFormat="1" applyFont="1" applyBorder="1"/>
    <xf numFmtId="3" fontId="9" fillId="0" borderId="15" xfId="8" applyNumberFormat="1" applyFont="1" applyFill="1" applyBorder="1"/>
    <xf numFmtId="6" fontId="9" fillId="9" borderId="34" xfId="8" applyNumberFormat="1" applyFont="1" applyFill="1" applyBorder="1"/>
    <xf numFmtId="0" fontId="9" fillId="2" borderId="4" xfId="8" applyFont="1" applyFill="1" applyBorder="1" applyProtection="1"/>
    <xf numFmtId="6" fontId="9" fillId="2" borderId="5" xfId="8" applyNumberFormat="1" applyFont="1" applyFill="1" applyBorder="1" applyProtection="1"/>
    <xf numFmtId="6" fontId="9" fillId="2" borderId="6" xfId="8" applyNumberFormat="1" applyFont="1" applyFill="1" applyBorder="1" applyProtection="1"/>
    <xf numFmtId="0" fontId="9" fillId="2" borderId="2" xfId="8" applyFont="1" applyFill="1" applyBorder="1" applyProtection="1"/>
    <xf numFmtId="0" fontId="9" fillId="0" borderId="11" xfId="8" applyFont="1" applyBorder="1" applyProtection="1"/>
    <xf numFmtId="6" fontId="9" fillId="0" borderId="7" xfId="8" applyNumberFormat="1" applyFont="1" applyBorder="1"/>
    <xf numFmtId="6" fontId="9" fillId="0" borderId="8" xfId="8" applyNumberFormat="1" applyFont="1" applyBorder="1"/>
    <xf numFmtId="38" fontId="9" fillId="0" borderId="13" xfId="8" applyNumberFormat="1" applyFont="1" applyBorder="1"/>
    <xf numFmtId="0" fontId="9" fillId="0" borderId="9" xfId="8" applyFont="1" applyBorder="1"/>
    <xf numFmtId="0" fontId="9" fillId="0" borderId="9" xfId="8" quotePrefix="1" applyFont="1" applyBorder="1" applyAlignment="1">
      <alignment horizontal="left"/>
    </xf>
    <xf numFmtId="0" fontId="9" fillId="0" borderId="0" xfId="8" applyFont="1" applyFill="1" applyBorder="1"/>
    <xf numFmtId="0" fontId="9" fillId="0" borderId="0" xfId="8" applyFont="1" applyFill="1" applyBorder="1" applyAlignment="1">
      <alignment horizontal="left" wrapText="1"/>
    </xf>
    <xf numFmtId="0" fontId="9" fillId="0" borderId="0" xfId="8" applyFont="1" applyBorder="1" applyAlignment="1">
      <alignment horizontal="left"/>
    </xf>
    <xf numFmtId="0" fontId="13" fillId="6" borderId="2" xfId="8" applyFont="1" applyFill="1" applyBorder="1" applyAlignment="1">
      <alignment horizontal="center" vertical="center"/>
    </xf>
    <xf numFmtId="0" fontId="13" fillId="6" borderId="2" xfId="8" applyFont="1" applyFill="1" applyBorder="1" applyAlignment="1">
      <alignment horizontal="center" vertical="center" wrapText="1"/>
    </xf>
    <xf numFmtId="0" fontId="13" fillId="10" borderId="2" xfId="8" quotePrefix="1" applyFont="1" applyFill="1" applyBorder="1" applyAlignment="1">
      <alignment horizontal="center" vertical="center" wrapText="1"/>
    </xf>
    <xf numFmtId="0" fontId="9" fillId="4" borderId="15" xfId="8" applyFont="1" applyFill="1" applyBorder="1" applyAlignment="1">
      <alignment vertical="center" wrapText="1"/>
    </xf>
    <xf numFmtId="0" fontId="9" fillId="4" borderId="15" xfId="8" quotePrefix="1" applyFont="1" applyFill="1" applyBorder="1" applyAlignment="1">
      <alignment horizontal="center" vertical="center" wrapText="1"/>
    </xf>
    <xf numFmtId="5" fontId="9" fillId="4" borderId="15" xfId="8" quotePrefix="1" applyNumberFormat="1" applyFont="1" applyFill="1" applyBorder="1" applyAlignment="1">
      <alignment horizontal="center" vertical="center" wrapText="1"/>
    </xf>
    <xf numFmtId="164" fontId="44" fillId="4" borderId="15" xfId="8" quotePrefix="1" applyNumberFormat="1" applyFont="1" applyFill="1" applyBorder="1" applyAlignment="1">
      <alignment horizontal="center" vertical="center" wrapText="1"/>
    </xf>
    <xf numFmtId="5" fontId="44" fillId="4" borderId="15" xfId="8" quotePrefix="1" applyNumberFormat="1" applyFont="1" applyFill="1" applyBorder="1" applyAlignment="1">
      <alignment horizontal="center" vertical="center" wrapText="1"/>
    </xf>
    <xf numFmtId="0" fontId="44" fillId="4" borderId="10" xfId="8" quotePrefix="1" applyFont="1" applyFill="1" applyBorder="1" applyAlignment="1">
      <alignment horizontal="center" vertical="center" wrapText="1"/>
    </xf>
    <xf numFmtId="0" fontId="9" fillId="0" borderId="0" xfId="8" applyFont="1" applyBorder="1" applyAlignment="1">
      <alignment vertical="center" wrapText="1"/>
    </xf>
    <xf numFmtId="0" fontId="9" fillId="0" borderId="0" xfId="8" applyFont="1" applyAlignment="1">
      <alignment vertical="center" wrapText="1"/>
    </xf>
    <xf numFmtId="0" fontId="9" fillId="0" borderId="34" xfId="8" applyFont="1" applyBorder="1" applyAlignment="1" applyProtection="1">
      <alignment vertical="center"/>
    </xf>
    <xf numFmtId="6" fontId="9" fillId="0" borderId="34" xfId="8" applyNumberFormat="1" applyFont="1" applyBorder="1" applyAlignment="1">
      <alignment vertical="center"/>
    </xf>
    <xf numFmtId="6" fontId="9" fillId="0" borderId="35" xfId="8" applyNumberFormat="1" applyFont="1" applyBorder="1" applyAlignment="1">
      <alignment vertical="center"/>
    </xf>
    <xf numFmtId="38" fontId="9" fillId="0" borderId="34" xfId="8" applyNumberFormat="1" applyFont="1" applyBorder="1" applyAlignment="1">
      <alignment vertical="center"/>
    </xf>
    <xf numFmtId="7" fontId="9" fillId="0" borderId="0" xfId="8" applyNumberFormat="1" applyFont="1" applyBorder="1" applyAlignment="1">
      <alignment vertical="center"/>
    </xf>
    <xf numFmtId="0" fontId="9" fillId="0" borderId="31" xfId="8" applyFont="1" applyBorder="1" applyAlignment="1" applyProtection="1">
      <alignment vertical="center"/>
    </xf>
    <xf numFmtId="6" fontId="9" fillId="0" borderId="31" xfId="8" applyNumberFormat="1" applyFont="1" applyBorder="1" applyAlignment="1">
      <alignment vertical="center"/>
    </xf>
    <xf numFmtId="6" fontId="9" fillId="8" borderId="31" xfId="8" applyNumberFormat="1" applyFont="1" applyFill="1" applyBorder="1" applyAlignment="1">
      <alignment vertical="center"/>
    </xf>
    <xf numFmtId="6" fontId="9" fillId="0" borderId="32" xfId="8" applyNumberFormat="1" applyFont="1" applyBorder="1" applyAlignment="1">
      <alignment vertical="center"/>
    </xf>
    <xf numFmtId="38" fontId="9" fillId="0" borderId="31" xfId="8" applyNumberFormat="1" applyFont="1" applyBorder="1" applyAlignment="1">
      <alignment vertical="center"/>
    </xf>
    <xf numFmtId="0" fontId="9" fillId="0" borderId="15" xfId="8" applyFont="1" applyBorder="1" applyAlignment="1" applyProtection="1">
      <alignment vertical="center"/>
    </xf>
    <xf numFmtId="6" fontId="9" fillId="0" borderId="15" xfId="8" applyNumberFormat="1" applyFont="1" applyBorder="1" applyAlignment="1">
      <alignment vertical="center"/>
    </xf>
    <xf numFmtId="6" fontId="9" fillId="8" borderId="15" xfId="8" applyNumberFormat="1" applyFont="1" applyFill="1" applyBorder="1" applyAlignment="1">
      <alignment vertical="center"/>
    </xf>
    <xf numFmtId="6" fontId="9" fillId="0" borderId="29" xfId="8" applyNumberFormat="1" applyFont="1" applyBorder="1" applyAlignment="1">
      <alignment vertical="center"/>
    </xf>
    <xf numFmtId="38" fontId="9" fillId="0" borderId="15" xfId="8" applyNumberFormat="1" applyFont="1" applyBorder="1" applyAlignment="1">
      <alignment vertical="center"/>
    </xf>
    <xf numFmtId="0" fontId="9" fillId="2" borderId="4" xfId="8" applyFont="1" applyFill="1" applyBorder="1" applyAlignment="1" applyProtection="1">
      <alignment vertical="center"/>
    </xf>
    <xf numFmtId="6" fontId="9" fillId="2" borderId="5" xfId="8" applyNumberFormat="1" applyFont="1" applyFill="1" applyBorder="1" applyAlignment="1" applyProtection="1">
      <alignment vertical="center"/>
    </xf>
    <xf numFmtId="6" fontId="9" fillId="2" borderId="6" xfId="8" applyNumberFormat="1" applyFont="1" applyFill="1" applyBorder="1" applyAlignment="1" applyProtection="1">
      <alignment vertical="center"/>
    </xf>
    <xf numFmtId="0" fontId="9" fillId="2" borderId="2" xfId="8" applyFont="1" applyFill="1" applyBorder="1" applyAlignment="1" applyProtection="1">
      <alignment vertical="center"/>
    </xf>
    <xf numFmtId="0" fontId="13" fillId="0" borderId="11" xfId="8" applyFont="1" applyBorder="1" applyAlignment="1" applyProtection="1">
      <alignment vertical="center"/>
    </xf>
    <xf numFmtId="6" fontId="13" fillId="0" borderId="16" xfId="8" applyNumberFormat="1" applyFont="1" applyBorder="1" applyAlignment="1">
      <alignment vertical="center"/>
    </xf>
    <xf numFmtId="6" fontId="13" fillId="0" borderId="7" xfId="8" applyNumberFormat="1" applyFont="1" applyBorder="1" applyAlignment="1">
      <alignment vertical="center"/>
    </xf>
    <xf numFmtId="6" fontId="13" fillId="0" borderId="8" xfId="8" applyNumberFormat="1" applyFont="1" applyBorder="1" applyAlignment="1">
      <alignment vertical="center"/>
    </xf>
    <xf numFmtId="38" fontId="13" fillId="0" borderId="13" xfId="8" applyNumberFormat="1" applyFont="1" applyBorder="1" applyAlignment="1">
      <alignment vertical="center"/>
    </xf>
    <xf numFmtId="0" fontId="12" fillId="8" borderId="0" xfId="96" quotePrefix="1" applyFont="1" applyFill="1" applyBorder="1" applyAlignment="1">
      <alignment horizontal="left"/>
    </xf>
    <xf numFmtId="0" fontId="46" fillId="0" borderId="0" xfId="8" applyFont="1" applyAlignment="1">
      <alignment horizontal="left" vertical="center"/>
    </xf>
    <xf numFmtId="0" fontId="9" fillId="0" borderId="0" xfId="8" applyFont="1" applyAlignment="1">
      <alignment horizontal="left" vertical="center"/>
    </xf>
    <xf numFmtId="1" fontId="9" fillId="0" borderId="0" xfId="8" applyNumberFormat="1" applyFont="1" applyAlignment="1">
      <alignment horizontal="center" vertical="center"/>
    </xf>
    <xf numFmtId="0" fontId="9" fillId="0" borderId="0" xfId="8" applyFont="1" applyAlignment="1">
      <alignment horizontal="center" vertical="center"/>
    </xf>
    <xf numFmtId="10" fontId="9" fillId="0" borderId="0" xfId="88" applyNumberFormat="1" applyFont="1" applyAlignment="1">
      <alignment horizontal="center" vertical="center"/>
    </xf>
    <xf numFmtId="0" fontId="9" fillId="0" borderId="0" xfId="8" applyFont="1" applyAlignment="1">
      <alignment horizontal="center" vertical="center" wrapText="1"/>
    </xf>
    <xf numFmtId="0" fontId="47" fillId="0" borderId="0" xfId="8" applyFont="1" applyAlignment="1">
      <alignment vertical="center"/>
    </xf>
    <xf numFmtId="0" fontId="47" fillId="0" borderId="36" xfId="8" applyFont="1" applyBorder="1" applyAlignment="1">
      <alignment horizontal="center" vertical="center"/>
    </xf>
    <xf numFmtId="38" fontId="46" fillId="0" borderId="36" xfId="8" applyNumberFormat="1" applyFont="1" applyBorder="1" applyAlignment="1">
      <alignment horizontal="center" vertical="center"/>
    </xf>
    <xf numFmtId="38" fontId="46" fillId="0" borderId="36" xfId="8" applyNumberFormat="1" applyFont="1" applyFill="1" applyBorder="1" applyAlignment="1">
      <alignment horizontal="center" vertical="center"/>
    </xf>
    <xf numFmtId="2" fontId="9" fillId="0" borderId="0" xfId="8" applyNumberFormat="1" applyFont="1" applyAlignment="1">
      <alignment vertical="center"/>
    </xf>
  </cellXfs>
  <cellStyles count="160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 2" xfId="7"/>
    <cellStyle name="Comma 2 2" xfId="43"/>
    <cellStyle name="Comma 2 3" xfId="98"/>
    <cellStyle name="Comma 2 4" xfId="130"/>
    <cellStyle name="Comma 3" xfId="44"/>
    <cellStyle name="Comma 3 2" xfId="45"/>
    <cellStyle name="Comma 4" xfId="46"/>
    <cellStyle name="Comma 5" xfId="47"/>
    <cellStyle name="Comma 5 2" xfId="48"/>
    <cellStyle name="Comma 5 3" xfId="49"/>
    <cellStyle name="Comma 5 3 2" xfId="105"/>
    <cellStyle name="Comma 5 3 3" xfId="137"/>
    <cellStyle name="Comma 5 4" xfId="50"/>
    <cellStyle name="Comma 5 4 2" xfId="106"/>
    <cellStyle name="Comma 5 4 3" xfId="138"/>
    <cellStyle name="Comma 5 5" xfId="104"/>
    <cellStyle name="Comma 5 6" xfId="136"/>
    <cellStyle name="Comma 6" xfId="51"/>
    <cellStyle name="Comma 6 2" xfId="52"/>
    <cellStyle name="Comma 6 2 2" xfId="108"/>
    <cellStyle name="Comma 6 2 3" xfId="140"/>
    <cellStyle name="Comma 6 3" xfId="107"/>
    <cellStyle name="Comma 6 4" xfId="139"/>
    <cellStyle name="Comma 7" xfId="53"/>
    <cellStyle name="Comma 7 2" xfId="54"/>
    <cellStyle name="Comma 7 2 2" xfId="110"/>
    <cellStyle name="Comma 7 2 3" xfId="142"/>
    <cellStyle name="Comma 7 3" xfId="109"/>
    <cellStyle name="Comma 7 4" xfId="141"/>
    <cellStyle name="Currency 2" xfId="1"/>
    <cellStyle name="Currency 2 2" xfId="55"/>
    <cellStyle name="Currency 3" xfId="56"/>
    <cellStyle name="Currency 3 2" xfId="57"/>
    <cellStyle name="Currency 4" xfId="95"/>
    <cellStyle name="Currency 4 2" xfId="127"/>
    <cellStyle name="Currency 4 3" xfId="159"/>
    <cellStyle name="Explanatory Text 2" xfId="58"/>
    <cellStyle name="Good 2" xfId="59"/>
    <cellStyle name="Heading 1 2" xfId="60"/>
    <cellStyle name="Heading 2 2" xfId="61"/>
    <cellStyle name="Heading 3 2" xfId="62"/>
    <cellStyle name="Heading 4 2" xfId="63"/>
    <cellStyle name="Hyperlink" xfId="2" builtinId="8"/>
    <cellStyle name="Input 2" xfId="64"/>
    <cellStyle name="Linked Cell 2" xfId="65"/>
    <cellStyle name="Neutral 2" xfId="66"/>
    <cellStyle name="Normal" xfId="0" builtinId="0"/>
    <cellStyle name="Normal 10" xfId="15"/>
    <cellStyle name="Normal 10 2" xfId="67"/>
    <cellStyle name="Normal 10 2 2" xfId="111"/>
    <cellStyle name="Normal 10 2 3" xfId="143"/>
    <cellStyle name="Normal 10 3" xfId="103"/>
    <cellStyle name="Normal 10 4" xfId="135"/>
    <cellStyle name="Normal 11" xfId="68"/>
    <cellStyle name="Normal 11 2" xfId="69"/>
    <cellStyle name="Normal 11 2 2" xfId="113"/>
    <cellStyle name="Normal 11 2 3" xfId="145"/>
    <cellStyle name="Normal 11 3" xfId="112"/>
    <cellStyle name="Normal 11 4" xfId="144"/>
    <cellStyle name="Normal 12" xfId="70"/>
    <cellStyle name="Normal 12 2" xfId="71"/>
    <cellStyle name="Normal 12 2 2" xfId="115"/>
    <cellStyle name="Normal 12 2 3" xfId="147"/>
    <cellStyle name="Normal 12 3" xfId="114"/>
    <cellStyle name="Normal 12 4" xfId="146"/>
    <cellStyle name="Normal 13" xfId="72"/>
    <cellStyle name="Normal 13 2" xfId="116"/>
    <cellStyle name="Normal 13 3" xfId="148"/>
    <cellStyle name="Normal 14" xfId="73"/>
    <cellStyle name="Normal 14 2" xfId="117"/>
    <cellStyle name="Normal 14 3" xfId="149"/>
    <cellStyle name="Normal 15" xfId="74"/>
    <cellStyle name="Normal 15 2" xfId="118"/>
    <cellStyle name="Normal 15 3" xfId="150"/>
    <cellStyle name="Normal 16" xfId="75"/>
    <cellStyle name="Normal 16 2" xfId="119"/>
    <cellStyle name="Normal 16 3" xfId="151"/>
    <cellStyle name="Normal 17" xfId="76"/>
    <cellStyle name="Normal 17 2" xfId="120"/>
    <cellStyle name="Normal 17 3" xfId="152"/>
    <cellStyle name="Normal 18" xfId="94"/>
    <cellStyle name="Normal 18 2" xfId="126"/>
    <cellStyle name="Normal 18 3" xfId="158"/>
    <cellStyle name="Normal 2" xfId="8"/>
    <cellStyle name="Normal 2 2" xfId="10"/>
    <cellStyle name="Normal 2 3" xfId="77"/>
    <cellStyle name="Normal 2 3 2" xfId="78"/>
    <cellStyle name="Normal 2 4" xfId="79"/>
    <cellStyle name="Normal 2 5" xfId="80"/>
    <cellStyle name="Normal 3" xfId="5"/>
    <cellStyle name="Normal 3 2" xfId="81"/>
    <cellStyle name="Normal 4" xfId="9"/>
    <cellStyle name="Normal 4 2" xfId="82"/>
    <cellStyle name="Normal 4 2 2" xfId="121"/>
    <cellStyle name="Normal 4 2 3" xfId="153"/>
    <cellStyle name="Normal 4 3" xfId="99"/>
    <cellStyle name="Normal 4 4" xfId="131"/>
    <cellStyle name="Normal 5" xfId="11"/>
    <cellStyle name="Normal 5 2" xfId="83"/>
    <cellStyle name="Normal 5 2 2" xfId="122"/>
    <cellStyle name="Normal 5 2 3" xfId="154"/>
    <cellStyle name="Normal 5 3" xfId="100"/>
    <cellStyle name="Normal 5 4" xfId="132"/>
    <cellStyle name="Normal 6" xfId="12"/>
    <cellStyle name="Normal 6 2" xfId="84"/>
    <cellStyle name="Normal 6 2 2" xfId="123"/>
    <cellStyle name="Normal 6 2 3" xfId="155"/>
    <cellStyle name="Normal 6 3" xfId="101"/>
    <cellStyle name="Normal 6 4" xfId="133"/>
    <cellStyle name="Normal 7" xfId="14"/>
    <cellStyle name="Normal 7 2" xfId="85"/>
    <cellStyle name="Normal 7 2 2" xfId="124"/>
    <cellStyle name="Normal 7 2 3" xfId="156"/>
    <cellStyle name="Normal 8" xfId="3"/>
    <cellStyle name="Normal 8 2" xfId="96"/>
    <cellStyle name="Normal 9" xfId="4"/>
    <cellStyle name="Normal 9 2" xfId="13"/>
    <cellStyle name="Normal 9 2 2" xfId="102"/>
    <cellStyle name="Normal 9 2 3" xfId="134"/>
    <cellStyle name="Normal 9 3" xfId="97"/>
    <cellStyle name="Normal 9 4" xfId="129"/>
    <cellStyle name="Normal_Sheet1 2 2" xfId="6"/>
    <cellStyle name="Normal_Sheet1 3 2" xfId="128"/>
    <cellStyle name="Note 2" xfId="86"/>
    <cellStyle name="Output 2" xfId="87"/>
    <cellStyle name="Percent 2" xfId="88"/>
    <cellStyle name="Percent 2 2" xfId="89"/>
    <cellStyle name="Percent 3" xfId="90"/>
    <cellStyle name="Percent 3 2" xfId="125"/>
    <cellStyle name="Percent 3 3" xfId="157"/>
    <cellStyle name="Title 2" xfId="91"/>
    <cellStyle name="Total 2" xfId="92"/>
    <cellStyle name="Warning Text 2" xfId="93"/>
  </cellStyles>
  <dxfs count="0"/>
  <tableStyles count="0" defaultTableStyle="TableStyleMedium9" defaultPivotStyle="PivotStyleLight16"/>
  <colors>
    <mruColors>
      <color rgb="FFFFFFCC"/>
      <color rgb="FFFFFF99"/>
      <color rgb="FFCC00FF"/>
      <color rgb="FF0000FF"/>
      <color rgb="FF5D97A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f\EFS\MFPAdm\MFP%20Budget%20Letter\2017-2018\Budget%20Letter\July%202017\FY2017-18%20MFP%20Budget%20Letter_Ju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7-18%20Initial%20Charter%20Per%20Pupil%20Amounts%20(Type%201,%202,%203,%203B,%20and%204%20Charter%20Schools)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Summary_Proposed"/>
      <sheetName val="Natural Disaster"/>
      <sheetName val="Sheet1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1_RSD Orleans"/>
      <sheetName val="5B1A_Type 3B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K_Tallulah"/>
      <sheetName val="5C1L_Northshore"/>
      <sheetName val="5C1M_BR Charter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1AE_Noble Minds"/>
      <sheetName val="5C1AF_JCFA-Laf"/>
      <sheetName val="5C1AG_Collegiate"/>
      <sheetName val="5C1AH_BRUP"/>
      <sheetName val="5C2_LAVCA"/>
      <sheetName val="5C3_UnvView"/>
      <sheetName val="6_Local Deduct Calc"/>
      <sheetName val="7_Local Revenue"/>
      <sheetName val="8_2.1.17 SIS"/>
      <sheetName val="8A_2.1.17 3B&amp;5"/>
      <sheetName val="Source Data"/>
      <sheetName val="Per Pupil_Weighted 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F7">
            <v>671</v>
          </cell>
        </row>
        <row r="15">
          <cell r="AM15">
            <v>4691.9778413511003</v>
          </cell>
        </row>
        <row r="23">
          <cell r="AM23">
            <v>3374.8960563700421</v>
          </cell>
        </row>
        <row r="42">
          <cell r="AM42">
            <v>3554.4917863119881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">
          <cell r="P7">
            <v>2618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7">
          <cell r="C7">
            <v>0</v>
          </cell>
        </row>
      </sheetData>
      <sheetData sheetId="58">
        <row r="7">
          <cell r="C7">
            <v>0.95000000000000007</v>
          </cell>
        </row>
      </sheetData>
      <sheetData sheetId="59">
        <row r="7">
          <cell r="C7"/>
        </row>
      </sheetData>
      <sheetData sheetId="60">
        <row r="7">
          <cell r="C7"/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7">
          <cell r="H7">
            <v>3001.0047326058207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-18 Initial_Type1,1B,2,3,3B,4"/>
      <sheetName val="FY17-18 Initial Type 5"/>
      <sheetName val="Detail Calculation exclude debt"/>
      <sheetName val="Detail Calculation for debt"/>
      <sheetName val="2.1.17 SI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abSelected="1" zoomScale="90" zoomScaleNormal="90" zoomScaleSheetLayoutView="98" workbookViewId="0">
      <pane xSplit="2" ySplit="6" topLeftCell="C7" activePane="bottomRight" state="frozen"/>
      <selection activeCell="F44" sqref="F44"/>
      <selection pane="topRight" activeCell="F44" sqref="F44"/>
      <selection pane="bottomLeft" activeCell="F44" sqref="F44"/>
      <selection pane="bottomRight" activeCell="A2" sqref="A2:O2"/>
    </sheetView>
  </sheetViews>
  <sheetFormatPr defaultColWidth="9.140625" defaultRowHeight="18" x14ac:dyDescent="0.25"/>
  <cols>
    <col min="1" max="1" width="4.5703125" style="37" customWidth="1"/>
    <col min="2" max="2" width="18.7109375" style="37" customWidth="1"/>
    <col min="3" max="3" width="17" style="37" customWidth="1"/>
    <col min="4" max="4" width="2.42578125" style="82" customWidth="1"/>
    <col min="5" max="5" width="17.85546875" style="37" bestFit="1" customWidth="1"/>
    <col min="6" max="8" width="17" style="37" customWidth="1"/>
    <col min="9" max="9" width="2.42578125" style="83" customWidth="1"/>
    <col min="10" max="15" width="17" style="37" customWidth="1"/>
    <col min="16" max="16384" width="9.140625" style="37"/>
  </cols>
  <sheetData>
    <row r="1" spans="1:66" ht="30" customHeight="1" x14ac:dyDescent="0.25">
      <c r="A1" s="36" t="s">
        <v>285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66" ht="30" customHeight="1" x14ac:dyDescent="0.25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66" ht="22.9" customHeight="1" x14ac:dyDescent="0.25">
      <c r="A3" s="38" t="s">
        <v>283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66" ht="25.9" customHeight="1" x14ac:dyDescent="0.25">
      <c r="A4" s="39"/>
      <c r="B4" s="39"/>
      <c r="C4" s="39"/>
      <c r="D4" s="40"/>
      <c r="E4" s="39"/>
      <c r="F4" s="39"/>
      <c r="G4" s="39"/>
      <c r="H4" s="39"/>
      <c r="I4" s="41"/>
      <c r="J4" s="39"/>
      <c r="K4" s="39"/>
      <c r="L4" s="39"/>
      <c r="M4" s="39"/>
      <c r="N4" s="39"/>
      <c r="O4" s="39"/>
    </row>
    <row r="5" spans="1:66" s="47" customFormat="1" ht="25.15" customHeight="1" x14ac:dyDescent="0.2">
      <c r="A5" s="42"/>
      <c r="B5" s="42"/>
      <c r="C5" s="42"/>
      <c r="D5" s="43"/>
      <c r="E5" s="44" t="s">
        <v>14</v>
      </c>
      <c r="F5" s="44"/>
      <c r="G5" s="44"/>
      <c r="H5" s="44"/>
      <c r="I5" s="45"/>
      <c r="J5" s="46" t="s">
        <v>15</v>
      </c>
      <c r="K5" s="46"/>
      <c r="L5" s="46"/>
      <c r="M5" s="46"/>
      <c r="N5" s="46"/>
      <c r="O5" s="46"/>
    </row>
    <row r="6" spans="1:66" s="52" customFormat="1" ht="190.9" customHeight="1" x14ac:dyDescent="0.2">
      <c r="A6" s="48"/>
      <c r="B6" s="49" t="s">
        <v>0</v>
      </c>
      <c r="C6" s="28" t="s">
        <v>277</v>
      </c>
      <c r="D6" s="50"/>
      <c r="E6" s="27" t="s">
        <v>278</v>
      </c>
      <c r="F6" s="30" t="s">
        <v>273</v>
      </c>
      <c r="G6" s="28" t="s">
        <v>116</v>
      </c>
      <c r="H6" s="30" t="s">
        <v>274</v>
      </c>
      <c r="I6" s="26"/>
      <c r="J6" s="27" t="s">
        <v>278</v>
      </c>
      <c r="K6" s="27" t="s">
        <v>279</v>
      </c>
      <c r="L6" s="27" t="s">
        <v>280</v>
      </c>
      <c r="M6" s="29" t="s">
        <v>275</v>
      </c>
      <c r="N6" s="28" t="s">
        <v>116</v>
      </c>
      <c r="O6" s="29" t="s">
        <v>276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</row>
    <row r="7" spans="1:66" s="51" customFormat="1" ht="15" customHeight="1" x14ac:dyDescent="0.2">
      <c r="A7" s="53"/>
      <c r="B7" s="54"/>
      <c r="C7" s="55" t="s">
        <v>21</v>
      </c>
      <c r="D7" s="56"/>
      <c r="E7" s="55" t="s">
        <v>22</v>
      </c>
      <c r="F7" s="55" t="s">
        <v>13</v>
      </c>
      <c r="G7" s="55" t="s">
        <v>23</v>
      </c>
      <c r="H7" s="55" t="s">
        <v>20</v>
      </c>
      <c r="I7" s="56"/>
      <c r="J7" s="55" t="s">
        <v>24</v>
      </c>
      <c r="K7" s="55" t="s">
        <v>25</v>
      </c>
      <c r="L7" s="55" t="s">
        <v>29</v>
      </c>
      <c r="M7" s="55" t="s">
        <v>27</v>
      </c>
      <c r="N7" s="55" t="s">
        <v>28</v>
      </c>
      <c r="O7" s="55" t="s">
        <v>30</v>
      </c>
    </row>
    <row r="8" spans="1:66" s="62" customFormat="1" ht="24" customHeight="1" x14ac:dyDescent="0.2">
      <c r="A8" s="57" t="s">
        <v>41</v>
      </c>
      <c r="B8" s="57" t="s">
        <v>113</v>
      </c>
      <c r="C8" s="58">
        <f>'[1]3_Levels 1&amp;2'!$AM$15</f>
        <v>4691.9778413511003</v>
      </c>
      <c r="D8" s="59"/>
      <c r="E8" s="58">
        <f>'Detail Calculation exclude debt'!P11</f>
        <v>4335</v>
      </c>
      <c r="F8" s="60">
        <f t="shared" ref="F8:F10" si="0">+E8+C8</f>
        <v>9026.9778413511012</v>
      </c>
      <c r="G8" s="58">
        <v>744.76</v>
      </c>
      <c r="H8" s="60">
        <f t="shared" ref="H8:H10" si="1">F8+G8</f>
        <v>9771.7378413511015</v>
      </c>
      <c r="I8" s="59"/>
      <c r="J8" s="58">
        <f t="shared" ref="J8:J10" si="2">E8</f>
        <v>4335</v>
      </c>
      <c r="K8" s="58">
        <f>'Detail Calculation for debt'!N11</f>
        <v>718</v>
      </c>
      <c r="L8" s="58">
        <f t="shared" ref="L8:L10" si="3">J8+K8</f>
        <v>5053</v>
      </c>
      <c r="M8" s="61">
        <f t="shared" ref="M8:M10" si="4">C8+J8+K8</f>
        <v>9744.9778413511012</v>
      </c>
      <c r="N8" s="58">
        <f t="shared" ref="N8:N10" si="5">G8</f>
        <v>744.76</v>
      </c>
      <c r="O8" s="61">
        <f t="shared" ref="O8:O10" si="6">M8+N8</f>
        <v>10489.737841351101</v>
      </c>
    </row>
    <row r="9" spans="1:66" s="51" customFormat="1" ht="24" customHeight="1" x14ac:dyDescent="0.2">
      <c r="A9" s="63" t="s">
        <v>50</v>
      </c>
      <c r="B9" s="63" t="s">
        <v>114</v>
      </c>
      <c r="C9" s="64">
        <f>'[1]3_Levels 1&amp;2'!$AM$23</f>
        <v>3374.8960563700421</v>
      </c>
      <c r="D9" s="59"/>
      <c r="E9" s="64">
        <f>'Detail Calculation exclude debt'!P19</f>
        <v>6614</v>
      </c>
      <c r="F9" s="65">
        <f t="shared" si="0"/>
        <v>9988.8960563700421</v>
      </c>
      <c r="G9" s="64">
        <v>801.47762416806802</v>
      </c>
      <c r="H9" s="65">
        <f t="shared" si="1"/>
        <v>10790.37368053811</v>
      </c>
      <c r="I9" s="59"/>
      <c r="J9" s="64">
        <f t="shared" si="2"/>
        <v>6614</v>
      </c>
      <c r="K9" s="64">
        <f>'Detail Calculation for debt'!N19</f>
        <v>944</v>
      </c>
      <c r="L9" s="64">
        <f t="shared" si="3"/>
        <v>7558</v>
      </c>
      <c r="M9" s="66">
        <f t="shared" si="4"/>
        <v>10932.896056370042</v>
      </c>
      <c r="N9" s="64">
        <f t="shared" si="5"/>
        <v>801.47762416806802</v>
      </c>
      <c r="O9" s="66">
        <f t="shared" si="6"/>
        <v>11734.37368053811</v>
      </c>
    </row>
    <row r="10" spans="1:66" s="51" customFormat="1" ht="24" customHeight="1" x14ac:dyDescent="0.2">
      <c r="A10" s="67" t="s">
        <v>70</v>
      </c>
      <c r="B10" s="67" t="s">
        <v>115</v>
      </c>
      <c r="C10" s="68">
        <f>'[1]3_Levels 1&amp;2'!$AM$42</f>
        <v>3554.4917863119881</v>
      </c>
      <c r="D10" s="59"/>
      <c r="E10" s="68">
        <f>'Detail Calculation exclude debt'!P38</f>
        <v>5437</v>
      </c>
      <c r="F10" s="69">
        <f t="shared" si="0"/>
        <v>8991.4917863119881</v>
      </c>
      <c r="G10" s="68">
        <v>746.0335616438357</v>
      </c>
      <c r="H10" s="69">
        <f t="shared" si="1"/>
        <v>9737.5253479558232</v>
      </c>
      <c r="I10" s="59"/>
      <c r="J10" s="68">
        <f t="shared" si="2"/>
        <v>5437</v>
      </c>
      <c r="K10" s="68">
        <f>'Detail Calculation for debt'!N38</f>
        <v>818</v>
      </c>
      <c r="L10" s="68">
        <f t="shared" si="3"/>
        <v>6255</v>
      </c>
      <c r="M10" s="70">
        <f t="shared" si="4"/>
        <v>9809.4917863119881</v>
      </c>
      <c r="N10" s="68">
        <f t="shared" si="5"/>
        <v>746.0335616438357</v>
      </c>
      <c r="O10" s="70">
        <f t="shared" si="6"/>
        <v>10555.525347955823</v>
      </c>
    </row>
    <row r="11" spans="1:66" s="74" customFormat="1" ht="27.6" customHeight="1" x14ac:dyDescent="0.2">
      <c r="A11" s="71"/>
      <c r="B11" s="72" t="s">
        <v>111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66" s="77" customFormat="1" ht="12.75" x14ac:dyDescent="0.2">
      <c r="A12" s="45"/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66" s="77" customFormat="1" ht="18" customHeight="1" x14ac:dyDescent="0.2">
      <c r="A13" s="45"/>
      <c r="B13" s="78" t="s">
        <v>26</v>
      </c>
      <c r="C13" s="45"/>
      <c r="D13" s="78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66" s="77" customFormat="1" ht="18" customHeight="1" x14ac:dyDescent="0.2">
      <c r="A14" s="45"/>
      <c r="B14" s="78" t="s">
        <v>198</v>
      </c>
      <c r="C14" s="45"/>
      <c r="D14" s="78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66" s="77" customFormat="1" ht="18" customHeight="1" x14ac:dyDescent="0.2">
      <c r="A15" s="45"/>
      <c r="B15" s="79" t="s">
        <v>281</v>
      </c>
      <c r="C15" s="45"/>
      <c r="D15" s="78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66" s="51" customFormat="1" x14ac:dyDescent="0.2">
      <c r="D16" s="80"/>
      <c r="I16" s="81"/>
    </row>
    <row r="17" spans="4:9" s="51" customFormat="1" x14ac:dyDescent="0.2">
      <c r="D17" s="80"/>
      <c r="I17" s="81"/>
    </row>
    <row r="18" spans="4:9" s="51" customFormat="1" x14ac:dyDescent="0.2">
      <c r="D18" s="80"/>
      <c r="I18" s="81"/>
    </row>
    <row r="19" spans="4:9" s="51" customFormat="1" x14ac:dyDescent="0.2">
      <c r="D19" s="80"/>
      <c r="I19" s="81"/>
    </row>
    <row r="20" spans="4:9" s="51" customFormat="1" x14ac:dyDescent="0.2">
      <c r="D20" s="80"/>
      <c r="I20" s="81"/>
    </row>
    <row r="21" spans="4:9" s="51" customFormat="1" x14ac:dyDescent="0.2">
      <c r="D21" s="80"/>
      <c r="I21" s="81"/>
    </row>
    <row r="22" spans="4:9" s="51" customFormat="1" x14ac:dyDescent="0.2">
      <c r="D22" s="80"/>
      <c r="I22" s="81"/>
    </row>
    <row r="23" spans="4:9" s="51" customFormat="1" x14ac:dyDescent="0.2">
      <c r="D23" s="80"/>
      <c r="I23" s="81"/>
    </row>
    <row r="24" spans="4:9" s="51" customFormat="1" x14ac:dyDescent="0.2">
      <c r="D24" s="80"/>
      <c r="I24" s="81"/>
    </row>
    <row r="25" spans="4:9" s="51" customFormat="1" x14ac:dyDescent="0.2">
      <c r="D25" s="80"/>
      <c r="I25" s="81"/>
    </row>
    <row r="26" spans="4:9" s="51" customFormat="1" x14ac:dyDescent="0.2">
      <c r="D26" s="80"/>
      <c r="I26" s="81"/>
    </row>
    <row r="27" spans="4:9" s="51" customFormat="1" x14ac:dyDescent="0.2">
      <c r="D27" s="80"/>
      <c r="I27" s="81"/>
    </row>
    <row r="28" spans="4:9" s="51" customFormat="1" x14ac:dyDescent="0.2">
      <c r="D28" s="80"/>
      <c r="I28" s="81"/>
    </row>
  </sheetData>
  <mergeCells count="5">
    <mergeCell ref="A1:O1"/>
    <mergeCell ref="A2:O2"/>
    <mergeCell ref="A3:O3"/>
    <mergeCell ref="E5:H5"/>
    <mergeCell ref="J5:O5"/>
  </mergeCells>
  <printOptions horizontalCentered="1"/>
  <pageMargins left="0.25" right="0.25" top="0.9" bottom="0.35" header="0.25" footer="0.25"/>
  <pageSetup paperSize="5" scale="7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9"/>
  <sheetViews>
    <sheetView zoomScaleNormal="100" zoomScaleSheetLayoutView="80" workbookViewId="0">
      <pane xSplit="1" ySplit="2" topLeftCell="B3" activePane="bottomRight" state="frozen"/>
      <selection activeCell="F44" sqref="F44"/>
      <selection pane="topRight" activeCell="F44" sqref="F44"/>
      <selection pane="bottomLeft" activeCell="F44" sqref="F44"/>
      <selection pane="bottomRight" activeCell="F44" sqref="F44"/>
    </sheetView>
  </sheetViews>
  <sheetFormatPr defaultColWidth="9.140625" defaultRowHeight="12.75" x14ac:dyDescent="0.2"/>
  <cols>
    <col min="1" max="1" width="18.7109375" style="103" customWidth="1"/>
    <col min="2" max="2" width="21.5703125" style="103" customWidth="1"/>
    <col min="3" max="3" width="15.5703125" style="103" customWidth="1"/>
    <col min="4" max="4" width="14.28515625" style="103" customWidth="1"/>
    <col min="5" max="5" width="13.7109375" style="103" bestFit="1" customWidth="1"/>
    <col min="6" max="6" width="14.28515625" style="103" customWidth="1"/>
    <col min="7" max="7" width="15.42578125" style="103" customWidth="1"/>
    <col min="8" max="8" width="11.85546875" style="2" customWidth="1"/>
    <col min="9" max="9" width="12" style="103" customWidth="1"/>
    <col min="10" max="10" width="13.7109375" style="103" customWidth="1"/>
    <col min="11" max="11" width="12.7109375" style="103" bestFit="1" customWidth="1"/>
    <col min="12" max="12" width="11" style="103" customWidth="1"/>
    <col min="13" max="13" width="12.5703125" style="103" bestFit="1" customWidth="1"/>
    <col min="14" max="14" width="14.5703125" style="103" customWidth="1"/>
    <col min="15" max="15" width="11.7109375" style="103" bestFit="1" customWidth="1"/>
    <col min="16" max="16" width="10.7109375" style="103" customWidth="1"/>
    <col min="17" max="16384" width="9.140625" style="103"/>
  </cols>
  <sheetData>
    <row r="1" spans="1:19" s="89" customFormat="1" ht="108" customHeight="1" x14ac:dyDescent="0.2">
      <c r="A1" s="84" t="s">
        <v>0</v>
      </c>
      <c r="B1" s="85" t="s">
        <v>186</v>
      </c>
      <c r="C1" s="85" t="s">
        <v>187</v>
      </c>
      <c r="D1" s="85" t="s">
        <v>188</v>
      </c>
      <c r="E1" s="86" t="s">
        <v>200</v>
      </c>
      <c r="F1" s="86" t="s">
        <v>199</v>
      </c>
      <c r="G1" s="28" t="s">
        <v>108</v>
      </c>
      <c r="H1" s="85" t="s">
        <v>189</v>
      </c>
      <c r="I1" s="85" t="s">
        <v>194</v>
      </c>
      <c r="J1" s="85" t="s">
        <v>191</v>
      </c>
      <c r="K1" s="85" t="s">
        <v>192</v>
      </c>
      <c r="L1" s="85" t="s">
        <v>193</v>
      </c>
      <c r="M1" s="86" t="s">
        <v>184</v>
      </c>
      <c r="N1" s="28" t="s">
        <v>109</v>
      </c>
      <c r="O1" s="86" t="s">
        <v>272</v>
      </c>
      <c r="P1" s="87" t="s">
        <v>110</v>
      </c>
      <c r="Q1" s="88"/>
      <c r="R1" s="88"/>
      <c r="S1" s="88"/>
    </row>
    <row r="2" spans="1:19" s="96" customFormat="1" x14ac:dyDescent="0.2">
      <c r="A2" s="90"/>
      <c r="B2" s="91" t="s">
        <v>3</v>
      </c>
      <c r="C2" s="91" t="s">
        <v>4</v>
      </c>
      <c r="D2" s="91" t="s">
        <v>5</v>
      </c>
      <c r="E2" s="92" t="s">
        <v>31</v>
      </c>
      <c r="F2" s="92" t="s">
        <v>32</v>
      </c>
      <c r="G2" s="93" t="s">
        <v>202</v>
      </c>
      <c r="H2" s="91" t="s">
        <v>6</v>
      </c>
      <c r="I2" s="91" t="s">
        <v>7</v>
      </c>
      <c r="J2" s="91" t="s">
        <v>8</v>
      </c>
      <c r="K2" s="91" t="s">
        <v>9</v>
      </c>
      <c r="L2" s="91" t="s">
        <v>10</v>
      </c>
      <c r="M2" s="94" t="s">
        <v>197</v>
      </c>
      <c r="N2" s="93" t="s">
        <v>196</v>
      </c>
      <c r="O2" s="91" t="s">
        <v>18</v>
      </c>
      <c r="P2" s="91" t="s">
        <v>195</v>
      </c>
      <c r="Q2" s="95"/>
      <c r="R2" s="95"/>
      <c r="S2" s="95"/>
    </row>
    <row r="3" spans="1:19" ht="14.45" customHeight="1" x14ac:dyDescent="0.2">
      <c r="A3" s="97" t="s">
        <v>178</v>
      </c>
      <c r="B3" s="98">
        <v>11764068</v>
      </c>
      <c r="C3" s="98">
        <v>11928000</v>
      </c>
      <c r="D3" s="98">
        <v>450000</v>
      </c>
      <c r="E3" s="98"/>
      <c r="F3" s="98">
        <v>-2618</v>
      </c>
      <c r="G3" s="98">
        <v>24139450</v>
      </c>
      <c r="H3" s="98">
        <v>0</v>
      </c>
      <c r="I3" s="99">
        <v>0</v>
      </c>
      <c r="J3" s="98">
        <v>109000</v>
      </c>
      <c r="K3" s="98">
        <v>182000</v>
      </c>
      <c r="L3" s="98">
        <v>0</v>
      </c>
      <c r="M3" s="98">
        <v>291000</v>
      </c>
      <c r="N3" s="98">
        <v>23848450</v>
      </c>
      <c r="O3" s="100">
        <v>9608.1329999999998</v>
      </c>
      <c r="P3" s="98">
        <v>2482</v>
      </c>
      <c r="Q3" s="101"/>
      <c r="R3" s="102"/>
      <c r="S3" s="102"/>
    </row>
    <row r="4" spans="1:19" ht="14.45" customHeight="1" x14ac:dyDescent="0.2">
      <c r="A4" s="104" t="s">
        <v>117</v>
      </c>
      <c r="B4" s="105">
        <v>2733747</v>
      </c>
      <c r="C4" s="105">
        <v>7300000</v>
      </c>
      <c r="D4" s="105">
        <v>1440</v>
      </c>
      <c r="E4" s="105"/>
      <c r="F4" s="106">
        <v>-2557</v>
      </c>
      <c r="G4" s="105">
        <v>10032630</v>
      </c>
      <c r="H4" s="105">
        <v>0</v>
      </c>
      <c r="I4" s="107">
        <v>0</v>
      </c>
      <c r="J4" s="105">
        <v>82100</v>
      </c>
      <c r="K4" s="105">
        <v>0</v>
      </c>
      <c r="L4" s="105">
        <v>0</v>
      </c>
      <c r="M4" s="105">
        <v>82100</v>
      </c>
      <c r="N4" s="105">
        <v>9950530</v>
      </c>
      <c r="O4" s="108">
        <v>4056</v>
      </c>
      <c r="P4" s="105">
        <v>2453</v>
      </c>
      <c r="Q4" s="102"/>
      <c r="R4" s="102"/>
      <c r="S4" s="102"/>
    </row>
    <row r="5" spans="1:19" ht="14.45" customHeight="1" x14ac:dyDescent="0.2">
      <c r="A5" s="104" t="s">
        <v>118</v>
      </c>
      <c r="B5" s="105">
        <v>53392491</v>
      </c>
      <c r="C5" s="105">
        <v>70519547</v>
      </c>
      <c r="D5" s="105">
        <v>0</v>
      </c>
      <c r="E5" s="105"/>
      <c r="F5" s="106">
        <v>-8432</v>
      </c>
      <c r="G5" s="105">
        <v>123903606</v>
      </c>
      <c r="H5" s="105">
        <v>0</v>
      </c>
      <c r="I5" s="107">
        <v>0</v>
      </c>
      <c r="J5" s="105">
        <v>0</v>
      </c>
      <c r="K5" s="105">
        <v>0</v>
      </c>
      <c r="L5" s="105">
        <v>0</v>
      </c>
      <c r="M5" s="105">
        <v>0</v>
      </c>
      <c r="N5" s="105">
        <v>123903606</v>
      </c>
      <c r="O5" s="108">
        <v>21748</v>
      </c>
      <c r="P5" s="105">
        <v>5697</v>
      </c>
      <c r="Q5" s="102"/>
      <c r="R5" s="102"/>
      <c r="S5" s="102"/>
    </row>
    <row r="6" spans="1:19" ht="14.45" customHeight="1" x14ac:dyDescent="0.2">
      <c r="A6" s="104" t="s">
        <v>119</v>
      </c>
      <c r="B6" s="105">
        <v>7701795</v>
      </c>
      <c r="C6" s="105">
        <v>5008344</v>
      </c>
      <c r="D6" s="105">
        <v>4889</v>
      </c>
      <c r="E6" s="105"/>
      <c r="F6" s="106">
        <v>0</v>
      </c>
      <c r="G6" s="105">
        <v>12715028</v>
      </c>
      <c r="H6" s="105">
        <v>37500</v>
      </c>
      <c r="I6" s="107">
        <v>0</v>
      </c>
      <c r="J6" s="105">
        <v>279794</v>
      </c>
      <c r="K6" s="105">
        <v>0</v>
      </c>
      <c r="L6" s="105">
        <v>12300</v>
      </c>
      <c r="M6" s="105">
        <v>329594</v>
      </c>
      <c r="N6" s="105">
        <v>12385434</v>
      </c>
      <c r="O6" s="108">
        <v>3370</v>
      </c>
      <c r="P6" s="105">
        <v>3675</v>
      </c>
      <c r="Q6" s="102"/>
      <c r="R6" s="102"/>
      <c r="S6" s="102"/>
    </row>
    <row r="7" spans="1:19" ht="14.45" customHeight="1" x14ac:dyDescent="0.2">
      <c r="A7" s="109" t="s">
        <v>120</v>
      </c>
      <c r="B7" s="110">
        <v>3232650</v>
      </c>
      <c r="C7" s="110">
        <v>7692422</v>
      </c>
      <c r="D7" s="110">
        <v>103300</v>
      </c>
      <c r="E7" s="110"/>
      <c r="F7" s="111">
        <v>-5782</v>
      </c>
      <c r="G7" s="110">
        <v>11022590</v>
      </c>
      <c r="H7" s="110">
        <v>0</v>
      </c>
      <c r="I7" s="112">
        <v>0</v>
      </c>
      <c r="J7" s="110">
        <v>0</v>
      </c>
      <c r="K7" s="110">
        <v>0</v>
      </c>
      <c r="L7" s="110">
        <v>0</v>
      </c>
      <c r="M7" s="110">
        <v>0</v>
      </c>
      <c r="N7" s="110">
        <v>11022590</v>
      </c>
      <c r="O7" s="113">
        <v>5392</v>
      </c>
      <c r="P7" s="110">
        <v>2044</v>
      </c>
      <c r="Q7" s="102"/>
      <c r="R7" s="102"/>
      <c r="S7" s="102"/>
    </row>
    <row r="8" spans="1:19" ht="14.45" customHeight="1" x14ac:dyDescent="0.2">
      <c r="A8" s="97" t="s">
        <v>121</v>
      </c>
      <c r="B8" s="98">
        <v>8161187</v>
      </c>
      <c r="C8" s="98">
        <v>11209693</v>
      </c>
      <c r="D8" s="98">
        <v>13</v>
      </c>
      <c r="E8" s="98"/>
      <c r="F8" s="98">
        <v>-3313</v>
      </c>
      <c r="G8" s="98">
        <v>19367580</v>
      </c>
      <c r="H8" s="98">
        <v>0</v>
      </c>
      <c r="I8" s="99">
        <v>0</v>
      </c>
      <c r="J8" s="98">
        <v>0</v>
      </c>
      <c r="K8" s="98">
        <v>209622</v>
      </c>
      <c r="L8" s="98">
        <v>0</v>
      </c>
      <c r="M8" s="98">
        <v>209622</v>
      </c>
      <c r="N8" s="98">
        <v>19157958</v>
      </c>
      <c r="O8" s="100">
        <v>5838</v>
      </c>
      <c r="P8" s="98">
        <v>3282</v>
      </c>
      <c r="Q8" s="102"/>
      <c r="R8" s="102"/>
      <c r="S8" s="102"/>
    </row>
    <row r="9" spans="1:19" ht="14.45" customHeight="1" x14ac:dyDescent="0.2">
      <c r="A9" s="104" t="s">
        <v>122</v>
      </c>
      <c r="B9" s="105">
        <v>20146680</v>
      </c>
      <c r="C9" s="105">
        <v>3581900</v>
      </c>
      <c r="D9" s="105">
        <v>0</v>
      </c>
      <c r="E9" s="105"/>
      <c r="F9" s="106">
        <v>-8313</v>
      </c>
      <c r="G9" s="105">
        <v>23720267</v>
      </c>
      <c r="H9" s="105">
        <v>0</v>
      </c>
      <c r="I9" s="107">
        <v>0</v>
      </c>
      <c r="J9" s="105">
        <v>0</v>
      </c>
      <c r="K9" s="105">
        <v>55536</v>
      </c>
      <c r="L9" s="105">
        <v>0</v>
      </c>
      <c r="M9" s="105">
        <v>55536</v>
      </c>
      <c r="N9" s="105">
        <v>23664731</v>
      </c>
      <c r="O9" s="108">
        <v>2142</v>
      </c>
      <c r="P9" s="105">
        <v>11048</v>
      </c>
      <c r="Q9" s="102"/>
      <c r="R9" s="102"/>
      <c r="S9" s="102"/>
    </row>
    <row r="10" spans="1:19" ht="14.45" customHeight="1" x14ac:dyDescent="0.2">
      <c r="A10" s="104" t="s">
        <v>123</v>
      </c>
      <c r="B10" s="105">
        <v>49865159</v>
      </c>
      <c r="C10" s="105">
        <v>41900000</v>
      </c>
      <c r="D10" s="105">
        <v>8000</v>
      </c>
      <c r="E10" s="105"/>
      <c r="F10" s="106">
        <v>-9324</v>
      </c>
      <c r="G10" s="105">
        <v>91763835</v>
      </c>
      <c r="H10" s="105">
        <v>0</v>
      </c>
      <c r="I10" s="107">
        <v>0</v>
      </c>
      <c r="J10" s="105">
        <v>1535689</v>
      </c>
      <c r="K10" s="105">
        <v>430000</v>
      </c>
      <c r="L10" s="105">
        <v>0</v>
      </c>
      <c r="M10" s="105">
        <v>1965689</v>
      </c>
      <c r="N10" s="105">
        <v>89798146</v>
      </c>
      <c r="O10" s="108">
        <v>22008</v>
      </c>
      <c r="P10" s="105">
        <v>4080</v>
      </c>
      <c r="Q10" s="102"/>
      <c r="R10" s="102"/>
      <c r="S10" s="102"/>
    </row>
    <row r="11" spans="1:19" ht="14.45" customHeight="1" x14ac:dyDescent="0.2">
      <c r="A11" s="104" t="s">
        <v>113</v>
      </c>
      <c r="B11" s="105">
        <v>102451331</v>
      </c>
      <c r="C11" s="105">
        <v>73777428</v>
      </c>
      <c r="D11" s="105">
        <v>0</v>
      </c>
      <c r="E11" s="105"/>
      <c r="F11" s="106">
        <v>-94062</v>
      </c>
      <c r="G11" s="105">
        <v>176134697</v>
      </c>
      <c r="H11" s="105">
        <v>0</v>
      </c>
      <c r="I11" s="107">
        <v>12573</v>
      </c>
      <c r="J11" s="105">
        <v>2991259</v>
      </c>
      <c r="K11" s="105">
        <v>255999</v>
      </c>
      <c r="L11" s="105">
        <v>140233</v>
      </c>
      <c r="M11" s="105">
        <v>3400064</v>
      </c>
      <c r="N11" s="105">
        <v>172734633</v>
      </c>
      <c r="O11" s="108">
        <v>39849</v>
      </c>
      <c r="P11" s="105">
        <v>4335</v>
      </c>
      <c r="Q11" s="102"/>
      <c r="R11" s="102"/>
      <c r="S11" s="102"/>
    </row>
    <row r="12" spans="1:19" ht="14.45" customHeight="1" x14ac:dyDescent="0.2">
      <c r="A12" s="109" t="s">
        <v>124</v>
      </c>
      <c r="B12" s="110">
        <v>36689550</v>
      </c>
      <c r="C12" s="110">
        <v>151753654</v>
      </c>
      <c r="D12" s="110">
        <v>100000</v>
      </c>
      <c r="E12" s="110"/>
      <c r="F12" s="111">
        <v>-47802</v>
      </c>
      <c r="G12" s="110">
        <v>188495402</v>
      </c>
      <c r="H12" s="110">
        <v>0</v>
      </c>
      <c r="I12" s="112">
        <v>0</v>
      </c>
      <c r="J12" s="110">
        <v>1102534</v>
      </c>
      <c r="K12" s="110">
        <v>0</v>
      </c>
      <c r="L12" s="110">
        <v>0</v>
      </c>
      <c r="M12" s="110">
        <v>1102534</v>
      </c>
      <c r="N12" s="110">
        <v>187392868</v>
      </c>
      <c r="O12" s="113">
        <v>33008</v>
      </c>
      <c r="P12" s="110">
        <v>5677</v>
      </c>
      <c r="Q12" s="102"/>
      <c r="R12" s="102"/>
      <c r="S12" s="102"/>
    </row>
    <row r="13" spans="1:19" ht="14.45" customHeight="1" x14ac:dyDescent="0.2">
      <c r="A13" s="97" t="s">
        <v>125</v>
      </c>
      <c r="B13" s="98">
        <v>2266975.64</v>
      </c>
      <c r="C13" s="98">
        <v>1773684.7</v>
      </c>
      <c r="D13" s="98">
        <v>13152</v>
      </c>
      <c r="E13" s="98"/>
      <c r="F13" s="98">
        <v>0</v>
      </c>
      <c r="G13" s="98">
        <v>4053812.34</v>
      </c>
      <c r="H13" s="98">
        <v>0</v>
      </c>
      <c r="I13" s="99">
        <v>0</v>
      </c>
      <c r="J13" s="98">
        <v>80304</v>
      </c>
      <c r="K13" s="98">
        <v>32868</v>
      </c>
      <c r="L13" s="98">
        <v>11636.48</v>
      </c>
      <c r="M13" s="98">
        <v>124808.48</v>
      </c>
      <c r="N13" s="98">
        <v>3929003.86</v>
      </c>
      <c r="O13" s="100">
        <v>1572</v>
      </c>
      <c r="P13" s="98">
        <v>2499</v>
      </c>
      <c r="Q13" s="102"/>
      <c r="R13" s="102"/>
      <c r="S13" s="102"/>
    </row>
    <row r="14" spans="1:19" ht="14.45" customHeight="1" x14ac:dyDescent="0.2">
      <c r="A14" s="104" t="s">
        <v>126</v>
      </c>
      <c r="B14" s="105">
        <v>7656163</v>
      </c>
      <c r="C14" s="105">
        <v>0</v>
      </c>
      <c r="D14" s="105">
        <v>650000</v>
      </c>
      <c r="E14" s="105"/>
      <c r="F14" s="106">
        <v>0</v>
      </c>
      <c r="G14" s="105">
        <v>8306163</v>
      </c>
      <c r="H14" s="105">
        <v>0</v>
      </c>
      <c r="I14" s="107">
        <v>0</v>
      </c>
      <c r="J14" s="105">
        <v>281170</v>
      </c>
      <c r="K14" s="105">
        <v>0</v>
      </c>
      <c r="L14" s="105">
        <v>0</v>
      </c>
      <c r="M14" s="105">
        <v>281170</v>
      </c>
      <c r="N14" s="105">
        <v>8024993</v>
      </c>
      <c r="O14" s="108">
        <v>1299</v>
      </c>
      <c r="P14" s="105">
        <v>6178</v>
      </c>
      <c r="Q14" s="102"/>
      <c r="R14" s="102"/>
      <c r="S14" s="102"/>
    </row>
    <row r="15" spans="1:19" ht="14.45" customHeight="1" x14ac:dyDescent="0.2">
      <c r="A15" s="104" t="s">
        <v>127</v>
      </c>
      <c r="B15" s="105">
        <v>889753</v>
      </c>
      <c r="C15" s="105">
        <v>2803500</v>
      </c>
      <c r="D15" s="105">
        <v>134650</v>
      </c>
      <c r="E15" s="105"/>
      <c r="F15" s="106">
        <v>0</v>
      </c>
      <c r="G15" s="105">
        <v>3827903</v>
      </c>
      <c r="H15" s="105">
        <v>0</v>
      </c>
      <c r="I15" s="107">
        <v>0</v>
      </c>
      <c r="J15" s="105">
        <v>31235</v>
      </c>
      <c r="K15" s="105">
        <v>33205</v>
      </c>
      <c r="L15" s="105">
        <v>0</v>
      </c>
      <c r="M15" s="105">
        <v>64440</v>
      </c>
      <c r="N15" s="105">
        <v>3763463</v>
      </c>
      <c r="O15" s="108">
        <v>1374</v>
      </c>
      <c r="P15" s="105">
        <v>2739</v>
      </c>
      <c r="Q15" s="102"/>
      <c r="R15" s="102"/>
      <c r="S15" s="102"/>
    </row>
    <row r="16" spans="1:19" ht="14.45" customHeight="1" x14ac:dyDescent="0.2">
      <c r="A16" s="104" t="s">
        <v>128</v>
      </c>
      <c r="B16" s="105">
        <v>2797643</v>
      </c>
      <c r="C16" s="105">
        <v>2525000</v>
      </c>
      <c r="D16" s="105">
        <v>0</v>
      </c>
      <c r="E16" s="105"/>
      <c r="F16" s="106">
        <v>-2488</v>
      </c>
      <c r="G16" s="105">
        <v>5320155</v>
      </c>
      <c r="H16" s="105">
        <v>0</v>
      </c>
      <c r="I16" s="107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5320155</v>
      </c>
      <c r="O16" s="108">
        <v>1765</v>
      </c>
      <c r="P16" s="105">
        <v>3014</v>
      </c>
      <c r="Q16" s="102"/>
      <c r="R16" s="102"/>
      <c r="S16" s="102"/>
    </row>
    <row r="17" spans="1:19" ht="14.45" customHeight="1" x14ac:dyDescent="0.2">
      <c r="A17" s="109" t="s">
        <v>129</v>
      </c>
      <c r="B17" s="110">
        <v>5614401</v>
      </c>
      <c r="C17" s="110">
        <v>5175575</v>
      </c>
      <c r="D17" s="110">
        <v>88365</v>
      </c>
      <c r="E17" s="110"/>
      <c r="F17" s="111">
        <v>-3210</v>
      </c>
      <c r="G17" s="110">
        <v>10875131</v>
      </c>
      <c r="H17" s="110">
        <v>0</v>
      </c>
      <c r="I17" s="112">
        <v>0</v>
      </c>
      <c r="J17" s="110">
        <v>176893</v>
      </c>
      <c r="K17" s="110">
        <v>0</v>
      </c>
      <c r="L17" s="110">
        <v>0</v>
      </c>
      <c r="M17" s="110">
        <v>176893</v>
      </c>
      <c r="N17" s="110">
        <v>10698238</v>
      </c>
      <c r="O17" s="113">
        <v>3660</v>
      </c>
      <c r="P17" s="110">
        <v>2923</v>
      </c>
      <c r="Q17" s="102"/>
      <c r="R17" s="102"/>
      <c r="S17" s="102"/>
    </row>
    <row r="18" spans="1:19" ht="14.45" customHeight="1" x14ac:dyDescent="0.2">
      <c r="A18" s="97" t="s">
        <v>130</v>
      </c>
      <c r="B18" s="98">
        <v>40708273</v>
      </c>
      <c r="C18" s="98">
        <v>13368919</v>
      </c>
      <c r="D18" s="98">
        <v>600898</v>
      </c>
      <c r="E18" s="98"/>
      <c r="F18" s="98">
        <v>-5321</v>
      </c>
      <c r="G18" s="98">
        <v>54672769</v>
      </c>
      <c r="H18" s="98">
        <v>0</v>
      </c>
      <c r="I18" s="99">
        <v>0</v>
      </c>
      <c r="J18" s="98">
        <v>1663565</v>
      </c>
      <c r="K18" s="98">
        <v>222013</v>
      </c>
      <c r="L18" s="98">
        <v>0</v>
      </c>
      <c r="M18" s="98">
        <v>1885578</v>
      </c>
      <c r="N18" s="98">
        <v>52787191</v>
      </c>
      <c r="O18" s="100">
        <v>4946</v>
      </c>
      <c r="P18" s="98">
        <v>10673</v>
      </c>
      <c r="Q18" s="102"/>
      <c r="R18" s="102"/>
      <c r="S18" s="102"/>
    </row>
    <row r="19" spans="1:19" ht="14.45" customHeight="1" x14ac:dyDescent="0.2">
      <c r="A19" s="104" t="s">
        <v>114</v>
      </c>
      <c r="B19" s="105">
        <v>157345500</v>
      </c>
      <c r="C19" s="105">
        <v>141635199</v>
      </c>
      <c r="D19" s="105">
        <v>20000</v>
      </c>
      <c r="E19" s="105"/>
      <c r="F19" s="106">
        <v>-145811</v>
      </c>
      <c r="G19" s="105">
        <v>298854888</v>
      </c>
      <c r="H19" s="105">
        <v>0</v>
      </c>
      <c r="I19" s="107">
        <v>0</v>
      </c>
      <c r="J19" s="105">
        <v>4297600</v>
      </c>
      <c r="K19" s="105">
        <v>1566132</v>
      </c>
      <c r="L19" s="105">
        <v>250000</v>
      </c>
      <c r="M19" s="105">
        <v>6113732</v>
      </c>
      <c r="N19" s="105">
        <v>292741156</v>
      </c>
      <c r="O19" s="108">
        <v>44259.8</v>
      </c>
      <c r="P19" s="105">
        <v>6614</v>
      </c>
      <c r="Q19" s="102"/>
      <c r="R19" s="102"/>
      <c r="S19" s="102"/>
    </row>
    <row r="20" spans="1:19" ht="14.45" customHeight="1" x14ac:dyDescent="0.2">
      <c r="A20" s="104" t="s">
        <v>131</v>
      </c>
      <c r="B20" s="105">
        <v>743193</v>
      </c>
      <c r="C20" s="105">
        <v>1700000</v>
      </c>
      <c r="D20" s="105">
        <v>0</v>
      </c>
      <c r="E20" s="105"/>
      <c r="F20" s="106">
        <v>-5317</v>
      </c>
      <c r="G20" s="105">
        <v>2437876</v>
      </c>
      <c r="H20" s="105">
        <v>0</v>
      </c>
      <c r="I20" s="107">
        <v>0</v>
      </c>
      <c r="J20" s="105">
        <v>23832</v>
      </c>
      <c r="K20" s="105">
        <v>60000</v>
      </c>
      <c r="L20" s="105">
        <v>0</v>
      </c>
      <c r="M20" s="105">
        <v>83832</v>
      </c>
      <c r="N20" s="105">
        <v>2354044</v>
      </c>
      <c r="O20" s="108">
        <v>996</v>
      </c>
      <c r="P20" s="105">
        <v>2363</v>
      </c>
      <c r="Q20" s="102"/>
      <c r="R20" s="102"/>
      <c r="S20" s="102"/>
    </row>
    <row r="21" spans="1:19" ht="14.45" customHeight="1" x14ac:dyDescent="0.2">
      <c r="A21" s="104" t="s">
        <v>132</v>
      </c>
      <c r="B21" s="105">
        <v>2908000</v>
      </c>
      <c r="C21" s="105">
        <v>1650000</v>
      </c>
      <c r="D21" s="105">
        <v>35000</v>
      </c>
      <c r="E21" s="105"/>
      <c r="F21" s="106">
        <v>-3569</v>
      </c>
      <c r="G21" s="105">
        <v>4589431</v>
      </c>
      <c r="H21" s="105">
        <v>0</v>
      </c>
      <c r="I21" s="107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4589431</v>
      </c>
      <c r="O21" s="108">
        <v>1954</v>
      </c>
      <c r="P21" s="105">
        <v>2349</v>
      </c>
      <c r="Q21" s="102"/>
      <c r="R21" s="102"/>
      <c r="S21" s="102"/>
    </row>
    <row r="22" spans="1:19" ht="14.45" customHeight="1" x14ac:dyDescent="0.2">
      <c r="A22" s="109" t="s">
        <v>133</v>
      </c>
      <c r="B22" s="110">
        <v>7161278</v>
      </c>
      <c r="C22" s="110">
        <v>7226492</v>
      </c>
      <c r="D22" s="110">
        <v>11572</v>
      </c>
      <c r="E22" s="110"/>
      <c r="F22" s="111">
        <v>-10768</v>
      </c>
      <c r="G22" s="110">
        <v>14388574</v>
      </c>
      <c r="H22" s="110">
        <v>0</v>
      </c>
      <c r="I22" s="112">
        <v>0</v>
      </c>
      <c r="J22" s="110">
        <v>181950</v>
      </c>
      <c r="K22" s="110">
        <v>182599</v>
      </c>
      <c r="L22" s="110">
        <v>184</v>
      </c>
      <c r="M22" s="110">
        <v>364733</v>
      </c>
      <c r="N22" s="110">
        <v>14023841</v>
      </c>
      <c r="O22" s="113">
        <v>5788</v>
      </c>
      <c r="P22" s="110">
        <v>2423</v>
      </c>
      <c r="Q22" s="102"/>
      <c r="R22" s="102"/>
      <c r="S22" s="102"/>
    </row>
    <row r="23" spans="1:19" ht="14.45" customHeight="1" x14ac:dyDescent="0.2">
      <c r="A23" s="97" t="s">
        <v>134</v>
      </c>
      <c r="B23" s="98">
        <v>1342000</v>
      </c>
      <c r="C23" s="98">
        <v>3800000</v>
      </c>
      <c r="D23" s="98">
        <v>10400</v>
      </c>
      <c r="E23" s="98"/>
      <c r="F23" s="98">
        <v>-6694</v>
      </c>
      <c r="G23" s="98">
        <v>5145706</v>
      </c>
      <c r="H23" s="98">
        <v>0</v>
      </c>
      <c r="I23" s="99">
        <v>0</v>
      </c>
      <c r="J23" s="98">
        <v>80000</v>
      </c>
      <c r="K23" s="98">
        <v>35000</v>
      </c>
      <c r="L23" s="98">
        <v>0</v>
      </c>
      <c r="M23" s="98">
        <v>115000</v>
      </c>
      <c r="N23" s="98">
        <v>5030706</v>
      </c>
      <c r="O23" s="100">
        <v>3024</v>
      </c>
      <c r="P23" s="98">
        <v>1664</v>
      </c>
      <c r="Q23" s="102"/>
      <c r="R23" s="102"/>
      <c r="S23" s="102"/>
    </row>
    <row r="24" spans="1:19" ht="14.45" customHeight="1" x14ac:dyDescent="0.2">
      <c r="A24" s="104" t="s">
        <v>135</v>
      </c>
      <c r="B24" s="105">
        <v>1422800</v>
      </c>
      <c r="C24" s="105">
        <v>2400000</v>
      </c>
      <c r="D24" s="105">
        <v>17500</v>
      </c>
      <c r="E24" s="105"/>
      <c r="F24" s="106">
        <v>0</v>
      </c>
      <c r="G24" s="105">
        <v>3840300</v>
      </c>
      <c r="H24" s="105">
        <v>11519</v>
      </c>
      <c r="I24" s="107">
        <v>0</v>
      </c>
      <c r="J24" s="105">
        <v>70713</v>
      </c>
      <c r="K24" s="105">
        <v>0</v>
      </c>
      <c r="L24" s="105">
        <v>0</v>
      </c>
      <c r="M24" s="105">
        <v>82232</v>
      </c>
      <c r="N24" s="105">
        <v>3758068</v>
      </c>
      <c r="O24" s="108">
        <v>2995</v>
      </c>
      <c r="P24" s="105">
        <v>1255</v>
      </c>
      <c r="Q24" s="102"/>
      <c r="R24" s="102"/>
      <c r="S24" s="102"/>
    </row>
    <row r="25" spans="1:19" ht="14.45" customHeight="1" x14ac:dyDescent="0.2">
      <c r="A25" s="104" t="s">
        <v>136</v>
      </c>
      <c r="B25" s="105">
        <v>6847787</v>
      </c>
      <c r="C25" s="105">
        <v>23570306</v>
      </c>
      <c r="D25" s="105">
        <v>50000</v>
      </c>
      <c r="E25" s="105"/>
      <c r="F25" s="106">
        <v>-2490</v>
      </c>
      <c r="G25" s="105">
        <v>30465603</v>
      </c>
      <c r="H25" s="105">
        <v>2000</v>
      </c>
      <c r="I25" s="107">
        <v>0</v>
      </c>
      <c r="J25" s="105">
        <v>232000</v>
      </c>
      <c r="K25" s="105">
        <v>0</v>
      </c>
      <c r="L25" s="105">
        <v>0</v>
      </c>
      <c r="M25" s="105">
        <v>234000</v>
      </c>
      <c r="N25" s="105">
        <v>30231603</v>
      </c>
      <c r="O25" s="108">
        <v>12990.3325</v>
      </c>
      <c r="P25" s="105">
        <v>2327</v>
      </c>
      <c r="Q25" s="102"/>
      <c r="R25" s="102"/>
      <c r="S25" s="102"/>
    </row>
    <row r="26" spans="1:19" ht="14.45" customHeight="1" x14ac:dyDescent="0.2">
      <c r="A26" s="104" t="s">
        <v>137</v>
      </c>
      <c r="B26" s="105">
        <v>32390000</v>
      </c>
      <c r="C26" s="105">
        <v>22000000</v>
      </c>
      <c r="D26" s="105">
        <v>0</v>
      </c>
      <c r="E26" s="105"/>
      <c r="F26" s="106">
        <v>-10972</v>
      </c>
      <c r="G26" s="105">
        <v>54379028</v>
      </c>
      <c r="H26" s="105">
        <v>0</v>
      </c>
      <c r="I26" s="107">
        <v>0</v>
      </c>
      <c r="J26" s="105">
        <v>1116000</v>
      </c>
      <c r="K26" s="105">
        <v>0</v>
      </c>
      <c r="L26" s="105">
        <v>0</v>
      </c>
      <c r="M26" s="105">
        <v>1116000</v>
      </c>
      <c r="N26" s="105">
        <v>53263028</v>
      </c>
      <c r="O26" s="108">
        <v>4803</v>
      </c>
      <c r="P26" s="105">
        <v>11090</v>
      </c>
      <c r="Q26" s="102"/>
      <c r="R26" s="102"/>
      <c r="S26" s="102"/>
    </row>
    <row r="27" spans="1:19" ht="14.45" customHeight="1" x14ac:dyDescent="0.2">
      <c r="A27" s="109" t="s">
        <v>138</v>
      </c>
      <c r="B27" s="110">
        <v>6209475</v>
      </c>
      <c r="C27" s="110">
        <v>5595190</v>
      </c>
      <c r="D27" s="110">
        <v>0</v>
      </c>
      <c r="E27" s="110"/>
      <c r="F27" s="111">
        <v>0</v>
      </c>
      <c r="G27" s="110">
        <v>11804665</v>
      </c>
      <c r="H27" s="110">
        <v>0</v>
      </c>
      <c r="I27" s="112">
        <v>0</v>
      </c>
      <c r="J27" s="110">
        <v>0</v>
      </c>
      <c r="K27" s="110">
        <v>80279</v>
      </c>
      <c r="L27" s="110">
        <v>0</v>
      </c>
      <c r="M27" s="110">
        <v>80279</v>
      </c>
      <c r="N27" s="110">
        <v>11724386</v>
      </c>
      <c r="O27" s="113">
        <v>2175</v>
      </c>
      <c r="P27" s="110">
        <v>5391</v>
      </c>
      <c r="Q27" s="102"/>
      <c r="R27" s="102"/>
      <c r="S27" s="102"/>
    </row>
    <row r="28" spans="1:19" ht="14.45" customHeight="1" x14ac:dyDescent="0.2">
      <c r="A28" s="97" t="s">
        <v>139</v>
      </c>
      <c r="B28" s="98">
        <v>72040761</v>
      </c>
      <c r="C28" s="98">
        <v>173084305</v>
      </c>
      <c r="D28" s="98">
        <v>94382</v>
      </c>
      <c r="E28" s="98"/>
      <c r="F28" s="98">
        <v>-60566</v>
      </c>
      <c r="G28" s="98">
        <v>245158882</v>
      </c>
      <c r="H28" s="98">
        <v>1024297</v>
      </c>
      <c r="I28" s="99">
        <v>9234</v>
      </c>
      <c r="J28" s="98">
        <v>2396683</v>
      </c>
      <c r="K28" s="98">
        <v>17721849</v>
      </c>
      <c r="L28" s="98">
        <v>40067</v>
      </c>
      <c r="M28" s="98">
        <v>21192130</v>
      </c>
      <c r="N28" s="98">
        <v>223966752</v>
      </c>
      <c r="O28" s="100">
        <v>48875.76</v>
      </c>
      <c r="P28" s="98">
        <v>4582</v>
      </c>
      <c r="Q28" s="102"/>
      <c r="R28" s="102"/>
      <c r="S28" s="102"/>
    </row>
    <row r="29" spans="1:19" ht="14.45" customHeight="1" x14ac:dyDescent="0.2">
      <c r="A29" s="104" t="s">
        <v>140</v>
      </c>
      <c r="B29" s="105">
        <v>5910880</v>
      </c>
      <c r="C29" s="105">
        <v>9450000</v>
      </c>
      <c r="D29" s="105">
        <v>30550</v>
      </c>
      <c r="E29" s="105"/>
      <c r="F29" s="106">
        <v>-6369</v>
      </c>
      <c r="G29" s="105">
        <v>15385061</v>
      </c>
      <c r="H29" s="105">
        <v>0</v>
      </c>
      <c r="I29" s="107">
        <v>0</v>
      </c>
      <c r="J29" s="105">
        <v>182892</v>
      </c>
      <c r="K29" s="105">
        <v>185000</v>
      </c>
      <c r="L29" s="105">
        <v>1600</v>
      </c>
      <c r="M29" s="105">
        <v>369492</v>
      </c>
      <c r="N29" s="105">
        <v>15015569</v>
      </c>
      <c r="O29" s="108">
        <v>5628</v>
      </c>
      <c r="P29" s="105">
        <v>2668</v>
      </c>
      <c r="Q29" s="102"/>
      <c r="R29" s="102"/>
      <c r="S29" s="102"/>
    </row>
    <row r="30" spans="1:19" ht="14.45" customHeight="1" x14ac:dyDescent="0.2">
      <c r="A30" s="104" t="s">
        <v>141</v>
      </c>
      <c r="B30" s="105">
        <v>72473000</v>
      </c>
      <c r="C30" s="105">
        <v>98330000</v>
      </c>
      <c r="D30" s="105">
        <v>200000</v>
      </c>
      <c r="E30" s="105"/>
      <c r="F30" s="106">
        <v>-25129</v>
      </c>
      <c r="G30" s="105">
        <v>170977871</v>
      </c>
      <c r="H30" s="105">
        <v>235000</v>
      </c>
      <c r="I30" s="107">
        <v>0</v>
      </c>
      <c r="J30" s="105">
        <v>750000</v>
      </c>
      <c r="K30" s="105">
        <v>1035000</v>
      </c>
      <c r="L30" s="105">
        <v>25000</v>
      </c>
      <c r="M30" s="105">
        <v>2045000</v>
      </c>
      <c r="N30" s="105">
        <v>168932871</v>
      </c>
      <c r="O30" s="108">
        <v>31539.64</v>
      </c>
      <c r="P30" s="105">
        <v>5356</v>
      </c>
      <c r="Q30" s="102"/>
      <c r="R30" s="102"/>
      <c r="S30" s="102"/>
    </row>
    <row r="31" spans="1:19" ht="14.45" customHeight="1" x14ac:dyDescent="0.2">
      <c r="A31" s="104" t="s">
        <v>142</v>
      </c>
      <c r="B31" s="105">
        <v>34189400</v>
      </c>
      <c r="C31" s="105">
        <v>27931946</v>
      </c>
      <c r="D31" s="105">
        <v>262500</v>
      </c>
      <c r="E31" s="105"/>
      <c r="F31" s="106">
        <v>-20750</v>
      </c>
      <c r="G31" s="105">
        <v>62363096</v>
      </c>
      <c r="H31" s="105">
        <v>0</v>
      </c>
      <c r="I31" s="107">
        <v>0</v>
      </c>
      <c r="J31" s="105">
        <v>1059700</v>
      </c>
      <c r="K31" s="105">
        <v>0</v>
      </c>
      <c r="L31" s="105">
        <v>0</v>
      </c>
      <c r="M31" s="105">
        <v>1059700</v>
      </c>
      <c r="N31" s="105">
        <v>61303396</v>
      </c>
      <c r="O31" s="108">
        <v>14006</v>
      </c>
      <c r="P31" s="105">
        <v>4377</v>
      </c>
      <c r="Q31" s="102"/>
      <c r="R31" s="102"/>
      <c r="S31" s="102"/>
    </row>
    <row r="32" spans="1:19" ht="14.45" customHeight="1" x14ac:dyDescent="0.2">
      <c r="A32" s="109" t="s">
        <v>183</v>
      </c>
      <c r="B32" s="110">
        <v>3131350</v>
      </c>
      <c r="C32" s="110">
        <v>4090800</v>
      </c>
      <c r="D32" s="110">
        <v>0</v>
      </c>
      <c r="E32" s="110"/>
      <c r="F32" s="111">
        <v>0</v>
      </c>
      <c r="G32" s="110">
        <v>7222150</v>
      </c>
      <c r="H32" s="110">
        <v>0</v>
      </c>
      <c r="I32" s="112">
        <v>0</v>
      </c>
      <c r="J32" s="110">
        <v>88200</v>
      </c>
      <c r="K32" s="110">
        <v>50100</v>
      </c>
      <c r="L32" s="110">
        <v>12000</v>
      </c>
      <c r="M32" s="110">
        <v>150300</v>
      </c>
      <c r="N32" s="110">
        <v>7071850</v>
      </c>
      <c r="O32" s="113">
        <v>2478</v>
      </c>
      <c r="P32" s="110">
        <v>2854</v>
      </c>
      <c r="Q32" s="102"/>
      <c r="R32" s="102"/>
      <c r="S32" s="102"/>
    </row>
    <row r="33" spans="1:19" ht="14.45" customHeight="1" x14ac:dyDescent="0.2">
      <c r="A33" s="97" t="s">
        <v>143</v>
      </c>
      <c r="B33" s="98">
        <v>15236005</v>
      </c>
      <c r="C33" s="98">
        <v>15980440</v>
      </c>
      <c r="D33" s="98">
        <v>0</v>
      </c>
      <c r="E33" s="98"/>
      <c r="F33" s="98">
        <v>-5297</v>
      </c>
      <c r="G33" s="98">
        <v>31211148</v>
      </c>
      <c r="H33" s="98">
        <v>0</v>
      </c>
      <c r="I33" s="99">
        <v>0</v>
      </c>
      <c r="J33" s="98">
        <v>458181</v>
      </c>
      <c r="K33" s="98">
        <v>54576</v>
      </c>
      <c r="L33" s="98">
        <v>0</v>
      </c>
      <c r="M33" s="98">
        <v>512757</v>
      </c>
      <c r="N33" s="98">
        <v>30698391</v>
      </c>
      <c r="O33" s="100">
        <v>6308</v>
      </c>
      <c r="P33" s="98">
        <v>4867</v>
      </c>
      <c r="Q33" s="102"/>
      <c r="R33" s="102"/>
      <c r="S33" s="102"/>
    </row>
    <row r="34" spans="1:19" ht="14.45" customHeight="1" x14ac:dyDescent="0.2">
      <c r="A34" s="104" t="s">
        <v>144</v>
      </c>
      <c r="B34" s="105">
        <v>8864999</v>
      </c>
      <c r="C34" s="105">
        <v>53708000</v>
      </c>
      <c r="D34" s="105">
        <v>5000</v>
      </c>
      <c r="E34" s="105"/>
      <c r="F34" s="106">
        <v>-7359</v>
      </c>
      <c r="G34" s="105">
        <v>62570640</v>
      </c>
      <c r="H34" s="105">
        <v>0</v>
      </c>
      <c r="I34" s="107">
        <v>0</v>
      </c>
      <c r="J34" s="105">
        <v>331708</v>
      </c>
      <c r="K34" s="105">
        <v>0</v>
      </c>
      <c r="L34" s="105">
        <v>0</v>
      </c>
      <c r="M34" s="105">
        <v>331708</v>
      </c>
      <c r="N34" s="105">
        <v>62238932</v>
      </c>
      <c r="O34" s="108">
        <v>24991</v>
      </c>
      <c r="P34" s="105">
        <v>2490</v>
      </c>
      <c r="Q34" s="102"/>
      <c r="R34" s="102"/>
      <c r="S34" s="102"/>
    </row>
    <row r="35" spans="1:19" ht="14.45" customHeight="1" x14ac:dyDescent="0.2">
      <c r="A35" s="104" t="s">
        <v>145</v>
      </c>
      <c r="B35" s="105">
        <v>1053563</v>
      </c>
      <c r="C35" s="105">
        <v>2107208</v>
      </c>
      <c r="D35" s="105">
        <v>20300</v>
      </c>
      <c r="E35" s="105"/>
      <c r="F35" s="106">
        <v>-17719</v>
      </c>
      <c r="G35" s="105">
        <v>3163352</v>
      </c>
      <c r="H35" s="105">
        <v>0</v>
      </c>
      <c r="I35" s="107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3163352</v>
      </c>
      <c r="O35" s="108">
        <v>1623</v>
      </c>
      <c r="P35" s="105">
        <v>1949</v>
      </c>
      <c r="Q35" s="102"/>
      <c r="R35" s="102"/>
      <c r="S35" s="102"/>
    </row>
    <row r="36" spans="1:19" ht="14.45" customHeight="1" x14ac:dyDescent="0.2">
      <c r="A36" s="104" t="s">
        <v>146</v>
      </c>
      <c r="B36" s="105">
        <v>4265965</v>
      </c>
      <c r="C36" s="105">
        <v>6430359</v>
      </c>
      <c r="D36" s="105">
        <v>350000</v>
      </c>
      <c r="E36" s="105"/>
      <c r="F36" s="106">
        <v>-12507</v>
      </c>
      <c r="G36" s="105">
        <v>11033817</v>
      </c>
      <c r="H36" s="105">
        <v>14910</v>
      </c>
      <c r="I36" s="107">
        <v>0</v>
      </c>
      <c r="J36" s="105">
        <v>117730</v>
      </c>
      <c r="K36" s="105">
        <v>118713</v>
      </c>
      <c r="L36" s="105">
        <v>0</v>
      </c>
      <c r="M36" s="105">
        <v>251353</v>
      </c>
      <c r="N36" s="105">
        <v>10782464</v>
      </c>
      <c r="O36" s="108">
        <v>3997</v>
      </c>
      <c r="P36" s="105">
        <v>2698</v>
      </c>
      <c r="Q36" s="102"/>
      <c r="R36" s="102"/>
      <c r="S36" s="102"/>
    </row>
    <row r="37" spans="1:19" ht="14.45" customHeight="1" x14ac:dyDescent="0.2">
      <c r="A37" s="109" t="s">
        <v>147</v>
      </c>
      <c r="B37" s="110">
        <v>6717919</v>
      </c>
      <c r="C37" s="110">
        <v>12390000</v>
      </c>
      <c r="D37" s="110">
        <v>0</v>
      </c>
      <c r="E37" s="110"/>
      <c r="F37" s="111">
        <v>-2629</v>
      </c>
      <c r="G37" s="110">
        <v>19105290</v>
      </c>
      <c r="H37" s="110">
        <v>0</v>
      </c>
      <c r="I37" s="112">
        <v>0</v>
      </c>
      <c r="J37" s="110">
        <v>250869</v>
      </c>
      <c r="K37" s="110">
        <v>161167</v>
      </c>
      <c r="L37" s="110">
        <v>2292</v>
      </c>
      <c r="M37" s="110">
        <v>414328</v>
      </c>
      <c r="N37" s="110">
        <v>18690962</v>
      </c>
      <c r="O37" s="113">
        <v>6053</v>
      </c>
      <c r="P37" s="110">
        <v>3088</v>
      </c>
      <c r="Q37" s="102"/>
      <c r="R37" s="102"/>
      <c r="S37" s="102"/>
    </row>
    <row r="38" spans="1:19" ht="14.45" customHeight="1" x14ac:dyDescent="0.2">
      <c r="A38" s="97" t="s">
        <v>179</v>
      </c>
      <c r="B38" s="98">
        <v>145501982</v>
      </c>
      <c r="C38" s="98">
        <v>113587119</v>
      </c>
      <c r="D38" s="98">
        <v>7525</v>
      </c>
      <c r="E38" s="114">
        <v>-3000000</v>
      </c>
      <c r="F38" s="98">
        <v>-87089</v>
      </c>
      <c r="G38" s="98">
        <v>256009537</v>
      </c>
      <c r="H38" s="98">
        <v>3101368</v>
      </c>
      <c r="I38" s="99">
        <v>2744455</v>
      </c>
      <c r="J38" s="98">
        <v>1448826</v>
      </c>
      <c r="K38" s="98">
        <v>1744178</v>
      </c>
      <c r="L38" s="98">
        <v>8092</v>
      </c>
      <c r="M38" s="98">
        <v>9046919</v>
      </c>
      <c r="N38" s="98">
        <v>246962618</v>
      </c>
      <c r="O38" s="100">
        <v>45421.1</v>
      </c>
      <c r="P38" s="98">
        <v>5437</v>
      </c>
      <c r="Q38" s="102"/>
      <c r="R38" s="102"/>
      <c r="S38" s="102"/>
    </row>
    <row r="39" spans="1:19" ht="14.45" customHeight="1" x14ac:dyDescent="0.2">
      <c r="A39" s="104" t="s">
        <v>148</v>
      </c>
      <c r="B39" s="105">
        <v>20490143</v>
      </c>
      <c r="C39" s="105">
        <v>28189289</v>
      </c>
      <c r="D39" s="105">
        <v>0</v>
      </c>
      <c r="E39" s="105"/>
      <c r="F39" s="106">
        <v>-8147</v>
      </c>
      <c r="G39" s="105">
        <v>48671285</v>
      </c>
      <c r="H39" s="105">
        <v>0</v>
      </c>
      <c r="I39" s="107">
        <v>0</v>
      </c>
      <c r="J39" s="105">
        <v>599287</v>
      </c>
      <c r="K39" s="105">
        <v>241597</v>
      </c>
      <c r="L39" s="105">
        <v>36000</v>
      </c>
      <c r="M39" s="105">
        <v>876884</v>
      </c>
      <c r="N39" s="105">
        <v>47794401</v>
      </c>
      <c r="O39" s="108">
        <v>19148</v>
      </c>
      <c r="P39" s="105">
        <v>2496</v>
      </c>
      <c r="Q39" s="102"/>
      <c r="R39" s="102"/>
      <c r="S39" s="102"/>
    </row>
    <row r="40" spans="1:19" ht="14.45" customHeight="1" x14ac:dyDescent="0.2">
      <c r="A40" s="104" t="s">
        <v>149</v>
      </c>
      <c r="B40" s="105">
        <v>26600000</v>
      </c>
      <c r="C40" s="105">
        <v>18500000</v>
      </c>
      <c r="D40" s="105">
        <v>14000</v>
      </c>
      <c r="E40" s="105"/>
      <c r="F40" s="106">
        <v>-6497</v>
      </c>
      <c r="G40" s="105">
        <v>45107503</v>
      </c>
      <c r="H40" s="105">
        <v>140000</v>
      </c>
      <c r="I40" s="107">
        <v>20000</v>
      </c>
      <c r="J40" s="105">
        <v>73000</v>
      </c>
      <c r="K40" s="105">
        <v>1000000</v>
      </c>
      <c r="L40" s="105">
        <v>0</v>
      </c>
      <c r="M40" s="105">
        <v>1233000</v>
      </c>
      <c r="N40" s="105">
        <v>43874503</v>
      </c>
      <c r="O40" s="108">
        <v>3903</v>
      </c>
      <c r="P40" s="105">
        <v>11241</v>
      </c>
      <c r="Q40" s="102"/>
      <c r="R40" s="102"/>
      <c r="S40" s="102"/>
    </row>
    <row r="41" spans="1:19" ht="14.45" customHeight="1" x14ac:dyDescent="0.2">
      <c r="A41" s="104" t="s">
        <v>150</v>
      </c>
      <c r="B41" s="105">
        <v>8280455</v>
      </c>
      <c r="C41" s="105">
        <v>6613073</v>
      </c>
      <c r="D41" s="105">
        <v>27147</v>
      </c>
      <c r="E41" s="105"/>
      <c r="F41" s="106">
        <v>0</v>
      </c>
      <c r="G41" s="105">
        <v>14920675</v>
      </c>
      <c r="H41" s="105">
        <v>0</v>
      </c>
      <c r="I41" s="107">
        <v>0</v>
      </c>
      <c r="J41" s="105">
        <v>336142</v>
      </c>
      <c r="K41" s="105">
        <v>145562</v>
      </c>
      <c r="L41" s="105">
        <v>0</v>
      </c>
      <c r="M41" s="105">
        <v>481704</v>
      </c>
      <c r="N41" s="105">
        <v>14438971</v>
      </c>
      <c r="O41" s="108">
        <v>2773</v>
      </c>
      <c r="P41" s="105">
        <v>5207</v>
      </c>
      <c r="Q41" s="102"/>
      <c r="R41" s="102"/>
      <c r="S41" s="102"/>
    </row>
    <row r="42" spans="1:19" ht="14.45" customHeight="1" x14ac:dyDescent="0.2">
      <c r="A42" s="109" t="s">
        <v>151</v>
      </c>
      <c r="B42" s="110">
        <v>29370775</v>
      </c>
      <c r="C42" s="110">
        <v>51250000</v>
      </c>
      <c r="D42" s="110">
        <v>0</v>
      </c>
      <c r="E42" s="110"/>
      <c r="F42" s="111">
        <v>-22231</v>
      </c>
      <c r="G42" s="110">
        <v>80598544</v>
      </c>
      <c r="H42" s="110">
        <v>0</v>
      </c>
      <c r="I42" s="112">
        <v>0</v>
      </c>
      <c r="J42" s="110">
        <v>891350</v>
      </c>
      <c r="K42" s="110">
        <v>0</v>
      </c>
      <c r="L42" s="110">
        <v>128850</v>
      </c>
      <c r="M42" s="110">
        <v>1020200</v>
      </c>
      <c r="N42" s="110">
        <v>79578344</v>
      </c>
      <c r="O42" s="113">
        <v>22346</v>
      </c>
      <c r="P42" s="110">
        <v>3561</v>
      </c>
      <c r="Q42" s="102"/>
      <c r="R42" s="102"/>
      <c r="S42" s="102"/>
    </row>
    <row r="43" spans="1:19" ht="14.45" customHeight="1" x14ac:dyDescent="0.2">
      <c r="A43" s="97" t="s">
        <v>152</v>
      </c>
      <c r="B43" s="98">
        <v>9920000</v>
      </c>
      <c r="C43" s="98">
        <v>3000000</v>
      </c>
      <c r="D43" s="98">
        <v>170000</v>
      </c>
      <c r="E43" s="98"/>
      <c r="F43" s="98">
        <v>0</v>
      </c>
      <c r="G43" s="98">
        <v>13090000</v>
      </c>
      <c r="H43" s="98">
        <v>0</v>
      </c>
      <c r="I43" s="99">
        <v>362000</v>
      </c>
      <c r="J43" s="98">
        <v>0</v>
      </c>
      <c r="K43" s="98">
        <v>38000</v>
      </c>
      <c r="L43" s="98">
        <v>0</v>
      </c>
      <c r="M43" s="98">
        <v>400000</v>
      </c>
      <c r="N43" s="98">
        <v>12690000</v>
      </c>
      <c r="O43" s="100">
        <v>1455</v>
      </c>
      <c r="P43" s="98">
        <v>8722</v>
      </c>
      <c r="Q43" s="102"/>
      <c r="R43" s="102"/>
      <c r="S43" s="102"/>
    </row>
    <row r="44" spans="1:19" ht="14.45" customHeight="1" x14ac:dyDescent="0.2">
      <c r="A44" s="104" t="s">
        <v>153</v>
      </c>
      <c r="B44" s="105">
        <v>3644238</v>
      </c>
      <c r="C44" s="105">
        <v>6909736</v>
      </c>
      <c r="D44" s="105">
        <v>38468</v>
      </c>
      <c r="E44" s="105"/>
      <c r="F44" s="106">
        <v>-23428</v>
      </c>
      <c r="G44" s="105">
        <v>10569014</v>
      </c>
      <c r="H44" s="105">
        <v>0</v>
      </c>
      <c r="I44" s="107">
        <v>0</v>
      </c>
      <c r="J44" s="105">
        <v>130802</v>
      </c>
      <c r="K44" s="105">
        <v>76532</v>
      </c>
      <c r="L44" s="105">
        <v>0</v>
      </c>
      <c r="M44" s="105">
        <v>207334</v>
      </c>
      <c r="N44" s="105">
        <v>10361680</v>
      </c>
      <c r="O44" s="108">
        <v>2955</v>
      </c>
      <c r="P44" s="105">
        <v>3506</v>
      </c>
      <c r="Q44" s="102"/>
      <c r="R44" s="102"/>
      <c r="S44" s="102"/>
    </row>
    <row r="45" spans="1:19" ht="14.45" customHeight="1" x14ac:dyDescent="0.2">
      <c r="A45" s="104" t="s">
        <v>154</v>
      </c>
      <c r="B45" s="105">
        <v>4251465</v>
      </c>
      <c r="C45" s="105">
        <v>7277990</v>
      </c>
      <c r="D45" s="105">
        <v>5400</v>
      </c>
      <c r="E45" s="105"/>
      <c r="F45" s="106">
        <v>-5834</v>
      </c>
      <c r="G45" s="105">
        <v>11529021</v>
      </c>
      <c r="H45" s="105">
        <v>0</v>
      </c>
      <c r="I45" s="107">
        <v>0</v>
      </c>
      <c r="J45" s="105">
        <v>148430</v>
      </c>
      <c r="K45" s="105">
        <v>156875</v>
      </c>
      <c r="L45" s="105">
        <v>9580</v>
      </c>
      <c r="M45" s="105">
        <v>314885</v>
      </c>
      <c r="N45" s="105">
        <v>11214136</v>
      </c>
      <c r="O45" s="108">
        <v>4098</v>
      </c>
      <c r="P45" s="105">
        <v>2736</v>
      </c>
      <c r="Q45" s="102"/>
      <c r="R45" s="102"/>
      <c r="S45" s="102"/>
    </row>
    <row r="46" spans="1:19" ht="14.45" customHeight="1" x14ac:dyDescent="0.2">
      <c r="A46" s="104" t="s">
        <v>155</v>
      </c>
      <c r="B46" s="105">
        <v>11735998</v>
      </c>
      <c r="C46" s="105">
        <v>14700000</v>
      </c>
      <c r="D46" s="105">
        <v>0</v>
      </c>
      <c r="E46" s="105"/>
      <c r="F46" s="106">
        <v>-5464</v>
      </c>
      <c r="G46" s="105">
        <v>26430534</v>
      </c>
      <c r="H46" s="105">
        <v>0</v>
      </c>
      <c r="I46" s="107">
        <v>0</v>
      </c>
      <c r="J46" s="105">
        <v>0</v>
      </c>
      <c r="K46" s="105">
        <v>876000</v>
      </c>
      <c r="L46" s="105">
        <v>0</v>
      </c>
      <c r="M46" s="105">
        <v>876000</v>
      </c>
      <c r="N46" s="105">
        <v>25554534</v>
      </c>
      <c r="O46" s="108">
        <v>7117</v>
      </c>
      <c r="P46" s="105">
        <v>3591</v>
      </c>
      <c r="Q46" s="102"/>
      <c r="R46" s="102"/>
      <c r="S46" s="102"/>
    </row>
    <row r="47" spans="1:19" ht="14.45" customHeight="1" x14ac:dyDescent="0.2">
      <c r="A47" s="109" t="s">
        <v>156</v>
      </c>
      <c r="B47" s="110">
        <v>56560000</v>
      </c>
      <c r="C47" s="110">
        <v>47000000</v>
      </c>
      <c r="D47" s="110">
        <v>2000</v>
      </c>
      <c r="E47" s="110"/>
      <c r="F47" s="111">
        <v>-29234</v>
      </c>
      <c r="G47" s="110">
        <v>103532766</v>
      </c>
      <c r="H47" s="110">
        <v>975000</v>
      </c>
      <c r="I47" s="112">
        <v>0</v>
      </c>
      <c r="J47" s="110">
        <v>0</v>
      </c>
      <c r="K47" s="110">
        <v>510200</v>
      </c>
      <c r="L47" s="110">
        <v>0</v>
      </c>
      <c r="M47" s="110">
        <v>1485200</v>
      </c>
      <c r="N47" s="110">
        <v>102047566</v>
      </c>
      <c r="O47" s="113">
        <v>9335</v>
      </c>
      <c r="P47" s="110">
        <v>10932</v>
      </c>
      <c r="Q47" s="102"/>
      <c r="R47" s="102"/>
      <c r="S47" s="102"/>
    </row>
    <row r="48" spans="1:19" ht="14.45" customHeight="1" x14ac:dyDescent="0.2">
      <c r="A48" s="97" t="s">
        <v>157</v>
      </c>
      <c r="B48" s="98">
        <v>178000</v>
      </c>
      <c r="C48" s="98">
        <v>1065000</v>
      </c>
      <c r="D48" s="98">
        <v>0</v>
      </c>
      <c r="E48" s="98"/>
      <c r="F48" s="98">
        <v>0</v>
      </c>
      <c r="G48" s="98">
        <v>1243000</v>
      </c>
      <c r="H48" s="98">
        <v>0</v>
      </c>
      <c r="I48" s="99">
        <v>0</v>
      </c>
      <c r="J48" s="98">
        <v>8000</v>
      </c>
      <c r="K48" s="98">
        <v>30000</v>
      </c>
      <c r="L48" s="98">
        <v>0</v>
      </c>
      <c r="M48" s="98">
        <v>38000</v>
      </c>
      <c r="N48" s="98">
        <v>1205000</v>
      </c>
      <c r="O48" s="100">
        <v>1201</v>
      </c>
      <c r="P48" s="98">
        <v>1003</v>
      </c>
      <c r="Q48" s="102"/>
      <c r="R48" s="102"/>
      <c r="S48" s="102"/>
    </row>
    <row r="49" spans="1:19" ht="14.45" customHeight="1" x14ac:dyDescent="0.2">
      <c r="A49" s="104" t="s">
        <v>158</v>
      </c>
      <c r="B49" s="105">
        <v>14630000</v>
      </c>
      <c r="C49" s="105">
        <v>18000000</v>
      </c>
      <c r="D49" s="105">
        <v>0</v>
      </c>
      <c r="E49" s="105"/>
      <c r="F49" s="106">
        <v>0</v>
      </c>
      <c r="G49" s="105">
        <v>32630000</v>
      </c>
      <c r="H49" s="105">
        <v>0</v>
      </c>
      <c r="I49" s="107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32630000</v>
      </c>
      <c r="O49" s="108">
        <v>3800</v>
      </c>
      <c r="P49" s="105">
        <v>8587</v>
      </c>
      <c r="Q49" s="102"/>
      <c r="R49" s="102"/>
      <c r="S49" s="102"/>
    </row>
    <row r="50" spans="1:19" ht="14.45" customHeight="1" x14ac:dyDescent="0.2">
      <c r="A50" s="104" t="s">
        <v>159</v>
      </c>
      <c r="B50" s="105">
        <v>11540640</v>
      </c>
      <c r="C50" s="105">
        <v>21661958</v>
      </c>
      <c r="D50" s="105">
        <v>0</v>
      </c>
      <c r="E50" s="105"/>
      <c r="F50" s="106">
        <v>-2103</v>
      </c>
      <c r="G50" s="105">
        <v>33200495</v>
      </c>
      <c r="H50" s="105">
        <v>0</v>
      </c>
      <c r="I50" s="107">
        <v>340262</v>
      </c>
      <c r="J50" s="105">
        <v>0</v>
      </c>
      <c r="K50" s="105">
        <v>0</v>
      </c>
      <c r="L50" s="105">
        <v>0</v>
      </c>
      <c r="M50" s="105">
        <v>340262</v>
      </c>
      <c r="N50" s="105">
        <v>32860233</v>
      </c>
      <c r="O50" s="108">
        <v>5908</v>
      </c>
      <c r="P50" s="105">
        <v>5562</v>
      </c>
      <c r="Q50" s="102"/>
      <c r="R50" s="102"/>
      <c r="S50" s="102"/>
    </row>
    <row r="51" spans="1:19" ht="14.45" customHeight="1" x14ac:dyDescent="0.2">
      <c r="A51" s="104" t="s">
        <v>160</v>
      </c>
      <c r="B51" s="105">
        <v>12953751</v>
      </c>
      <c r="C51" s="105">
        <v>22912521</v>
      </c>
      <c r="D51" s="105">
        <v>28367</v>
      </c>
      <c r="E51" s="105"/>
      <c r="F51" s="106">
        <v>-6548</v>
      </c>
      <c r="G51" s="105">
        <v>35888091</v>
      </c>
      <c r="H51" s="105">
        <v>0</v>
      </c>
      <c r="I51" s="107">
        <v>0</v>
      </c>
      <c r="J51" s="105">
        <v>405059</v>
      </c>
      <c r="K51" s="105">
        <v>0</v>
      </c>
      <c r="L51" s="105">
        <v>0</v>
      </c>
      <c r="M51" s="105">
        <v>405059</v>
      </c>
      <c r="N51" s="105">
        <v>35483032</v>
      </c>
      <c r="O51" s="108">
        <v>13901.064</v>
      </c>
      <c r="P51" s="105">
        <v>2553</v>
      </c>
      <c r="Q51" s="102"/>
      <c r="R51" s="102"/>
      <c r="S51" s="102"/>
    </row>
    <row r="52" spans="1:19" ht="14.45" customHeight="1" x14ac:dyDescent="0.2">
      <c r="A52" s="109" t="s">
        <v>161</v>
      </c>
      <c r="B52" s="110">
        <v>4851100</v>
      </c>
      <c r="C52" s="110">
        <v>14100000</v>
      </c>
      <c r="D52" s="110">
        <v>100000</v>
      </c>
      <c r="E52" s="110"/>
      <c r="F52" s="111">
        <v>-9384</v>
      </c>
      <c r="G52" s="110">
        <v>19041716</v>
      </c>
      <c r="H52" s="110">
        <v>20000</v>
      </c>
      <c r="I52" s="112">
        <v>0</v>
      </c>
      <c r="J52" s="110">
        <v>155000</v>
      </c>
      <c r="K52" s="110">
        <v>225000</v>
      </c>
      <c r="L52" s="110">
        <v>0</v>
      </c>
      <c r="M52" s="110">
        <v>400000</v>
      </c>
      <c r="N52" s="110">
        <v>18641716</v>
      </c>
      <c r="O52" s="113">
        <v>7951.7979999999998</v>
      </c>
      <c r="P52" s="110">
        <v>2344</v>
      </c>
      <c r="Q52" s="102"/>
      <c r="R52" s="102"/>
      <c r="S52" s="102"/>
    </row>
    <row r="53" spans="1:19" ht="14.45" customHeight="1" x14ac:dyDescent="0.2">
      <c r="A53" s="97" t="s">
        <v>162</v>
      </c>
      <c r="B53" s="98">
        <v>18842977</v>
      </c>
      <c r="C53" s="98">
        <v>14150000</v>
      </c>
      <c r="D53" s="98">
        <v>1852836</v>
      </c>
      <c r="E53" s="98"/>
      <c r="F53" s="98">
        <v>-4579</v>
      </c>
      <c r="G53" s="98">
        <v>34841234</v>
      </c>
      <c r="H53" s="98">
        <v>0</v>
      </c>
      <c r="I53" s="99">
        <v>0</v>
      </c>
      <c r="J53" s="98">
        <v>619000</v>
      </c>
      <c r="K53" s="98">
        <v>0</v>
      </c>
      <c r="L53" s="98">
        <v>0</v>
      </c>
      <c r="M53" s="98">
        <v>619000</v>
      </c>
      <c r="N53" s="98">
        <v>34222234</v>
      </c>
      <c r="O53" s="100">
        <v>8425</v>
      </c>
      <c r="P53" s="98">
        <v>4062</v>
      </c>
      <c r="Q53" s="102"/>
      <c r="R53" s="102"/>
      <c r="S53" s="102"/>
    </row>
    <row r="54" spans="1:19" ht="14.45" customHeight="1" x14ac:dyDescent="0.2">
      <c r="A54" s="104" t="s">
        <v>163</v>
      </c>
      <c r="B54" s="105">
        <v>95147530</v>
      </c>
      <c r="C54" s="105">
        <v>95935057</v>
      </c>
      <c r="D54" s="105">
        <v>0</v>
      </c>
      <c r="E54" s="105"/>
      <c r="F54" s="106">
        <v>-18039</v>
      </c>
      <c r="G54" s="105">
        <v>191064548</v>
      </c>
      <c r="H54" s="105">
        <v>0</v>
      </c>
      <c r="I54" s="107">
        <v>1103125</v>
      </c>
      <c r="J54" s="105">
        <v>3820961</v>
      </c>
      <c r="K54" s="105">
        <v>0</v>
      </c>
      <c r="L54" s="105">
        <v>0</v>
      </c>
      <c r="M54" s="105">
        <v>4924086</v>
      </c>
      <c r="N54" s="105">
        <v>186140462</v>
      </c>
      <c r="O54" s="108">
        <v>37967.14</v>
      </c>
      <c r="P54" s="105">
        <v>4903</v>
      </c>
      <c r="Q54" s="102"/>
      <c r="R54" s="102"/>
      <c r="S54" s="102"/>
    </row>
    <row r="55" spans="1:19" ht="14.45" customHeight="1" x14ac:dyDescent="0.2">
      <c r="A55" s="104" t="s">
        <v>164</v>
      </c>
      <c r="B55" s="105">
        <v>6655339</v>
      </c>
      <c r="C55" s="105">
        <v>39690000</v>
      </c>
      <c r="D55" s="105">
        <v>103819</v>
      </c>
      <c r="E55" s="105"/>
      <c r="F55" s="106">
        <v>-12988</v>
      </c>
      <c r="G55" s="105">
        <v>46436170</v>
      </c>
      <c r="H55" s="105">
        <v>0</v>
      </c>
      <c r="I55" s="107">
        <v>0</v>
      </c>
      <c r="J55" s="105">
        <v>244206</v>
      </c>
      <c r="K55" s="105">
        <v>260423</v>
      </c>
      <c r="L55" s="105">
        <v>680</v>
      </c>
      <c r="M55" s="105">
        <v>505309</v>
      </c>
      <c r="N55" s="105">
        <v>45930861</v>
      </c>
      <c r="O55" s="108">
        <v>19092</v>
      </c>
      <c r="P55" s="105">
        <v>2406</v>
      </c>
      <c r="Q55" s="102"/>
      <c r="R55" s="102"/>
      <c r="S55" s="102"/>
    </row>
    <row r="56" spans="1:19" ht="14.45" customHeight="1" x14ac:dyDescent="0.2">
      <c r="A56" s="104" t="s">
        <v>165</v>
      </c>
      <c r="B56" s="105">
        <v>797089</v>
      </c>
      <c r="C56" s="105">
        <v>0</v>
      </c>
      <c r="D56" s="105">
        <v>25903</v>
      </c>
      <c r="E56" s="105"/>
      <c r="F56" s="106">
        <v>-4216</v>
      </c>
      <c r="G56" s="105">
        <v>818776</v>
      </c>
      <c r="H56" s="105">
        <v>0</v>
      </c>
      <c r="I56" s="107">
        <v>0</v>
      </c>
      <c r="J56" s="105">
        <v>66234</v>
      </c>
      <c r="K56" s="105">
        <v>0</v>
      </c>
      <c r="L56" s="105">
        <v>0</v>
      </c>
      <c r="M56" s="105">
        <v>66234</v>
      </c>
      <c r="N56" s="105">
        <v>752542</v>
      </c>
      <c r="O56" s="108">
        <v>616</v>
      </c>
      <c r="P56" s="105">
        <v>1222</v>
      </c>
      <c r="Q56" s="102"/>
      <c r="R56" s="102"/>
      <c r="S56" s="102"/>
    </row>
    <row r="57" spans="1:19" ht="14.45" customHeight="1" x14ac:dyDescent="0.2">
      <c r="A57" s="109" t="s">
        <v>166</v>
      </c>
      <c r="B57" s="110">
        <v>9228186</v>
      </c>
      <c r="C57" s="110">
        <v>52064652</v>
      </c>
      <c r="D57" s="110">
        <v>171500</v>
      </c>
      <c r="E57" s="110"/>
      <c r="F57" s="111">
        <v>-33985</v>
      </c>
      <c r="G57" s="110">
        <v>61430353</v>
      </c>
      <c r="H57" s="110">
        <v>0</v>
      </c>
      <c r="I57" s="112">
        <v>0</v>
      </c>
      <c r="J57" s="110">
        <v>262400</v>
      </c>
      <c r="K57" s="110">
        <v>486731</v>
      </c>
      <c r="L57" s="110">
        <v>0</v>
      </c>
      <c r="M57" s="110">
        <v>749131</v>
      </c>
      <c r="N57" s="110">
        <v>60681222</v>
      </c>
      <c r="O57" s="113">
        <v>17159</v>
      </c>
      <c r="P57" s="110">
        <v>3536</v>
      </c>
      <c r="Q57" s="102"/>
      <c r="R57" s="102"/>
      <c r="S57" s="102"/>
    </row>
    <row r="58" spans="1:19" ht="14.45" customHeight="1" x14ac:dyDescent="0.2">
      <c r="A58" s="97" t="s">
        <v>167</v>
      </c>
      <c r="B58" s="98">
        <v>3625993</v>
      </c>
      <c r="C58" s="98">
        <v>7156476</v>
      </c>
      <c r="D58" s="98">
        <v>125</v>
      </c>
      <c r="E58" s="98"/>
      <c r="F58" s="98">
        <v>-3425</v>
      </c>
      <c r="G58" s="98">
        <v>10779169</v>
      </c>
      <c r="H58" s="98">
        <v>0</v>
      </c>
      <c r="I58" s="99">
        <v>0</v>
      </c>
      <c r="J58" s="98">
        <v>116803</v>
      </c>
      <c r="K58" s="98">
        <v>71968</v>
      </c>
      <c r="L58" s="98">
        <v>0</v>
      </c>
      <c r="M58" s="98">
        <v>188771</v>
      </c>
      <c r="N58" s="98">
        <v>10590398</v>
      </c>
      <c r="O58" s="100">
        <v>3087</v>
      </c>
      <c r="P58" s="98">
        <v>3431</v>
      </c>
      <c r="Q58" s="102"/>
      <c r="R58" s="102"/>
      <c r="S58" s="102"/>
    </row>
    <row r="59" spans="1:19" ht="14.45" customHeight="1" x14ac:dyDescent="0.2">
      <c r="A59" s="104" t="s">
        <v>168</v>
      </c>
      <c r="B59" s="105">
        <v>13290000</v>
      </c>
      <c r="C59" s="105">
        <v>10420000</v>
      </c>
      <c r="D59" s="105">
        <v>2500000</v>
      </c>
      <c r="E59" s="105"/>
      <c r="F59" s="106">
        <v>-10999</v>
      </c>
      <c r="G59" s="105">
        <v>26199001</v>
      </c>
      <c r="H59" s="105">
        <v>0</v>
      </c>
      <c r="I59" s="107">
        <v>0</v>
      </c>
      <c r="J59" s="105">
        <v>454000</v>
      </c>
      <c r="K59" s="105">
        <v>350000</v>
      </c>
      <c r="L59" s="105">
        <v>50000</v>
      </c>
      <c r="M59" s="105">
        <v>854000</v>
      </c>
      <c r="N59" s="105">
        <v>25345001</v>
      </c>
      <c r="O59" s="108">
        <v>9329.3325000000004</v>
      </c>
      <c r="P59" s="105">
        <v>2717</v>
      </c>
      <c r="Q59" s="102"/>
      <c r="R59" s="102"/>
      <c r="S59" s="102"/>
    </row>
    <row r="60" spans="1:19" ht="14.45" customHeight="1" x14ac:dyDescent="0.2">
      <c r="A60" s="104" t="s">
        <v>169</v>
      </c>
      <c r="B60" s="105">
        <v>4044607</v>
      </c>
      <c r="C60" s="105">
        <v>11600332</v>
      </c>
      <c r="D60" s="105">
        <v>0</v>
      </c>
      <c r="E60" s="105"/>
      <c r="F60" s="106">
        <v>-5592</v>
      </c>
      <c r="G60" s="105">
        <v>15639347</v>
      </c>
      <c r="H60" s="105">
        <v>0</v>
      </c>
      <c r="I60" s="107">
        <v>0</v>
      </c>
      <c r="J60" s="105">
        <v>129957</v>
      </c>
      <c r="K60" s="105">
        <v>219947</v>
      </c>
      <c r="L60" s="105">
        <v>1425</v>
      </c>
      <c r="M60" s="105">
        <v>351329</v>
      </c>
      <c r="N60" s="105">
        <v>15288018</v>
      </c>
      <c r="O60" s="108">
        <v>8338</v>
      </c>
      <c r="P60" s="105">
        <v>1834</v>
      </c>
      <c r="Q60" s="102"/>
      <c r="R60" s="102"/>
      <c r="S60" s="102"/>
    </row>
    <row r="61" spans="1:19" ht="14.45" customHeight="1" x14ac:dyDescent="0.2">
      <c r="A61" s="104" t="s">
        <v>170</v>
      </c>
      <c r="B61" s="105">
        <v>2021519</v>
      </c>
      <c r="C61" s="105">
        <v>4709390</v>
      </c>
      <c r="D61" s="105">
        <v>0</v>
      </c>
      <c r="E61" s="105"/>
      <c r="F61" s="106">
        <v>-1895</v>
      </c>
      <c r="G61" s="105">
        <v>6729014</v>
      </c>
      <c r="H61" s="105">
        <v>0</v>
      </c>
      <c r="I61" s="107">
        <v>0</v>
      </c>
      <c r="J61" s="105">
        <v>63962</v>
      </c>
      <c r="K61" s="105">
        <v>56012</v>
      </c>
      <c r="L61" s="105">
        <v>20000</v>
      </c>
      <c r="M61" s="105">
        <v>139974</v>
      </c>
      <c r="N61" s="105">
        <v>6589040</v>
      </c>
      <c r="O61" s="108">
        <v>5267</v>
      </c>
      <c r="P61" s="105">
        <v>1251</v>
      </c>
      <c r="Q61" s="102"/>
      <c r="R61" s="102"/>
      <c r="S61" s="102"/>
    </row>
    <row r="62" spans="1:19" ht="14.45" customHeight="1" x14ac:dyDescent="0.2">
      <c r="A62" s="109" t="s">
        <v>171</v>
      </c>
      <c r="B62" s="110">
        <v>4686104</v>
      </c>
      <c r="C62" s="110">
        <v>10329135</v>
      </c>
      <c r="D62" s="110">
        <v>0</v>
      </c>
      <c r="E62" s="110"/>
      <c r="F62" s="111">
        <v>-16421</v>
      </c>
      <c r="G62" s="110">
        <v>14998818</v>
      </c>
      <c r="H62" s="110">
        <v>0</v>
      </c>
      <c r="I62" s="112">
        <v>0</v>
      </c>
      <c r="J62" s="110">
        <v>159609</v>
      </c>
      <c r="K62" s="110">
        <v>220623</v>
      </c>
      <c r="L62" s="110">
        <v>0</v>
      </c>
      <c r="M62" s="110">
        <v>380232</v>
      </c>
      <c r="N62" s="110">
        <v>14618586</v>
      </c>
      <c r="O62" s="113">
        <v>6166</v>
      </c>
      <c r="P62" s="110">
        <v>2371</v>
      </c>
      <c r="Q62" s="102"/>
      <c r="R62" s="102"/>
      <c r="S62" s="102"/>
    </row>
    <row r="63" spans="1:19" ht="14.45" customHeight="1" x14ac:dyDescent="0.2">
      <c r="A63" s="97" t="s">
        <v>172</v>
      </c>
      <c r="B63" s="98">
        <v>12526379</v>
      </c>
      <c r="C63" s="98">
        <v>15632705</v>
      </c>
      <c r="D63" s="98">
        <v>49644</v>
      </c>
      <c r="E63" s="98"/>
      <c r="F63" s="98">
        <v>-5280</v>
      </c>
      <c r="G63" s="98">
        <v>28203448</v>
      </c>
      <c r="H63" s="98">
        <v>0</v>
      </c>
      <c r="I63" s="99">
        <v>0</v>
      </c>
      <c r="J63" s="98">
        <v>436032</v>
      </c>
      <c r="K63" s="98">
        <v>231416</v>
      </c>
      <c r="L63" s="98">
        <v>11958</v>
      </c>
      <c r="M63" s="98">
        <v>679406</v>
      </c>
      <c r="N63" s="98">
        <v>27524042</v>
      </c>
      <c r="O63" s="100">
        <v>3667</v>
      </c>
      <c r="P63" s="98">
        <v>7506</v>
      </c>
      <c r="Q63" s="102"/>
      <c r="R63" s="102"/>
      <c r="S63" s="102"/>
    </row>
    <row r="64" spans="1:19" ht="14.45" customHeight="1" x14ac:dyDescent="0.2">
      <c r="A64" s="104" t="s">
        <v>173</v>
      </c>
      <c r="B64" s="105">
        <v>1051882</v>
      </c>
      <c r="C64" s="105">
        <v>2132734</v>
      </c>
      <c r="D64" s="105">
        <v>14691</v>
      </c>
      <c r="E64" s="105"/>
      <c r="F64" s="106">
        <v>-3777</v>
      </c>
      <c r="G64" s="105">
        <v>3195530</v>
      </c>
      <c r="H64" s="105">
        <v>0</v>
      </c>
      <c r="I64" s="107">
        <v>0</v>
      </c>
      <c r="J64" s="105">
        <v>59960</v>
      </c>
      <c r="K64" s="105">
        <v>0</v>
      </c>
      <c r="L64" s="105">
        <v>2888</v>
      </c>
      <c r="M64" s="105">
        <v>62848</v>
      </c>
      <c r="N64" s="105">
        <v>3132682</v>
      </c>
      <c r="O64" s="108">
        <v>2081</v>
      </c>
      <c r="P64" s="105">
        <v>1505</v>
      </c>
      <c r="Q64" s="102"/>
      <c r="R64" s="102"/>
      <c r="S64" s="102"/>
    </row>
    <row r="65" spans="1:19" ht="14.45" customHeight="1" x14ac:dyDescent="0.2">
      <c r="A65" s="104" t="s">
        <v>174</v>
      </c>
      <c r="B65" s="105">
        <v>9224540</v>
      </c>
      <c r="C65" s="105">
        <v>6500000</v>
      </c>
      <c r="D65" s="105">
        <v>0</v>
      </c>
      <c r="E65" s="105"/>
      <c r="F65" s="106">
        <v>0</v>
      </c>
      <c r="G65" s="105">
        <v>15724540</v>
      </c>
      <c r="H65" s="105">
        <v>0</v>
      </c>
      <c r="I65" s="107">
        <v>0</v>
      </c>
      <c r="J65" s="105">
        <v>100000</v>
      </c>
      <c r="K65" s="105">
        <v>0</v>
      </c>
      <c r="L65" s="105">
        <v>0</v>
      </c>
      <c r="M65" s="105">
        <v>100000</v>
      </c>
      <c r="N65" s="105">
        <v>15624540</v>
      </c>
      <c r="O65" s="108">
        <v>2036</v>
      </c>
      <c r="P65" s="105">
        <v>7674</v>
      </c>
      <c r="Q65" s="102"/>
      <c r="R65" s="102"/>
      <c r="S65" s="102"/>
    </row>
    <row r="66" spans="1:19" ht="14.45" customHeight="1" x14ac:dyDescent="0.2">
      <c r="A66" s="104" t="s">
        <v>175</v>
      </c>
      <c r="B66" s="105">
        <v>1641142</v>
      </c>
      <c r="C66" s="105">
        <v>3879703</v>
      </c>
      <c r="D66" s="105">
        <v>94</v>
      </c>
      <c r="E66" s="105"/>
      <c r="F66" s="106">
        <v>0</v>
      </c>
      <c r="G66" s="105">
        <v>5520939</v>
      </c>
      <c r="H66" s="105">
        <v>0</v>
      </c>
      <c r="I66" s="107">
        <v>0</v>
      </c>
      <c r="J66" s="105">
        <v>59940</v>
      </c>
      <c r="K66" s="105">
        <v>0</v>
      </c>
      <c r="L66" s="105">
        <v>0</v>
      </c>
      <c r="M66" s="105">
        <v>59940</v>
      </c>
      <c r="N66" s="105">
        <v>5460999</v>
      </c>
      <c r="O66" s="108">
        <v>2305</v>
      </c>
      <c r="P66" s="105">
        <v>2369</v>
      </c>
      <c r="Q66" s="102"/>
      <c r="R66" s="102"/>
      <c r="S66" s="102"/>
    </row>
    <row r="67" spans="1:19" ht="14.45" customHeight="1" x14ac:dyDescent="0.2">
      <c r="A67" s="109" t="s">
        <v>180</v>
      </c>
      <c r="B67" s="110">
        <v>10323000</v>
      </c>
      <c r="C67" s="110">
        <v>29100000</v>
      </c>
      <c r="D67" s="110">
        <v>0</v>
      </c>
      <c r="E67" s="110"/>
      <c r="F67" s="111">
        <v>-18807</v>
      </c>
      <c r="G67" s="110">
        <v>39404193</v>
      </c>
      <c r="H67" s="110">
        <v>10000</v>
      </c>
      <c r="I67" s="112">
        <v>0</v>
      </c>
      <c r="J67" s="110">
        <v>304000</v>
      </c>
      <c r="K67" s="110">
        <v>152000</v>
      </c>
      <c r="L67" s="110">
        <v>6400</v>
      </c>
      <c r="M67" s="110">
        <v>472400</v>
      </c>
      <c r="N67" s="110">
        <v>38931793</v>
      </c>
      <c r="O67" s="113">
        <v>8134</v>
      </c>
      <c r="P67" s="110">
        <v>4786</v>
      </c>
      <c r="Q67" s="102"/>
      <c r="R67" s="102"/>
      <c r="S67" s="102"/>
    </row>
    <row r="68" spans="1:19" ht="14.45" customHeight="1" x14ac:dyDescent="0.2">
      <c r="A68" s="104" t="s">
        <v>181</v>
      </c>
      <c r="B68" s="105">
        <v>5212531</v>
      </c>
      <c r="C68" s="105">
        <v>2635706</v>
      </c>
      <c r="D68" s="105">
        <v>0</v>
      </c>
      <c r="E68" s="105"/>
      <c r="F68" s="106">
        <v>0</v>
      </c>
      <c r="G68" s="105">
        <v>7848237</v>
      </c>
      <c r="H68" s="105">
        <v>0</v>
      </c>
      <c r="I68" s="107">
        <v>0</v>
      </c>
      <c r="J68" s="105">
        <v>169126</v>
      </c>
      <c r="K68" s="105">
        <v>0</v>
      </c>
      <c r="L68" s="105">
        <v>0</v>
      </c>
      <c r="M68" s="105">
        <v>169126</v>
      </c>
      <c r="N68" s="105">
        <v>7679111</v>
      </c>
      <c r="O68" s="108">
        <v>1913</v>
      </c>
      <c r="P68" s="105">
        <v>4014</v>
      </c>
      <c r="Q68" s="102"/>
      <c r="R68" s="102"/>
      <c r="S68" s="102"/>
    </row>
    <row r="69" spans="1:19" ht="14.45" customHeight="1" x14ac:dyDescent="0.2">
      <c r="A69" s="104" t="s">
        <v>176</v>
      </c>
      <c r="B69" s="105">
        <v>11116187</v>
      </c>
      <c r="C69" s="105">
        <v>9930000</v>
      </c>
      <c r="D69" s="105">
        <v>0</v>
      </c>
      <c r="E69" s="105"/>
      <c r="F69" s="106">
        <v>-3296</v>
      </c>
      <c r="G69" s="105">
        <v>21042891</v>
      </c>
      <c r="H69" s="105">
        <v>0</v>
      </c>
      <c r="I69" s="107">
        <v>0</v>
      </c>
      <c r="J69" s="105">
        <v>265000</v>
      </c>
      <c r="K69" s="105">
        <v>95000</v>
      </c>
      <c r="L69" s="105">
        <v>0</v>
      </c>
      <c r="M69" s="105">
        <v>360000</v>
      </c>
      <c r="N69" s="105">
        <v>20682891</v>
      </c>
      <c r="O69" s="108">
        <v>5331</v>
      </c>
      <c r="P69" s="105">
        <v>3880</v>
      </c>
      <c r="Q69" s="102"/>
      <c r="R69" s="102"/>
      <c r="S69" s="102"/>
    </row>
    <row r="70" spans="1:19" ht="14.45" customHeight="1" x14ac:dyDescent="0.2">
      <c r="A70" s="104" t="s">
        <v>182</v>
      </c>
      <c r="B70" s="105">
        <v>2011100</v>
      </c>
      <c r="C70" s="105">
        <v>3112000</v>
      </c>
      <c r="D70" s="105">
        <v>0</v>
      </c>
      <c r="E70" s="105"/>
      <c r="F70" s="106">
        <v>-4289</v>
      </c>
      <c r="G70" s="105">
        <v>5118811</v>
      </c>
      <c r="H70" s="105">
        <v>0</v>
      </c>
      <c r="I70" s="107">
        <v>0</v>
      </c>
      <c r="J70" s="105">
        <v>0</v>
      </c>
      <c r="K70" s="105">
        <v>34100</v>
      </c>
      <c r="L70" s="105">
        <v>0</v>
      </c>
      <c r="M70" s="105">
        <v>34100</v>
      </c>
      <c r="N70" s="105">
        <v>5084711</v>
      </c>
      <c r="O70" s="108">
        <v>1903</v>
      </c>
      <c r="P70" s="105">
        <v>2672</v>
      </c>
      <c r="Q70" s="102"/>
      <c r="R70" s="102"/>
      <c r="S70" s="102"/>
    </row>
    <row r="71" spans="1:19" ht="14.45" customHeight="1" x14ac:dyDescent="0.2">
      <c r="A71" s="109" t="s">
        <v>177</v>
      </c>
      <c r="B71" s="110">
        <v>4220000</v>
      </c>
      <c r="C71" s="110">
        <v>8600000</v>
      </c>
      <c r="D71" s="110">
        <v>2500</v>
      </c>
      <c r="E71" s="110"/>
      <c r="F71" s="111">
        <v>-2550</v>
      </c>
      <c r="G71" s="110">
        <v>12819950</v>
      </c>
      <c r="H71" s="110">
        <v>0</v>
      </c>
      <c r="I71" s="112">
        <v>700</v>
      </c>
      <c r="J71" s="110">
        <v>145000</v>
      </c>
      <c r="K71" s="110">
        <v>74000</v>
      </c>
      <c r="L71" s="110">
        <v>0</v>
      </c>
      <c r="M71" s="110">
        <v>219700</v>
      </c>
      <c r="N71" s="110">
        <v>12600250</v>
      </c>
      <c r="O71" s="113">
        <v>4582</v>
      </c>
      <c r="P71" s="110">
        <v>2750</v>
      </c>
      <c r="Q71" s="102"/>
      <c r="R71" s="102"/>
      <c r="S71" s="102"/>
    </row>
    <row r="72" spans="1:19" ht="14.45" customHeight="1" x14ac:dyDescent="0.2">
      <c r="A72" s="115"/>
      <c r="B72" s="116"/>
      <c r="C72" s="117"/>
      <c r="D72" s="116"/>
      <c r="E72" s="116"/>
      <c r="F72" s="116"/>
      <c r="G72" s="116"/>
      <c r="H72" s="117"/>
      <c r="I72" s="116"/>
      <c r="J72" s="117"/>
      <c r="K72" s="116"/>
      <c r="L72" s="117"/>
      <c r="M72" s="116"/>
      <c r="N72" s="117"/>
      <c r="O72" s="118"/>
      <c r="P72" s="117"/>
      <c r="Q72" s="102"/>
      <c r="R72" s="102"/>
      <c r="S72" s="102"/>
    </row>
    <row r="73" spans="1:19" ht="14.45" customHeight="1" thickBot="1" x14ac:dyDescent="0.25">
      <c r="A73" s="119" t="s">
        <v>185</v>
      </c>
      <c r="B73" s="120">
        <v>1372500393.6399999</v>
      </c>
      <c r="C73" s="120">
        <v>1725742487.7</v>
      </c>
      <c r="D73" s="120">
        <v>8375930</v>
      </c>
      <c r="E73" s="120">
        <v>-3000000</v>
      </c>
      <c r="F73" s="120">
        <v>-893265</v>
      </c>
      <c r="G73" s="120">
        <v>3102725546.3400002</v>
      </c>
      <c r="H73" s="120">
        <v>5571594</v>
      </c>
      <c r="I73" s="120">
        <v>4592349</v>
      </c>
      <c r="J73" s="120">
        <v>31643687</v>
      </c>
      <c r="K73" s="120">
        <v>29967822</v>
      </c>
      <c r="L73" s="120">
        <v>771185.48</v>
      </c>
      <c r="M73" s="120">
        <v>72546637.480000004</v>
      </c>
      <c r="N73" s="121">
        <v>3030178908.8600001</v>
      </c>
      <c r="O73" s="122">
        <v>684831.1</v>
      </c>
      <c r="P73" s="120">
        <v>4425</v>
      </c>
      <c r="Q73" s="102"/>
      <c r="R73" s="102"/>
      <c r="S73" s="102"/>
    </row>
    <row r="74" spans="1:19" ht="25.5" customHeight="1" x14ac:dyDescent="0.2">
      <c r="B74" s="123" t="s">
        <v>282</v>
      </c>
      <c r="C74" s="123"/>
      <c r="D74" s="123"/>
      <c r="E74" s="123"/>
      <c r="F74" s="123"/>
      <c r="G74" s="123"/>
      <c r="H74" s="123"/>
      <c r="I74" s="123"/>
      <c r="J74" s="124"/>
      <c r="K74" s="123"/>
      <c r="L74" s="123"/>
      <c r="M74" s="123"/>
      <c r="N74" s="123"/>
      <c r="O74" s="123"/>
      <c r="P74" s="123"/>
      <c r="Q74" s="102"/>
      <c r="R74" s="102"/>
      <c r="S74" s="102"/>
    </row>
    <row r="75" spans="1:19" ht="25.5" customHeight="1" x14ac:dyDescent="0.2">
      <c r="B75" s="125" t="s">
        <v>12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26"/>
      <c r="P75" s="126"/>
      <c r="Q75" s="102"/>
      <c r="R75" s="102"/>
      <c r="S75" s="102"/>
    </row>
    <row r="76" spans="1:19" x14ac:dyDescent="0.2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27"/>
      <c r="P76" s="102"/>
      <c r="Q76" s="102"/>
      <c r="R76" s="102"/>
      <c r="S76" s="102"/>
    </row>
    <row r="77" spans="1:19" x14ac:dyDescent="0.2">
      <c r="A77" s="102"/>
      <c r="B77" s="102"/>
      <c r="C77" s="102"/>
      <c r="D77" s="102"/>
      <c r="E77" s="102"/>
      <c r="F77" s="102"/>
      <c r="G77" s="102"/>
      <c r="H77" s="1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</row>
    <row r="78" spans="1:19" x14ac:dyDescent="0.2">
      <c r="A78" s="102"/>
      <c r="B78" s="102"/>
      <c r="C78" s="102"/>
      <c r="D78" s="102"/>
      <c r="E78" s="102"/>
      <c r="F78" s="102"/>
      <c r="G78" s="102"/>
      <c r="H78" s="1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</row>
    <row r="79" spans="1:19" x14ac:dyDescent="0.2">
      <c r="H79" s="102"/>
    </row>
    <row r="80" spans="1:19" x14ac:dyDescent="0.2">
      <c r="H80" s="102"/>
    </row>
    <row r="81" spans="8:8" x14ac:dyDescent="0.2">
      <c r="H81" s="102"/>
    </row>
    <row r="82" spans="8:8" x14ac:dyDescent="0.2">
      <c r="H82" s="102"/>
    </row>
    <row r="83" spans="8:8" x14ac:dyDescent="0.2">
      <c r="H83" s="102"/>
    </row>
    <row r="84" spans="8:8" x14ac:dyDescent="0.2">
      <c r="H84" s="102"/>
    </row>
    <row r="85" spans="8:8" x14ac:dyDescent="0.2">
      <c r="H85" s="102"/>
    </row>
    <row r="86" spans="8:8" x14ac:dyDescent="0.2">
      <c r="H86" s="102"/>
    </row>
    <row r="87" spans="8:8" x14ac:dyDescent="0.2">
      <c r="H87" s="102"/>
    </row>
    <row r="88" spans="8:8" x14ac:dyDescent="0.2">
      <c r="H88" s="102"/>
    </row>
    <row r="89" spans="8:8" x14ac:dyDescent="0.2">
      <c r="H89" s="102"/>
    </row>
    <row r="90" spans="8:8" x14ac:dyDescent="0.2">
      <c r="H90" s="102"/>
    </row>
    <row r="91" spans="8:8" x14ac:dyDescent="0.2">
      <c r="H91" s="102"/>
    </row>
    <row r="92" spans="8:8" x14ac:dyDescent="0.2">
      <c r="H92" s="102"/>
    </row>
    <row r="93" spans="8:8" x14ac:dyDescent="0.2">
      <c r="H93" s="102"/>
    </row>
    <row r="94" spans="8:8" x14ac:dyDescent="0.2">
      <c r="H94" s="102"/>
    </row>
    <row r="95" spans="8:8" x14ac:dyDescent="0.2">
      <c r="H95" s="102"/>
    </row>
    <row r="96" spans="8:8" x14ac:dyDescent="0.2">
      <c r="H96" s="102"/>
    </row>
    <row r="97" spans="8:8" x14ac:dyDescent="0.2">
      <c r="H97" s="102"/>
    </row>
    <row r="98" spans="8:8" x14ac:dyDescent="0.2">
      <c r="H98" s="102"/>
    </row>
    <row r="99" spans="8:8" x14ac:dyDescent="0.2">
      <c r="H99" s="102"/>
    </row>
    <row r="100" spans="8:8" x14ac:dyDescent="0.2">
      <c r="H100" s="102"/>
    </row>
    <row r="101" spans="8:8" x14ac:dyDescent="0.2">
      <c r="H101" s="102"/>
    </row>
    <row r="102" spans="8:8" x14ac:dyDescent="0.2">
      <c r="H102" s="102"/>
    </row>
    <row r="103" spans="8:8" x14ac:dyDescent="0.2">
      <c r="H103" s="102"/>
    </row>
    <row r="104" spans="8:8" x14ac:dyDescent="0.2">
      <c r="H104" s="102"/>
    </row>
    <row r="105" spans="8:8" x14ac:dyDescent="0.2">
      <c r="H105" s="102"/>
    </row>
    <row r="106" spans="8:8" x14ac:dyDescent="0.2">
      <c r="H106" s="102"/>
    </row>
    <row r="107" spans="8:8" x14ac:dyDescent="0.2">
      <c r="H107" s="102"/>
    </row>
    <row r="108" spans="8:8" x14ac:dyDescent="0.2">
      <c r="H108" s="102"/>
    </row>
    <row r="109" spans="8:8" x14ac:dyDescent="0.2">
      <c r="H109" s="102"/>
    </row>
    <row r="110" spans="8:8" x14ac:dyDescent="0.2">
      <c r="H110" s="102"/>
    </row>
    <row r="111" spans="8:8" x14ac:dyDescent="0.2">
      <c r="H111" s="102"/>
    </row>
    <row r="112" spans="8:8" x14ac:dyDescent="0.2">
      <c r="H112" s="102"/>
    </row>
    <row r="113" spans="8:8" x14ac:dyDescent="0.2">
      <c r="H113" s="102"/>
    </row>
    <row r="114" spans="8:8" x14ac:dyDescent="0.2">
      <c r="H114" s="102"/>
    </row>
    <row r="115" spans="8:8" x14ac:dyDescent="0.2">
      <c r="H115" s="102"/>
    </row>
    <row r="116" spans="8:8" x14ac:dyDescent="0.2">
      <c r="H116" s="102"/>
    </row>
    <row r="117" spans="8:8" x14ac:dyDescent="0.2">
      <c r="H117" s="102"/>
    </row>
    <row r="118" spans="8:8" x14ac:dyDescent="0.2">
      <c r="H118" s="102"/>
    </row>
    <row r="119" spans="8:8" x14ac:dyDescent="0.2">
      <c r="H119" s="102"/>
    </row>
    <row r="120" spans="8:8" x14ac:dyDescent="0.2">
      <c r="H120" s="102"/>
    </row>
    <row r="121" spans="8:8" x14ac:dyDescent="0.2">
      <c r="H121" s="102"/>
    </row>
    <row r="122" spans="8:8" x14ac:dyDescent="0.2">
      <c r="H122" s="102"/>
    </row>
    <row r="123" spans="8:8" x14ac:dyDescent="0.2">
      <c r="H123" s="102"/>
    </row>
    <row r="124" spans="8:8" x14ac:dyDescent="0.2">
      <c r="H124" s="102"/>
    </row>
    <row r="125" spans="8:8" x14ac:dyDescent="0.2">
      <c r="H125" s="102"/>
    </row>
    <row r="126" spans="8:8" x14ac:dyDescent="0.2">
      <c r="H126" s="102"/>
    </row>
    <row r="127" spans="8:8" x14ac:dyDescent="0.2">
      <c r="H127" s="102"/>
    </row>
    <row r="128" spans="8:8" x14ac:dyDescent="0.2">
      <c r="H128" s="102"/>
    </row>
    <row r="129" spans="8:8" x14ac:dyDescent="0.2">
      <c r="H129" s="102"/>
    </row>
    <row r="130" spans="8:8" x14ac:dyDescent="0.2">
      <c r="H130" s="102"/>
    </row>
    <row r="131" spans="8:8" x14ac:dyDescent="0.2">
      <c r="H131" s="102"/>
    </row>
    <row r="132" spans="8:8" x14ac:dyDescent="0.2">
      <c r="H132" s="102"/>
    </row>
    <row r="133" spans="8:8" x14ac:dyDescent="0.2">
      <c r="H133" s="102"/>
    </row>
    <row r="134" spans="8:8" x14ac:dyDescent="0.2">
      <c r="H134" s="102"/>
    </row>
    <row r="135" spans="8:8" x14ac:dyDescent="0.2">
      <c r="H135" s="102"/>
    </row>
    <row r="136" spans="8:8" x14ac:dyDescent="0.2">
      <c r="H136" s="102"/>
    </row>
    <row r="137" spans="8:8" x14ac:dyDescent="0.2">
      <c r="H137" s="102"/>
    </row>
    <row r="138" spans="8:8" x14ac:dyDescent="0.2">
      <c r="H138" s="102"/>
    </row>
    <row r="139" spans="8:8" x14ac:dyDescent="0.2">
      <c r="H139" s="102"/>
    </row>
    <row r="140" spans="8:8" x14ac:dyDescent="0.2">
      <c r="H140" s="102"/>
    </row>
    <row r="141" spans="8:8" x14ac:dyDescent="0.2">
      <c r="H141" s="102"/>
    </row>
    <row r="142" spans="8:8" x14ac:dyDescent="0.2">
      <c r="H142" s="102"/>
    </row>
    <row r="143" spans="8:8" x14ac:dyDescent="0.2">
      <c r="H143" s="102"/>
    </row>
    <row r="144" spans="8:8" x14ac:dyDescent="0.2">
      <c r="H144" s="102"/>
    </row>
    <row r="145" spans="8:8" x14ac:dyDescent="0.2">
      <c r="H145" s="102"/>
    </row>
    <row r="146" spans="8:8" x14ac:dyDescent="0.2">
      <c r="H146" s="102"/>
    </row>
    <row r="147" spans="8:8" x14ac:dyDescent="0.2">
      <c r="H147" s="102"/>
    </row>
    <row r="148" spans="8:8" x14ac:dyDescent="0.2">
      <c r="H148" s="102"/>
    </row>
    <row r="149" spans="8:8" x14ac:dyDescent="0.2">
      <c r="H149" s="102"/>
    </row>
    <row r="150" spans="8:8" x14ac:dyDescent="0.2">
      <c r="H150" s="102"/>
    </row>
    <row r="151" spans="8:8" x14ac:dyDescent="0.2">
      <c r="H151" s="102"/>
    </row>
    <row r="152" spans="8:8" x14ac:dyDescent="0.2">
      <c r="H152" s="102"/>
    </row>
    <row r="153" spans="8:8" x14ac:dyDescent="0.2">
      <c r="H153" s="102"/>
    </row>
    <row r="154" spans="8:8" x14ac:dyDescent="0.2">
      <c r="H154" s="102"/>
    </row>
    <row r="155" spans="8:8" x14ac:dyDescent="0.2">
      <c r="H155" s="102"/>
    </row>
    <row r="156" spans="8:8" x14ac:dyDescent="0.2">
      <c r="H156" s="102"/>
    </row>
    <row r="157" spans="8:8" x14ac:dyDescent="0.2">
      <c r="H157" s="102"/>
    </row>
    <row r="158" spans="8:8" x14ac:dyDescent="0.2">
      <c r="H158" s="102"/>
    </row>
    <row r="159" spans="8:8" x14ac:dyDescent="0.2">
      <c r="H159" s="102"/>
    </row>
    <row r="160" spans="8:8" x14ac:dyDescent="0.2">
      <c r="H160" s="102"/>
    </row>
    <row r="161" spans="8:8" x14ac:dyDescent="0.2">
      <c r="H161" s="102"/>
    </row>
    <row r="162" spans="8:8" x14ac:dyDescent="0.2">
      <c r="H162" s="102"/>
    </row>
    <row r="163" spans="8:8" x14ac:dyDescent="0.2">
      <c r="H163" s="102"/>
    </row>
    <row r="164" spans="8:8" x14ac:dyDescent="0.2">
      <c r="H164" s="102"/>
    </row>
    <row r="165" spans="8:8" x14ac:dyDescent="0.2">
      <c r="H165" s="102"/>
    </row>
    <row r="166" spans="8:8" x14ac:dyDescent="0.2">
      <c r="H166" s="102"/>
    </row>
    <row r="167" spans="8:8" x14ac:dyDescent="0.2">
      <c r="H167" s="102"/>
    </row>
    <row r="168" spans="8:8" x14ac:dyDescent="0.2">
      <c r="H168" s="102"/>
    </row>
    <row r="169" spans="8:8" x14ac:dyDescent="0.2">
      <c r="H169" s="102"/>
    </row>
    <row r="170" spans="8:8" x14ac:dyDescent="0.2">
      <c r="H170" s="102"/>
    </row>
    <row r="171" spans="8:8" x14ac:dyDescent="0.2">
      <c r="H171" s="102"/>
    </row>
    <row r="172" spans="8:8" x14ac:dyDescent="0.2">
      <c r="H172" s="102"/>
    </row>
    <row r="173" spans="8:8" x14ac:dyDescent="0.2">
      <c r="H173" s="102"/>
    </row>
    <row r="174" spans="8:8" x14ac:dyDescent="0.2">
      <c r="H174" s="102"/>
    </row>
    <row r="175" spans="8:8" x14ac:dyDescent="0.2">
      <c r="H175" s="102"/>
    </row>
    <row r="176" spans="8:8" x14ac:dyDescent="0.2">
      <c r="H176" s="102"/>
    </row>
    <row r="177" spans="8:8" x14ac:dyDescent="0.2">
      <c r="H177" s="102"/>
    </row>
    <row r="178" spans="8:8" x14ac:dyDescent="0.2">
      <c r="H178" s="102"/>
    </row>
    <row r="179" spans="8:8" x14ac:dyDescent="0.2">
      <c r="H179" s="102"/>
    </row>
    <row r="180" spans="8:8" x14ac:dyDescent="0.2">
      <c r="H180" s="102"/>
    </row>
    <row r="181" spans="8:8" x14ac:dyDescent="0.2">
      <c r="H181" s="102"/>
    </row>
    <row r="182" spans="8:8" x14ac:dyDescent="0.2">
      <c r="H182" s="102"/>
    </row>
    <row r="183" spans="8:8" x14ac:dyDescent="0.2">
      <c r="H183" s="102"/>
    </row>
    <row r="184" spans="8:8" x14ac:dyDescent="0.2">
      <c r="H184" s="102"/>
    </row>
    <row r="185" spans="8:8" x14ac:dyDescent="0.2">
      <c r="H185" s="102"/>
    </row>
    <row r="186" spans="8:8" x14ac:dyDescent="0.2">
      <c r="H186" s="102"/>
    </row>
    <row r="187" spans="8:8" x14ac:dyDescent="0.2">
      <c r="H187" s="102"/>
    </row>
    <row r="188" spans="8:8" x14ac:dyDescent="0.2">
      <c r="H188" s="102"/>
    </row>
    <row r="189" spans="8:8" x14ac:dyDescent="0.2">
      <c r="H189" s="102"/>
    </row>
    <row r="190" spans="8:8" x14ac:dyDescent="0.2">
      <c r="H190" s="102"/>
    </row>
    <row r="191" spans="8:8" x14ac:dyDescent="0.2">
      <c r="H191" s="102"/>
    </row>
    <row r="192" spans="8:8" x14ac:dyDescent="0.2">
      <c r="H192" s="102"/>
    </row>
    <row r="193" spans="8:8" x14ac:dyDescent="0.2">
      <c r="H193" s="102"/>
    </row>
    <row r="194" spans="8:8" x14ac:dyDescent="0.2">
      <c r="H194" s="102"/>
    </row>
    <row r="195" spans="8:8" x14ac:dyDescent="0.2">
      <c r="H195" s="102"/>
    </row>
    <row r="196" spans="8:8" x14ac:dyDescent="0.2">
      <c r="H196" s="102"/>
    </row>
    <row r="197" spans="8:8" x14ac:dyDescent="0.2">
      <c r="H197" s="102"/>
    </row>
    <row r="198" spans="8:8" x14ac:dyDescent="0.2">
      <c r="H198" s="102"/>
    </row>
    <row r="199" spans="8:8" x14ac:dyDescent="0.2">
      <c r="H199" s="102"/>
    </row>
    <row r="200" spans="8:8" x14ac:dyDescent="0.2">
      <c r="H200" s="102"/>
    </row>
    <row r="201" spans="8:8" x14ac:dyDescent="0.2">
      <c r="H201" s="102"/>
    </row>
    <row r="202" spans="8:8" x14ac:dyDescent="0.2">
      <c r="H202" s="102"/>
    </row>
    <row r="203" spans="8:8" x14ac:dyDescent="0.2">
      <c r="H203" s="102"/>
    </row>
    <row r="204" spans="8:8" x14ac:dyDescent="0.2">
      <c r="H204" s="102"/>
    </row>
    <row r="205" spans="8:8" x14ac:dyDescent="0.2">
      <c r="H205" s="102"/>
    </row>
    <row r="206" spans="8:8" x14ac:dyDescent="0.2">
      <c r="H206" s="102"/>
    </row>
    <row r="207" spans="8:8" x14ac:dyDescent="0.2">
      <c r="H207" s="102"/>
    </row>
    <row r="208" spans="8:8" x14ac:dyDescent="0.2">
      <c r="H208" s="102"/>
    </row>
    <row r="209" spans="8:8" x14ac:dyDescent="0.2">
      <c r="H209" s="102"/>
    </row>
    <row r="210" spans="8:8" x14ac:dyDescent="0.2">
      <c r="H210" s="102"/>
    </row>
    <row r="211" spans="8:8" x14ac:dyDescent="0.2">
      <c r="H211" s="102"/>
    </row>
    <row r="212" spans="8:8" x14ac:dyDescent="0.2">
      <c r="H212" s="102"/>
    </row>
    <row r="213" spans="8:8" x14ac:dyDescent="0.2">
      <c r="H213" s="102"/>
    </row>
    <row r="214" spans="8:8" x14ac:dyDescent="0.2">
      <c r="H214" s="102"/>
    </row>
    <row r="215" spans="8:8" x14ac:dyDescent="0.2">
      <c r="H215" s="102"/>
    </row>
    <row r="216" spans="8:8" x14ac:dyDescent="0.2">
      <c r="H216" s="102"/>
    </row>
    <row r="217" spans="8:8" x14ac:dyDescent="0.2">
      <c r="H217" s="102"/>
    </row>
    <row r="218" spans="8:8" x14ac:dyDescent="0.2">
      <c r="H218" s="102"/>
    </row>
    <row r="219" spans="8:8" x14ac:dyDescent="0.2">
      <c r="H219" s="102"/>
    </row>
    <row r="220" spans="8:8" x14ac:dyDescent="0.2">
      <c r="H220" s="102"/>
    </row>
    <row r="221" spans="8:8" x14ac:dyDescent="0.2">
      <c r="H221" s="102"/>
    </row>
    <row r="222" spans="8:8" x14ac:dyDescent="0.2">
      <c r="H222" s="102"/>
    </row>
    <row r="223" spans="8:8" x14ac:dyDescent="0.2">
      <c r="H223" s="102"/>
    </row>
    <row r="224" spans="8:8" x14ac:dyDescent="0.2">
      <c r="H224" s="102"/>
    </row>
    <row r="225" spans="8:8" x14ac:dyDescent="0.2">
      <c r="H225" s="102"/>
    </row>
    <row r="226" spans="8:8" x14ac:dyDescent="0.2">
      <c r="H226" s="102"/>
    </row>
    <row r="227" spans="8:8" x14ac:dyDescent="0.2">
      <c r="H227" s="102"/>
    </row>
    <row r="228" spans="8:8" x14ac:dyDescent="0.2">
      <c r="H228" s="102"/>
    </row>
    <row r="229" spans="8:8" x14ac:dyDescent="0.2">
      <c r="H229" s="102"/>
    </row>
    <row r="230" spans="8:8" x14ac:dyDescent="0.2">
      <c r="H230" s="102"/>
    </row>
    <row r="231" spans="8:8" x14ac:dyDescent="0.2">
      <c r="H231" s="102"/>
    </row>
    <row r="232" spans="8:8" x14ac:dyDescent="0.2">
      <c r="H232" s="102"/>
    </row>
    <row r="233" spans="8:8" x14ac:dyDescent="0.2">
      <c r="H233" s="102"/>
    </row>
    <row r="234" spans="8:8" x14ac:dyDescent="0.2">
      <c r="H234" s="102"/>
    </row>
    <row r="235" spans="8:8" x14ac:dyDescent="0.2">
      <c r="H235" s="102"/>
    </row>
    <row r="236" spans="8:8" x14ac:dyDescent="0.2">
      <c r="H236" s="102"/>
    </row>
    <row r="237" spans="8:8" x14ac:dyDescent="0.2">
      <c r="H237" s="102"/>
    </row>
    <row r="238" spans="8:8" x14ac:dyDescent="0.2">
      <c r="H238" s="102"/>
    </row>
    <row r="239" spans="8:8" x14ac:dyDescent="0.2">
      <c r="H239" s="102"/>
    </row>
    <row r="240" spans="8:8" x14ac:dyDescent="0.2">
      <c r="H240" s="102"/>
    </row>
    <row r="241" spans="8:8" x14ac:dyDescent="0.2">
      <c r="H241" s="102"/>
    </row>
    <row r="242" spans="8:8" x14ac:dyDescent="0.2">
      <c r="H242" s="102"/>
    </row>
    <row r="243" spans="8:8" x14ac:dyDescent="0.2">
      <c r="H243" s="102"/>
    </row>
    <row r="244" spans="8:8" x14ac:dyDescent="0.2">
      <c r="H244" s="102"/>
    </row>
    <row r="245" spans="8:8" x14ac:dyDescent="0.2">
      <c r="H245" s="102"/>
    </row>
    <row r="246" spans="8:8" x14ac:dyDescent="0.2">
      <c r="H246" s="102"/>
    </row>
    <row r="247" spans="8:8" x14ac:dyDescent="0.2">
      <c r="H247" s="102"/>
    </row>
    <row r="248" spans="8:8" x14ac:dyDescent="0.2">
      <c r="H248" s="102"/>
    </row>
    <row r="249" spans="8:8" x14ac:dyDescent="0.2">
      <c r="H249" s="102"/>
    </row>
    <row r="250" spans="8:8" x14ac:dyDescent="0.2">
      <c r="H250" s="102"/>
    </row>
    <row r="251" spans="8:8" x14ac:dyDescent="0.2">
      <c r="H251" s="102"/>
    </row>
    <row r="252" spans="8:8" x14ac:dyDescent="0.2">
      <c r="H252" s="102"/>
    </row>
    <row r="253" spans="8:8" x14ac:dyDescent="0.2">
      <c r="H253" s="102"/>
    </row>
    <row r="254" spans="8:8" x14ac:dyDescent="0.2">
      <c r="H254" s="102"/>
    </row>
    <row r="255" spans="8:8" x14ac:dyDescent="0.2">
      <c r="H255" s="102"/>
    </row>
    <row r="256" spans="8:8" x14ac:dyDescent="0.2">
      <c r="H256" s="102"/>
    </row>
    <row r="257" spans="8:8" x14ac:dyDescent="0.2">
      <c r="H257" s="102"/>
    </row>
    <row r="258" spans="8:8" x14ac:dyDescent="0.2">
      <c r="H258" s="102"/>
    </row>
    <row r="259" spans="8:8" x14ac:dyDescent="0.2">
      <c r="H259" s="102"/>
    </row>
    <row r="260" spans="8:8" x14ac:dyDescent="0.2">
      <c r="H260" s="102"/>
    </row>
    <row r="261" spans="8:8" x14ac:dyDescent="0.2">
      <c r="H261" s="102"/>
    </row>
    <row r="262" spans="8:8" x14ac:dyDescent="0.2">
      <c r="H262" s="102"/>
    </row>
    <row r="263" spans="8:8" x14ac:dyDescent="0.2">
      <c r="H263" s="102"/>
    </row>
    <row r="264" spans="8:8" x14ac:dyDescent="0.2">
      <c r="H264" s="102"/>
    </row>
    <row r="265" spans="8:8" x14ac:dyDescent="0.2">
      <c r="H265" s="102"/>
    </row>
    <row r="266" spans="8:8" x14ac:dyDescent="0.2">
      <c r="H266" s="102"/>
    </row>
    <row r="267" spans="8:8" x14ac:dyDescent="0.2">
      <c r="H267" s="102"/>
    </row>
    <row r="268" spans="8:8" x14ac:dyDescent="0.2">
      <c r="H268" s="102"/>
    </row>
    <row r="269" spans="8:8" x14ac:dyDescent="0.2">
      <c r="H269" s="102"/>
    </row>
    <row r="270" spans="8:8" x14ac:dyDescent="0.2">
      <c r="H270" s="102"/>
    </row>
    <row r="271" spans="8:8" x14ac:dyDescent="0.2">
      <c r="H271" s="102"/>
    </row>
    <row r="272" spans="8:8" x14ac:dyDescent="0.2">
      <c r="H272" s="102"/>
    </row>
    <row r="273" spans="8:8" x14ac:dyDescent="0.2">
      <c r="H273" s="102"/>
    </row>
    <row r="274" spans="8:8" x14ac:dyDescent="0.2">
      <c r="H274" s="102"/>
    </row>
    <row r="275" spans="8:8" x14ac:dyDescent="0.2">
      <c r="H275" s="102"/>
    </row>
    <row r="276" spans="8:8" x14ac:dyDescent="0.2">
      <c r="H276" s="102"/>
    </row>
    <row r="277" spans="8:8" x14ac:dyDescent="0.2">
      <c r="H277" s="102"/>
    </row>
    <row r="278" spans="8:8" x14ac:dyDescent="0.2">
      <c r="H278" s="102"/>
    </row>
    <row r="279" spans="8:8" x14ac:dyDescent="0.2">
      <c r="H279" s="102"/>
    </row>
    <row r="280" spans="8:8" x14ac:dyDescent="0.2">
      <c r="H280" s="102"/>
    </row>
    <row r="281" spans="8:8" x14ac:dyDescent="0.2">
      <c r="H281" s="102"/>
    </row>
    <row r="282" spans="8:8" x14ac:dyDescent="0.2">
      <c r="H282" s="102"/>
    </row>
    <row r="283" spans="8:8" x14ac:dyDescent="0.2">
      <c r="H283" s="102"/>
    </row>
    <row r="284" spans="8:8" x14ac:dyDescent="0.2">
      <c r="H284" s="102"/>
    </row>
    <row r="285" spans="8:8" x14ac:dyDescent="0.2">
      <c r="H285" s="102"/>
    </row>
    <row r="286" spans="8:8" x14ac:dyDescent="0.2">
      <c r="H286" s="102"/>
    </row>
    <row r="287" spans="8:8" x14ac:dyDescent="0.2">
      <c r="H287" s="102"/>
    </row>
    <row r="288" spans="8:8" x14ac:dyDescent="0.2">
      <c r="H288" s="102"/>
    </row>
    <row r="289" spans="8:8" x14ac:dyDescent="0.2">
      <c r="H289" s="102"/>
    </row>
    <row r="290" spans="8:8" x14ac:dyDescent="0.2">
      <c r="H290" s="102"/>
    </row>
    <row r="291" spans="8:8" x14ac:dyDescent="0.2">
      <c r="H291" s="102"/>
    </row>
    <row r="292" spans="8:8" x14ac:dyDescent="0.2">
      <c r="H292" s="102"/>
    </row>
    <row r="293" spans="8:8" x14ac:dyDescent="0.2">
      <c r="H293" s="102"/>
    </row>
    <row r="294" spans="8:8" x14ac:dyDescent="0.2">
      <c r="H294" s="102"/>
    </row>
    <row r="295" spans="8:8" x14ac:dyDescent="0.2">
      <c r="H295" s="102"/>
    </row>
    <row r="296" spans="8:8" x14ac:dyDescent="0.2">
      <c r="H296" s="102"/>
    </row>
    <row r="297" spans="8:8" x14ac:dyDescent="0.2">
      <c r="H297" s="102"/>
    </row>
    <row r="298" spans="8:8" x14ac:dyDescent="0.2">
      <c r="H298" s="102"/>
    </row>
    <row r="299" spans="8:8" x14ac:dyDescent="0.2">
      <c r="H299" s="102"/>
    </row>
    <row r="300" spans="8:8" x14ac:dyDescent="0.2">
      <c r="H300" s="102"/>
    </row>
    <row r="301" spans="8:8" x14ac:dyDescent="0.2">
      <c r="H301" s="102"/>
    </row>
    <row r="302" spans="8:8" x14ac:dyDescent="0.2">
      <c r="H302" s="102"/>
    </row>
    <row r="303" spans="8:8" x14ac:dyDescent="0.2">
      <c r="H303" s="102"/>
    </row>
    <row r="304" spans="8:8" x14ac:dyDescent="0.2">
      <c r="H304" s="102"/>
    </row>
    <row r="305" spans="8:8" x14ac:dyDescent="0.2">
      <c r="H305" s="102"/>
    </row>
    <row r="306" spans="8:8" x14ac:dyDescent="0.2">
      <c r="H306" s="102"/>
    </row>
    <row r="307" spans="8:8" x14ac:dyDescent="0.2">
      <c r="H307" s="102"/>
    </row>
    <row r="308" spans="8:8" x14ac:dyDescent="0.2">
      <c r="H308" s="102"/>
    </row>
    <row r="309" spans="8:8" x14ac:dyDescent="0.2">
      <c r="H309" s="102"/>
    </row>
    <row r="310" spans="8:8" x14ac:dyDescent="0.2">
      <c r="H310" s="102"/>
    </row>
    <row r="311" spans="8:8" x14ac:dyDescent="0.2">
      <c r="H311" s="102"/>
    </row>
    <row r="312" spans="8:8" x14ac:dyDescent="0.2">
      <c r="H312" s="102"/>
    </row>
    <row r="313" spans="8:8" x14ac:dyDescent="0.2">
      <c r="H313" s="102"/>
    </row>
    <row r="314" spans="8:8" x14ac:dyDescent="0.2">
      <c r="H314" s="102"/>
    </row>
    <row r="315" spans="8:8" x14ac:dyDescent="0.2">
      <c r="H315" s="102"/>
    </row>
    <row r="316" spans="8:8" x14ac:dyDescent="0.2">
      <c r="H316" s="102"/>
    </row>
    <row r="317" spans="8:8" x14ac:dyDescent="0.2">
      <c r="H317" s="102"/>
    </row>
    <row r="318" spans="8:8" x14ac:dyDescent="0.2">
      <c r="H318" s="102"/>
    </row>
    <row r="319" spans="8:8" x14ac:dyDescent="0.2">
      <c r="H319" s="102"/>
    </row>
    <row r="320" spans="8:8" x14ac:dyDescent="0.2">
      <c r="H320" s="102"/>
    </row>
    <row r="321" spans="8:8" x14ac:dyDescent="0.2">
      <c r="H321" s="102"/>
    </row>
    <row r="322" spans="8:8" x14ac:dyDescent="0.2">
      <c r="H322" s="102"/>
    </row>
    <row r="323" spans="8:8" x14ac:dyDescent="0.2">
      <c r="H323" s="102"/>
    </row>
    <row r="324" spans="8:8" x14ac:dyDescent="0.2">
      <c r="H324" s="102"/>
    </row>
    <row r="325" spans="8:8" x14ac:dyDescent="0.2">
      <c r="H325" s="102"/>
    </row>
    <row r="326" spans="8:8" x14ac:dyDescent="0.2">
      <c r="H326" s="102"/>
    </row>
    <row r="327" spans="8:8" x14ac:dyDescent="0.2">
      <c r="H327" s="102"/>
    </row>
    <row r="328" spans="8:8" x14ac:dyDescent="0.2">
      <c r="H328" s="102"/>
    </row>
    <row r="329" spans="8:8" x14ac:dyDescent="0.2">
      <c r="H329" s="102"/>
    </row>
    <row r="330" spans="8:8" x14ac:dyDescent="0.2">
      <c r="H330" s="102"/>
    </row>
    <row r="331" spans="8:8" x14ac:dyDescent="0.2">
      <c r="H331" s="102"/>
    </row>
    <row r="332" spans="8:8" x14ac:dyDescent="0.2">
      <c r="H332" s="102"/>
    </row>
    <row r="333" spans="8:8" x14ac:dyDescent="0.2">
      <c r="H333" s="102"/>
    </row>
    <row r="334" spans="8:8" x14ac:dyDescent="0.2">
      <c r="H334" s="102"/>
    </row>
    <row r="335" spans="8:8" x14ac:dyDescent="0.2">
      <c r="H335" s="102"/>
    </row>
    <row r="336" spans="8:8" x14ac:dyDescent="0.2">
      <c r="H336" s="102"/>
    </row>
    <row r="337" spans="8:8" x14ac:dyDescent="0.2">
      <c r="H337" s="102"/>
    </row>
    <row r="338" spans="8:8" x14ac:dyDescent="0.2">
      <c r="H338" s="102"/>
    </row>
    <row r="339" spans="8:8" x14ac:dyDescent="0.2">
      <c r="H339" s="102"/>
    </row>
    <row r="340" spans="8:8" x14ac:dyDescent="0.2">
      <c r="H340" s="102"/>
    </row>
    <row r="341" spans="8:8" x14ac:dyDescent="0.2">
      <c r="H341" s="102"/>
    </row>
    <row r="342" spans="8:8" x14ac:dyDescent="0.2">
      <c r="H342" s="102"/>
    </row>
    <row r="343" spans="8:8" x14ac:dyDescent="0.2">
      <c r="H343" s="102"/>
    </row>
    <row r="344" spans="8:8" x14ac:dyDescent="0.2">
      <c r="H344" s="102"/>
    </row>
    <row r="345" spans="8:8" x14ac:dyDescent="0.2">
      <c r="H345" s="102"/>
    </row>
    <row r="346" spans="8:8" x14ac:dyDescent="0.2">
      <c r="H346" s="102"/>
    </row>
    <row r="347" spans="8:8" x14ac:dyDescent="0.2">
      <c r="H347" s="102"/>
    </row>
    <row r="348" spans="8:8" x14ac:dyDescent="0.2">
      <c r="H348" s="102"/>
    </row>
    <row r="349" spans="8:8" x14ac:dyDescent="0.2">
      <c r="H349" s="102"/>
    </row>
    <row r="350" spans="8:8" x14ac:dyDescent="0.2">
      <c r="H350" s="102"/>
    </row>
    <row r="351" spans="8:8" x14ac:dyDescent="0.2">
      <c r="H351" s="102"/>
    </row>
    <row r="352" spans="8:8" x14ac:dyDescent="0.2">
      <c r="H352" s="102"/>
    </row>
    <row r="353" spans="8:8" x14ac:dyDescent="0.2">
      <c r="H353" s="102"/>
    </row>
    <row r="354" spans="8:8" x14ac:dyDescent="0.2">
      <c r="H354" s="102"/>
    </row>
    <row r="355" spans="8:8" x14ac:dyDescent="0.2">
      <c r="H355" s="102"/>
    </row>
    <row r="356" spans="8:8" x14ac:dyDescent="0.2">
      <c r="H356" s="102"/>
    </row>
    <row r="357" spans="8:8" x14ac:dyDescent="0.2">
      <c r="H357" s="102"/>
    </row>
    <row r="358" spans="8:8" x14ac:dyDescent="0.2">
      <c r="H358" s="102"/>
    </row>
    <row r="359" spans="8:8" x14ac:dyDescent="0.2">
      <c r="H359" s="102"/>
    </row>
    <row r="360" spans="8:8" x14ac:dyDescent="0.2">
      <c r="H360" s="102"/>
    </row>
    <row r="361" spans="8:8" x14ac:dyDescent="0.2">
      <c r="H361" s="102"/>
    </row>
    <row r="362" spans="8:8" x14ac:dyDescent="0.2">
      <c r="H362" s="102"/>
    </row>
    <row r="363" spans="8:8" x14ac:dyDescent="0.2">
      <c r="H363" s="102"/>
    </row>
    <row r="364" spans="8:8" x14ac:dyDescent="0.2">
      <c r="H364" s="102"/>
    </row>
    <row r="365" spans="8:8" x14ac:dyDescent="0.2">
      <c r="H365" s="102"/>
    </row>
    <row r="366" spans="8:8" x14ac:dyDescent="0.2">
      <c r="H366" s="102"/>
    </row>
    <row r="367" spans="8:8" x14ac:dyDescent="0.2">
      <c r="H367" s="102"/>
    </row>
    <row r="368" spans="8:8" x14ac:dyDescent="0.2">
      <c r="H368" s="102"/>
    </row>
    <row r="369" spans="8:8" x14ac:dyDescent="0.2">
      <c r="H369" s="102"/>
    </row>
    <row r="370" spans="8:8" x14ac:dyDescent="0.2">
      <c r="H370" s="102"/>
    </row>
    <row r="371" spans="8:8" x14ac:dyDescent="0.2">
      <c r="H371" s="102"/>
    </row>
    <row r="372" spans="8:8" x14ac:dyDescent="0.2">
      <c r="H372" s="102"/>
    </row>
    <row r="373" spans="8:8" x14ac:dyDescent="0.2">
      <c r="H373" s="102"/>
    </row>
    <row r="374" spans="8:8" x14ac:dyDescent="0.2">
      <c r="H374" s="102"/>
    </row>
    <row r="375" spans="8:8" x14ac:dyDescent="0.2">
      <c r="H375" s="102"/>
    </row>
    <row r="376" spans="8:8" x14ac:dyDescent="0.2">
      <c r="H376" s="102"/>
    </row>
    <row r="377" spans="8:8" x14ac:dyDescent="0.2">
      <c r="H377" s="102"/>
    </row>
    <row r="378" spans="8:8" x14ac:dyDescent="0.2">
      <c r="H378" s="102"/>
    </row>
    <row r="379" spans="8:8" x14ac:dyDescent="0.2">
      <c r="H379" s="102"/>
    </row>
    <row r="380" spans="8:8" x14ac:dyDescent="0.2">
      <c r="H380" s="102"/>
    </row>
    <row r="381" spans="8:8" x14ac:dyDescent="0.2">
      <c r="H381" s="102"/>
    </row>
    <row r="382" spans="8:8" x14ac:dyDescent="0.2">
      <c r="H382" s="102"/>
    </row>
    <row r="383" spans="8:8" x14ac:dyDescent="0.2">
      <c r="H383" s="102"/>
    </row>
    <row r="384" spans="8:8" x14ac:dyDescent="0.2">
      <c r="H384" s="102"/>
    </row>
    <row r="385" spans="8:8" x14ac:dyDescent="0.2">
      <c r="H385" s="102"/>
    </row>
    <row r="386" spans="8:8" x14ac:dyDescent="0.2">
      <c r="H386" s="102"/>
    </row>
    <row r="387" spans="8:8" x14ac:dyDescent="0.2">
      <c r="H387" s="102"/>
    </row>
    <row r="388" spans="8:8" x14ac:dyDescent="0.2">
      <c r="H388" s="102"/>
    </row>
    <row r="389" spans="8:8" x14ac:dyDescent="0.2">
      <c r="H389" s="102"/>
    </row>
    <row r="390" spans="8:8" x14ac:dyDescent="0.2">
      <c r="H390" s="102"/>
    </row>
    <row r="391" spans="8:8" x14ac:dyDescent="0.2">
      <c r="H391" s="102"/>
    </row>
    <row r="392" spans="8:8" x14ac:dyDescent="0.2">
      <c r="H392" s="102"/>
    </row>
    <row r="393" spans="8:8" x14ac:dyDescent="0.2">
      <c r="H393" s="102"/>
    </row>
    <row r="394" spans="8:8" x14ac:dyDescent="0.2">
      <c r="H394" s="102"/>
    </row>
    <row r="395" spans="8:8" x14ac:dyDescent="0.2">
      <c r="H395" s="102"/>
    </row>
    <row r="396" spans="8:8" x14ac:dyDescent="0.2">
      <c r="H396" s="102"/>
    </row>
    <row r="397" spans="8:8" x14ac:dyDescent="0.2">
      <c r="H397" s="102"/>
    </row>
    <row r="398" spans="8:8" x14ac:dyDescent="0.2">
      <c r="H398" s="102"/>
    </row>
    <row r="399" spans="8:8" x14ac:dyDescent="0.2">
      <c r="H399" s="102"/>
    </row>
    <row r="400" spans="8:8" x14ac:dyDescent="0.2">
      <c r="H400" s="102"/>
    </row>
    <row r="401" spans="8:8" x14ac:dyDescent="0.2">
      <c r="H401" s="102"/>
    </row>
    <row r="402" spans="8:8" x14ac:dyDescent="0.2">
      <c r="H402" s="102"/>
    </row>
    <row r="403" spans="8:8" x14ac:dyDescent="0.2">
      <c r="H403" s="102"/>
    </row>
    <row r="404" spans="8:8" x14ac:dyDescent="0.2">
      <c r="H404" s="102"/>
    </row>
    <row r="405" spans="8:8" x14ac:dyDescent="0.2">
      <c r="H405" s="102"/>
    </row>
    <row r="406" spans="8:8" x14ac:dyDescent="0.2">
      <c r="H406" s="102"/>
    </row>
    <row r="407" spans="8:8" x14ac:dyDescent="0.2">
      <c r="H407" s="102"/>
    </row>
    <row r="408" spans="8:8" x14ac:dyDescent="0.2">
      <c r="H408" s="102"/>
    </row>
    <row r="409" spans="8:8" x14ac:dyDescent="0.2">
      <c r="H409" s="102"/>
    </row>
    <row r="410" spans="8:8" x14ac:dyDescent="0.2">
      <c r="H410" s="102"/>
    </row>
    <row r="411" spans="8:8" x14ac:dyDescent="0.2">
      <c r="H411" s="102"/>
    </row>
    <row r="412" spans="8:8" x14ac:dyDescent="0.2">
      <c r="H412" s="102"/>
    </row>
    <row r="413" spans="8:8" x14ac:dyDescent="0.2">
      <c r="H413" s="102"/>
    </row>
    <row r="414" spans="8:8" x14ac:dyDescent="0.2">
      <c r="H414" s="102"/>
    </row>
    <row r="415" spans="8:8" x14ac:dyDescent="0.2">
      <c r="H415" s="102"/>
    </row>
    <row r="416" spans="8:8" x14ac:dyDescent="0.2">
      <c r="H416" s="102"/>
    </row>
    <row r="417" spans="8:8" x14ac:dyDescent="0.2">
      <c r="H417" s="102"/>
    </row>
    <row r="418" spans="8:8" x14ac:dyDescent="0.2">
      <c r="H418" s="102"/>
    </row>
    <row r="419" spans="8:8" x14ac:dyDescent="0.2">
      <c r="H419" s="102"/>
    </row>
    <row r="420" spans="8:8" x14ac:dyDescent="0.2">
      <c r="H420" s="102"/>
    </row>
    <row r="421" spans="8:8" x14ac:dyDescent="0.2">
      <c r="H421" s="102"/>
    </row>
    <row r="422" spans="8:8" x14ac:dyDescent="0.2">
      <c r="H422" s="102"/>
    </row>
    <row r="423" spans="8:8" x14ac:dyDescent="0.2">
      <c r="H423" s="102"/>
    </row>
    <row r="424" spans="8:8" x14ac:dyDescent="0.2">
      <c r="H424" s="102"/>
    </row>
    <row r="425" spans="8:8" x14ac:dyDescent="0.2">
      <c r="H425" s="102"/>
    </row>
    <row r="426" spans="8:8" x14ac:dyDescent="0.2">
      <c r="H426" s="102"/>
    </row>
    <row r="427" spans="8:8" x14ac:dyDescent="0.2">
      <c r="H427" s="102"/>
    </row>
    <row r="428" spans="8:8" x14ac:dyDescent="0.2">
      <c r="H428" s="102"/>
    </row>
    <row r="429" spans="8:8" x14ac:dyDescent="0.2">
      <c r="H429" s="102"/>
    </row>
    <row r="430" spans="8:8" x14ac:dyDescent="0.2">
      <c r="H430" s="102"/>
    </row>
    <row r="431" spans="8:8" x14ac:dyDescent="0.2">
      <c r="H431" s="102"/>
    </row>
    <row r="432" spans="8:8" x14ac:dyDescent="0.2">
      <c r="H432" s="102"/>
    </row>
    <row r="433" spans="8:8" x14ac:dyDescent="0.2">
      <c r="H433" s="102"/>
    </row>
    <row r="434" spans="8:8" x14ac:dyDescent="0.2">
      <c r="H434" s="102"/>
    </row>
    <row r="435" spans="8:8" x14ac:dyDescent="0.2">
      <c r="H435" s="102"/>
    </row>
    <row r="436" spans="8:8" x14ac:dyDescent="0.2">
      <c r="H436" s="102"/>
    </row>
    <row r="437" spans="8:8" x14ac:dyDescent="0.2">
      <c r="H437" s="102"/>
    </row>
    <row r="438" spans="8:8" x14ac:dyDescent="0.2">
      <c r="H438" s="102"/>
    </row>
    <row r="439" spans="8:8" x14ac:dyDescent="0.2">
      <c r="H439" s="102"/>
    </row>
    <row r="440" spans="8:8" x14ac:dyDescent="0.2">
      <c r="H440" s="102"/>
    </row>
    <row r="441" spans="8:8" x14ac:dyDescent="0.2">
      <c r="H441" s="102"/>
    </row>
    <row r="442" spans="8:8" x14ac:dyDescent="0.2">
      <c r="H442" s="102"/>
    </row>
    <row r="443" spans="8:8" x14ac:dyDescent="0.2">
      <c r="H443" s="102"/>
    </row>
    <row r="444" spans="8:8" x14ac:dyDescent="0.2">
      <c r="H444" s="102"/>
    </row>
    <row r="445" spans="8:8" x14ac:dyDescent="0.2">
      <c r="H445" s="102"/>
    </row>
    <row r="446" spans="8:8" x14ac:dyDescent="0.2">
      <c r="H446" s="102"/>
    </row>
    <row r="447" spans="8:8" x14ac:dyDescent="0.2">
      <c r="H447" s="102"/>
    </row>
    <row r="448" spans="8:8" x14ac:dyDescent="0.2">
      <c r="H448" s="102"/>
    </row>
    <row r="449" spans="8:8" x14ac:dyDescent="0.2">
      <c r="H449" s="102"/>
    </row>
    <row r="450" spans="8:8" x14ac:dyDescent="0.2">
      <c r="H450" s="102"/>
    </row>
    <row r="451" spans="8:8" x14ac:dyDescent="0.2">
      <c r="H451" s="102"/>
    </row>
    <row r="452" spans="8:8" x14ac:dyDescent="0.2">
      <c r="H452" s="102"/>
    </row>
    <row r="453" spans="8:8" x14ac:dyDescent="0.2">
      <c r="H453" s="102"/>
    </row>
    <row r="454" spans="8:8" x14ac:dyDescent="0.2">
      <c r="H454" s="102"/>
    </row>
    <row r="455" spans="8:8" x14ac:dyDescent="0.2">
      <c r="H455" s="102"/>
    </row>
    <row r="456" spans="8:8" x14ac:dyDescent="0.2">
      <c r="H456" s="102"/>
    </row>
    <row r="457" spans="8:8" x14ac:dyDescent="0.2">
      <c r="H457" s="102"/>
    </row>
    <row r="458" spans="8:8" x14ac:dyDescent="0.2">
      <c r="H458" s="102"/>
    </row>
    <row r="459" spans="8:8" x14ac:dyDescent="0.2">
      <c r="H459" s="102"/>
    </row>
    <row r="460" spans="8:8" x14ac:dyDescent="0.2">
      <c r="H460" s="102"/>
    </row>
    <row r="461" spans="8:8" x14ac:dyDescent="0.2">
      <c r="H461" s="102"/>
    </row>
    <row r="462" spans="8:8" x14ac:dyDescent="0.2">
      <c r="H462" s="102"/>
    </row>
    <row r="463" spans="8:8" x14ac:dyDescent="0.2">
      <c r="H463" s="102"/>
    </row>
    <row r="464" spans="8:8" x14ac:dyDescent="0.2">
      <c r="H464" s="102"/>
    </row>
    <row r="465" spans="8:8" x14ac:dyDescent="0.2">
      <c r="H465" s="102"/>
    </row>
    <row r="466" spans="8:8" x14ac:dyDescent="0.2">
      <c r="H466" s="102"/>
    </row>
    <row r="467" spans="8:8" x14ac:dyDescent="0.2">
      <c r="H467" s="102"/>
    </row>
    <row r="468" spans="8:8" x14ac:dyDescent="0.2">
      <c r="H468" s="102"/>
    </row>
    <row r="469" spans="8:8" x14ac:dyDescent="0.2">
      <c r="H469" s="102"/>
    </row>
    <row r="470" spans="8:8" x14ac:dyDescent="0.2">
      <c r="H470" s="102"/>
    </row>
    <row r="471" spans="8:8" x14ac:dyDescent="0.2">
      <c r="H471" s="102"/>
    </row>
    <row r="472" spans="8:8" x14ac:dyDescent="0.2">
      <c r="H472" s="102"/>
    </row>
    <row r="473" spans="8:8" x14ac:dyDescent="0.2">
      <c r="H473" s="102"/>
    </row>
    <row r="474" spans="8:8" x14ac:dyDescent="0.2">
      <c r="H474" s="102"/>
    </row>
    <row r="475" spans="8:8" x14ac:dyDescent="0.2">
      <c r="H475" s="102"/>
    </row>
    <row r="476" spans="8:8" x14ac:dyDescent="0.2">
      <c r="H476" s="102"/>
    </row>
    <row r="477" spans="8:8" x14ac:dyDescent="0.2">
      <c r="H477" s="102"/>
    </row>
    <row r="478" spans="8:8" x14ac:dyDescent="0.2">
      <c r="H478" s="102"/>
    </row>
    <row r="479" spans="8:8" x14ac:dyDescent="0.2">
      <c r="H479" s="102"/>
    </row>
    <row r="480" spans="8:8" x14ac:dyDescent="0.2">
      <c r="H480" s="102"/>
    </row>
    <row r="481" spans="8:8" x14ac:dyDescent="0.2">
      <c r="H481" s="102"/>
    </row>
    <row r="482" spans="8:8" x14ac:dyDescent="0.2">
      <c r="H482" s="102"/>
    </row>
    <row r="483" spans="8:8" x14ac:dyDescent="0.2">
      <c r="H483" s="102"/>
    </row>
    <row r="484" spans="8:8" x14ac:dyDescent="0.2">
      <c r="H484" s="102"/>
    </row>
    <row r="485" spans="8:8" x14ac:dyDescent="0.2">
      <c r="H485" s="102"/>
    </row>
    <row r="486" spans="8:8" x14ac:dyDescent="0.2">
      <c r="H486" s="102"/>
    </row>
    <row r="487" spans="8:8" x14ac:dyDescent="0.2">
      <c r="H487" s="102"/>
    </row>
    <row r="488" spans="8:8" x14ac:dyDescent="0.2">
      <c r="H488" s="102"/>
    </row>
    <row r="489" spans="8:8" x14ac:dyDescent="0.2">
      <c r="H489" s="102"/>
    </row>
    <row r="490" spans="8:8" x14ac:dyDescent="0.2">
      <c r="H490" s="102"/>
    </row>
    <row r="491" spans="8:8" x14ac:dyDescent="0.2">
      <c r="H491" s="102"/>
    </row>
    <row r="492" spans="8:8" x14ac:dyDescent="0.2">
      <c r="H492" s="102"/>
    </row>
    <row r="493" spans="8:8" x14ac:dyDescent="0.2">
      <c r="H493" s="102"/>
    </row>
    <row r="494" spans="8:8" x14ac:dyDescent="0.2">
      <c r="H494" s="102"/>
    </row>
    <row r="495" spans="8:8" x14ac:dyDescent="0.2">
      <c r="H495" s="102"/>
    </row>
    <row r="496" spans="8:8" x14ac:dyDescent="0.2">
      <c r="H496" s="102"/>
    </row>
    <row r="497" spans="8:8" x14ac:dyDescent="0.2">
      <c r="H497" s="102"/>
    </row>
    <row r="498" spans="8:8" x14ac:dyDescent="0.2">
      <c r="H498" s="102"/>
    </row>
    <row r="499" spans="8:8" x14ac:dyDescent="0.2">
      <c r="H499" s="102"/>
    </row>
    <row r="500" spans="8:8" x14ac:dyDescent="0.2">
      <c r="H500" s="102"/>
    </row>
    <row r="501" spans="8:8" x14ac:dyDescent="0.2">
      <c r="H501" s="102"/>
    </row>
    <row r="502" spans="8:8" x14ac:dyDescent="0.2">
      <c r="H502" s="102"/>
    </row>
    <row r="503" spans="8:8" x14ac:dyDescent="0.2">
      <c r="H503" s="102"/>
    </row>
    <row r="504" spans="8:8" x14ac:dyDescent="0.2">
      <c r="H504" s="102"/>
    </row>
    <row r="505" spans="8:8" x14ac:dyDescent="0.2">
      <c r="H505" s="102"/>
    </row>
    <row r="506" spans="8:8" x14ac:dyDescent="0.2">
      <c r="H506" s="102"/>
    </row>
    <row r="507" spans="8:8" x14ac:dyDescent="0.2">
      <c r="H507" s="102"/>
    </row>
    <row r="508" spans="8:8" x14ac:dyDescent="0.2">
      <c r="H508" s="102"/>
    </row>
    <row r="509" spans="8:8" x14ac:dyDescent="0.2">
      <c r="H509" s="102"/>
    </row>
    <row r="510" spans="8:8" x14ac:dyDescent="0.2">
      <c r="H510" s="102"/>
    </row>
    <row r="511" spans="8:8" x14ac:dyDescent="0.2">
      <c r="H511" s="102"/>
    </row>
    <row r="512" spans="8:8" x14ac:dyDescent="0.2">
      <c r="H512" s="102"/>
    </row>
    <row r="513" spans="8:8" x14ac:dyDescent="0.2">
      <c r="H513" s="102"/>
    </row>
    <row r="514" spans="8:8" x14ac:dyDescent="0.2">
      <c r="H514" s="102"/>
    </row>
    <row r="515" spans="8:8" x14ac:dyDescent="0.2">
      <c r="H515" s="102"/>
    </row>
    <row r="516" spans="8:8" x14ac:dyDescent="0.2">
      <c r="H516" s="102"/>
    </row>
    <row r="517" spans="8:8" x14ac:dyDescent="0.2">
      <c r="H517" s="102"/>
    </row>
    <row r="518" spans="8:8" x14ac:dyDescent="0.2">
      <c r="H518" s="102"/>
    </row>
    <row r="519" spans="8:8" x14ac:dyDescent="0.2">
      <c r="H519" s="102"/>
    </row>
    <row r="520" spans="8:8" x14ac:dyDescent="0.2">
      <c r="H520" s="102"/>
    </row>
    <row r="521" spans="8:8" x14ac:dyDescent="0.2">
      <c r="H521" s="102"/>
    </row>
    <row r="522" spans="8:8" x14ac:dyDescent="0.2">
      <c r="H522" s="102"/>
    </row>
    <row r="523" spans="8:8" x14ac:dyDescent="0.2">
      <c r="H523" s="102"/>
    </row>
    <row r="524" spans="8:8" x14ac:dyDescent="0.2">
      <c r="H524" s="102"/>
    </row>
    <row r="525" spans="8:8" x14ac:dyDescent="0.2">
      <c r="H525" s="102"/>
    </row>
    <row r="526" spans="8:8" x14ac:dyDescent="0.2">
      <c r="H526" s="102"/>
    </row>
    <row r="527" spans="8:8" x14ac:dyDescent="0.2">
      <c r="H527" s="102"/>
    </row>
    <row r="528" spans="8:8" x14ac:dyDescent="0.2">
      <c r="H528" s="102"/>
    </row>
    <row r="529" spans="8:8" x14ac:dyDescent="0.2">
      <c r="H529" s="102"/>
    </row>
    <row r="530" spans="8:8" x14ac:dyDescent="0.2">
      <c r="H530" s="102"/>
    </row>
    <row r="531" spans="8:8" x14ac:dyDescent="0.2">
      <c r="H531" s="102"/>
    </row>
    <row r="532" spans="8:8" x14ac:dyDescent="0.2">
      <c r="H532" s="102"/>
    </row>
    <row r="533" spans="8:8" x14ac:dyDescent="0.2">
      <c r="H533" s="102"/>
    </row>
    <row r="534" spans="8:8" x14ac:dyDescent="0.2">
      <c r="H534" s="102"/>
    </row>
    <row r="535" spans="8:8" x14ac:dyDescent="0.2">
      <c r="H535" s="102"/>
    </row>
    <row r="536" spans="8:8" x14ac:dyDescent="0.2">
      <c r="H536" s="102"/>
    </row>
    <row r="537" spans="8:8" x14ac:dyDescent="0.2">
      <c r="H537" s="102"/>
    </row>
    <row r="538" spans="8:8" x14ac:dyDescent="0.2">
      <c r="H538" s="102"/>
    </row>
    <row r="539" spans="8:8" x14ac:dyDescent="0.2">
      <c r="H539" s="102"/>
    </row>
    <row r="540" spans="8:8" x14ac:dyDescent="0.2">
      <c r="H540" s="102"/>
    </row>
    <row r="541" spans="8:8" x14ac:dyDescent="0.2">
      <c r="H541" s="102"/>
    </row>
    <row r="542" spans="8:8" x14ac:dyDescent="0.2">
      <c r="H542" s="102"/>
    </row>
    <row r="543" spans="8:8" x14ac:dyDescent="0.2">
      <c r="H543" s="102"/>
    </row>
    <row r="544" spans="8:8" x14ac:dyDescent="0.2">
      <c r="H544" s="102"/>
    </row>
    <row r="545" spans="8:8" x14ac:dyDescent="0.2">
      <c r="H545" s="102"/>
    </row>
    <row r="546" spans="8:8" x14ac:dyDescent="0.2">
      <c r="H546" s="102"/>
    </row>
    <row r="547" spans="8:8" x14ac:dyDescent="0.2">
      <c r="H547" s="102"/>
    </row>
    <row r="548" spans="8:8" x14ac:dyDescent="0.2">
      <c r="H548" s="102"/>
    </row>
    <row r="549" spans="8:8" x14ac:dyDescent="0.2">
      <c r="H549" s="102"/>
    </row>
    <row r="550" spans="8:8" x14ac:dyDescent="0.2">
      <c r="H550" s="102"/>
    </row>
    <row r="551" spans="8:8" x14ac:dyDescent="0.2">
      <c r="H551" s="102"/>
    </row>
    <row r="552" spans="8:8" x14ac:dyDescent="0.2">
      <c r="H552" s="102"/>
    </row>
    <row r="553" spans="8:8" x14ac:dyDescent="0.2">
      <c r="H553" s="102"/>
    </row>
    <row r="554" spans="8:8" x14ac:dyDescent="0.2">
      <c r="H554" s="102"/>
    </row>
    <row r="555" spans="8:8" x14ac:dyDescent="0.2">
      <c r="H555" s="102"/>
    </row>
    <row r="556" spans="8:8" x14ac:dyDescent="0.2">
      <c r="H556" s="102"/>
    </row>
    <row r="557" spans="8:8" x14ac:dyDescent="0.2">
      <c r="H557" s="102"/>
    </row>
    <row r="558" spans="8:8" x14ac:dyDescent="0.2">
      <c r="H558" s="102"/>
    </row>
    <row r="559" spans="8:8" x14ac:dyDescent="0.2">
      <c r="H559" s="102"/>
    </row>
    <row r="560" spans="8:8" x14ac:dyDescent="0.2">
      <c r="H560" s="102"/>
    </row>
    <row r="561" spans="8:8" x14ac:dyDescent="0.2">
      <c r="H561" s="102"/>
    </row>
    <row r="562" spans="8:8" x14ac:dyDescent="0.2">
      <c r="H562" s="102"/>
    </row>
    <row r="563" spans="8:8" x14ac:dyDescent="0.2">
      <c r="H563" s="102"/>
    </row>
    <row r="564" spans="8:8" x14ac:dyDescent="0.2">
      <c r="H564" s="102"/>
    </row>
    <row r="565" spans="8:8" x14ac:dyDescent="0.2">
      <c r="H565" s="102"/>
    </row>
    <row r="566" spans="8:8" x14ac:dyDescent="0.2">
      <c r="H566" s="102"/>
    </row>
    <row r="567" spans="8:8" x14ac:dyDescent="0.2">
      <c r="H567" s="102"/>
    </row>
    <row r="568" spans="8:8" x14ac:dyDescent="0.2">
      <c r="H568" s="102"/>
    </row>
    <row r="569" spans="8:8" x14ac:dyDescent="0.2">
      <c r="H569" s="102"/>
    </row>
    <row r="570" spans="8:8" x14ac:dyDescent="0.2">
      <c r="H570" s="102"/>
    </row>
    <row r="571" spans="8:8" x14ac:dyDescent="0.2">
      <c r="H571" s="102"/>
    </row>
    <row r="572" spans="8:8" x14ac:dyDescent="0.2">
      <c r="H572" s="102"/>
    </row>
    <row r="573" spans="8:8" x14ac:dyDescent="0.2">
      <c r="H573" s="102"/>
    </row>
    <row r="574" spans="8:8" x14ac:dyDescent="0.2">
      <c r="H574" s="102"/>
    </row>
    <row r="575" spans="8:8" x14ac:dyDescent="0.2">
      <c r="H575" s="102"/>
    </row>
    <row r="576" spans="8:8" x14ac:dyDescent="0.2">
      <c r="H576" s="102"/>
    </row>
    <row r="577" spans="8:8" x14ac:dyDescent="0.2">
      <c r="H577" s="102"/>
    </row>
    <row r="578" spans="8:8" x14ac:dyDescent="0.2">
      <c r="H578" s="102"/>
    </row>
    <row r="579" spans="8:8" x14ac:dyDescent="0.2">
      <c r="H579" s="102"/>
    </row>
    <row r="580" spans="8:8" x14ac:dyDescent="0.2">
      <c r="H580" s="102"/>
    </row>
    <row r="581" spans="8:8" x14ac:dyDescent="0.2">
      <c r="H581" s="102"/>
    </row>
    <row r="582" spans="8:8" x14ac:dyDescent="0.2">
      <c r="H582" s="102"/>
    </row>
    <row r="583" spans="8:8" x14ac:dyDescent="0.2">
      <c r="H583" s="102"/>
    </row>
    <row r="584" spans="8:8" x14ac:dyDescent="0.2">
      <c r="H584" s="102"/>
    </row>
    <row r="585" spans="8:8" x14ac:dyDescent="0.2">
      <c r="H585" s="102"/>
    </row>
    <row r="586" spans="8:8" x14ac:dyDescent="0.2">
      <c r="H586" s="102"/>
    </row>
    <row r="587" spans="8:8" x14ac:dyDescent="0.2">
      <c r="H587" s="102"/>
    </row>
    <row r="588" spans="8:8" x14ac:dyDescent="0.2">
      <c r="H588" s="102"/>
    </row>
    <row r="589" spans="8:8" x14ac:dyDescent="0.2">
      <c r="H589" s="102"/>
    </row>
    <row r="590" spans="8:8" x14ac:dyDescent="0.2">
      <c r="H590" s="102"/>
    </row>
    <row r="591" spans="8:8" x14ac:dyDescent="0.2">
      <c r="H591" s="102"/>
    </row>
    <row r="592" spans="8:8" x14ac:dyDescent="0.2">
      <c r="H592" s="102"/>
    </row>
    <row r="593" spans="8:8" x14ac:dyDescent="0.2">
      <c r="H593" s="102"/>
    </row>
    <row r="594" spans="8:8" x14ac:dyDescent="0.2">
      <c r="H594" s="102"/>
    </row>
    <row r="595" spans="8:8" x14ac:dyDescent="0.2">
      <c r="H595" s="102"/>
    </row>
    <row r="596" spans="8:8" x14ac:dyDescent="0.2">
      <c r="H596" s="102"/>
    </row>
    <row r="597" spans="8:8" x14ac:dyDescent="0.2">
      <c r="H597" s="102"/>
    </row>
    <row r="598" spans="8:8" x14ac:dyDescent="0.2">
      <c r="H598" s="102"/>
    </row>
    <row r="599" spans="8:8" x14ac:dyDescent="0.2">
      <c r="H599" s="102"/>
    </row>
    <row r="600" spans="8:8" x14ac:dyDescent="0.2">
      <c r="H600" s="102"/>
    </row>
    <row r="601" spans="8:8" x14ac:dyDescent="0.2">
      <c r="H601" s="102"/>
    </row>
    <row r="602" spans="8:8" x14ac:dyDescent="0.2">
      <c r="H602" s="102"/>
    </row>
    <row r="603" spans="8:8" x14ac:dyDescent="0.2">
      <c r="H603" s="102"/>
    </row>
    <row r="604" spans="8:8" x14ac:dyDescent="0.2">
      <c r="H604" s="102"/>
    </row>
    <row r="605" spans="8:8" x14ac:dyDescent="0.2">
      <c r="H605" s="102"/>
    </row>
    <row r="606" spans="8:8" x14ac:dyDescent="0.2">
      <c r="H606" s="102"/>
    </row>
    <row r="607" spans="8:8" x14ac:dyDescent="0.2">
      <c r="H607" s="102"/>
    </row>
    <row r="608" spans="8:8" x14ac:dyDescent="0.2">
      <c r="H608" s="102"/>
    </row>
    <row r="609" spans="8:8" x14ac:dyDescent="0.2">
      <c r="H609" s="102"/>
    </row>
    <row r="610" spans="8:8" x14ac:dyDescent="0.2">
      <c r="H610" s="102"/>
    </row>
    <row r="611" spans="8:8" x14ac:dyDescent="0.2">
      <c r="H611" s="102"/>
    </row>
    <row r="612" spans="8:8" x14ac:dyDescent="0.2">
      <c r="H612" s="102"/>
    </row>
    <row r="613" spans="8:8" x14ac:dyDescent="0.2">
      <c r="H613" s="102"/>
    </row>
    <row r="614" spans="8:8" x14ac:dyDescent="0.2">
      <c r="H614" s="102"/>
    </row>
    <row r="615" spans="8:8" x14ac:dyDescent="0.2">
      <c r="H615" s="102"/>
    </row>
    <row r="616" spans="8:8" x14ac:dyDescent="0.2">
      <c r="H616" s="102"/>
    </row>
    <row r="617" spans="8:8" x14ac:dyDescent="0.2">
      <c r="H617" s="102"/>
    </row>
    <row r="618" spans="8:8" x14ac:dyDescent="0.2">
      <c r="H618" s="102"/>
    </row>
    <row r="619" spans="8:8" x14ac:dyDescent="0.2">
      <c r="H619" s="102"/>
    </row>
    <row r="620" spans="8:8" x14ac:dyDescent="0.2">
      <c r="H620" s="102"/>
    </row>
    <row r="621" spans="8:8" x14ac:dyDescent="0.2">
      <c r="H621" s="102"/>
    </row>
    <row r="622" spans="8:8" x14ac:dyDescent="0.2">
      <c r="H622" s="102"/>
    </row>
    <row r="623" spans="8:8" x14ac:dyDescent="0.2">
      <c r="H623" s="102"/>
    </row>
    <row r="624" spans="8:8" x14ac:dyDescent="0.2">
      <c r="H624" s="102"/>
    </row>
    <row r="625" spans="8:8" x14ac:dyDescent="0.2">
      <c r="H625" s="102"/>
    </row>
    <row r="626" spans="8:8" x14ac:dyDescent="0.2">
      <c r="H626" s="102"/>
    </row>
    <row r="627" spans="8:8" x14ac:dyDescent="0.2">
      <c r="H627" s="102"/>
    </row>
    <row r="628" spans="8:8" x14ac:dyDescent="0.2">
      <c r="H628" s="102"/>
    </row>
    <row r="629" spans="8:8" x14ac:dyDescent="0.2">
      <c r="H629" s="102"/>
    </row>
    <row r="630" spans="8:8" x14ac:dyDescent="0.2">
      <c r="H630" s="102"/>
    </row>
    <row r="631" spans="8:8" x14ac:dyDescent="0.2">
      <c r="H631" s="102"/>
    </row>
    <row r="632" spans="8:8" x14ac:dyDescent="0.2">
      <c r="H632" s="102"/>
    </row>
    <row r="633" spans="8:8" x14ac:dyDescent="0.2">
      <c r="H633" s="102"/>
    </row>
    <row r="634" spans="8:8" x14ac:dyDescent="0.2">
      <c r="H634" s="102"/>
    </row>
    <row r="635" spans="8:8" x14ac:dyDescent="0.2">
      <c r="H635" s="102"/>
    </row>
    <row r="636" spans="8:8" x14ac:dyDescent="0.2">
      <c r="H636" s="102"/>
    </row>
    <row r="637" spans="8:8" x14ac:dyDescent="0.2">
      <c r="H637" s="102"/>
    </row>
    <row r="638" spans="8:8" x14ac:dyDescent="0.2">
      <c r="H638" s="102"/>
    </row>
    <row r="639" spans="8:8" x14ac:dyDescent="0.2">
      <c r="H639" s="102"/>
    </row>
    <row r="640" spans="8:8" x14ac:dyDescent="0.2">
      <c r="H640" s="102"/>
    </row>
    <row r="641" spans="8:8" x14ac:dyDescent="0.2">
      <c r="H641" s="102"/>
    </row>
    <row r="642" spans="8:8" x14ac:dyDescent="0.2">
      <c r="H642" s="102"/>
    </row>
    <row r="643" spans="8:8" x14ac:dyDescent="0.2">
      <c r="H643" s="102"/>
    </row>
    <row r="644" spans="8:8" x14ac:dyDescent="0.2">
      <c r="H644" s="102"/>
    </row>
    <row r="645" spans="8:8" x14ac:dyDescent="0.2">
      <c r="H645" s="102"/>
    </row>
    <row r="646" spans="8:8" x14ac:dyDescent="0.2">
      <c r="H646" s="102"/>
    </row>
    <row r="647" spans="8:8" x14ac:dyDescent="0.2">
      <c r="H647" s="102"/>
    </row>
    <row r="648" spans="8:8" x14ac:dyDescent="0.2">
      <c r="H648" s="102"/>
    </row>
    <row r="649" spans="8:8" x14ac:dyDescent="0.2">
      <c r="H649" s="102"/>
    </row>
    <row r="650" spans="8:8" x14ac:dyDescent="0.2">
      <c r="H650" s="102"/>
    </row>
    <row r="651" spans="8:8" x14ac:dyDescent="0.2">
      <c r="H651" s="102"/>
    </row>
    <row r="652" spans="8:8" x14ac:dyDescent="0.2">
      <c r="H652" s="102"/>
    </row>
    <row r="653" spans="8:8" x14ac:dyDescent="0.2">
      <c r="H653" s="102"/>
    </row>
    <row r="654" spans="8:8" x14ac:dyDescent="0.2">
      <c r="H654" s="102"/>
    </row>
    <row r="655" spans="8:8" x14ac:dyDescent="0.2">
      <c r="H655" s="102"/>
    </row>
    <row r="656" spans="8:8" x14ac:dyDescent="0.2">
      <c r="H656" s="102"/>
    </row>
    <row r="657" spans="8:8" x14ac:dyDescent="0.2">
      <c r="H657" s="102"/>
    </row>
    <row r="658" spans="8:8" x14ac:dyDescent="0.2">
      <c r="H658" s="102"/>
    </row>
    <row r="659" spans="8:8" x14ac:dyDescent="0.2">
      <c r="H659" s="102"/>
    </row>
    <row r="660" spans="8:8" x14ac:dyDescent="0.2">
      <c r="H660" s="102"/>
    </row>
    <row r="661" spans="8:8" x14ac:dyDescent="0.2">
      <c r="H661" s="102"/>
    </row>
    <row r="662" spans="8:8" x14ac:dyDescent="0.2">
      <c r="H662" s="102"/>
    </row>
    <row r="663" spans="8:8" x14ac:dyDescent="0.2">
      <c r="H663" s="102"/>
    </row>
    <row r="664" spans="8:8" x14ac:dyDescent="0.2">
      <c r="H664" s="102"/>
    </row>
    <row r="665" spans="8:8" x14ac:dyDescent="0.2">
      <c r="H665" s="102"/>
    </row>
    <row r="666" spans="8:8" x14ac:dyDescent="0.2">
      <c r="H666" s="102"/>
    </row>
    <row r="667" spans="8:8" x14ac:dyDescent="0.2">
      <c r="H667" s="102"/>
    </row>
    <row r="668" spans="8:8" x14ac:dyDescent="0.2">
      <c r="H668" s="102"/>
    </row>
    <row r="669" spans="8:8" x14ac:dyDescent="0.2">
      <c r="H669" s="102"/>
    </row>
    <row r="670" spans="8:8" x14ac:dyDescent="0.2">
      <c r="H670" s="102"/>
    </row>
    <row r="671" spans="8:8" x14ac:dyDescent="0.2">
      <c r="H671" s="102"/>
    </row>
    <row r="672" spans="8:8" x14ac:dyDescent="0.2">
      <c r="H672" s="102"/>
    </row>
    <row r="673" spans="8:8" x14ac:dyDescent="0.2">
      <c r="H673" s="102"/>
    </row>
    <row r="674" spans="8:8" x14ac:dyDescent="0.2">
      <c r="H674" s="102"/>
    </row>
    <row r="675" spans="8:8" x14ac:dyDescent="0.2">
      <c r="H675" s="102"/>
    </row>
    <row r="676" spans="8:8" x14ac:dyDescent="0.2">
      <c r="H676" s="102"/>
    </row>
    <row r="677" spans="8:8" x14ac:dyDescent="0.2">
      <c r="H677" s="102"/>
    </row>
    <row r="678" spans="8:8" x14ac:dyDescent="0.2">
      <c r="H678" s="102"/>
    </row>
    <row r="679" spans="8:8" x14ac:dyDescent="0.2">
      <c r="H679" s="102"/>
    </row>
    <row r="680" spans="8:8" x14ac:dyDescent="0.2">
      <c r="H680" s="102"/>
    </row>
    <row r="681" spans="8:8" x14ac:dyDescent="0.2">
      <c r="H681" s="102"/>
    </row>
    <row r="682" spans="8:8" x14ac:dyDescent="0.2">
      <c r="H682" s="102"/>
    </row>
    <row r="683" spans="8:8" x14ac:dyDescent="0.2">
      <c r="H683" s="102"/>
    </row>
    <row r="684" spans="8:8" x14ac:dyDescent="0.2">
      <c r="H684" s="102"/>
    </row>
    <row r="685" spans="8:8" x14ac:dyDescent="0.2">
      <c r="H685" s="102"/>
    </row>
    <row r="686" spans="8:8" x14ac:dyDescent="0.2">
      <c r="H686" s="102"/>
    </row>
    <row r="687" spans="8:8" x14ac:dyDescent="0.2">
      <c r="H687" s="102"/>
    </row>
    <row r="688" spans="8:8" x14ac:dyDescent="0.2">
      <c r="H688" s="102"/>
    </row>
    <row r="689" spans="8:8" x14ac:dyDescent="0.2">
      <c r="H689" s="102"/>
    </row>
    <row r="690" spans="8:8" x14ac:dyDescent="0.2">
      <c r="H690" s="102"/>
    </row>
    <row r="691" spans="8:8" x14ac:dyDescent="0.2">
      <c r="H691" s="102"/>
    </row>
    <row r="692" spans="8:8" x14ac:dyDescent="0.2">
      <c r="H692" s="102"/>
    </row>
    <row r="693" spans="8:8" x14ac:dyDescent="0.2">
      <c r="H693" s="102"/>
    </row>
    <row r="694" spans="8:8" x14ac:dyDescent="0.2">
      <c r="H694" s="102"/>
    </row>
    <row r="695" spans="8:8" x14ac:dyDescent="0.2">
      <c r="H695" s="102"/>
    </row>
    <row r="696" spans="8:8" x14ac:dyDescent="0.2">
      <c r="H696" s="102"/>
    </row>
    <row r="697" spans="8:8" x14ac:dyDescent="0.2">
      <c r="H697" s="102"/>
    </row>
    <row r="698" spans="8:8" x14ac:dyDescent="0.2">
      <c r="H698" s="102"/>
    </row>
    <row r="699" spans="8:8" x14ac:dyDescent="0.2">
      <c r="H699" s="102"/>
    </row>
    <row r="700" spans="8:8" x14ac:dyDescent="0.2">
      <c r="H700" s="102"/>
    </row>
    <row r="701" spans="8:8" x14ac:dyDescent="0.2">
      <c r="H701" s="102"/>
    </row>
    <row r="702" spans="8:8" x14ac:dyDescent="0.2">
      <c r="H702" s="102"/>
    </row>
    <row r="703" spans="8:8" x14ac:dyDescent="0.2">
      <c r="H703" s="102"/>
    </row>
    <row r="704" spans="8:8" x14ac:dyDescent="0.2">
      <c r="H704" s="102"/>
    </row>
    <row r="705" spans="8:8" x14ac:dyDescent="0.2">
      <c r="H705" s="102"/>
    </row>
    <row r="706" spans="8:8" x14ac:dyDescent="0.2">
      <c r="H706" s="102"/>
    </row>
    <row r="707" spans="8:8" x14ac:dyDescent="0.2">
      <c r="H707" s="102"/>
    </row>
    <row r="708" spans="8:8" x14ac:dyDescent="0.2">
      <c r="H708" s="102"/>
    </row>
    <row r="709" spans="8:8" x14ac:dyDescent="0.2">
      <c r="H709" s="102"/>
    </row>
    <row r="710" spans="8:8" x14ac:dyDescent="0.2">
      <c r="H710" s="102"/>
    </row>
    <row r="711" spans="8:8" x14ac:dyDescent="0.2">
      <c r="H711" s="102"/>
    </row>
    <row r="712" spans="8:8" x14ac:dyDescent="0.2">
      <c r="H712" s="102"/>
    </row>
    <row r="713" spans="8:8" x14ac:dyDescent="0.2">
      <c r="H713" s="102"/>
    </row>
    <row r="714" spans="8:8" x14ac:dyDescent="0.2">
      <c r="H714" s="102"/>
    </row>
    <row r="715" spans="8:8" x14ac:dyDescent="0.2">
      <c r="H715" s="102"/>
    </row>
    <row r="716" spans="8:8" x14ac:dyDescent="0.2">
      <c r="H716" s="102"/>
    </row>
    <row r="717" spans="8:8" x14ac:dyDescent="0.2">
      <c r="H717" s="102"/>
    </row>
    <row r="718" spans="8:8" x14ac:dyDescent="0.2">
      <c r="H718" s="102"/>
    </row>
    <row r="719" spans="8:8" x14ac:dyDescent="0.2">
      <c r="H719" s="102"/>
    </row>
    <row r="720" spans="8:8" x14ac:dyDescent="0.2">
      <c r="H720" s="102"/>
    </row>
    <row r="721" spans="8:8" x14ac:dyDescent="0.2">
      <c r="H721" s="102"/>
    </row>
    <row r="722" spans="8:8" x14ac:dyDescent="0.2">
      <c r="H722" s="102"/>
    </row>
    <row r="723" spans="8:8" x14ac:dyDescent="0.2">
      <c r="H723" s="102"/>
    </row>
    <row r="724" spans="8:8" x14ac:dyDescent="0.2">
      <c r="H724" s="102"/>
    </row>
    <row r="725" spans="8:8" x14ac:dyDescent="0.2">
      <c r="H725" s="102"/>
    </row>
    <row r="726" spans="8:8" x14ac:dyDescent="0.2">
      <c r="H726" s="102"/>
    </row>
    <row r="727" spans="8:8" x14ac:dyDescent="0.2">
      <c r="H727" s="102"/>
    </row>
    <row r="728" spans="8:8" x14ac:dyDescent="0.2">
      <c r="H728" s="102"/>
    </row>
    <row r="729" spans="8:8" x14ac:dyDescent="0.2">
      <c r="H729" s="102"/>
    </row>
    <row r="730" spans="8:8" x14ac:dyDescent="0.2">
      <c r="H730" s="102"/>
    </row>
    <row r="731" spans="8:8" x14ac:dyDescent="0.2">
      <c r="H731" s="102"/>
    </row>
    <row r="732" spans="8:8" x14ac:dyDescent="0.2">
      <c r="H732" s="102"/>
    </row>
    <row r="733" spans="8:8" x14ac:dyDescent="0.2">
      <c r="H733" s="102"/>
    </row>
    <row r="734" spans="8:8" x14ac:dyDescent="0.2">
      <c r="H734" s="102"/>
    </row>
    <row r="735" spans="8:8" x14ac:dyDescent="0.2">
      <c r="H735" s="102"/>
    </row>
    <row r="736" spans="8:8" x14ac:dyDescent="0.2">
      <c r="H736" s="102"/>
    </row>
    <row r="737" spans="8:8" x14ac:dyDescent="0.2">
      <c r="H737" s="102"/>
    </row>
    <row r="738" spans="8:8" x14ac:dyDescent="0.2">
      <c r="H738" s="102"/>
    </row>
    <row r="739" spans="8:8" x14ac:dyDescent="0.2">
      <c r="H739" s="102"/>
    </row>
    <row r="740" spans="8:8" x14ac:dyDescent="0.2">
      <c r="H740" s="102"/>
    </row>
    <row r="741" spans="8:8" x14ac:dyDescent="0.2">
      <c r="H741" s="102"/>
    </row>
    <row r="742" spans="8:8" x14ac:dyDescent="0.2">
      <c r="H742" s="102"/>
    </row>
    <row r="743" spans="8:8" x14ac:dyDescent="0.2">
      <c r="H743" s="102"/>
    </row>
    <row r="744" spans="8:8" x14ac:dyDescent="0.2">
      <c r="H744" s="102"/>
    </row>
    <row r="745" spans="8:8" x14ac:dyDescent="0.2">
      <c r="H745" s="102"/>
    </row>
    <row r="746" spans="8:8" x14ac:dyDescent="0.2">
      <c r="H746" s="102"/>
    </row>
    <row r="747" spans="8:8" x14ac:dyDescent="0.2">
      <c r="H747" s="102"/>
    </row>
    <row r="748" spans="8:8" x14ac:dyDescent="0.2">
      <c r="H748" s="102"/>
    </row>
    <row r="749" spans="8:8" x14ac:dyDescent="0.2">
      <c r="H749" s="102"/>
    </row>
    <row r="750" spans="8:8" x14ac:dyDescent="0.2">
      <c r="H750" s="102"/>
    </row>
    <row r="751" spans="8:8" x14ac:dyDescent="0.2">
      <c r="H751" s="102"/>
    </row>
    <row r="752" spans="8:8" x14ac:dyDescent="0.2">
      <c r="H752" s="102"/>
    </row>
    <row r="753" spans="8:8" x14ac:dyDescent="0.2">
      <c r="H753" s="102"/>
    </row>
    <row r="754" spans="8:8" x14ac:dyDescent="0.2">
      <c r="H754" s="102"/>
    </row>
    <row r="755" spans="8:8" x14ac:dyDescent="0.2">
      <c r="H755" s="102"/>
    </row>
    <row r="756" spans="8:8" x14ac:dyDescent="0.2">
      <c r="H756" s="102"/>
    </row>
    <row r="757" spans="8:8" x14ac:dyDescent="0.2">
      <c r="H757" s="102"/>
    </row>
    <row r="758" spans="8:8" x14ac:dyDescent="0.2">
      <c r="H758" s="102"/>
    </row>
    <row r="759" spans="8:8" x14ac:dyDescent="0.2">
      <c r="H759" s="102"/>
    </row>
    <row r="760" spans="8:8" x14ac:dyDescent="0.2">
      <c r="H760" s="102"/>
    </row>
    <row r="761" spans="8:8" x14ac:dyDescent="0.2">
      <c r="H761" s="102"/>
    </row>
    <row r="762" spans="8:8" x14ac:dyDescent="0.2">
      <c r="H762" s="102"/>
    </row>
    <row r="763" spans="8:8" x14ac:dyDescent="0.2">
      <c r="H763" s="102"/>
    </row>
    <row r="764" spans="8:8" x14ac:dyDescent="0.2">
      <c r="H764" s="102"/>
    </row>
    <row r="765" spans="8:8" x14ac:dyDescent="0.2">
      <c r="H765" s="102"/>
    </row>
    <row r="766" spans="8:8" x14ac:dyDescent="0.2">
      <c r="H766" s="102"/>
    </row>
    <row r="767" spans="8:8" x14ac:dyDescent="0.2">
      <c r="H767" s="102"/>
    </row>
    <row r="768" spans="8:8" x14ac:dyDescent="0.2">
      <c r="H768" s="102"/>
    </row>
    <row r="769" spans="8:8" x14ac:dyDescent="0.2">
      <c r="H769" s="102"/>
    </row>
    <row r="770" spans="8:8" x14ac:dyDescent="0.2">
      <c r="H770" s="102"/>
    </row>
    <row r="771" spans="8:8" x14ac:dyDescent="0.2">
      <c r="H771" s="102"/>
    </row>
    <row r="772" spans="8:8" x14ac:dyDescent="0.2">
      <c r="H772" s="102"/>
    </row>
    <row r="773" spans="8:8" x14ac:dyDescent="0.2">
      <c r="H773" s="102"/>
    </row>
    <row r="774" spans="8:8" x14ac:dyDescent="0.2">
      <c r="H774" s="102"/>
    </row>
    <row r="775" spans="8:8" x14ac:dyDescent="0.2">
      <c r="H775" s="102"/>
    </row>
    <row r="776" spans="8:8" x14ac:dyDescent="0.2">
      <c r="H776" s="102"/>
    </row>
    <row r="777" spans="8:8" x14ac:dyDescent="0.2">
      <c r="H777" s="102"/>
    </row>
    <row r="778" spans="8:8" x14ac:dyDescent="0.2">
      <c r="H778" s="102"/>
    </row>
    <row r="779" spans="8:8" x14ac:dyDescent="0.2">
      <c r="H779" s="102"/>
    </row>
    <row r="780" spans="8:8" x14ac:dyDescent="0.2">
      <c r="H780" s="102"/>
    </row>
    <row r="781" spans="8:8" x14ac:dyDescent="0.2">
      <c r="H781" s="102"/>
    </row>
    <row r="782" spans="8:8" x14ac:dyDescent="0.2">
      <c r="H782" s="102"/>
    </row>
    <row r="783" spans="8:8" x14ac:dyDescent="0.2">
      <c r="H783" s="102"/>
    </row>
    <row r="784" spans="8:8" x14ac:dyDescent="0.2">
      <c r="H784" s="102"/>
    </row>
    <row r="785" spans="8:8" x14ac:dyDescent="0.2">
      <c r="H785" s="102"/>
    </row>
    <row r="786" spans="8:8" x14ac:dyDescent="0.2">
      <c r="H786" s="102"/>
    </row>
    <row r="787" spans="8:8" x14ac:dyDescent="0.2">
      <c r="H787" s="102"/>
    </row>
    <row r="788" spans="8:8" x14ac:dyDescent="0.2">
      <c r="H788" s="102"/>
    </row>
    <row r="789" spans="8:8" x14ac:dyDescent="0.2">
      <c r="H789" s="102"/>
    </row>
    <row r="790" spans="8:8" x14ac:dyDescent="0.2">
      <c r="H790" s="102"/>
    </row>
    <row r="791" spans="8:8" x14ac:dyDescent="0.2">
      <c r="H791" s="102"/>
    </row>
    <row r="792" spans="8:8" x14ac:dyDescent="0.2">
      <c r="H792" s="102"/>
    </row>
    <row r="793" spans="8:8" x14ac:dyDescent="0.2">
      <c r="H793" s="102"/>
    </row>
    <row r="794" spans="8:8" x14ac:dyDescent="0.2">
      <c r="H794" s="102"/>
    </row>
    <row r="795" spans="8:8" x14ac:dyDescent="0.2">
      <c r="H795" s="102"/>
    </row>
    <row r="796" spans="8:8" x14ac:dyDescent="0.2">
      <c r="H796" s="102"/>
    </row>
    <row r="797" spans="8:8" x14ac:dyDescent="0.2">
      <c r="H797" s="102"/>
    </row>
    <row r="798" spans="8:8" x14ac:dyDescent="0.2">
      <c r="H798" s="102"/>
    </row>
    <row r="799" spans="8:8" x14ac:dyDescent="0.2">
      <c r="H799" s="102"/>
    </row>
  </sheetData>
  <mergeCells count="1">
    <mergeCell ref="O75:P75"/>
  </mergeCells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&amp;C&amp;20FY2017-18 Charter School Funding (General &amp; Special Revenue Funds)
Initial Local Revenue Representation per Pupil</oddHeader>
  </headerFooter>
  <colBreaks count="1" manualBreakCount="1">
    <brk id="7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8"/>
  <sheetViews>
    <sheetView zoomScaleNormal="100" zoomScaleSheetLayoutView="70" workbookViewId="0">
      <pane xSplit="1" ySplit="2" topLeftCell="B3" activePane="bottomRight" state="frozen"/>
      <selection activeCell="F44" sqref="F44"/>
      <selection pane="topRight" activeCell="F44" sqref="F44"/>
      <selection pane="bottomLeft" activeCell="F44" sqref="F44"/>
      <selection pane="bottomRight" activeCell="F44" sqref="F44"/>
    </sheetView>
  </sheetViews>
  <sheetFormatPr defaultColWidth="9.140625" defaultRowHeight="12.75" x14ac:dyDescent="0.2"/>
  <cols>
    <col min="1" max="1" width="18.140625" style="103" customWidth="1"/>
    <col min="2" max="2" width="14.5703125" style="103" customWidth="1"/>
    <col min="3" max="3" width="14.42578125" style="103" customWidth="1"/>
    <col min="4" max="4" width="10.85546875" style="103" bestFit="1" customWidth="1"/>
    <col min="5" max="5" width="15.28515625" style="103" customWidth="1"/>
    <col min="6" max="6" width="11.140625" style="2" bestFit="1" customWidth="1"/>
    <col min="7" max="7" width="13.7109375" style="103" customWidth="1"/>
    <col min="8" max="8" width="15.42578125" style="103" customWidth="1"/>
    <col min="9" max="9" width="13.28515625" style="103" customWidth="1"/>
    <col min="10" max="10" width="12.85546875" style="103" customWidth="1"/>
    <col min="11" max="11" width="13.7109375" style="103" customWidth="1"/>
    <col min="12" max="12" width="17.5703125" style="103" customWidth="1"/>
    <col min="13" max="13" width="14" style="103" customWidth="1"/>
    <col min="14" max="14" width="12.42578125" style="103" customWidth="1"/>
    <col min="15" max="16384" width="9.140625" style="103"/>
  </cols>
  <sheetData>
    <row r="1" spans="1:17" s="89" customFormat="1" ht="94.9" customHeight="1" x14ac:dyDescent="0.2">
      <c r="A1" s="128" t="s">
        <v>0</v>
      </c>
      <c r="B1" s="129" t="s">
        <v>186</v>
      </c>
      <c r="C1" s="129" t="s">
        <v>187</v>
      </c>
      <c r="D1" s="129" t="s">
        <v>188</v>
      </c>
      <c r="E1" s="130" t="s">
        <v>2</v>
      </c>
      <c r="F1" s="129" t="s">
        <v>189</v>
      </c>
      <c r="G1" s="129" t="s">
        <v>190</v>
      </c>
      <c r="H1" s="129" t="s">
        <v>191</v>
      </c>
      <c r="I1" s="129" t="s">
        <v>192</v>
      </c>
      <c r="J1" s="129" t="s">
        <v>193</v>
      </c>
      <c r="K1" s="130" t="s">
        <v>2</v>
      </c>
      <c r="L1" s="28" t="s">
        <v>109</v>
      </c>
      <c r="M1" s="86" t="s">
        <v>201</v>
      </c>
      <c r="N1" s="87" t="s">
        <v>110</v>
      </c>
      <c r="O1" s="88"/>
      <c r="P1" s="88"/>
      <c r="Q1" s="88"/>
    </row>
    <row r="2" spans="1:17" s="138" customFormat="1" ht="25.9" customHeight="1" x14ac:dyDescent="0.2">
      <c r="A2" s="131"/>
      <c r="B2" s="132" t="s">
        <v>3</v>
      </c>
      <c r="C2" s="132" t="s">
        <v>4</v>
      </c>
      <c r="D2" s="132" t="s">
        <v>5</v>
      </c>
      <c r="E2" s="133" t="s">
        <v>105</v>
      </c>
      <c r="F2" s="132" t="s">
        <v>6</v>
      </c>
      <c r="G2" s="132" t="s">
        <v>7</v>
      </c>
      <c r="H2" s="132" t="s">
        <v>8</v>
      </c>
      <c r="I2" s="132" t="s">
        <v>9</v>
      </c>
      <c r="J2" s="132" t="s">
        <v>10</v>
      </c>
      <c r="K2" s="134" t="s">
        <v>16</v>
      </c>
      <c r="L2" s="135" t="s">
        <v>17</v>
      </c>
      <c r="M2" s="132" t="s">
        <v>18</v>
      </c>
      <c r="N2" s="136" t="s">
        <v>19</v>
      </c>
      <c r="O2" s="137"/>
      <c r="P2" s="137"/>
      <c r="Q2" s="137"/>
    </row>
    <row r="3" spans="1:17" s="89" customFormat="1" ht="15" customHeight="1" x14ac:dyDescent="0.2">
      <c r="A3" s="139" t="s">
        <v>178</v>
      </c>
      <c r="B3" s="140">
        <v>0</v>
      </c>
      <c r="C3" s="140">
        <v>0</v>
      </c>
      <c r="D3" s="140">
        <v>0</v>
      </c>
      <c r="E3" s="140">
        <v>0</v>
      </c>
      <c r="F3" s="140">
        <v>0</v>
      </c>
      <c r="G3" s="140">
        <v>0</v>
      </c>
      <c r="H3" s="140">
        <v>0</v>
      </c>
      <c r="I3" s="141">
        <v>0</v>
      </c>
      <c r="J3" s="140">
        <v>0</v>
      </c>
      <c r="K3" s="140">
        <v>0</v>
      </c>
      <c r="L3" s="140">
        <v>0</v>
      </c>
      <c r="M3" s="142">
        <v>9608.1329999999998</v>
      </c>
      <c r="N3" s="140">
        <v>0</v>
      </c>
      <c r="O3" s="143"/>
      <c r="P3" s="88"/>
      <c r="Q3" s="88"/>
    </row>
    <row r="4" spans="1:17" s="89" customFormat="1" ht="15" customHeight="1" x14ac:dyDescent="0.2">
      <c r="A4" s="144" t="s">
        <v>117</v>
      </c>
      <c r="B4" s="145">
        <v>1542819</v>
      </c>
      <c r="C4" s="145">
        <v>0</v>
      </c>
      <c r="D4" s="145">
        <v>0</v>
      </c>
      <c r="E4" s="145">
        <v>1542819</v>
      </c>
      <c r="F4" s="146">
        <v>0</v>
      </c>
      <c r="G4" s="145">
        <v>0</v>
      </c>
      <c r="H4" s="145">
        <v>56000</v>
      </c>
      <c r="I4" s="147">
        <v>0</v>
      </c>
      <c r="J4" s="145">
        <v>0</v>
      </c>
      <c r="K4" s="145">
        <v>56000</v>
      </c>
      <c r="L4" s="145">
        <v>1486819</v>
      </c>
      <c r="M4" s="148">
        <v>4056</v>
      </c>
      <c r="N4" s="145">
        <v>367</v>
      </c>
      <c r="O4" s="88"/>
      <c r="P4" s="88"/>
      <c r="Q4" s="88"/>
    </row>
    <row r="5" spans="1:17" s="89" customFormat="1" ht="15" customHeight="1" x14ac:dyDescent="0.2">
      <c r="A5" s="144" t="s">
        <v>118</v>
      </c>
      <c r="B5" s="145">
        <v>17504683</v>
      </c>
      <c r="C5" s="145">
        <v>0</v>
      </c>
      <c r="D5" s="145">
        <v>0</v>
      </c>
      <c r="E5" s="145">
        <v>17504683</v>
      </c>
      <c r="F5" s="146">
        <v>0</v>
      </c>
      <c r="G5" s="145">
        <v>0</v>
      </c>
      <c r="H5" s="145">
        <v>0</v>
      </c>
      <c r="I5" s="147">
        <v>0</v>
      </c>
      <c r="J5" s="145">
        <v>0</v>
      </c>
      <c r="K5" s="145">
        <v>0</v>
      </c>
      <c r="L5" s="145">
        <v>17504683</v>
      </c>
      <c r="M5" s="148">
        <v>21748</v>
      </c>
      <c r="N5" s="145">
        <v>805</v>
      </c>
      <c r="O5" s="88"/>
      <c r="P5" s="88"/>
      <c r="Q5" s="88"/>
    </row>
    <row r="6" spans="1:17" s="89" customFormat="1" ht="15" customHeight="1" x14ac:dyDescent="0.2">
      <c r="A6" s="144" t="s">
        <v>119</v>
      </c>
      <c r="B6" s="145">
        <v>0</v>
      </c>
      <c r="C6" s="145">
        <v>0</v>
      </c>
      <c r="D6" s="145">
        <v>0</v>
      </c>
      <c r="E6" s="145">
        <v>0</v>
      </c>
      <c r="F6" s="146">
        <v>0</v>
      </c>
      <c r="G6" s="145">
        <v>0</v>
      </c>
      <c r="H6" s="145">
        <v>0</v>
      </c>
      <c r="I6" s="147">
        <v>0</v>
      </c>
      <c r="J6" s="145">
        <v>0</v>
      </c>
      <c r="K6" s="145">
        <v>0</v>
      </c>
      <c r="L6" s="145">
        <v>0</v>
      </c>
      <c r="M6" s="148">
        <v>3370</v>
      </c>
      <c r="N6" s="145">
        <v>0</v>
      </c>
      <c r="O6" s="88"/>
      <c r="P6" s="88"/>
      <c r="Q6" s="88"/>
    </row>
    <row r="7" spans="1:17" s="89" customFormat="1" ht="15" customHeight="1" x14ac:dyDescent="0.2">
      <c r="A7" s="149" t="s">
        <v>120</v>
      </c>
      <c r="B7" s="150">
        <v>0</v>
      </c>
      <c r="C7" s="150">
        <v>0</v>
      </c>
      <c r="D7" s="150">
        <v>0</v>
      </c>
      <c r="E7" s="150">
        <v>0</v>
      </c>
      <c r="F7" s="151">
        <v>0</v>
      </c>
      <c r="G7" s="150">
        <v>0</v>
      </c>
      <c r="H7" s="150">
        <v>0</v>
      </c>
      <c r="I7" s="152">
        <v>0</v>
      </c>
      <c r="J7" s="150">
        <v>0</v>
      </c>
      <c r="K7" s="150">
        <v>0</v>
      </c>
      <c r="L7" s="150">
        <v>0</v>
      </c>
      <c r="M7" s="153">
        <v>5392</v>
      </c>
      <c r="N7" s="150">
        <v>0</v>
      </c>
      <c r="O7" s="88"/>
      <c r="P7" s="88"/>
      <c r="Q7" s="88"/>
    </row>
    <row r="8" spans="1:17" s="89" customFormat="1" ht="15" customHeight="1" x14ac:dyDescent="0.2">
      <c r="A8" s="139" t="s">
        <v>121</v>
      </c>
      <c r="B8" s="140">
        <v>3816394</v>
      </c>
      <c r="C8" s="140">
        <v>0</v>
      </c>
      <c r="D8" s="140">
        <v>0</v>
      </c>
      <c r="E8" s="140">
        <v>3816394</v>
      </c>
      <c r="F8" s="140">
        <v>0</v>
      </c>
      <c r="G8" s="140">
        <v>0</v>
      </c>
      <c r="H8" s="140">
        <v>0</v>
      </c>
      <c r="I8" s="141">
        <v>0</v>
      </c>
      <c r="J8" s="140">
        <v>0</v>
      </c>
      <c r="K8" s="140">
        <v>0</v>
      </c>
      <c r="L8" s="140">
        <v>3816394</v>
      </c>
      <c r="M8" s="142">
        <v>5838</v>
      </c>
      <c r="N8" s="140">
        <v>654</v>
      </c>
      <c r="O8" s="88"/>
      <c r="P8" s="88"/>
      <c r="Q8" s="88"/>
    </row>
    <row r="9" spans="1:17" s="89" customFormat="1" ht="15" customHeight="1" x14ac:dyDescent="0.2">
      <c r="A9" s="144" t="s">
        <v>122</v>
      </c>
      <c r="B9" s="145">
        <v>943742</v>
      </c>
      <c r="C9" s="145">
        <v>0</v>
      </c>
      <c r="D9" s="145">
        <v>0</v>
      </c>
      <c r="E9" s="145">
        <v>943742</v>
      </c>
      <c r="F9" s="146">
        <v>0</v>
      </c>
      <c r="G9" s="145">
        <v>0</v>
      </c>
      <c r="H9" s="145">
        <v>0</v>
      </c>
      <c r="I9" s="147">
        <v>0</v>
      </c>
      <c r="J9" s="145">
        <v>0</v>
      </c>
      <c r="K9" s="145">
        <v>0</v>
      </c>
      <c r="L9" s="145">
        <v>943742</v>
      </c>
      <c r="M9" s="148">
        <v>2142</v>
      </c>
      <c r="N9" s="145">
        <v>441</v>
      </c>
      <c r="O9" s="88"/>
      <c r="P9" s="88"/>
      <c r="Q9" s="88"/>
    </row>
    <row r="10" spans="1:17" s="89" customFormat="1" ht="15" customHeight="1" x14ac:dyDescent="0.2">
      <c r="A10" s="144" t="s">
        <v>123</v>
      </c>
      <c r="B10" s="145">
        <v>13192872</v>
      </c>
      <c r="C10" s="145">
        <v>0</v>
      </c>
      <c r="D10" s="145">
        <v>0</v>
      </c>
      <c r="E10" s="145">
        <v>13192872</v>
      </c>
      <c r="F10" s="146">
        <v>0</v>
      </c>
      <c r="G10" s="145">
        <v>0</v>
      </c>
      <c r="H10" s="145">
        <v>415575</v>
      </c>
      <c r="I10" s="147">
        <v>0</v>
      </c>
      <c r="J10" s="145">
        <v>0</v>
      </c>
      <c r="K10" s="145">
        <v>415575</v>
      </c>
      <c r="L10" s="145">
        <v>12777297</v>
      </c>
      <c r="M10" s="148">
        <v>22008</v>
      </c>
      <c r="N10" s="145">
        <v>581</v>
      </c>
      <c r="O10" s="88"/>
      <c r="P10" s="88"/>
      <c r="Q10" s="88"/>
    </row>
    <row r="11" spans="1:17" s="89" customFormat="1" ht="15" customHeight="1" x14ac:dyDescent="0.2">
      <c r="A11" s="144" t="s">
        <v>113</v>
      </c>
      <c r="B11" s="145">
        <v>29517197</v>
      </c>
      <c r="C11" s="145">
        <v>0</v>
      </c>
      <c r="D11" s="145">
        <v>0</v>
      </c>
      <c r="E11" s="145">
        <v>29517197</v>
      </c>
      <c r="F11" s="146">
        <v>0</v>
      </c>
      <c r="G11" s="145">
        <v>3926</v>
      </c>
      <c r="H11" s="145">
        <v>882590</v>
      </c>
      <c r="I11" s="147">
        <v>0</v>
      </c>
      <c r="J11" s="145">
        <v>0</v>
      </c>
      <c r="K11" s="145">
        <v>886516</v>
      </c>
      <c r="L11" s="145">
        <v>28630681</v>
      </c>
      <c r="M11" s="148">
        <v>39849</v>
      </c>
      <c r="N11" s="145">
        <v>718</v>
      </c>
      <c r="O11" s="88"/>
      <c r="P11" s="88"/>
      <c r="Q11" s="88"/>
    </row>
    <row r="12" spans="1:17" s="89" customFormat="1" ht="15" customHeight="1" x14ac:dyDescent="0.2">
      <c r="A12" s="149" t="s">
        <v>124</v>
      </c>
      <c r="B12" s="150">
        <v>20726303</v>
      </c>
      <c r="C12" s="150">
        <v>3338595</v>
      </c>
      <c r="D12" s="150">
        <v>0</v>
      </c>
      <c r="E12" s="150">
        <v>24064898</v>
      </c>
      <c r="F12" s="151">
        <v>0</v>
      </c>
      <c r="G12" s="150">
        <v>0</v>
      </c>
      <c r="H12" s="150">
        <v>658554</v>
      </c>
      <c r="I12" s="152">
        <v>0</v>
      </c>
      <c r="J12" s="150">
        <v>0</v>
      </c>
      <c r="K12" s="150">
        <v>658554</v>
      </c>
      <c r="L12" s="150">
        <v>23406344</v>
      </c>
      <c r="M12" s="153">
        <v>33008</v>
      </c>
      <c r="N12" s="150">
        <v>709</v>
      </c>
      <c r="O12" s="88"/>
      <c r="P12" s="88"/>
      <c r="Q12" s="88"/>
    </row>
    <row r="13" spans="1:17" s="89" customFormat="1" ht="15" customHeight="1" x14ac:dyDescent="0.2">
      <c r="A13" s="139" t="s">
        <v>125</v>
      </c>
      <c r="B13" s="140">
        <v>1052388.1399999999</v>
      </c>
      <c r="C13" s="140">
        <v>0</v>
      </c>
      <c r="D13" s="140">
        <v>0</v>
      </c>
      <c r="E13" s="140">
        <v>1052388.1399999999</v>
      </c>
      <c r="F13" s="140">
        <v>0</v>
      </c>
      <c r="G13" s="140">
        <v>0</v>
      </c>
      <c r="H13" s="140">
        <v>41087</v>
      </c>
      <c r="I13" s="141">
        <v>0</v>
      </c>
      <c r="J13" s="140">
        <v>0</v>
      </c>
      <c r="K13" s="140">
        <v>41087</v>
      </c>
      <c r="L13" s="140">
        <v>1011301.1399999999</v>
      </c>
      <c r="M13" s="142">
        <v>1572</v>
      </c>
      <c r="N13" s="140">
        <v>643</v>
      </c>
      <c r="O13" s="88"/>
      <c r="P13" s="88"/>
      <c r="Q13" s="88"/>
    </row>
    <row r="14" spans="1:17" s="89" customFormat="1" ht="15" customHeight="1" x14ac:dyDescent="0.2">
      <c r="A14" s="144" t="s">
        <v>126</v>
      </c>
      <c r="B14" s="145">
        <v>0</v>
      </c>
      <c r="C14" s="145">
        <v>0</v>
      </c>
      <c r="D14" s="145">
        <v>0</v>
      </c>
      <c r="E14" s="145">
        <v>0</v>
      </c>
      <c r="F14" s="146">
        <v>0</v>
      </c>
      <c r="G14" s="145">
        <v>0</v>
      </c>
      <c r="H14" s="145">
        <v>0</v>
      </c>
      <c r="I14" s="147">
        <v>0</v>
      </c>
      <c r="J14" s="145">
        <v>0</v>
      </c>
      <c r="K14" s="145">
        <v>0</v>
      </c>
      <c r="L14" s="145">
        <v>0</v>
      </c>
      <c r="M14" s="148">
        <v>1299</v>
      </c>
      <c r="N14" s="145">
        <v>0</v>
      </c>
      <c r="O14" s="88"/>
      <c r="P14" s="88"/>
      <c r="Q14" s="88"/>
    </row>
    <row r="15" spans="1:17" s="89" customFormat="1" ht="15" customHeight="1" x14ac:dyDescent="0.2">
      <c r="A15" s="144" t="s">
        <v>127</v>
      </c>
      <c r="B15" s="145">
        <v>84550</v>
      </c>
      <c r="C15" s="145">
        <v>0</v>
      </c>
      <c r="D15" s="145">
        <v>0</v>
      </c>
      <c r="E15" s="145">
        <v>84550</v>
      </c>
      <c r="F15" s="146">
        <v>0</v>
      </c>
      <c r="G15" s="145">
        <v>0</v>
      </c>
      <c r="H15" s="145">
        <v>3013</v>
      </c>
      <c r="I15" s="147">
        <v>0</v>
      </c>
      <c r="J15" s="145">
        <v>0</v>
      </c>
      <c r="K15" s="145">
        <v>3013</v>
      </c>
      <c r="L15" s="145">
        <v>81537</v>
      </c>
      <c r="M15" s="148">
        <v>1374</v>
      </c>
      <c r="N15" s="145">
        <v>59</v>
      </c>
      <c r="O15" s="88"/>
      <c r="P15" s="88"/>
      <c r="Q15" s="88"/>
    </row>
    <row r="16" spans="1:17" s="89" customFormat="1" ht="15" customHeight="1" x14ac:dyDescent="0.2">
      <c r="A16" s="144" t="s">
        <v>128</v>
      </c>
      <c r="B16" s="145">
        <v>612150</v>
      </c>
      <c r="C16" s="145">
        <v>0</v>
      </c>
      <c r="D16" s="145">
        <v>0</v>
      </c>
      <c r="E16" s="145">
        <v>612150</v>
      </c>
      <c r="F16" s="146">
        <v>0</v>
      </c>
      <c r="G16" s="145">
        <v>0</v>
      </c>
      <c r="H16" s="145">
        <v>0</v>
      </c>
      <c r="I16" s="147">
        <v>0</v>
      </c>
      <c r="J16" s="145">
        <v>0</v>
      </c>
      <c r="K16" s="145">
        <v>0</v>
      </c>
      <c r="L16" s="145">
        <v>612150</v>
      </c>
      <c r="M16" s="148">
        <v>1765</v>
      </c>
      <c r="N16" s="145">
        <v>347</v>
      </c>
      <c r="O16" s="88"/>
      <c r="P16" s="88"/>
      <c r="Q16" s="88"/>
    </row>
    <row r="17" spans="1:17" s="89" customFormat="1" ht="15" customHeight="1" x14ac:dyDescent="0.2">
      <c r="A17" s="149" t="s">
        <v>129</v>
      </c>
      <c r="B17" s="150">
        <v>0</v>
      </c>
      <c r="C17" s="150">
        <v>0</v>
      </c>
      <c r="D17" s="150">
        <v>0</v>
      </c>
      <c r="E17" s="150">
        <v>0</v>
      </c>
      <c r="F17" s="151">
        <v>0</v>
      </c>
      <c r="G17" s="150">
        <v>0</v>
      </c>
      <c r="H17" s="150">
        <v>0</v>
      </c>
      <c r="I17" s="152">
        <v>0</v>
      </c>
      <c r="J17" s="150">
        <v>0</v>
      </c>
      <c r="K17" s="150">
        <v>0</v>
      </c>
      <c r="L17" s="150">
        <v>0</v>
      </c>
      <c r="M17" s="153">
        <v>3660</v>
      </c>
      <c r="N17" s="150">
        <v>0</v>
      </c>
      <c r="O17" s="88"/>
      <c r="P17" s="88"/>
      <c r="Q17" s="88"/>
    </row>
    <row r="18" spans="1:17" s="89" customFormat="1" ht="15" customHeight="1" x14ac:dyDescent="0.2">
      <c r="A18" s="139" t="s">
        <v>130</v>
      </c>
      <c r="B18" s="140">
        <v>1670014</v>
      </c>
      <c r="C18" s="140">
        <v>4066906</v>
      </c>
      <c r="D18" s="140">
        <v>0</v>
      </c>
      <c r="E18" s="140">
        <v>5736920</v>
      </c>
      <c r="F18" s="140">
        <v>0</v>
      </c>
      <c r="G18" s="140">
        <v>0</v>
      </c>
      <c r="H18" s="140">
        <v>69390</v>
      </c>
      <c r="I18" s="141">
        <v>78850</v>
      </c>
      <c r="J18" s="140">
        <v>0</v>
      </c>
      <c r="K18" s="140">
        <v>148240</v>
      </c>
      <c r="L18" s="140">
        <v>5588680</v>
      </c>
      <c r="M18" s="142">
        <v>4946</v>
      </c>
      <c r="N18" s="140">
        <v>1130</v>
      </c>
      <c r="O18" s="88"/>
      <c r="P18" s="88"/>
      <c r="Q18" s="88"/>
    </row>
    <row r="19" spans="1:17" s="89" customFormat="1" ht="15" customHeight="1" x14ac:dyDescent="0.2">
      <c r="A19" s="144" t="s">
        <v>114</v>
      </c>
      <c r="B19" s="145">
        <v>0</v>
      </c>
      <c r="C19" s="145">
        <v>42293621</v>
      </c>
      <c r="D19" s="145">
        <v>0</v>
      </c>
      <c r="E19" s="145">
        <v>42293621</v>
      </c>
      <c r="F19" s="146">
        <v>0</v>
      </c>
      <c r="G19" s="145">
        <v>0</v>
      </c>
      <c r="H19" s="145">
        <v>0</v>
      </c>
      <c r="I19" s="147">
        <v>499898</v>
      </c>
      <c r="J19" s="145">
        <v>0</v>
      </c>
      <c r="K19" s="145">
        <v>499898</v>
      </c>
      <c r="L19" s="145">
        <v>41793723</v>
      </c>
      <c r="M19" s="148">
        <v>44259.8</v>
      </c>
      <c r="N19" s="145">
        <v>944</v>
      </c>
      <c r="O19" s="88"/>
      <c r="P19" s="88"/>
      <c r="Q19" s="88"/>
    </row>
    <row r="20" spans="1:17" s="89" customFormat="1" ht="15" customHeight="1" x14ac:dyDescent="0.2">
      <c r="A20" s="144" t="s">
        <v>131</v>
      </c>
      <c r="B20" s="145">
        <v>0</v>
      </c>
      <c r="C20" s="145">
        <v>0</v>
      </c>
      <c r="D20" s="145">
        <v>0</v>
      </c>
      <c r="E20" s="145">
        <v>0</v>
      </c>
      <c r="F20" s="146">
        <v>0</v>
      </c>
      <c r="G20" s="145">
        <v>0</v>
      </c>
      <c r="H20" s="145">
        <v>0</v>
      </c>
      <c r="I20" s="147">
        <v>0</v>
      </c>
      <c r="J20" s="145">
        <v>0</v>
      </c>
      <c r="K20" s="145">
        <v>0</v>
      </c>
      <c r="L20" s="145">
        <v>0</v>
      </c>
      <c r="M20" s="148">
        <v>996</v>
      </c>
      <c r="N20" s="145">
        <v>0</v>
      </c>
      <c r="O20" s="88"/>
      <c r="P20" s="88"/>
      <c r="Q20" s="88"/>
    </row>
    <row r="21" spans="1:17" s="89" customFormat="1" ht="15" customHeight="1" x14ac:dyDescent="0.2">
      <c r="A21" s="144" t="s">
        <v>132</v>
      </c>
      <c r="B21" s="145">
        <v>0</v>
      </c>
      <c r="C21" s="145">
        <v>0</v>
      </c>
      <c r="D21" s="145">
        <v>0</v>
      </c>
      <c r="E21" s="145">
        <v>0</v>
      </c>
      <c r="F21" s="146">
        <v>0</v>
      </c>
      <c r="G21" s="145">
        <v>0</v>
      </c>
      <c r="H21" s="145">
        <v>0</v>
      </c>
      <c r="I21" s="147">
        <v>0</v>
      </c>
      <c r="J21" s="145">
        <v>0</v>
      </c>
      <c r="K21" s="145">
        <v>0</v>
      </c>
      <c r="L21" s="145">
        <v>0</v>
      </c>
      <c r="M21" s="148">
        <v>1954</v>
      </c>
      <c r="N21" s="145">
        <v>0</v>
      </c>
      <c r="O21" s="88"/>
      <c r="P21" s="88"/>
      <c r="Q21" s="88"/>
    </row>
    <row r="22" spans="1:17" s="89" customFormat="1" ht="15" customHeight="1" x14ac:dyDescent="0.2">
      <c r="A22" s="149" t="s">
        <v>133</v>
      </c>
      <c r="B22" s="150">
        <v>645106</v>
      </c>
      <c r="C22" s="150">
        <v>0</v>
      </c>
      <c r="D22" s="150">
        <v>0</v>
      </c>
      <c r="E22" s="150">
        <v>645106</v>
      </c>
      <c r="F22" s="151">
        <v>0</v>
      </c>
      <c r="G22" s="150">
        <v>0</v>
      </c>
      <c r="H22" s="150">
        <v>15357</v>
      </c>
      <c r="I22" s="152">
        <v>0</v>
      </c>
      <c r="J22" s="150">
        <v>0</v>
      </c>
      <c r="K22" s="150">
        <v>15357</v>
      </c>
      <c r="L22" s="150">
        <v>629749</v>
      </c>
      <c r="M22" s="153">
        <v>5788</v>
      </c>
      <c r="N22" s="150">
        <v>109</v>
      </c>
      <c r="O22" s="88"/>
      <c r="P22" s="88"/>
      <c r="Q22" s="88"/>
    </row>
    <row r="23" spans="1:17" s="89" customFormat="1" ht="15" customHeight="1" x14ac:dyDescent="0.2">
      <c r="A23" s="139" t="s">
        <v>134</v>
      </c>
      <c r="B23" s="140">
        <v>1100000</v>
      </c>
      <c r="C23" s="140">
        <v>1300000</v>
      </c>
      <c r="D23" s="140">
        <v>0</v>
      </c>
      <c r="E23" s="140">
        <v>2400000</v>
      </c>
      <c r="F23" s="140">
        <v>0</v>
      </c>
      <c r="G23" s="140">
        <v>0</v>
      </c>
      <c r="H23" s="140">
        <v>0</v>
      </c>
      <c r="I23" s="141">
        <v>12500</v>
      </c>
      <c r="J23" s="140">
        <v>0</v>
      </c>
      <c r="K23" s="140">
        <v>12500</v>
      </c>
      <c r="L23" s="140">
        <v>2387500</v>
      </c>
      <c r="M23" s="142">
        <v>3024</v>
      </c>
      <c r="N23" s="140">
        <v>790</v>
      </c>
      <c r="O23" s="88"/>
      <c r="P23" s="88"/>
      <c r="Q23" s="88"/>
    </row>
    <row r="24" spans="1:17" s="89" customFormat="1" ht="15" customHeight="1" x14ac:dyDescent="0.2">
      <c r="A24" s="144" t="s">
        <v>135</v>
      </c>
      <c r="B24" s="145">
        <v>117000</v>
      </c>
      <c r="C24" s="145">
        <v>0</v>
      </c>
      <c r="D24" s="145">
        <v>0</v>
      </c>
      <c r="E24" s="145">
        <v>117000</v>
      </c>
      <c r="F24" s="146">
        <v>0</v>
      </c>
      <c r="G24" s="145">
        <v>0</v>
      </c>
      <c r="H24" s="145">
        <v>0</v>
      </c>
      <c r="I24" s="147">
        <v>0</v>
      </c>
      <c r="J24" s="145">
        <v>0</v>
      </c>
      <c r="K24" s="145">
        <v>0</v>
      </c>
      <c r="L24" s="145">
        <v>117000</v>
      </c>
      <c r="M24" s="148">
        <v>2995</v>
      </c>
      <c r="N24" s="145">
        <v>39</v>
      </c>
      <c r="O24" s="88"/>
      <c r="P24" s="88"/>
      <c r="Q24" s="88"/>
    </row>
    <row r="25" spans="1:17" s="89" customFormat="1" ht="15" customHeight="1" x14ac:dyDescent="0.2">
      <c r="A25" s="144" t="s">
        <v>136</v>
      </c>
      <c r="B25" s="145">
        <v>13411650</v>
      </c>
      <c r="C25" s="145">
        <v>0</v>
      </c>
      <c r="D25" s="145">
        <v>0</v>
      </c>
      <c r="E25" s="145">
        <v>13411650</v>
      </c>
      <c r="F25" s="146">
        <v>0</v>
      </c>
      <c r="G25" s="145">
        <v>0</v>
      </c>
      <c r="H25" s="145">
        <v>472635</v>
      </c>
      <c r="I25" s="147">
        <v>0</v>
      </c>
      <c r="J25" s="145">
        <v>0</v>
      </c>
      <c r="K25" s="145">
        <v>472635</v>
      </c>
      <c r="L25" s="145">
        <v>12939015</v>
      </c>
      <c r="M25" s="148">
        <v>12990.3325</v>
      </c>
      <c r="N25" s="145">
        <v>996</v>
      </c>
      <c r="O25" s="88"/>
      <c r="P25" s="88"/>
      <c r="Q25" s="88"/>
    </row>
    <row r="26" spans="1:17" s="89" customFormat="1" ht="15" customHeight="1" x14ac:dyDescent="0.2">
      <c r="A26" s="144" t="s">
        <v>137</v>
      </c>
      <c r="B26" s="145">
        <v>3140000</v>
      </c>
      <c r="C26" s="145">
        <v>0</v>
      </c>
      <c r="D26" s="145">
        <v>0</v>
      </c>
      <c r="E26" s="145">
        <v>3140000</v>
      </c>
      <c r="F26" s="146">
        <v>0</v>
      </c>
      <c r="G26" s="145">
        <v>0</v>
      </c>
      <c r="H26" s="145">
        <v>0</v>
      </c>
      <c r="I26" s="147">
        <v>0</v>
      </c>
      <c r="J26" s="145">
        <v>0</v>
      </c>
      <c r="K26" s="145">
        <v>0</v>
      </c>
      <c r="L26" s="145">
        <v>3140000</v>
      </c>
      <c r="M26" s="148">
        <v>4803</v>
      </c>
      <c r="N26" s="145">
        <v>654</v>
      </c>
      <c r="O26" s="88"/>
      <c r="P26" s="88"/>
      <c r="Q26" s="88"/>
    </row>
    <row r="27" spans="1:17" s="89" customFormat="1" ht="15" customHeight="1" x14ac:dyDescent="0.2">
      <c r="A27" s="149" t="s">
        <v>138</v>
      </c>
      <c r="B27" s="150">
        <v>0</v>
      </c>
      <c r="C27" s="150">
        <v>0</v>
      </c>
      <c r="D27" s="150">
        <v>0</v>
      </c>
      <c r="E27" s="150">
        <v>0</v>
      </c>
      <c r="F27" s="151">
        <v>0</v>
      </c>
      <c r="G27" s="150">
        <v>0</v>
      </c>
      <c r="H27" s="150">
        <v>0</v>
      </c>
      <c r="I27" s="152">
        <v>0</v>
      </c>
      <c r="J27" s="150">
        <v>0</v>
      </c>
      <c r="K27" s="150">
        <v>0</v>
      </c>
      <c r="L27" s="150">
        <v>0</v>
      </c>
      <c r="M27" s="153">
        <v>2175</v>
      </c>
      <c r="N27" s="150">
        <v>0</v>
      </c>
      <c r="O27" s="88"/>
      <c r="P27" s="88"/>
      <c r="Q27" s="88"/>
    </row>
    <row r="28" spans="1:17" s="89" customFormat="1" ht="15" customHeight="1" x14ac:dyDescent="0.2">
      <c r="A28" s="139" t="s">
        <v>139</v>
      </c>
      <c r="B28" s="140">
        <v>12007993</v>
      </c>
      <c r="C28" s="140">
        <v>17000000</v>
      </c>
      <c r="D28" s="140">
        <v>0</v>
      </c>
      <c r="E28" s="140">
        <v>29007993</v>
      </c>
      <c r="F28" s="140">
        <v>45814</v>
      </c>
      <c r="G28" s="140">
        <v>0</v>
      </c>
      <c r="H28" s="140">
        <v>108180</v>
      </c>
      <c r="I28" s="141">
        <v>0</v>
      </c>
      <c r="J28" s="140">
        <v>0</v>
      </c>
      <c r="K28" s="140">
        <v>153994</v>
      </c>
      <c r="L28" s="140">
        <v>28853999</v>
      </c>
      <c r="M28" s="142">
        <v>48875.76</v>
      </c>
      <c r="N28" s="140">
        <v>590</v>
      </c>
      <c r="O28" s="88"/>
      <c r="P28" s="88"/>
      <c r="Q28" s="88"/>
    </row>
    <row r="29" spans="1:17" s="89" customFormat="1" ht="15" customHeight="1" x14ac:dyDescent="0.2">
      <c r="A29" s="144" t="s">
        <v>140</v>
      </c>
      <c r="B29" s="145">
        <v>2083510</v>
      </c>
      <c r="C29" s="145">
        <v>1255000</v>
      </c>
      <c r="D29" s="145">
        <v>0</v>
      </c>
      <c r="E29" s="145">
        <v>3338510</v>
      </c>
      <c r="F29" s="146">
        <v>0</v>
      </c>
      <c r="G29" s="145">
        <v>0</v>
      </c>
      <c r="H29" s="145">
        <v>66859</v>
      </c>
      <c r="I29" s="147">
        <v>0</v>
      </c>
      <c r="J29" s="145">
        <v>0</v>
      </c>
      <c r="K29" s="145">
        <v>66859</v>
      </c>
      <c r="L29" s="145">
        <v>3271651</v>
      </c>
      <c r="M29" s="148">
        <v>5628</v>
      </c>
      <c r="N29" s="145">
        <v>581</v>
      </c>
      <c r="O29" s="88"/>
      <c r="P29" s="88"/>
      <c r="Q29" s="88"/>
    </row>
    <row r="30" spans="1:17" s="89" customFormat="1" ht="15" customHeight="1" x14ac:dyDescent="0.2">
      <c r="A30" s="144" t="s">
        <v>141</v>
      </c>
      <c r="B30" s="145">
        <v>0</v>
      </c>
      <c r="C30" s="145">
        <v>12900000</v>
      </c>
      <c r="D30" s="145">
        <v>0</v>
      </c>
      <c r="E30" s="145">
        <v>12900000</v>
      </c>
      <c r="F30" s="146">
        <v>0</v>
      </c>
      <c r="G30" s="145">
        <v>0</v>
      </c>
      <c r="H30" s="145">
        <v>0</v>
      </c>
      <c r="I30" s="147">
        <v>0</v>
      </c>
      <c r="J30" s="145">
        <v>0</v>
      </c>
      <c r="K30" s="145">
        <v>0</v>
      </c>
      <c r="L30" s="145">
        <v>12900000</v>
      </c>
      <c r="M30" s="148">
        <v>31539.64</v>
      </c>
      <c r="N30" s="145">
        <v>409</v>
      </c>
      <c r="O30" s="88"/>
      <c r="P30" s="88"/>
      <c r="Q30" s="88"/>
    </row>
    <row r="31" spans="1:17" s="89" customFormat="1" ht="15" customHeight="1" x14ac:dyDescent="0.2">
      <c r="A31" s="144" t="s">
        <v>142</v>
      </c>
      <c r="B31" s="145">
        <v>11472600</v>
      </c>
      <c r="C31" s="145">
        <v>0</v>
      </c>
      <c r="D31" s="145">
        <v>0</v>
      </c>
      <c r="E31" s="145">
        <v>11472600</v>
      </c>
      <c r="F31" s="146">
        <v>0</v>
      </c>
      <c r="G31" s="145">
        <v>0</v>
      </c>
      <c r="H31" s="145">
        <v>369700</v>
      </c>
      <c r="I31" s="147">
        <v>0</v>
      </c>
      <c r="J31" s="145">
        <v>0</v>
      </c>
      <c r="K31" s="145">
        <v>369700</v>
      </c>
      <c r="L31" s="145">
        <v>11102900</v>
      </c>
      <c r="M31" s="148">
        <v>14006</v>
      </c>
      <c r="N31" s="145">
        <v>793</v>
      </c>
      <c r="O31" s="88"/>
      <c r="P31" s="88"/>
      <c r="Q31" s="88"/>
    </row>
    <row r="32" spans="1:17" s="89" customFormat="1" ht="15" customHeight="1" x14ac:dyDescent="0.2">
      <c r="A32" s="149" t="s">
        <v>183</v>
      </c>
      <c r="B32" s="150">
        <v>370200</v>
      </c>
      <c r="C32" s="150">
        <v>1978000</v>
      </c>
      <c r="D32" s="150">
        <v>0</v>
      </c>
      <c r="E32" s="150">
        <v>2348200</v>
      </c>
      <c r="F32" s="151">
        <v>0</v>
      </c>
      <c r="G32" s="150">
        <v>0</v>
      </c>
      <c r="H32" s="150">
        <v>12288</v>
      </c>
      <c r="I32" s="152">
        <v>20000</v>
      </c>
      <c r="J32" s="150">
        <v>0</v>
      </c>
      <c r="K32" s="150">
        <v>32288</v>
      </c>
      <c r="L32" s="150">
        <v>2315912</v>
      </c>
      <c r="M32" s="153">
        <v>2478</v>
      </c>
      <c r="N32" s="150">
        <v>935</v>
      </c>
      <c r="O32" s="88"/>
      <c r="P32" s="88"/>
      <c r="Q32" s="88"/>
    </row>
    <row r="33" spans="1:17" s="89" customFormat="1" ht="15" customHeight="1" x14ac:dyDescent="0.2">
      <c r="A33" s="139" t="s">
        <v>143</v>
      </c>
      <c r="B33" s="140">
        <v>4610473</v>
      </c>
      <c r="C33" s="140">
        <v>0</v>
      </c>
      <c r="D33" s="140">
        <v>0</v>
      </c>
      <c r="E33" s="140">
        <v>4610473</v>
      </c>
      <c r="F33" s="140">
        <v>0</v>
      </c>
      <c r="G33" s="140">
        <v>0</v>
      </c>
      <c r="H33" s="140">
        <v>142044</v>
      </c>
      <c r="I33" s="141">
        <v>0</v>
      </c>
      <c r="J33" s="140">
        <v>0</v>
      </c>
      <c r="K33" s="140">
        <v>142044</v>
      </c>
      <c r="L33" s="140">
        <v>4468429</v>
      </c>
      <c r="M33" s="142">
        <v>6308</v>
      </c>
      <c r="N33" s="140">
        <v>708</v>
      </c>
      <c r="O33" s="88"/>
      <c r="P33" s="88"/>
      <c r="Q33" s="88"/>
    </row>
    <row r="34" spans="1:17" s="89" customFormat="1" ht="15" customHeight="1" x14ac:dyDescent="0.2">
      <c r="A34" s="144" t="s">
        <v>144</v>
      </c>
      <c r="B34" s="145">
        <v>8313000</v>
      </c>
      <c r="C34" s="145">
        <v>2340000</v>
      </c>
      <c r="D34" s="145">
        <v>0</v>
      </c>
      <c r="E34" s="145">
        <v>10653000</v>
      </c>
      <c r="F34" s="146">
        <v>0</v>
      </c>
      <c r="G34" s="145">
        <v>0</v>
      </c>
      <c r="H34" s="145">
        <v>347692</v>
      </c>
      <c r="I34" s="147">
        <v>0</v>
      </c>
      <c r="J34" s="145">
        <v>0</v>
      </c>
      <c r="K34" s="145">
        <v>347692</v>
      </c>
      <c r="L34" s="145">
        <v>10305308</v>
      </c>
      <c r="M34" s="148">
        <v>24991</v>
      </c>
      <c r="N34" s="145">
        <v>412</v>
      </c>
      <c r="O34" s="88"/>
      <c r="P34" s="88"/>
      <c r="Q34" s="88"/>
    </row>
    <row r="35" spans="1:17" s="89" customFormat="1" ht="15" customHeight="1" x14ac:dyDescent="0.2">
      <c r="A35" s="144" t="s">
        <v>145</v>
      </c>
      <c r="B35" s="145">
        <v>0</v>
      </c>
      <c r="C35" s="145">
        <v>1250888</v>
      </c>
      <c r="D35" s="145">
        <v>0</v>
      </c>
      <c r="E35" s="145">
        <v>1250888</v>
      </c>
      <c r="F35" s="146">
        <v>0</v>
      </c>
      <c r="G35" s="145">
        <v>0</v>
      </c>
      <c r="H35" s="145">
        <v>0</v>
      </c>
      <c r="I35" s="147">
        <v>0</v>
      </c>
      <c r="J35" s="145">
        <v>0</v>
      </c>
      <c r="K35" s="145">
        <v>0</v>
      </c>
      <c r="L35" s="145">
        <v>1250888</v>
      </c>
      <c r="M35" s="148">
        <v>1623</v>
      </c>
      <c r="N35" s="145">
        <v>771</v>
      </c>
      <c r="O35" s="88"/>
      <c r="P35" s="88"/>
      <c r="Q35" s="88"/>
    </row>
    <row r="36" spans="1:17" s="89" customFormat="1" ht="15" customHeight="1" x14ac:dyDescent="0.2">
      <c r="A36" s="144" t="s">
        <v>146</v>
      </c>
      <c r="B36" s="145">
        <v>1850077</v>
      </c>
      <c r="C36" s="145">
        <v>0</v>
      </c>
      <c r="D36" s="145">
        <v>0</v>
      </c>
      <c r="E36" s="145">
        <v>1850077</v>
      </c>
      <c r="F36" s="146">
        <v>7132</v>
      </c>
      <c r="G36" s="145">
        <v>0</v>
      </c>
      <c r="H36" s="145">
        <v>58752</v>
      </c>
      <c r="I36" s="147">
        <v>0</v>
      </c>
      <c r="J36" s="145">
        <v>0</v>
      </c>
      <c r="K36" s="145">
        <v>65884</v>
      </c>
      <c r="L36" s="145">
        <v>1784193</v>
      </c>
      <c r="M36" s="148">
        <v>3997</v>
      </c>
      <c r="N36" s="145">
        <v>446</v>
      </c>
      <c r="O36" s="88"/>
      <c r="P36" s="88"/>
      <c r="Q36" s="88"/>
    </row>
    <row r="37" spans="1:17" s="89" customFormat="1" ht="15" customHeight="1" x14ac:dyDescent="0.2">
      <c r="A37" s="149" t="s">
        <v>147</v>
      </c>
      <c r="B37" s="150">
        <v>1801602</v>
      </c>
      <c r="C37" s="150">
        <v>0</v>
      </c>
      <c r="D37" s="150">
        <v>0</v>
      </c>
      <c r="E37" s="150">
        <v>1801602</v>
      </c>
      <c r="F37" s="151">
        <v>0</v>
      </c>
      <c r="G37" s="150">
        <v>0</v>
      </c>
      <c r="H37" s="150">
        <v>67924</v>
      </c>
      <c r="I37" s="152">
        <v>0</v>
      </c>
      <c r="J37" s="150">
        <v>0</v>
      </c>
      <c r="K37" s="150">
        <v>67924</v>
      </c>
      <c r="L37" s="150">
        <v>1733678</v>
      </c>
      <c r="M37" s="153">
        <v>6053</v>
      </c>
      <c r="N37" s="150">
        <v>286</v>
      </c>
      <c r="O37" s="88"/>
      <c r="P37" s="88"/>
      <c r="Q37" s="88"/>
    </row>
    <row r="38" spans="1:17" s="89" customFormat="1" ht="15" customHeight="1" x14ac:dyDescent="0.2">
      <c r="A38" s="139" t="s">
        <v>179</v>
      </c>
      <c r="B38" s="140">
        <v>17749274</v>
      </c>
      <c r="C38" s="140">
        <v>20462595</v>
      </c>
      <c r="D38" s="140">
        <v>0</v>
      </c>
      <c r="E38" s="140">
        <v>38211869</v>
      </c>
      <c r="F38" s="140">
        <v>378434</v>
      </c>
      <c r="G38" s="140">
        <v>334882</v>
      </c>
      <c r="H38" s="140">
        <v>0</v>
      </c>
      <c r="I38" s="141">
        <v>327401</v>
      </c>
      <c r="J38" s="140">
        <v>0</v>
      </c>
      <c r="K38" s="140">
        <v>1040717</v>
      </c>
      <c r="L38" s="140">
        <v>37171152</v>
      </c>
      <c r="M38" s="142">
        <v>45421.1</v>
      </c>
      <c r="N38" s="140">
        <v>818</v>
      </c>
      <c r="O38" s="88"/>
      <c r="P38" s="88"/>
      <c r="Q38" s="88"/>
    </row>
    <row r="39" spans="1:17" s="89" customFormat="1" ht="15" customHeight="1" x14ac:dyDescent="0.2">
      <c r="A39" s="144" t="s">
        <v>148</v>
      </c>
      <c r="B39" s="145">
        <v>7767497</v>
      </c>
      <c r="C39" s="145">
        <v>9636943</v>
      </c>
      <c r="D39" s="145">
        <v>0</v>
      </c>
      <c r="E39" s="145">
        <v>17404440</v>
      </c>
      <c r="F39" s="146">
        <v>0</v>
      </c>
      <c r="G39" s="145">
        <v>0</v>
      </c>
      <c r="H39" s="145">
        <v>234019</v>
      </c>
      <c r="I39" s="147">
        <v>0</v>
      </c>
      <c r="J39" s="145">
        <v>0</v>
      </c>
      <c r="K39" s="145">
        <v>234019</v>
      </c>
      <c r="L39" s="145">
        <v>17170421</v>
      </c>
      <c r="M39" s="148">
        <v>19148</v>
      </c>
      <c r="N39" s="145">
        <v>897</v>
      </c>
      <c r="O39" s="88"/>
      <c r="P39" s="88"/>
      <c r="Q39" s="88"/>
    </row>
    <row r="40" spans="1:17" s="89" customFormat="1" ht="15" customHeight="1" x14ac:dyDescent="0.2">
      <c r="A40" s="144" t="s">
        <v>149</v>
      </c>
      <c r="B40" s="145">
        <v>0</v>
      </c>
      <c r="C40" s="145">
        <v>0</v>
      </c>
      <c r="D40" s="145">
        <v>0</v>
      </c>
      <c r="E40" s="145">
        <v>0</v>
      </c>
      <c r="F40" s="146">
        <v>0</v>
      </c>
      <c r="G40" s="145">
        <v>0</v>
      </c>
      <c r="H40" s="145">
        <v>0</v>
      </c>
      <c r="I40" s="147">
        <v>0</v>
      </c>
      <c r="J40" s="145">
        <v>0</v>
      </c>
      <c r="K40" s="145">
        <v>0</v>
      </c>
      <c r="L40" s="145">
        <v>0</v>
      </c>
      <c r="M40" s="148">
        <v>3903</v>
      </c>
      <c r="N40" s="145">
        <v>0</v>
      </c>
      <c r="O40" s="88"/>
      <c r="P40" s="88"/>
      <c r="Q40" s="88"/>
    </row>
    <row r="41" spans="1:17" s="89" customFormat="1" ht="15" customHeight="1" x14ac:dyDescent="0.2">
      <c r="A41" s="144" t="s">
        <v>150</v>
      </c>
      <c r="B41" s="145">
        <v>165675</v>
      </c>
      <c r="C41" s="145">
        <v>0</v>
      </c>
      <c r="D41" s="145">
        <v>0</v>
      </c>
      <c r="E41" s="145">
        <v>165675</v>
      </c>
      <c r="F41" s="146">
        <v>0</v>
      </c>
      <c r="G41" s="145">
        <v>0</v>
      </c>
      <c r="H41" s="145">
        <v>0</v>
      </c>
      <c r="I41" s="147">
        <v>0</v>
      </c>
      <c r="J41" s="145">
        <v>0</v>
      </c>
      <c r="K41" s="145">
        <v>0</v>
      </c>
      <c r="L41" s="145">
        <v>165675</v>
      </c>
      <c r="M41" s="148">
        <v>2773</v>
      </c>
      <c r="N41" s="145">
        <v>60</v>
      </c>
      <c r="O41" s="88"/>
      <c r="P41" s="88"/>
      <c r="Q41" s="88"/>
    </row>
    <row r="42" spans="1:17" s="89" customFormat="1" ht="15" customHeight="1" x14ac:dyDescent="0.2">
      <c r="A42" s="149" t="s">
        <v>151</v>
      </c>
      <c r="B42" s="150">
        <v>9056394</v>
      </c>
      <c r="C42" s="150">
        <v>0</v>
      </c>
      <c r="D42" s="150">
        <v>0</v>
      </c>
      <c r="E42" s="150">
        <v>9056394</v>
      </c>
      <c r="F42" s="151">
        <v>0</v>
      </c>
      <c r="G42" s="150">
        <v>0</v>
      </c>
      <c r="H42" s="150">
        <v>286378</v>
      </c>
      <c r="I42" s="152">
        <v>0</v>
      </c>
      <c r="J42" s="150">
        <v>2850</v>
      </c>
      <c r="K42" s="150">
        <v>289228</v>
      </c>
      <c r="L42" s="150">
        <v>8767166</v>
      </c>
      <c r="M42" s="153">
        <v>22346</v>
      </c>
      <c r="N42" s="150">
        <v>392</v>
      </c>
      <c r="O42" s="88"/>
      <c r="P42" s="88"/>
      <c r="Q42" s="88"/>
    </row>
    <row r="43" spans="1:17" s="89" customFormat="1" ht="15" customHeight="1" x14ac:dyDescent="0.2">
      <c r="A43" s="139" t="s">
        <v>152</v>
      </c>
      <c r="B43" s="140">
        <v>506000</v>
      </c>
      <c r="C43" s="140">
        <v>0</v>
      </c>
      <c r="D43" s="140">
        <v>0</v>
      </c>
      <c r="E43" s="140">
        <v>506000</v>
      </c>
      <c r="F43" s="140">
        <v>0</v>
      </c>
      <c r="G43" s="140">
        <v>20500</v>
      </c>
      <c r="H43" s="140">
        <v>0</v>
      </c>
      <c r="I43" s="141">
        <v>0</v>
      </c>
      <c r="J43" s="140">
        <v>0</v>
      </c>
      <c r="K43" s="140">
        <v>20500</v>
      </c>
      <c r="L43" s="140">
        <v>485500</v>
      </c>
      <c r="M43" s="142">
        <v>1455</v>
      </c>
      <c r="N43" s="140">
        <v>334</v>
      </c>
      <c r="O43" s="88"/>
      <c r="P43" s="88"/>
      <c r="Q43" s="88"/>
    </row>
    <row r="44" spans="1:17" s="89" customFormat="1" ht="15" customHeight="1" x14ac:dyDescent="0.2">
      <c r="A44" s="144" t="s">
        <v>153</v>
      </c>
      <c r="B44" s="145">
        <v>1730190</v>
      </c>
      <c r="C44" s="145">
        <v>0</v>
      </c>
      <c r="D44" s="145">
        <v>0</v>
      </c>
      <c r="E44" s="145">
        <v>1730190</v>
      </c>
      <c r="F44" s="146">
        <v>0</v>
      </c>
      <c r="G44" s="145">
        <v>0</v>
      </c>
      <c r="H44" s="145">
        <v>64727</v>
      </c>
      <c r="I44" s="147">
        <v>0</v>
      </c>
      <c r="J44" s="145">
        <v>0</v>
      </c>
      <c r="K44" s="145">
        <v>64727</v>
      </c>
      <c r="L44" s="145">
        <v>1665463</v>
      </c>
      <c r="M44" s="148">
        <v>2955</v>
      </c>
      <c r="N44" s="145">
        <v>564</v>
      </c>
      <c r="O44" s="88"/>
      <c r="P44" s="88"/>
      <c r="Q44" s="88"/>
    </row>
    <row r="45" spans="1:17" s="89" customFormat="1" ht="15" customHeight="1" x14ac:dyDescent="0.2">
      <c r="A45" s="144" t="s">
        <v>154</v>
      </c>
      <c r="B45" s="145">
        <v>2107977</v>
      </c>
      <c r="C45" s="145">
        <v>859687</v>
      </c>
      <c r="D45" s="145">
        <v>0</v>
      </c>
      <c r="E45" s="145">
        <v>2967664</v>
      </c>
      <c r="F45" s="146">
        <v>0</v>
      </c>
      <c r="G45" s="145">
        <v>0</v>
      </c>
      <c r="H45" s="145">
        <v>76455</v>
      </c>
      <c r="I45" s="147">
        <v>0</v>
      </c>
      <c r="J45" s="145">
        <v>0</v>
      </c>
      <c r="K45" s="145">
        <v>76455</v>
      </c>
      <c r="L45" s="145">
        <v>2891209</v>
      </c>
      <c r="M45" s="148">
        <v>4098</v>
      </c>
      <c r="N45" s="145">
        <v>706</v>
      </c>
      <c r="O45" s="88"/>
      <c r="P45" s="88"/>
      <c r="Q45" s="88"/>
    </row>
    <row r="46" spans="1:17" s="89" customFormat="1" ht="15" customHeight="1" x14ac:dyDescent="0.2">
      <c r="A46" s="144" t="s">
        <v>155</v>
      </c>
      <c r="B46" s="145">
        <v>1740934</v>
      </c>
      <c r="C46" s="145">
        <v>0</v>
      </c>
      <c r="D46" s="145">
        <v>0</v>
      </c>
      <c r="E46" s="145">
        <v>1740934</v>
      </c>
      <c r="F46" s="146">
        <v>0</v>
      </c>
      <c r="G46" s="145">
        <v>0</v>
      </c>
      <c r="H46" s="145">
        <v>0</v>
      </c>
      <c r="I46" s="147">
        <v>0</v>
      </c>
      <c r="J46" s="145">
        <v>0</v>
      </c>
      <c r="K46" s="145">
        <v>0</v>
      </c>
      <c r="L46" s="145">
        <v>1740934</v>
      </c>
      <c r="M46" s="148">
        <v>7117</v>
      </c>
      <c r="N46" s="145">
        <v>245</v>
      </c>
      <c r="O46" s="88"/>
      <c r="P46" s="88"/>
      <c r="Q46" s="88"/>
    </row>
    <row r="47" spans="1:17" s="89" customFormat="1" ht="15" customHeight="1" x14ac:dyDescent="0.2">
      <c r="A47" s="149" t="s">
        <v>156</v>
      </c>
      <c r="B47" s="150">
        <v>11990000</v>
      </c>
      <c r="C47" s="150">
        <v>1367916</v>
      </c>
      <c r="D47" s="150">
        <v>0</v>
      </c>
      <c r="E47" s="150">
        <v>13357916</v>
      </c>
      <c r="F47" s="151">
        <v>157000</v>
      </c>
      <c r="G47" s="150">
        <v>0</v>
      </c>
      <c r="H47" s="150">
        <v>0</v>
      </c>
      <c r="I47" s="152">
        <v>0</v>
      </c>
      <c r="J47" s="150">
        <v>0</v>
      </c>
      <c r="K47" s="150">
        <v>157000</v>
      </c>
      <c r="L47" s="150">
        <v>13200916</v>
      </c>
      <c r="M47" s="153">
        <v>9335</v>
      </c>
      <c r="N47" s="150">
        <v>1414</v>
      </c>
      <c r="O47" s="88"/>
      <c r="P47" s="88"/>
      <c r="Q47" s="88"/>
    </row>
    <row r="48" spans="1:17" s="89" customFormat="1" ht="15" customHeight="1" x14ac:dyDescent="0.2">
      <c r="A48" s="139" t="s">
        <v>157</v>
      </c>
      <c r="B48" s="140">
        <v>2040000</v>
      </c>
      <c r="C48" s="140">
        <v>355000</v>
      </c>
      <c r="D48" s="140">
        <v>0</v>
      </c>
      <c r="E48" s="140">
        <v>2395000</v>
      </c>
      <c r="F48" s="140">
        <v>0</v>
      </c>
      <c r="G48" s="140">
        <v>0</v>
      </c>
      <c r="H48" s="140">
        <v>75000</v>
      </c>
      <c r="I48" s="141">
        <v>15000</v>
      </c>
      <c r="J48" s="140">
        <v>0</v>
      </c>
      <c r="K48" s="140">
        <v>90000</v>
      </c>
      <c r="L48" s="140">
        <v>2305000</v>
      </c>
      <c r="M48" s="142">
        <v>1201</v>
      </c>
      <c r="N48" s="140">
        <v>1919</v>
      </c>
      <c r="O48" s="88"/>
      <c r="P48" s="88"/>
      <c r="Q48" s="88"/>
    </row>
    <row r="49" spans="1:17" s="89" customFormat="1" ht="15" customHeight="1" x14ac:dyDescent="0.2">
      <c r="A49" s="144" t="s">
        <v>158</v>
      </c>
      <c r="B49" s="145">
        <v>4370000</v>
      </c>
      <c r="C49" s="145">
        <v>0</v>
      </c>
      <c r="D49" s="145">
        <v>0</v>
      </c>
      <c r="E49" s="145">
        <v>4370000</v>
      </c>
      <c r="F49" s="146">
        <v>0</v>
      </c>
      <c r="G49" s="145">
        <v>0</v>
      </c>
      <c r="H49" s="145">
        <v>0</v>
      </c>
      <c r="I49" s="147">
        <v>0</v>
      </c>
      <c r="J49" s="145">
        <v>0</v>
      </c>
      <c r="K49" s="145">
        <v>0</v>
      </c>
      <c r="L49" s="145">
        <v>4370000</v>
      </c>
      <c r="M49" s="148">
        <v>3800</v>
      </c>
      <c r="N49" s="145">
        <v>1150</v>
      </c>
      <c r="O49" s="88"/>
      <c r="P49" s="88"/>
      <c r="Q49" s="88"/>
    </row>
    <row r="50" spans="1:17" s="89" customFormat="1" ht="15" customHeight="1" x14ac:dyDescent="0.2">
      <c r="A50" s="144" t="s">
        <v>159</v>
      </c>
      <c r="B50" s="145">
        <v>3973611</v>
      </c>
      <c r="C50" s="145">
        <v>3333776</v>
      </c>
      <c r="D50" s="145">
        <v>0</v>
      </c>
      <c r="E50" s="145">
        <v>7307387</v>
      </c>
      <c r="F50" s="146">
        <v>0</v>
      </c>
      <c r="G50" s="145">
        <v>40000</v>
      </c>
      <c r="H50" s="145">
        <v>0</v>
      </c>
      <c r="I50" s="147">
        <v>0</v>
      </c>
      <c r="J50" s="145">
        <v>0</v>
      </c>
      <c r="K50" s="145">
        <v>40000</v>
      </c>
      <c r="L50" s="145">
        <v>7267387</v>
      </c>
      <c r="M50" s="148">
        <v>5908</v>
      </c>
      <c r="N50" s="145">
        <v>1230</v>
      </c>
      <c r="O50" s="88"/>
      <c r="P50" s="88"/>
      <c r="Q50" s="88"/>
    </row>
    <row r="51" spans="1:17" s="89" customFormat="1" ht="15" customHeight="1" x14ac:dyDescent="0.2">
      <c r="A51" s="144" t="s">
        <v>160</v>
      </c>
      <c r="B51" s="145">
        <v>0</v>
      </c>
      <c r="C51" s="145">
        <v>0</v>
      </c>
      <c r="D51" s="145">
        <v>0</v>
      </c>
      <c r="E51" s="145">
        <v>0</v>
      </c>
      <c r="F51" s="146">
        <v>0</v>
      </c>
      <c r="G51" s="145">
        <v>0</v>
      </c>
      <c r="H51" s="145">
        <v>0</v>
      </c>
      <c r="I51" s="147">
        <v>0</v>
      </c>
      <c r="J51" s="145">
        <v>0</v>
      </c>
      <c r="K51" s="145">
        <v>0</v>
      </c>
      <c r="L51" s="145">
        <v>0</v>
      </c>
      <c r="M51" s="148">
        <v>13901.064</v>
      </c>
      <c r="N51" s="145">
        <v>0</v>
      </c>
      <c r="O51" s="88"/>
      <c r="P51" s="88"/>
      <c r="Q51" s="88"/>
    </row>
    <row r="52" spans="1:17" s="89" customFormat="1" ht="15" customHeight="1" x14ac:dyDescent="0.2">
      <c r="A52" s="149" t="s">
        <v>161</v>
      </c>
      <c r="B52" s="150">
        <v>8020800</v>
      </c>
      <c r="C52" s="150">
        <v>0</v>
      </c>
      <c r="D52" s="150">
        <v>0</v>
      </c>
      <c r="E52" s="150">
        <v>8020800</v>
      </c>
      <c r="F52" s="151">
        <v>35000</v>
      </c>
      <c r="G52" s="150">
        <v>0</v>
      </c>
      <c r="H52" s="150">
        <v>275000</v>
      </c>
      <c r="I52" s="152">
        <v>0</v>
      </c>
      <c r="J52" s="150">
        <v>0</v>
      </c>
      <c r="K52" s="150">
        <v>310000</v>
      </c>
      <c r="L52" s="150">
        <v>7710800</v>
      </c>
      <c r="M52" s="153">
        <v>7951.7979999999998</v>
      </c>
      <c r="N52" s="150">
        <v>970</v>
      </c>
      <c r="O52" s="88"/>
      <c r="P52" s="88"/>
      <c r="Q52" s="88"/>
    </row>
    <row r="53" spans="1:17" s="89" customFormat="1" ht="15" customHeight="1" x14ac:dyDescent="0.2">
      <c r="A53" s="139" t="s">
        <v>162</v>
      </c>
      <c r="B53" s="140">
        <v>3025000</v>
      </c>
      <c r="C53" s="140">
        <v>0</v>
      </c>
      <c r="D53" s="140">
        <v>0</v>
      </c>
      <c r="E53" s="140">
        <v>3025000</v>
      </c>
      <c r="F53" s="140">
        <v>0</v>
      </c>
      <c r="G53" s="140">
        <v>0</v>
      </c>
      <c r="H53" s="140">
        <v>98000</v>
      </c>
      <c r="I53" s="141">
        <v>0</v>
      </c>
      <c r="J53" s="140">
        <v>0</v>
      </c>
      <c r="K53" s="140">
        <v>98000</v>
      </c>
      <c r="L53" s="140">
        <v>2927000</v>
      </c>
      <c r="M53" s="142">
        <v>8425</v>
      </c>
      <c r="N53" s="140">
        <v>347</v>
      </c>
      <c r="O53" s="88"/>
      <c r="P53" s="88"/>
      <c r="Q53" s="88"/>
    </row>
    <row r="54" spans="1:17" s="89" customFormat="1" ht="15" customHeight="1" x14ac:dyDescent="0.2">
      <c r="A54" s="144" t="s">
        <v>163</v>
      </c>
      <c r="B54" s="145">
        <v>34061474</v>
      </c>
      <c r="C54" s="145">
        <v>0</v>
      </c>
      <c r="D54" s="145">
        <v>0</v>
      </c>
      <c r="E54" s="145">
        <v>34061474</v>
      </c>
      <c r="F54" s="146">
        <v>0</v>
      </c>
      <c r="G54" s="145">
        <v>0</v>
      </c>
      <c r="H54" s="145">
        <v>233393</v>
      </c>
      <c r="I54" s="147">
        <v>0</v>
      </c>
      <c r="J54" s="145">
        <v>0</v>
      </c>
      <c r="K54" s="145">
        <v>233393</v>
      </c>
      <c r="L54" s="145">
        <v>33828081</v>
      </c>
      <c r="M54" s="148">
        <v>37967.14</v>
      </c>
      <c r="N54" s="145">
        <v>891</v>
      </c>
      <c r="O54" s="88"/>
      <c r="P54" s="88"/>
      <c r="Q54" s="88"/>
    </row>
    <row r="55" spans="1:17" s="89" customFormat="1" ht="15" customHeight="1" x14ac:dyDescent="0.2">
      <c r="A55" s="144" t="s">
        <v>164</v>
      </c>
      <c r="B55" s="145">
        <v>496225</v>
      </c>
      <c r="C55" s="145">
        <v>3700000</v>
      </c>
      <c r="D55" s="145">
        <v>0</v>
      </c>
      <c r="E55" s="145">
        <v>4196225</v>
      </c>
      <c r="F55" s="146">
        <v>0</v>
      </c>
      <c r="G55" s="145">
        <v>0</v>
      </c>
      <c r="H55" s="145">
        <v>20391</v>
      </c>
      <c r="I55" s="147">
        <v>24051</v>
      </c>
      <c r="J55" s="145">
        <v>0</v>
      </c>
      <c r="K55" s="145">
        <v>44442</v>
      </c>
      <c r="L55" s="145">
        <v>4151783</v>
      </c>
      <c r="M55" s="148">
        <v>19092</v>
      </c>
      <c r="N55" s="145">
        <v>217</v>
      </c>
      <c r="O55" s="88"/>
      <c r="P55" s="88"/>
      <c r="Q55" s="88"/>
    </row>
    <row r="56" spans="1:17" s="89" customFormat="1" ht="15" customHeight="1" x14ac:dyDescent="0.2">
      <c r="A56" s="144" t="s">
        <v>165</v>
      </c>
      <c r="B56" s="145">
        <v>0</v>
      </c>
      <c r="C56" s="145">
        <v>0</v>
      </c>
      <c r="D56" s="145">
        <v>0</v>
      </c>
      <c r="E56" s="145">
        <v>0</v>
      </c>
      <c r="F56" s="146">
        <v>0</v>
      </c>
      <c r="G56" s="145">
        <v>0</v>
      </c>
      <c r="H56" s="145">
        <v>0</v>
      </c>
      <c r="I56" s="147">
        <v>0</v>
      </c>
      <c r="J56" s="145">
        <v>0</v>
      </c>
      <c r="K56" s="145">
        <v>0</v>
      </c>
      <c r="L56" s="145">
        <v>0</v>
      </c>
      <c r="M56" s="148">
        <v>616</v>
      </c>
      <c r="N56" s="145">
        <v>0</v>
      </c>
      <c r="O56" s="88"/>
      <c r="P56" s="88"/>
      <c r="Q56" s="88"/>
    </row>
    <row r="57" spans="1:17" s="89" customFormat="1" ht="15" customHeight="1" x14ac:dyDescent="0.2">
      <c r="A57" s="149" t="s">
        <v>166</v>
      </c>
      <c r="B57" s="150">
        <v>0</v>
      </c>
      <c r="C57" s="150">
        <v>0</v>
      </c>
      <c r="D57" s="150">
        <v>0</v>
      </c>
      <c r="E57" s="150">
        <v>0</v>
      </c>
      <c r="F57" s="151">
        <v>0</v>
      </c>
      <c r="G57" s="150">
        <v>0</v>
      </c>
      <c r="H57" s="150">
        <v>0</v>
      </c>
      <c r="I57" s="152">
        <v>0</v>
      </c>
      <c r="J57" s="150">
        <v>0</v>
      </c>
      <c r="K57" s="150">
        <v>0</v>
      </c>
      <c r="L57" s="150">
        <v>0</v>
      </c>
      <c r="M57" s="153">
        <v>17159</v>
      </c>
      <c r="N57" s="150">
        <v>0</v>
      </c>
      <c r="O57" s="88"/>
      <c r="P57" s="88"/>
      <c r="Q57" s="88"/>
    </row>
    <row r="58" spans="1:17" s="89" customFormat="1" ht="15" customHeight="1" x14ac:dyDescent="0.2">
      <c r="A58" s="139" t="s">
        <v>167</v>
      </c>
      <c r="B58" s="140">
        <v>1594793</v>
      </c>
      <c r="C58" s="140">
        <v>0</v>
      </c>
      <c r="D58" s="140">
        <v>0</v>
      </c>
      <c r="E58" s="140">
        <v>1594793</v>
      </c>
      <c r="F58" s="140">
        <v>0</v>
      </c>
      <c r="G58" s="140">
        <v>0</v>
      </c>
      <c r="H58" s="140">
        <v>52932</v>
      </c>
      <c r="I58" s="141">
        <v>0</v>
      </c>
      <c r="J58" s="140">
        <v>0</v>
      </c>
      <c r="K58" s="140">
        <v>52932</v>
      </c>
      <c r="L58" s="140">
        <v>1541861</v>
      </c>
      <c r="M58" s="142">
        <v>3087</v>
      </c>
      <c r="N58" s="140">
        <v>499</v>
      </c>
      <c r="O58" s="88"/>
      <c r="P58" s="88"/>
      <c r="Q58" s="88"/>
    </row>
    <row r="59" spans="1:17" s="89" customFormat="1" ht="15" customHeight="1" x14ac:dyDescent="0.2">
      <c r="A59" s="144" t="s">
        <v>168</v>
      </c>
      <c r="B59" s="145">
        <v>0</v>
      </c>
      <c r="C59" s="145">
        <v>0</v>
      </c>
      <c r="D59" s="145">
        <v>0</v>
      </c>
      <c r="E59" s="145">
        <v>0</v>
      </c>
      <c r="F59" s="146">
        <v>0</v>
      </c>
      <c r="G59" s="145">
        <v>0</v>
      </c>
      <c r="H59" s="145">
        <v>0</v>
      </c>
      <c r="I59" s="147">
        <v>0</v>
      </c>
      <c r="J59" s="145">
        <v>0</v>
      </c>
      <c r="K59" s="145">
        <v>0</v>
      </c>
      <c r="L59" s="145">
        <v>0</v>
      </c>
      <c r="M59" s="148">
        <v>9329.3325000000004</v>
      </c>
      <c r="N59" s="145">
        <v>0</v>
      </c>
      <c r="O59" s="88"/>
      <c r="P59" s="88"/>
      <c r="Q59" s="88"/>
    </row>
    <row r="60" spans="1:17" s="89" customFormat="1" ht="15" customHeight="1" x14ac:dyDescent="0.2">
      <c r="A60" s="144" t="s">
        <v>169</v>
      </c>
      <c r="B60" s="145">
        <v>3699129</v>
      </c>
      <c r="C60" s="145">
        <v>0</v>
      </c>
      <c r="D60" s="145">
        <v>0</v>
      </c>
      <c r="E60" s="145">
        <v>3699129</v>
      </c>
      <c r="F60" s="146">
        <v>0</v>
      </c>
      <c r="G60" s="145">
        <v>0</v>
      </c>
      <c r="H60" s="145">
        <v>124653</v>
      </c>
      <c r="I60" s="147">
        <v>0</v>
      </c>
      <c r="J60" s="145">
        <v>17344</v>
      </c>
      <c r="K60" s="145">
        <v>141997</v>
      </c>
      <c r="L60" s="145">
        <v>3557132</v>
      </c>
      <c r="M60" s="148">
        <v>8338</v>
      </c>
      <c r="N60" s="145">
        <v>427</v>
      </c>
      <c r="O60" s="88"/>
      <c r="P60" s="88"/>
      <c r="Q60" s="88"/>
    </row>
    <row r="61" spans="1:17" s="89" customFormat="1" ht="15" customHeight="1" x14ac:dyDescent="0.2">
      <c r="A61" s="144" t="s">
        <v>170</v>
      </c>
      <c r="B61" s="145">
        <v>1315008</v>
      </c>
      <c r="C61" s="145">
        <v>0</v>
      </c>
      <c r="D61" s="145">
        <v>0</v>
      </c>
      <c r="E61" s="145">
        <v>1315008</v>
      </c>
      <c r="F61" s="146">
        <v>0</v>
      </c>
      <c r="G61" s="145">
        <v>0</v>
      </c>
      <c r="H61" s="145">
        <v>45133</v>
      </c>
      <c r="I61" s="147">
        <v>0</v>
      </c>
      <c r="J61" s="145">
        <v>0</v>
      </c>
      <c r="K61" s="145">
        <v>45133</v>
      </c>
      <c r="L61" s="145">
        <v>1269875</v>
      </c>
      <c r="M61" s="148">
        <v>5267</v>
      </c>
      <c r="N61" s="145">
        <v>241</v>
      </c>
      <c r="O61" s="88"/>
      <c r="P61" s="88"/>
      <c r="Q61" s="88"/>
    </row>
    <row r="62" spans="1:17" s="89" customFormat="1" ht="15" customHeight="1" x14ac:dyDescent="0.2">
      <c r="A62" s="149" t="s">
        <v>171</v>
      </c>
      <c r="B62" s="150">
        <v>7375580</v>
      </c>
      <c r="C62" s="150">
        <v>0</v>
      </c>
      <c r="D62" s="150">
        <v>0</v>
      </c>
      <c r="E62" s="150">
        <v>7375580</v>
      </c>
      <c r="F62" s="151">
        <v>0</v>
      </c>
      <c r="G62" s="150">
        <v>0</v>
      </c>
      <c r="H62" s="150">
        <v>268274</v>
      </c>
      <c r="I62" s="152">
        <v>0</v>
      </c>
      <c r="J62" s="150">
        <v>0</v>
      </c>
      <c r="K62" s="150">
        <v>268274</v>
      </c>
      <c r="L62" s="150">
        <v>7107306</v>
      </c>
      <c r="M62" s="153">
        <v>6166</v>
      </c>
      <c r="N62" s="150">
        <v>1153</v>
      </c>
      <c r="O62" s="88"/>
      <c r="P62" s="88"/>
      <c r="Q62" s="88"/>
    </row>
    <row r="63" spans="1:17" s="89" customFormat="1" ht="15" customHeight="1" x14ac:dyDescent="0.2">
      <c r="A63" s="139" t="s">
        <v>172</v>
      </c>
      <c r="B63" s="140">
        <v>0</v>
      </c>
      <c r="C63" s="140">
        <v>0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  <c r="I63" s="141">
        <v>0</v>
      </c>
      <c r="J63" s="140">
        <v>0</v>
      </c>
      <c r="K63" s="140">
        <v>0</v>
      </c>
      <c r="L63" s="140">
        <v>0</v>
      </c>
      <c r="M63" s="142">
        <v>3667</v>
      </c>
      <c r="N63" s="140">
        <v>0</v>
      </c>
      <c r="O63" s="88"/>
      <c r="P63" s="88"/>
      <c r="Q63" s="88"/>
    </row>
    <row r="64" spans="1:17" s="89" customFormat="1" ht="15" customHeight="1" x14ac:dyDescent="0.2">
      <c r="A64" s="144" t="s">
        <v>173</v>
      </c>
      <c r="B64" s="145">
        <v>0</v>
      </c>
      <c r="C64" s="145">
        <v>0</v>
      </c>
      <c r="D64" s="145">
        <v>0</v>
      </c>
      <c r="E64" s="145">
        <v>0</v>
      </c>
      <c r="F64" s="146">
        <v>0</v>
      </c>
      <c r="G64" s="145">
        <v>0</v>
      </c>
      <c r="H64" s="145">
        <v>0</v>
      </c>
      <c r="I64" s="147">
        <v>0</v>
      </c>
      <c r="J64" s="145">
        <v>0</v>
      </c>
      <c r="K64" s="145">
        <v>0</v>
      </c>
      <c r="L64" s="145">
        <v>0</v>
      </c>
      <c r="M64" s="148">
        <v>2081</v>
      </c>
      <c r="N64" s="145">
        <v>0</v>
      </c>
      <c r="O64" s="88"/>
      <c r="P64" s="88"/>
      <c r="Q64" s="88"/>
    </row>
    <row r="65" spans="1:17" s="89" customFormat="1" ht="15" customHeight="1" x14ac:dyDescent="0.2">
      <c r="A65" s="144" t="s">
        <v>174</v>
      </c>
      <c r="B65" s="145">
        <v>542500</v>
      </c>
      <c r="C65" s="145">
        <v>0</v>
      </c>
      <c r="D65" s="145">
        <v>0</v>
      </c>
      <c r="E65" s="145">
        <v>542500</v>
      </c>
      <c r="F65" s="146">
        <v>0</v>
      </c>
      <c r="G65" s="145">
        <v>0</v>
      </c>
      <c r="H65" s="145">
        <v>0</v>
      </c>
      <c r="I65" s="147">
        <v>0</v>
      </c>
      <c r="J65" s="145">
        <v>0</v>
      </c>
      <c r="K65" s="145">
        <v>0</v>
      </c>
      <c r="L65" s="145">
        <v>542500</v>
      </c>
      <c r="M65" s="148">
        <v>2036</v>
      </c>
      <c r="N65" s="145">
        <v>266</v>
      </c>
      <c r="O65" s="88"/>
      <c r="P65" s="88"/>
      <c r="Q65" s="88"/>
    </row>
    <row r="66" spans="1:17" s="89" customFormat="1" ht="15" customHeight="1" x14ac:dyDescent="0.2">
      <c r="A66" s="144" t="s">
        <v>175</v>
      </c>
      <c r="B66" s="145">
        <v>1192163</v>
      </c>
      <c r="C66" s="145">
        <v>0</v>
      </c>
      <c r="D66" s="145">
        <v>0</v>
      </c>
      <c r="E66" s="145">
        <v>1192163</v>
      </c>
      <c r="F66" s="146">
        <v>0</v>
      </c>
      <c r="G66" s="145">
        <v>0</v>
      </c>
      <c r="H66" s="145">
        <v>45399</v>
      </c>
      <c r="I66" s="147">
        <v>0</v>
      </c>
      <c r="J66" s="145">
        <v>0</v>
      </c>
      <c r="K66" s="145">
        <v>45399</v>
      </c>
      <c r="L66" s="145">
        <v>1146764</v>
      </c>
      <c r="M66" s="148">
        <v>2305</v>
      </c>
      <c r="N66" s="145">
        <v>498</v>
      </c>
      <c r="O66" s="88"/>
      <c r="P66" s="88"/>
      <c r="Q66" s="88"/>
    </row>
    <row r="67" spans="1:17" s="89" customFormat="1" ht="15" customHeight="1" x14ac:dyDescent="0.2">
      <c r="A67" s="149" t="s">
        <v>180</v>
      </c>
      <c r="B67" s="150">
        <v>5100000</v>
      </c>
      <c r="C67" s="150">
        <v>0</v>
      </c>
      <c r="D67" s="150">
        <v>0</v>
      </c>
      <c r="E67" s="150">
        <v>5100000</v>
      </c>
      <c r="F67" s="151">
        <v>0</v>
      </c>
      <c r="G67" s="150">
        <v>0</v>
      </c>
      <c r="H67" s="150">
        <v>150000</v>
      </c>
      <c r="I67" s="152">
        <v>0</v>
      </c>
      <c r="J67" s="150">
        <v>0</v>
      </c>
      <c r="K67" s="150">
        <v>150000</v>
      </c>
      <c r="L67" s="150">
        <v>4950000</v>
      </c>
      <c r="M67" s="153">
        <v>8134</v>
      </c>
      <c r="N67" s="150">
        <v>609</v>
      </c>
      <c r="O67" s="88"/>
      <c r="P67" s="88"/>
      <c r="Q67" s="88"/>
    </row>
    <row r="68" spans="1:17" s="89" customFormat="1" ht="15" customHeight="1" x14ac:dyDescent="0.2">
      <c r="A68" s="144" t="s">
        <v>181</v>
      </c>
      <c r="B68" s="145">
        <v>0</v>
      </c>
      <c r="C68" s="145">
        <v>0</v>
      </c>
      <c r="D68" s="145">
        <v>0</v>
      </c>
      <c r="E68" s="145">
        <v>0</v>
      </c>
      <c r="F68" s="146">
        <v>0</v>
      </c>
      <c r="G68" s="145">
        <v>0</v>
      </c>
      <c r="H68" s="145">
        <v>0</v>
      </c>
      <c r="I68" s="147">
        <v>0</v>
      </c>
      <c r="J68" s="145">
        <v>0</v>
      </c>
      <c r="K68" s="145">
        <v>0</v>
      </c>
      <c r="L68" s="145">
        <v>0</v>
      </c>
      <c r="M68" s="148">
        <v>1913</v>
      </c>
      <c r="N68" s="145">
        <v>0</v>
      </c>
      <c r="O68" s="88"/>
      <c r="P68" s="88"/>
      <c r="Q68" s="88"/>
    </row>
    <row r="69" spans="1:17" s="89" customFormat="1" ht="15" customHeight="1" x14ac:dyDescent="0.2">
      <c r="A69" s="144" t="s">
        <v>176</v>
      </c>
      <c r="B69" s="145">
        <v>8787410</v>
      </c>
      <c r="C69" s="145">
        <v>0</v>
      </c>
      <c r="D69" s="145">
        <v>0</v>
      </c>
      <c r="E69" s="145">
        <v>8787410</v>
      </c>
      <c r="F69" s="146">
        <v>0</v>
      </c>
      <c r="G69" s="145">
        <v>0</v>
      </c>
      <c r="H69" s="145">
        <v>0</v>
      </c>
      <c r="I69" s="147">
        <v>0</v>
      </c>
      <c r="J69" s="145">
        <v>0</v>
      </c>
      <c r="K69" s="145">
        <v>0</v>
      </c>
      <c r="L69" s="145">
        <v>8787410</v>
      </c>
      <c r="M69" s="148">
        <v>5331</v>
      </c>
      <c r="N69" s="145">
        <v>1648</v>
      </c>
      <c r="O69" s="88"/>
      <c r="P69" s="88"/>
      <c r="Q69" s="88"/>
    </row>
    <row r="70" spans="1:17" s="89" customFormat="1" ht="15" customHeight="1" x14ac:dyDescent="0.2">
      <c r="A70" s="144" t="s">
        <v>182</v>
      </c>
      <c r="B70" s="145">
        <v>0</v>
      </c>
      <c r="C70" s="145">
        <v>0</v>
      </c>
      <c r="D70" s="145">
        <v>0</v>
      </c>
      <c r="E70" s="145">
        <v>0</v>
      </c>
      <c r="F70" s="146">
        <v>0</v>
      </c>
      <c r="G70" s="145">
        <v>0</v>
      </c>
      <c r="H70" s="145">
        <v>0</v>
      </c>
      <c r="I70" s="147">
        <v>0</v>
      </c>
      <c r="J70" s="145">
        <v>0</v>
      </c>
      <c r="K70" s="145">
        <v>0</v>
      </c>
      <c r="L70" s="145">
        <v>0</v>
      </c>
      <c r="M70" s="148">
        <v>1903</v>
      </c>
      <c r="N70" s="145">
        <v>0</v>
      </c>
      <c r="O70" s="88"/>
      <c r="P70" s="88"/>
      <c r="Q70" s="88"/>
    </row>
    <row r="71" spans="1:17" s="89" customFormat="1" ht="15" customHeight="1" x14ac:dyDescent="0.2">
      <c r="A71" s="149" t="s">
        <v>177</v>
      </c>
      <c r="B71" s="150">
        <v>2800000</v>
      </c>
      <c r="C71" s="150">
        <v>1550000</v>
      </c>
      <c r="D71" s="150">
        <v>0</v>
      </c>
      <c r="E71" s="150">
        <v>4350000</v>
      </c>
      <c r="F71" s="151">
        <v>0</v>
      </c>
      <c r="G71" s="150">
        <v>0</v>
      </c>
      <c r="H71" s="150">
        <v>90000</v>
      </c>
      <c r="I71" s="152">
        <v>18500</v>
      </c>
      <c r="J71" s="150">
        <v>0</v>
      </c>
      <c r="K71" s="150">
        <v>108500</v>
      </c>
      <c r="L71" s="150">
        <v>4241500</v>
      </c>
      <c r="M71" s="153">
        <v>4582</v>
      </c>
      <c r="N71" s="150">
        <v>926</v>
      </c>
      <c r="O71" s="88"/>
      <c r="P71" s="88"/>
      <c r="Q71" s="88"/>
    </row>
    <row r="72" spans="1:17" s="89" customFormat="1" ht="15" customHeight="1" x14ac:dyDescent="0.2">
      <c r="A72" s="154"/>
      <c r="B72" s="155"/>
      <c r="C72" s="156"/>
      <c r="D72" s="155"/>
      <c r="E72" s="155"/>
      <c r="F72" s="156"/>
      <c r="G72" s="155"/>
      <c r="H72" s="156"/>
      <c r="I72" s="155"/>
      <c r="J72" s="156"/>
      <c r="K72" s="155"/>
      <c r="L72" s="156"/>
      <c r="M72" s="157"/>
      <c r="N72" s="156"/>
      <c r="O72" s="88"/>
      <c r="P72" s="88"/>
      <c r="Q72" s="88"/>
    </row>
    <row r="73" spans="1:17" s="89" customFormat="1" ht="15" customHeight="1" thickBot="1" x14ac:dyDescent="0.25">
      <c r="A73" s="158" t="s">
        <v>1</v>
      </c>
      <c r="B73" s="159">
        <v>292793957.13999999</v>
      </c>
      <c r="C73" s="160">
        <v>128988927</v>
      </c>
      <c r="D73" s="160">
        <v>0</v>
      </c>
      <c r="E73" s="160">
        <v>421782884.13999999</v>
      </c>
      <c r="F73" s="160">
        <v>623380</v>
      </c>
      <c r="G73" s="160">
        <v>399308</v>
      </c>
      <c r="H73" s="160">
        <v>5927394</v>
      </c>
      <c r="I73" s="160">
        <v>996200</v>
      </c>
      <c r="J73" s="160">
        <v>20194</v>
      </c>
      <c r="K73" s="160">
        <v>7966476</v>
      </c>
      <c r="L73" s="161">
        <v>413816408.13999999</v>
      </c>
      <c r="M73" s="162">
        <v>684831.1</v>
      </c>
      <c r="N73" s="160">
        <v>604</v>
      </c>
      <c r="O73" s="88"/>
      <c r="P73" s="88"/>
      <c r="Q73" s="88"/>
    </row>
    <row r="74" spans="1:17" ht="15.6" customHeight="1" x14ac:dyDescent="0.2">
      <c r="B74" s="163" t="s">
        <v>282</v>
      </c>
      <c r="C74" s="123"/>
      <c r="D74" s="123"/>
      <c r="E74" s="123"/>
      <c r="F74" s="123"/>
      <c r="G74" s="123"/>
      <c r="H74" s="124"/>
      <c r="I74" s="123"/>
      <c r="J74" s="123"/>
      <c r="K74" s="123"/>
      <c r="L74" s="123"/>
      <c r="M74" s="123"/>
      <c r="N74" s="123"/>
      <c r="O74" s="102"/>
      <c r="P74" s="102"/>
      <c r="Q74" s="102"/>
    </row>
    <row r="75" spans="1:17" x14ac:dyDescent="0.2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27"/>
      <c r="N75" s="102"/>
      <c r="O75" s="102"/>
      <c r="P75" s="102"/>
      <c r="Q75" s="102"/>
    </row>
    <row r="76" spans="1:17" x14ac:dyDescent="0.2">
      <c r="A76" s="102"/>
      <c r="B76" s="102"/>
      <c r="C76" s="102"/>
      <c r="D76" s="102"/>
      <c r="E76" s="102"/>
      <c r="F76" s="1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</row>
    <row r="77" spans="1:17" x14ac:dyDescent="0.2">
      <c r="A77" s="102"/>
      <c r="B77" s="102"/>
      <c r="C77" s="102"/>
      <c r="D77" s="102"/>
      <c r="E77" s="102"/>
      <c r="F77" s="1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</row>
    <row r="78" spans="1:17" x14ac:dyDescent="0.2">
      <c r="F78" s="102"/>
    </row>
    <row r="79" spans="1:17" x14ac:dyDescent="0.2">
      <c r="F79" s="102"/>
    </row>
    <row r="80" spans="1:17" x14ac:dyDescent="0.2">
      <c r="F80" s="102"/>
    </row>
    <row r="81" spans="6:6" x14ac:dyDescent="0.2">
      <c r="F81" s="102"/>
    </row>
    <row r="82" spans="6:6" x14ac:dyDescent="0.2">
      <c r="F82" s="102"/>
    </row>
    <row r="83" spans="6:6" x14ac:dyDescent="0.2">
      <c r="F83" s="102"/>
    </row>
    <row r="84" spans="6:6" x14ac:dyDescent="0.2">
      <c r="F84" s="102"/>
    </row>
    <row r="85" spans="6:6" x14ac:dyDescent="0.2">
      <c r="F85" s="102"/>
    </row>
    <row r="86" spans="6:6" x14ac:dyDescent="0.2">
      <c r="F86" s="102"/>
    </row>
    <row r="87" spans="6:6" x14ac:dyDescent="0.2">
      <c r="F87" s="102"/>
    </row>
    <row r="88" spans="6:6" x14ac:dyDescent="0.2">
      <c r="F88" s="102"/>
    </row>
    <row r="89" spans="6:6" x14ac:dyDescent="0.2">
      <c r="F89" s="102"/>
    </row>
    <row r="90" spans="6:6" x14ac:dyDescent="0.2">
      <c r="F90" s="102"/>
    </row>
    <row r="91" spans="6:6" x14ac:dyDescent="0.2">
      <c r="F91" s="102"/>
    </row>
    <row r="92" spans="6:6" x14ac:dyDescent="0.2">
      <c r="F92" s="102"/>
    </row>
    <row r="93" spans="6:6" x14ac:dyDescent="0.2">
      <c r="F93" s="102"/>
    </row>
    <row r="94" spans="6:6" x14ac:dyDescent="0.2">
      <c r="F94" s="102"/>
    </row>
    <row r="95" spans="6:6" x14ac:dyDescent="0.2">
      <c r="F95" s="102"/>
    </row>
    <row r="96" spans="6:6" x14ac:dyDescent="0.2">
      <c r="F96" s="102"/>
    </row>
    <row r="97" spans="6:6" x14ac:dyDescent="0.2">
      <c r="F97" s="102"/>
    </row>
    <row r="98" spans="6:6" x14ac:dyDescent="0.2">
      <c r="F98" s="102"/>
    </row>
    <row r="99" spans="6:6" x14ac:dyDescent="0.2">
      <c r="F99" s="102"/>
    </row>
    <row r="100" spans="6:6" x14ac:dyDescent="0.2">
      <c r="F100" s="102"/>
    </row>
    <row r="101" spans="6:6" x14ac:dyDescent="0.2">
      <c r="F101" s="102"/>
    </row>
    <row r="102" spans="6:6" x14ac:dyDescent="0.2">
      <c r="F102" s="102"/>
    </row>
    <row r="103" spans="6:6" x14ac:dyDescent="0.2">
      <c r="F103" s="102"/>
    </row>
    <row r="104" spans="6:6" x14ac:dyDescent="0.2">
      <c r="F104" s="102"/>
    </row>
    <row r="105" spans="6:6" x14ac:dyDescent="0.2">
      <c r="F105" s="102"/>
    </row>
    <row r="106" spans="6:6" x14ac:dyDescent="0.2">
      <c r="F106" s="102"/>
    </row>
    <row r="107" spans="6:6" x14ac:dyDescent="0.2">
      <c r="F107" s="102"/>
    </row>
    <row r="108" spans="6:6" x14ac:dyDescent="0.2">
      <c r="F108" s="102"/>
    </row>
    <row r="109" spans="6:6" x14ac:dyDescent="0.2">
      <c r="F109" s="102"/>
    </row>
    <row r="110" spans="6:6" x14ac:dyDescent="0.2">
      <c r="F110" s="102"/>
    </row>
    <row r="111" spans="6:6" x14ac:dyDescent="0.2">
      <c r="F111" s="102"/>
    </row>
    <row r="112" spans="6:6" x14ac:dyDescent="0.2">
      <c r="F112" s="102"/>
    </row>
    <row r="113" spans="6:6" x14ac:dyDescent="0.2">
      <c r="F113" s="102"/>
    </row>
    <row r="114" spans="6:6" x14ac:dyDescent="0.2">
      <c r="F114" s="102"/>
    </row>
    <row r="115" spans="6:6" x14ac:dyDescent="0.2">
      <c r="F115" s="102"/>
    </row>
    <row r="116" spans="6:6" x14ac:dyDescent="0.2">
      <c r="F116" s="102"/>
    </row>
    <row r="117" spans="6:6" x14ac:dyDescent="0.2">
      <c r="F117" s="102"/>
    </row>
    <row r="118" spans="6:6" x14ac:dyDescent="0.2">
      <c r="F118" s="102"/>
    </row>
    <row r="119" spans="6:6" x14ac:dyDescent="0.2">
      <c r="F119" s="102"/>
    </row>
    <row r="120" spans="6:6" x14ac:dyDescent="0.2">
      <c r="F120" s="102"/>
    </row>
    <row r="121" spans="6:6" x14ac:dyDescent="0.2">
      <c r="F121" s="102"/>
    </row>
    <row r="122" spans="6:6" x14ac:dyDescent="0.2">
      <c r="F122" s="102"/>
    </row>
    <row r="123" spans="6:6" x14ac:dyDescent="0.2">
      <c r="F123" s="102"/>
    </row>
    <row r="124" spans="6:6" x14ac:dyDescent="0.2">
      <c r="F124" s="102"/>
    </row>
    <row r="125" spans="6:6" x14ac:dyDescent="0.2">
      <c r="F125" s="102"/>
    </row>
    <row r="126" spans="6:6" x14ac:dyDescent="0.2">
      <c r="F126" s="102"/>
    </row>
    <row r="127" spans="6:6" x14ac:dyDescent="0.2">
      <c r="F127" s="102"/>
    </row>
    <row r="128" spans="6:6" x14ac:dyDescent="0.2">
      <c r="F128" s="102"/>
    </row>
    <row r="129" spans="6:6" x14ac:dyDescent="0.2">
      <c r="F129" s="102"/>
    </row>
    <row r="130" spans="6:6" x14ac:dyDescent="0.2">
      <c r="F130" s="102"/>
    </row>
    <row r="131" spans="6:6" x14ac:dyDescent="0.2">
      <c r="F131" s="102"/>
    </row>
    <row r="132" spans="6:6" x14ac:dyDescent="0.2">
      <c r="F132" s="102"/>
    </row>
    <row r="133" spans="6:6" x14ac:dyDescent="0.2">
      <c r="F133" s="102"/>
    </row>
    <row r="134" spans="6:6" x14ac:dyDescent="0.2">
      <c r="F134" s="102"/>
    </row>
    <row r="135" spans="6:6" x14ac:dyDescent="0.2">
      <c r="F135" s="102"/>
    </row>
    <row r="136" spans="6:6" x14ac:dyDescent="0.2">
      <c r="F136" s="102"/>
    </row>
    <row r="137" spans="6:6" x14ac:dyDescent="0.2">
      <c r="F137" s="102"/>
    </row>
    <row r="138" spans="6:6" x14ac:dyDescent="0.2">
      <c r="F138" s="102"/>
    </row>
    <row r="139" spans="6:6" x14ac:dyDescent="0.2">
      <c r="F139" s="102"/>
    </row>
    <row r="140" spans="6:6" x14ac:dyDescent="0.2">
      <c r="F140" s="102"/>
    </row>
    <row r="141" spans="6:6" x14ac:dyDescent="0.2">
      <c r="F141" s="102"/>
    </row>
    <row r="142" spans="6:6" x14ac:dyDescent="0.2">
      <c r="F142" s="102"/>
    </row>
    <row r="143" spans="6:6" x14ac:dyDescent="0.2">
      <c r="F143" s="102"/>
    </row>
    <row r="144" spans="6:6" x14ac:dyDescent="0.2">
      <c r="F144" s="102"/>
    </row>
    <row r="145" spans="6:6" x14ac:dyDescent="0.2">
      <c r="F145" s="102"/>
    </row>
    <row r="146" spans="6:6" x14ac:dyDescent="0.2">
      <c r="F146" s="102"/>
    </row>
    <row r="147" spans="6:6" x14ac:dyDescent="0.2">
      <c r="F147" s="102"/>
    </row>
    <row r="148" spans="6:6" x14ac:dyDescent="0.2">
      <c r="F148" s="102"/>
    </row>
    <row r="149" spans="6:6" x14ac:dyDescent="0.2">
      <c r="F149" s="102"/>
    </row>
    <row r="150" spans="6:6" x14ac:dyDescent="0.2">
      <c r="F150" s="102"/>
    </row>
    <row r="151" spans="6:6" x14ac:dyDescent="0.2">
      <c r="F151" s="102"/>
    </row>
    <row r="152" spans="6:6" x14ac:dyDescent="0.2">
      <c r="F152" s="102"/>
    </row>
    <row r="153" spans="6:6" x14ac:dyDescent="0.2">
      <c r="F153" s="102"/>
    </row>
    <row r="154" spans="6:6" x14ac:dyDescent="0.2">
      <c r="F154" s="102"/>
    </row>
    <row r="155" spans="6:6" x14ac:dyDescent="0.2">
      <c r="F155" s="102"/>
    </row>
    <row r="156" spans="6:6" x14ac:dyDescent="0.2">
      <c r="F156" s="102"/>
    </row>
    <row r="157" spans="6:6" x14ac:dyDescent="0.2">
      <c r="F157" s="102"/>
    </row>
    <row r="158" spans="6:6" x14ac:dyDescent="0.2">
      <c r="F158" s="102"/>
    </row>
    <row r="159" spans="6:6" x14ac:dyDescent="0.2">
      <c r="F159" s="102"/>
    </row>
    <row r="160" spans="6:6" x14ac:dyDescent="0.2">
      <c r="F160" s="102"/>
    </row>
    <row r="161" spans="6:6" x14ac:dyDescent="0.2">
      <c r="F161" s="102"/>
    </row>
    <row r="162" spans="6:6" x14ac:dyDescent="0.2">
      <c r="F162" s="102"/>
    </row>
    <row r="163" spans="6:6" x14ac:dyDescent="0.2">
      <c r="F163" s="102"/>
    </row>
    <row r="164" spans="6:6" x14ac:dyDescent="0.2">
      <c r="F164" s="102"/>
    </row>
    <row r="165" spans="6:6" x14ac:dyDescent="0.2">
      <c r="F165" s="102"/>
    </row>
    <row r="166" spans="6:6" x14ac:dyDescent="0.2">
      <c r="F166" s="102"/>
    </row>
    <row r="167" spans="6:6" x14ac:dyDescent="0.2">
      <c r="F167" s="102"/>
    </row>
    <row r="168" spans="6:6" x14ac:dyDescent="0.2">
      <c r="F168" s="102"/>
    </row>
    <row r="169" spans="6:6" x14ac:dyDescent="0.2">
      <c r="F169" s="102"/>
    </row>
    <row r="170" spans="6:6" x14ac:dyDescent="0.2">
      <c r="F170" s="102"/>
    </row>
    <row r="171" spans="6:6" x14ac:dyDescent="0.2">
      <c r="F171" s="102"/>
    </row>
    <row r="172" spans="6:6" x14ac:dyDescent="0.2">
      <c r="F172" s="102"/>
    </row>
    <row r="173" spans="6:6" x14ac:dyDescent="0.2">
      <c r="F173" s="102"/>
    </row>
    <row r="174" spans="6:6" x14ac:dyDescent="0.2">
      <c r="F174" s="102"/>
    </row>
    <row r="175" spans="6:6" x14ac:dyDescent="0.2">
      <c r="F175" s="102"/>
    </row>
    <row r="176" spans="6:6" x14ac:dyDescent="0.2">
      <c r="F176" s="102"/>
    </row>
    <row r="177" spans="6:6" x14ac:dyDescent="0.2">
      <c r="F177" s="102"/>
    </row>
    <row r="178" spans="6:6" x14ac:dyDescent="0.2">
      <c r="F178" s="102"/>
    </row>
    <row r="179" spans="6:6" x14ac:dyDescent="0.2">
      <c r="F179" s="102"/>
    </row>
    <row r="180" spans="6:6" x14ac:dyDescent="0.2">
      <c r="F180" s="102"/>
    </row>
    <row r="181" spans="6:6" x14ac:dyDescent="0.2">
      <c r="F181" s="102"/>
    </row>
    <row r="182" spans="6:6" x14ac:dyDescent="0.2">
      <c r="F182" s="102"/>
    </row>
    <row r="183" spans="6:6" x14ac:dyDescent="0.2">
      <c r="F183" s="102"/>
    </row>
    <row r="184" spans="6:6" x14ac:dyDescent="0.2">
      <c r="F184" s="102"/>
    </row>
    <row r="185" spans="6:6" x14ac:dyDescent="0.2">
      <c r="F185" s="102"/>
    </row>
    <row r="186" spans="6:6" x14ac:dyDescent="0.2">
      <c r="F186" s="102"/>
    </row>
    <row r="187" spans="6:6" x14ac:dyDescent="0.2">
      <c r="F187" s="102"/>
    </row>
    <row r="188" spans="6:6" x14ac:dyDescent="0.2">
      <c r="F188" s="102"/>
    </row>
    <row r="189" spans="6:6" x14ac:dyDescent="0.2">
      <c r="F189" s="102"/>
    </row>
    <row r="190" spans="6:6" x14ac:dyDescent="0.2">
      <c r="F190" s="102"/>
    </row>
    <row r="191" spans="6:6" x14ac:dyDescent="0.2">
      <c r="F191" s="102"/>
    </row>
    <row r="192" spans="6:6" x14ac:dyDescent="0.2">
      <c r="F192" s="102"/>
    </row>
    <row r="193" spans="6:6" x14ac:dyDescent="0.2">
      <c r="F193" s="102"/>
    </row>
    <row r="194" spans="6:6" x14ac:dyDescent="0.2">
      <c r="F194" s="102"/>
    </row>
    <row r="195" spans="6:6" x14ac:dyDescent="0.2">
      <c r="F195" s="102"/>
    </row>
    <row r="196" spans="6:6" x14ac:dyDescent="0.2">
      <c r="F196" s="102"/>
    </row>
    <row r="197" spans="6:6" x14ac:dyDescent="0.2">
      <c r="F197" s="102"/>
    </row>
    <row r="198" spans="6:6" x14ac:dyDescent="0.2">
      <c r="F198" s="102"/>
    </row>
    <row r="199" spans="6:6" x14ac:dyDescent="0.2">
      <c r="F199" s="102"/>
    </row>
    <row r="200" spans="6:6" x14ac:dyDescent="0.2">
      <c r="F200" s="102"/>
    </row>
    <row r="201" spans="6:6" x14ac:dyDescent="0.2">
      <c r="F201" s="102"/>
    </row>
    <row r="202" spans="6:6" x14ac:dyDescent="0.2">
      <c r="F202" s="102"/>
    </row>
    <row r="203" spans="6:6" x14ac:dyDescent="0.2">
      <c r="F203" s="102"/>
    </row>
    <row r="204" spans="6:6" x14ac:dyDescent="0.2">
      <c r="F204" s="102"/>
    </row>
    <row r="205" spans="6:6" x14ac:dyDescent="0.2">
      <c r="F205" s="102"/>
    </row>
    <row r="206" spans="6:6" x14ac:dyDescent="0.2">
      <c r="F206" s="102"/>
    </row>
    <row r="207" spans="6:6" x14ac:dyDescent="0.2">
      <c r="F207" s="102"/>
    </row>
    <row r="208" spans="6:6" x14ac:dyDescent="0.2">
      <c r="F208" s="102"/>
    </row>
    <row r="209" spans="6:6" x14ac:dyDescent="0.2">
      <c r="F209" s="102"/>
    </row>
    <row r="210" spans="6:6" x14ac:dyDescent="0.2">
      <c r="F210" s="102"/>
    </row>
    <row r="211" spans="6:6" x14ac:dyDescent="0.2">
      <c r="F211" s="102"/>
    </row>
    <row r="212" spans="6:6" x14ac:dyDescent="0.2">
      <c r="F212" s="102"/>
    </row>
    <row r="213" spans="6:6" x14ac:dyDescent="0.2">
      <c r="F213" s="102"/>
    </row>
    <row r="214" spans="6:6" x14ac:dyDescent="0.2">
      <c r="F214" s="102"/>
    </row>
    <row r="215" spans="6:6" x14ac:dyDescent="0.2">
      <c r="F215" s="102"/>
    </row>
    <row r="216" spans="6:6" x14ac:dyDescent="0.2">
      <c r="F216" s="102"/>
    </row>
    <row r="217" spans="6:6" x14ac:dyDescent="0.2">
      <c r="F217" s="102"/>
    </row>
    <row r="218" spans="6:6" x14ac:dyDescent="0.2">
      <c r="F218" s="102"/>
    </row>
    <row r="219" spans="6:6" x14ac:dyDescent="0.2">
      <c r="F219" s="102"/>
    </row>
    <row r="220" spans="6:6" x14ac:dyDescent="0.2">
      <c r="F220" s="102"/>
    </row>
    <row r="221" spans="6:6" x14ac:dyDescent="0.2">
      <c r="F221" s="102"/>
    </row>
    <row r="222" spans="6:6" x14ac:dyDescent="0.2">
      <c r="F222" s="102"/>
    </row>
    <row r="223" spans="6:6" x14ac:dyDescent="0.2">
      <c r="F223" s="102"/>
    </row>
    <row r="224" spans="6:6" x14ac:dyDescent="0.2">
      <c r="F224" s="102"/>
    </row>
    <row r="225" spans="6:6" x14ac:dyDescent="0.2">
      <c r="F225" s="102"/>
    </row>
    <row r="226" spans="6:6" x14ac:dyDescent="0.2">
      <c r="F226" s="102"/>
    </row>
    <row r="227" spans="6:6" x14ac:dyDescent="0.2">
      <c r="F227" s="102"/>
    </row>
    <row r="228" spans="6:6" x14ac:dyDescent="0.2">
      <c r="F228" s="102"/>
    </row>
    <row r="229" spans="6:6" x14ac:dyDescent="0.2">
      <c r="F229" s="102"/>
    </row>
    <row r="230" spans="6:6" x14ac:dyDescent="0.2">
      <c r="F230" s="102"/>
    </row>
    <row r="231" spans="6:6" x14ac:dyDescent="0.2">
      <c r="F231" s="102"/>
    </row>
    <row r="232" spans="6:6" x14ac:dyDescent="0.2">
      <c r="F232" s="102"/>
    </row>
    <row r="233" spans="6:6" x14ac:dyDescent="0.2">
      <c r="F233" s="102"/>
    </row>
    <row r="234" spans="6:6" x14ac:dyDescent="0.2">
      <c r="F234" s="102"/>
    </row>
    <row r="235" spans="6:6" x14ac:dyDescent="0.2">
      <c r="F235" s="102"/>
    </row>
    <row r="236" spans="6:6" x14ac:dyDescent="0.2">
      <c r="F236" s="102"/>
    </row>
    <row r="237" spans="6:6" x14ac:dyDescent="0.2">
      <c r="F237" s="102"/>
    </row>
    <row r="238" spans="6:6" x14ac:dyDescent="0.2">
      <c r="F238" s="102"/>
    </row>
    <row r="239" spans="6:6" x14ac:dyDescent="0.2">
      <c r="F239" s="102"/>
    </row>
    <row r="240" spans="6:6" x14ac:dyDescent="0.2">
      <c r="F240" s="102"/>
    </row>
    <row r="241" spans="6:6" x14ac:dyDescent="0.2">
      <c r="F241" s="102"/>
    </row>
    <row r="242" spans="6:6" x14ac:dyDescent="0.2">
      <c r="F242" s="102"/>
    </row>
    <row r="243" spans="6:6" x14ac:dyDescent="0.2">
      <c r="F243" s="102"/>
    </row>
    <row r="244" spans="6:6" x14ac:dyDescent="0.2">
      <c r="F244" s="102"/>
    </row>
    <row r="245" spans="6:6" x14ac:dyDescent="0.2">
      <c r="F245" s="102"/>
    </row>
    <row r="246" spans="6:6" x14ac:dyDescent="0.2">
      <c r="F246" s="102"/>
    </row>
    <row r="247" spans="6:6" x14ac:dyDescent="0.2">
      <c r="F247" s="102"/>
    </row>
    <row r="248" spans="6:6" x14ac:dyDescent="0.2">
      <c r="F248" s="102"/>
    </row>
    <row r="249" spans="6:6" x14ac:dyDescent="0.2">
      <c r="F249" s="102"/>
    </row>
    <row r="250" spans="6:6" x14ac:dyDescent="0.2">
      <c r="F250" s="102"/>
    </row>
    <row r="251" spans="6:6" x14ac:dyDescent="0.2">
      <c r="F251" s="102"/>
    </row>
    <row r="252" spans="6:6" x14ac:dyDescent="0.2">
      <c r="F252" s="102"/>
    </row>
    <row r="253" spans="6:6" x14ac:dyDescent="0.2">
      <c r="F253" s="102"/>
    </row>
    <row r="254" spans="6:6" x14ac:dyDescent="0.2">
      <c r="F254" s="102"/>
    </row>
    <row r="255" spans="6:6" x14ac:dyDescent="0.2">
      <c r="F255" s="102"/>
    </row>
    <row r="256" spans="6:6" x14ac:dyDescent="0.2">
      <c r="F256" s="102"/>
    </row>
    <row r="257" spans="6:6" x14ac:dyDescent="0.2">
      <c r="F257" s="102"/>
    </row>
    <row r="258" spans="6:6" x14ac:dyDescent="0.2">
      <c r="F258" s="102"/>
    </row>
    <row r="259" spans="6:6" x14ac:dyDescent="0.2">
      <c r="F259" s="102"/>
    </row>
    <row r="260" spans="6:6" x14ac:dyDescent="0.2">
      <c r="F260" s="102"/>
    </row>
    <row r="261" spans="6:6" x14ac:dyDescent="0.2">
      <c r="F261" s="102"/>
    </row>
    <row r="262" spans="6:6" x14ac:dyDescent="0.2">
      <c r="F262" s="102"/>
    </row>
    <row r="263" spans="6:6" x14ac:dyDescent="0.2">
      <c r="F263" s="102"/>
    </row>
    <row r="264" spans="6:6" x14ac:dyDescent="0.2">
      <c r="F264" s="102"/>
    </row>
    <row r="265" spans="6:6" x14ac:dyDescent="0.2">
      <c r="F265" s="102"/>
    </row>
    <row r="266" spans="6:6" x14ac:dyDescent="0.2">
      <c r="F266" s="102"/>
    </row>
    <row r="267" spans="6:6" x14ac:dyDescent="0.2">
      <c r="F267" s="102"/>
    </row>
    <row r="268" spans="6:6" x14ac:dyDescent="0.2">
      <c r="F268" s="102"/>
    </row>
    <row r="269" spans="6:6" x14ac:dyDescent="0.2">
      <c r="F269" s="102"/>
    </row>
    <row r="270" spans="6:6" x14ac:dyDescent="0.2">
      <c r="F270" s="102"/>
    </row>
    <row r="271" spans="6:6" x14ac:dyDescent="0.2">
      <c r="F271" s="102"/>
    </row>
    <row r="272" spans="6:6" x14ac:dyDescent="0.2">
      <c r="F272" s="102"/>
    </row>
    <row r="273" spans="6:6" x14ac:dyDescent="0.2">
      <c r="F273" s="102"/>
    </row>
    <row r="274" spans="6:6" x14ac:dyDescent="0.2">
      <c r="F274" s="102"/>
    </row>
    <row r="275" spans="6:6" x14ac:dyDescent="0.2">
      <c r="F275" s="102"/>
    </row>
    <row r="276" spans="6:6" x14ac:dyDescent="0.2">
      <c r="F276" s="102"/>
    </row>
    <row r="277" spans="6:6" x14ac:dyDescent="0.2">
      <c r="F277" s="102"/>
    </row>
    <row r="278" spans="6:6" x14ac:dyDescent="0.2">
      <c r="F278" s="102"/>
    </row>
    <row r="279" spans="6:6" x14ac:dyDescent="0.2">
      <c r="F279" s="102"/>
    </row>
    <row r="280" spans="6:6" x14ac:dyDescent="0.2">
      <c r="F280" s="102"/>
    </row>
    <row r="281" spans="6:6" x14ac:dyDescent="0.2">
      <c r="F281" s="102"/>
    </row>
    <row r="282" spans="6:6" x14ac:dyDescent="0.2">
      <c r="F282" s="102"/>
    </row>
    <row r="283" spans="6:6" x14ac:dyDescent="0.2">
      <c r="F283" s="102"/>
    </row>
    <row r="284" spans="6:6" x14ac:dyDescent="0.2">
      <c r="F284" s="102"/>
    </row>
    <row r="285" spans="6:6" x14ac:dyDescent="0.2">
      <c r="F285" s="102"/>
    </row>
    <row r="286" spans="6:6" x14ac:dyDescent="0.2">
      <c r="F286" s="102"/>
    </row>
    <row r="287" spans="6:6" x14ac:dyDescent="0.2">
      <c r="F287" s="102"/>
    </row>
    <row r="288" spans="6:6" x14ac:dyDescent="0.2">
      <c r="F288" s="102"/>
    </row>
    <row r="289" spans="6:6" x14ac:dyDescent="0.2">
      <c r="F289" s="102"/>
    </row>
    <row r="290" spans="6:6" x14ac:dyDescent="0.2">
      <c r="F290" s="102"/>
    </row>
    <row r="291" spans="6:6" x14ac:dyDescent="0.2">
      <c r="F291" s="102"/>
    </row>
    <row r="292" spans="6:6" x14ac:dyDescent="0.2">
      <c r="F292" s="102"/>
    </row>
    <row r="293" spans="6:6" x14ac:dyDescent="0.2">
      <c r="F293" s="102"/>
    </row>
    <row r="294" spans="6:6" x14ac:dyDescent="0.2">
      <c r="F294" s="102"/>
    </row>
    <row r="295" spans="6:6" x14ac:dyDescent="0.2">
      <c r="F295" s="102"/>
    </row>
    <row r="296" spans="6:6" x14ac:dyDescent="0.2">
      <c r="F296" s="102"/>
    </row>
    <row r="297" spans="6:6" x14ac:dyDescent="0.2">
      <c r="F297" s="102"/>
    </row>
    <row r="298" spans="6:6" x14ac:dyDescent="0.2">
      <c r="F298" s="102"/>
    </row>
    <row r="299" spans="6:6" x14ac:dyDescent="0.2">
      <c r="F299" s="102"/>
    </row>
    <row r="300" spans="6:6" x14ac:dyDescent="0.2">
      <c r="F300" s="102"/>
    </row>
    <row r="301" spans="6:6" x14ac:dyDescent="0.2">
      <c r="F301" s="102"/>
    </row>
    <row r="302" spans="6:6" x14ac:dyDescent="0.2">
      <c r="F302" s="102"/>
    </row>
    <row r="303" spans="6:6" x14ac:dyDescent="0.2">
      <c r="F303" s="102"/>
    </row>
    <row r="304" spans="6:6" x14ac:dyDescent="0.2">
      <c r="F304" s="102"/>
    </row>
    <row r="305" spans="6:6" x14ac:dyDescent="0.2">
      <c r="F305" s="102"/>
    </row>
    <row r="306" spans="6:6" x14ac:dyDescent="0.2">
      <c r="F306" s="102"/>
    </row>
    <row r="307" spans="6:6" x14ac:dyDescent="0.2">
      <c r="F307" s="102"/>
    </row>
    <row r="308" spans="6:6" x14ac:dyDescent="0.2">
      <c r="F308" s="102"/>
    </row>
    <row r="309" spans="6:6" x14ac:dyDescent="0.2">
      <c r="F309" s="102"/>
    </row>
    <row r="310" spans="6:6" x14ac:dyDescent="0.2">
      <c r="F310" s="102"/>
    </row>
    <row r="311" spans="6:6" x14ac:dyDescent="0.2">
      <c r="F311" s="102"/>
    </row>
    <row r="312" spans="6:6" x14ac:dyDescent="0.2">
      <c r="F312" s="102"/>
    </row>
    <row r="313" spans="6:6" x14ac:dyDescent="0.2">
      <c r="F313" s="102"/>
    </row>
    <row r="314" spans="6:6" x14ac:dyDescent="0.2">
      <c r="F314" s="102"/>
    </row>
    <row r="315" spans="6:6" x14ac:dyDescent="0.2">
      <c r="F315" s="102"/>
    </row>
    <row r="316" spans="6:6" x14ac:dyDescent="0.2">
      <c r="F316" s="102"/>
    </row>
    <row r="317" spans="6:6" x14ac:dyDescent="0.2">
      <c r="F317" s="102"/>
    </row>
    <row r="318" spans="6:6" x14ac:dyDescent="0.2">
      <c r="F318" s="102"/>
    </row>
    <row r="319" spans="6:6" x14ac:dyDescent="0.2">
      <c r="F319" s="102"/>
    </row>
    <row r="320" spans="6:6" x14ac:dyDescent="0.2">
      <c r="F320" s="102"/>
    </row>
    <row r="321" spans="6:6" x14ac:dyDescent="0.2">
      <c r="F321" s="102"/>
    </row>
    <row r="322" spans="6:6" x14ac:dyDescent="0.2">
      <c r="F322" s="102"/>
    </row>
    <row r="323" spans="6:6" x14ac:dyDescent="0.2">
      <c r="F323" s="102"/>
    </row>
    <row r="324" spans="6:6" x14ac:dyDescent="0.2">
      <c r="F324" s="102"/>
    </row>
    <row r="325" spans="6:6" x14ac:dyDescent="0.2">
      <c r="F325" s="102"/>
    </row>
    <row r="326" spans="6:6" x14ac:dyDescent="0.2">
      <c r="F326" s="102"/>
    </row>
    <row r="327" spans="6:6" x14ac:dyDescent="0.2">
      <c r="F327" s="102"/>
    </row>
    <row r="328" spans="6:6" x14ac:dyDescent="0.2">
      <c r="F328" s="102"/>
    </row>
    <row r="329" spans="6:6" x14ac:dyDescent="0.2">
      <c r="F329" s="102"/>
    </row>
    <row r="330" spans="6:6" x14ac:dyDescent="0.2">
      <c r="F330" s="102"/>
    </row>
    <row r="331" spans="6:6" x14ac:dyDescent="0.2">
      <c r="F331" s="102"/>
    </row>
    <row r="332" spans="6:6" x14ac:dyDescent="0.2">
      <c r="F332" s="102"/>
    </row>
    <row r="333" spans="6:6" x14ac:dyDescent="0.2">
      <c r="F333" s="102"/>
    </row>
    <row r="334" spans="6:6" x14ac:dyDescent="0.2">
      <c r="F334" s="102"/>
    </row>
    <row r="335" spans="6:6" x14ac:dyDescent="0.2">
      <c r="F335" s="102"/>
    </row>
    <row r="336" spans="6:6" x14ac:dyDescent="0.2">
      <c r="F336" s="102"/>
    </row>
    <row r="337" spans="6:6" x14ac:dyDescent="0.2">
      <c r="F337" s="102"/>
    </row>
    <row r="338" spans="6:6" x14ac:dyDescent="0.2">
      <c r="F338" s="102"/>
    </row>
    <row r="339" spans="6:6" x14ac:dyDescent="0.2">
      <c r="F339" s="102"/>
    </row>
    <row r="340" spans="6:6" x14ac:dyDescent="0.2">
      <c r="F340" s="102"/>
    </row>
    <row r="341" spans="6:6" x14ac:dyDescent="0.2">
      <c r="F341" s="102"/>
    </row>
    <row r="342" spans="6:6" x14ac:dyDescent="0.2">
      <c r="F342" s="102"/>
    </row>
    <row r="343" spans="6:6" x14ac:dyDescent="0.2">
      <c r="F343" s="102"/>
    </row>
    <row r="344" spans="6:6" x14ac:dyDescent="0.2">
      <c r="F344" s="102"/>
    </row>
    <row r="345" spans="6:6" x14ac:dyDescent="0.2">
      <c r="F345" s="102"/>
    </row>
    <row r="346" spans="6:6" x14ac:dyDescent="0.2">
      <c r="F346" s="102"/>
    </row>
    <row r="347" spans="6:6" x14ac:dyDescent="0.2">
      <c r="F347" s="102"/>
    </row>
    <row r="348" spans="6:6" x14ac:dyDescent="0.2">
      <c r="F348" s="102"/>
    </row>
    <row r="349" spans="6:6" x14ac:dyDescent="0.2">
      <c r="F349" s="102"/>
    </row>
    <row r="350" spans="6:6" x14ac:dyDescent="0.2">
      <c r="F350" s="102"/>
    </row>
    <row r="351" spans="6:6" x14ac:dyDescent="0.2">
      <c r="F351" s="102"/>
    </row>
    <row r="352" spans="6:6" x14ac:dyDescent="0.2">
      <c r="F352" s="102"/>
    </row>
    <row r="353" spans="6:6" x14ac:dyDescent="0.2">
      <c r="F353" s="102"/>
    </row>
    <row r="354" spans="6:6" x14ac:dyDescent="0.2">
      <c r="F354" s="102"/>
    </row>
    <row r="355" spans="6:6" x14ac:dyDescent="0.2">
      <c r="F355" s="102"/>
    </row>
    <row r="356" spans="6:6" x14ac:dyDescent="0.2">
      <c r="F356" s="102"/>
    </row>
    <row r="357" spans="6:6" x14ac:dyDescent="0.2">
      <c r="F357" s="102"/>
    </row>
    <row r="358" spans="6:6" x14ac:dyDescent="0.2">
      <c r="F358" s="102"/>
    </row>
    <row r="359" spans="6:6" x14ac:dyDescent="0.2">
      <c r="F359" s="102"/>
    </row>
    <row r="360" spans="6:6" x14ac:dyDescent="0.2">
      <c r="F360" s="102"/>
    </row>
    <row r="361" spans="6:6" x14ac:dyDescent="0.2">
      <c r="F361" s="102"/>
    </row>
    <row r="362" spans="6:6" x14ac:dyDescent="0.2">
      <c r="F362" s="102"/>
    </row>
    <row r="363" spans="6:6" x14ac:dyDescent="0.2">
      <c r="F363" s="102"/>
    </row>
    <row r="364" spans="6:6" x14ac:dyDescent="0.2">
      <c r="F364" s="102"/>
    </row>
    <row r="365" spans="6:6" x14ac:dyDescent="0.2">
      <c r="F365" s="102"/>
    </row>
    <row r="366" spans="6:6" x14ac:dyDescent="0.2">
      <c r="F366" s="102"/>
    </row>
    <row r="367" spans="6:6" x14ac:dyDescent="0.2">
      <c r="F367" s="102"/>
    </row>
    <row r="368" spans="6:6" x14ac:dyDescent="0.2">
      <c r="F368" s="102"/>
    </row>
    <row r="369" spans="6:6" x14ac:dyDescent="0.2">
      <c r="F369" s="102"/>
    </row>
    <row r="370" spans="6:6" x14ac:dyDescent="0.2">
      <c r="F370" s="102"/>
    </row>
    <row r="371" spans="6:6" x14ac:dyDescent="0.2">
      <c r="F371" s="102"/>
    </row>
    <row r="372" spans="6:6" x14ac:dyDescent="0.2">
      <c r="F372" s="102"/>
    </row>
    <row r="373" spans="6:6" x14ac:dyDescent="0.2">
      <c r="F373" s="102"/>
    </row>
    <row r="374" spans="6:6" x14ac:dyDescent="0.2">
      <c r="F374" s="102"/>
    </row>
    <row r="375" spans="6:6" x14ac:dyDescent="0.2">
      <c r="F375" s="102"/>
    </row>
    <row r="376" spans="6:6" x14ac:dyDescent="0.2">
      <c r="F376" s="102"/>
    </row>
    <row r="377" spans="6:6" x14ac:dyDescent="0.2">
      <c r="F377" s="102"/>
    </row>
    <row r="378" spans="6:6" x14ac:dyDescent="0.2">
      <c r="F378" s="102"/>
    </row>
    <row r="379" spans="6:6" x14ac:dyDescent="0.2">
      <c r="F379" s="102"/>
    </row>
    <row r="380" spans="6:6" x14ac:dyDescent="0.2">
      <c r="F380" s="102"/>
    </row>
    <row r="381" spans="6:6" x14ac:dyDescent="0.2">
      <c r="F381" s="102"/>
    </row>
    <row r="382" spans="6:6" x14ac:dyDescent="0.2">
      <c r="F382" s="102"/>
    </row>
    <row r="383" spans="6:6" x14ac:dyDescent="0.2">
      <c r="F383" s="102"/>
    </row>
    <row r="384" spans="6:6" x14ac:dyDescent="0.2">
      <c r="F384" s="102"/>
    </row>
    <row r="385" spans="6:6" x14ac:dyDescent="0.2">
      <c r="F385" s="102"/>
    </row>
    <row r="386" spans="6:6" x14ac:dyDescent="0.2">
      <c r="F386" s="102"/>
    </row>
    <row r="387" spans="6:6" x14ac:dyDescent="0.2">
      <c r="F387" s="102"/>
    </row>
    <row r="388" spans="6:6" x14ac:dyDescent="0.2">
      <c r="F388" s="102"/>
    </row>
    <row r="389" spans="6:6" x14ac:dyDescent="0.2">
      <c r="F389" s="102"/>
    </row>
    <row r="390" spans="6:6" x14ac:dyDescent="0.2">
      <c r="F390" s="102"/>
    </row>
    <row r="391" spans="6:6" x14ac:dyDescent="0.2">
      <c r="F391" s="102"/>
    </row>
    <row r="392" spans="6:6" x14ac:dyDescent="0.2">
      <c r="F392" s="102"/>
    </row>
    <row r="393" spans="6:6" x14ac:dyDescent="0.2">
      <c r="F393" s="102"/>
    </row>
    <row r="394" spans="6:6" x14ac:dyDescent="0.2">
      <c r="F394" s="102"/>
    </row>
    <row r="395" spans="6:6" x14ac:dyDescent="0.2">
      <c r="F395" s="102"/>
    </row>
    <row r="396" spans="6:6" x14ac:dyDescent="0.2">
      <c r="F396" s="102"/>
    </row>
    <row r="397" spans="6:6" x14ac:dyDescent="0.2">
      <c r="F397" s="102"/>
    </row>
    <row r="398" spans="6:6" x14ac:dyDescent="0.2">
      <c r="F398" s="102"/>
    </row>
    <row r="399" spans="6:6" x14ac:dyDescent="0.2">
      <c r="F399" s="102"/>
    </row>
    <row r="400" spans="6:6" x14ac:dyDescent="0.2">
      <c r="F400" s="102"/>
    </row>
    <row r="401" spans="6:6" x14ac:dyDescent="0.2">
      <c r="F401" s="102"/>
    </row>
    <row r="402" spans="6:6" x14ac:dyDescent="0.2">
      <c r="F402" s="102"/>
    </row>
    <row r="403" spans="6:6" x14ac:dyDescent="0.2">
      <c r="F403" s="102"/>
    </row>
    <row r="404" spans="6:6" x14ac:dyDescent="0.2">
      <c r="F404" s="102"/>
    </row>
    <row r="405" spans="6:6" x14ac:dyDescent="0.2">
      <c r="F405" s="102"/>
    </row>
    <row r="406" spans="6:6" x14ac:dyDescent="0.2">
      <c r="F406" s="102"/>
    </row>
    <row r="407" spans="6:6" x14ac:dyDescent="0.2">
      <c r="F407" s="102"/>
    </row>
    <row r="408" spans="6:6" x14ac:dyDescent="0.2">
      <c r="F408" s="102"/>
    </row>
    <row r="409" spans="6:6" x14ac:dyDescent="0.2">
      <c r="F409" s="102"/>
    </row>
    <row r="410" spans="6:6" x14ac:dyDescent="0.2">
      <c r="F410" s="102"/>
    </row>
    <row r="411" spans="6:6" x14ac:dyDescent="0.2">
      <c r="F411" s="102"/>
    </row>
    <row r="412" spans="6:6" x14ac:dyDescent="0.2">
      <c r="F412" s="102"/>
    </row>
    <row r="413" spans="6:6" x14ac:dyDescent="0.2">
      <c r="F413" s="102"/>
    </row>
    <row r="414" spans="6:6" x14ac:dyDescent="0.2">
      <c r="F414" s="102"/>
    </row>
    <row r="415" spans="6:6" x14ac:dyDescent="0.2">
      <c r="F415" s="102"/>
    </row>
    <row r="416" spans="6:6" x14ac:dyDescent="0.2">
      <c r="F416" s="102"/>
    </row>
    <row r="417" spans="6:6" x14ac:dyDescent="0.2">
      <c r="F417" s="102"/>
    </row>
    <row r="418" spans="6:6" x14ac:dyDescent="0.2">
      <c r="F418" s="102"/>
    </row>
    <row r="419" spans="6:6" x14ac:dyDescent="0.2">
      <c r="F419" s="102"/>
    </row>
    <row r="420" spans="6:6" x14ac:dyDescent="0.2">
      <c r="F420" s="102"/>
    </row>
    <row r="421" spans="6:6" x14ac:dyDescent="0.2">
      <c r="F421" s="102"/>
    </row>
    <row r="422" spans="6:6" x14ac:dyDescent="0.2">
      <c r="F422" s="102"/>
    </row>
    <row r="423" spans="6:6" x14ac:dyDescent="0.2">
      <c r="F423" s="102"/>
    </row>
    <row r="424" spans="6:6" x14ac:dyDescent="0.2">
      <c r="F424" s="102"/>
    </row>
    <row r="425" spans="6:6" x14ac:dyDescent="0.2">
      <c r="F425" s="102"/>
    </row>
    <row r="426" spans="6:6" x14ac:dyDescent="0.2">
      <c r="F426" s="102"/>
    </row>
    <row r="427" spans="6:6" x14ac:dyDescent="0.2">
      <c r="F427" s="102"/>
    </row>
    <row r="428" spans="6:6" x14ac:dyDescent="0.2">
      <c r="F428" s="102"/>
    </row>
    <row r="429" spans="6:6" x14ac:dyDescent="0.2">
      <c r="F429" s="102"/>
    </row>
    <row r="430" spans="6:6" x14ac:dyDescent="0.2">
      <c r="F430" s="102"/>
    </row>
    <row r="431" spans="6:6" x14ac:dyDescent="0.2">
      <c r="F431" s="102"/>
    </row>
    <row r="432" spans="6:6" x14ac:dyDescent="0.2">
      <c r="F432" s="102"/>
    </row>
    <row r="433" spans="6:6" x14ac:dyDescent="0.2">
      <c r="F433" s="102"/>
    </row>
    <row r="434" spans="6:6" x14ac:dyDescent="0.2">
      <c r="F434" s="102"/>
    </row>
    <row r="435" spans="6:6" x14ac:dyDescent="0.2">
      <c r="F435" s="102"/>
    </row>
    <row r="436" spans="6:6" x14ac:dyDescent="0.2">
      <c r="F436" s="102"/>
    </row>
    <row r="437" spans="6:6" x14ac:dyDescent="0.2">
      <c r="F437" s="102"/>
    </row>
    <row r="438" spans="6:6" x14ac:dyDescent="0.2">
      <c r="F438" s="102"/>
    </row>
    <row r="439" spans="6:6" x14ac:dyDescent="0.2">
      <c r="F439" s="102"/>
    </row>
    <row r="440" spans="6:6" x14ac:dyDescent="0.2">
      <c r="F440" s="102"/>
    </row>
    <row r="441" spans="6:6" x14ac:dyDescent="0.2">
      <c r="F441" s="102"/>
    </row>
    <row r="442" spans="6:6" x14ac:dyDescent="0.2">
      <c r="F442" s="102"/>
    </row>
    <row r="443" spans="6:6" x14ac:dyDescent="0.2">
      <c r="F443" s="102"/>
    </row>
    <row r="444" spans="6:6" x14ac:dyDescent="0.2">
      <c r="F444" s="102"/>
    </row>
    <row r="445" spans="6:6" x14ac:dyDescent="0.2">
      <c r="F445" s="102"/>
    </row>
    <row r="446" spans="6:6" x14ac:dyDescent="0.2">
      <c r="F446" s="102"/>
    </row>
    <row r="447" spans="6:6" x14ac:dyDescent="0.2">
      <c r="F447" s="102"/>
    </row>
    <row r="448" spans="6:6" x14ac:dyDescent="0.2">
      <c r="F448" s="102"/>
    </row>
    <row r="449" spans="6:6" x14ac:dyDescent="0.2">
      <c r="F449" s="102"/>
    </row>
    <row r="450" spans="6:6" x14ac:dyDescent="0.2">
      <c r="F450" s="102"/>
    </row>
    <row r="451" spans="6:6" x14ac:dyDescent="0.2">
      <c r="F451" s="102"/>
    </row>
    <row r="452" spans="6:6" x14ac:dyDescent="0.2">
      <c r="F452" s="102"/>
    </row>
    <row r="453" spans="6:6" x14ac:dyDescent="0.2">
      <c r="F453" s="102"/>
    </row>
    <row r="454" spans="6:6" x14ac:dyDescent="0.2">
      <c r="F454" s="102"/>
    </row>
    <row r="455" spans="6:6" x14ac:dyDescent="0.2">
      <c r="F455" s="102"/>
    </row>
    <row r="456" spans="6:6" x14ac:dyDescent="0.2">
      <c r="F456" s="102"/>
    </row>
    <row r="457" spans="6:6" x14ac:dyDescent="0.2">
      <c r="F457" s="102"/>
    </row>
    <row r="458" spans="6:6" x14ac:dyDescent="0.2">
      <c r="F458" s="102"/>
    </row>
    <row r="459" spans="6:6" x14ac:dyDescent="0.2">
      <c r="F459" s="102"/>
    </row>
    <row r="460" spans="6:6" x14ac:dyDescent="0.2">
      <c r="F460" s="102"/>
    </row>
    <row r="461" spans="6:6" x14ac:dyDescent="0.2">
      <c r="F461" s="102"/>
    </row>
    <row r="462" spans="6:6" x14ac:dyDescent="0.2">
      <c r="F462" s="102"/>
    </row>
    <row r="463" spans="6:6" x14ac:dyDescent="0.2">
      <c r="F463" s="102"/>
    </row>
    <row r="464" spans="6:6" x14ac:dyDescent="0.2">
      <c r="F464" s="102"/>
    </row>
    <row r="465" spans="6:6" x14ac:dyDescent="0.2">
      <c r="F465" s="102"/>
    </row>
    <row r="466" spans="6:6" x14ac:dyDescent="0.2">
      <c r="F466" s="102"/>
    </row>
    <row r="467" spans="6:6" x14ac:dyDescent="0.2">
      <c r="F467" s="102"/>
    </row>
    <row r="468" spans="6:6" x14ac:dyDescent="0.2">
      <c r="F468" s="102"/>
    </row>
    <row r="469" spans="6:6" x14ac:dyDescent="0.2">
      <c r="F469" s="102"/>
    </row>
    <row r="470" spans="6:6" x14ac:dyDescent="0.2">
      <c r="F470" s="102"/>
    </row>
    <row r="471" spans="6:6" x14ac:dyDescent="0.2">
      <c r="F471" s="102"/>
    </row>
    <row r="472" spans="6:6" x14ac:dyDescent="0.2">
      <c r="F472" s="102"/>
    </row>
    <row r="473" spans="6:6" x14ac:dyDescent="0.2">
      <c r="F473" s="102"/>
    </row>
    <row r="474" spans="6:6" x14ac:dyDescent="0.2">
      <c r="F474" s="102"/>
    </row>
    <row r="475" spans="6:6" x14ac:dyDescent="0.2">
      <c r="F475" s="102"/>
    </row>
    <row r="476" spans="6:6" x14ac:dyDescent="0.2">
      <c r="F476" s="102"/>
    </row>
    <row r="477" spans="6:6" x14ac:dyDescent="0.2">
      <c r="F477" s="102"/>
    </row>
    <row r="478" spans="6:6" x14ac:dyDescent="0.2">
      <c r="F478" s="102"/>
    </row>
    <row r="479" spans="6:6" x14ac:dyDescent="0.2">
      <c r="F479" s="102"/>
    </row>
    <row r="480" spans="6:6" x14ac:dyDescent="0.2">
      <c r="F480" s="102"/>
    </row>
    <row r="481" spans="6:6" x14ac:dyDescent="0.2">
      <c r="F481" s="102"/>
    </row>
    <row r="482" spans="6:6" x14ac:dyDescent="0.2">
      <c r="F482" s="102"/>
    </row>
    <row r="483" spans="6:6" x14ac:dyDescent="0.2">
      <c r="F483" s="102"/>
    </row>
    <row r="484" spans="6:6" x14ac:dyDescent="0.2">
      <c r="F484" s="102"/>
    </row>
    <row r="485" spans="6:6" x14ac:dyDescent="0.2">
      <c r="F485" s="102"/>
    </row>
    <row r="486" spans="6:6" x14ac:dyDescent="0.2">
      <c r="F486" s="102"/>
    </row>
    <row r="487" spans="6:6" x14ac:dyDescent="0.2">
      <c r="F487" s="102"/>
    </row>
    <row r="488" spans="6:6" x14ac:dyDescent="0.2">
      <c r="F488" s="102"/>
    </row>
    <row r="489" spans="6:6" x14ac:dyDescent="0.2">
      <c r="F489" s="102"/>
    </row>
    <row r="490" spans="6:6" x14ac:dyDescent="0.2">
      <c r="F490" s="102"/>
    </row>
    <row r="491" spans="6:6" x14ac:dyDescent="0.2">
      <c r="F491" s="102"/>
    </row>
    <row r="492" spans="6:6" x14ac:dyDescent="0.2">
      <c r="F492" s="102"/>
    </row>
    <row r="493" spans="6:6" x14ac:dyDescent="0.2">
      <c r="F493" s="102"/>
    </row>
    <row r="494" spans="6:6" x14ac:dyDescent="0.2">
      <c r="F494" s="102"/>
    </row>
    <row r="495" spans="6:6" x14ac:dyDescent="0.2">
      <c r="F495" s="102"/>
    </row>
    <row r="496" spans="6:6" x14ac:dyDescent="0.2">
      <c r="F496" s="102"/>
    </row>
    <row r="497" spans="6:6" x14ac:dyDescent="0.2">
      <c r="F497" s="102"/>
    </row>
    <row r="498" spans="6:6" x14ac:dyDescent="0.2">
      <c r="F498" s="102"/>
    </row>
    <row r="499" spans="6:6" x14ac:dyDescent="0.2">
      <c r="F499" s="102"/>
    </row>
    <row r="500" spans="6:6" x14ac:dyDescent="0.2">
      <c r="F500" s="102"/>
    </row>
    <row r="501" spans="6:6" x14ac:dyDescent="0.2">
      <c r="F501" s="102"/>
    </row>
    <row r="502" spans="6:6" x14ac:dyDescent="0.2">
      <c r="F502" s="102"/>
    </row>
    <row r="503" spans="6:6" x14ac:dyDescent="0.2">
      <c r="F503" s="102"/>
    </row>
    <row r="504" spans="6:6" x14ac:dyDescent="0.2">
      <c r="F504" s="102"/>
    </row>
    <row r="505" spans="6:6" x14ac:dyDescent="0.2">
      <c r="F505" s="102"/>
    </row>
    <row r="506" spans="6:6" x14ac:dyDescent="0.2">
      <c r="F506" s="102"/>
    </row>
    <row r="507" spans="6:6" x14ac:dyDescent="0.2">
      <c r="F507" s="102"/>
    </row>
    <row r="508" spans="6:6" x14ac:dyDescent="0.2">
      <c r="F508" s="102"/>
    </row>
    <row r="509" spans="6:6" x14ac:dyDescent="0.2">
      <c r="F509" s="102"/>
    </row>
    <row r="510" spans="6:6" x14ac:dyDescent="0.2">
      <c r="F510" s="102"/>
    </row>
    <row r="511" spans="6:6" x14ac:dyDescent="0.2">
      <c r="F511" s="102"/>
    </row>
    <row r="512" spans="6:6" x14ac:dyDescent="0.2">
      <c r="F512" s="102"/>
    </row>
    <row r="513" spans="6:6" x14ac:dyDescent="0.2">
      <c r="F513" s="102"/>
    </row>
    <row r="514" spans="6:6" x14ac:dyDescent="0.2">
      <c r="F514" s="102"/>
    </row>
    <row r="515" spans="6:6" x14ac:dyDescent="0.2">
      <c r="F515" s="102"/>
    </row>
    <row r="516" spans="6:6" x14ac:dyDescent="0.2">
      <c r="F516" s="102"/>
    </row>
    <row r="517" spans="6:6" x14ac:dyDescent="0.2">
      <c r="F517" s="102"/>
    </row>
    <row r="518" spans="6:6" x14ac:dyDescent="0.2">
      <c r="F518" s="102"/>
    </row>
    <row r="519" spans="6:6" x14ac:dyDescent="0.2">
      <c r="F519" s="102"/>
    </row>
    <row r="520" spans="6:6" x14ac:dyDescent="0.2">
      <c r="F520" s="102"/>
    </row>
    <row r="521" spans="6:6" x14ac:dyDescent="0.2">
      <c r="F521" s="102"/>
    </row>
    <row r="522" spans="6:6" x14ac:dyDescent="0.2">
      <c r="F522" s="102"/>
    </row>
    <row r="523" spans="6:6" x14ac:dyDescent="0.2">
      <c r="F523" s="102"/>
    </row>
    <row r="524" spans="6:6" x14ac:dyDescent="0.2">
      <c r="F524" s="102"/>
    </row>
    <row r="525" spans="6:6" x14ac:dyDescent="0.2">
      <c r="F525" s="102"/>
    </row>
    <row r="526" spans="6:6" x14ac:dyDescent="0.2">
      <c r="F526" s="102"/>
    </row>
    <row r="527" spans="6:6" x14ac:dyDescent="0.2">
      <c r="F527" s="102"/>
    </row>
    <row r="528" spans="6:6" x14ac:dyDescent="0.2">
      <c r="F528" s="102"/>
    </row>
    <row r="529" spans="6:6" x14ac:dyDescent="0.2">
      <c r="F529" s="102"/>
    </row>
    <row r="530" spans="6:6" x14ac:dyDescent="0.2">
      <c r="F530" s="102"/>
    </row>
    <row r="531" spans="6:6" x14ac:dyDescent="0.2">
      <c r="F531" s="102"/>
    </row>
    <row r="532" spans="6:6" x14ac:dyDescent="0.2">
      <c r="F532" s="102"/>
    </row>
    <row r="533" spans="6:6" x14ac:dyDescent="0.2">
      <c r="F533" s="102"/>
    </row>
    <row r="534" spans="6:6" x14ac:dyDescent="0.2">
      <c r="F534" s="102"/>
    </row>
    <row r="535" spans="6:6" x14ac:dyDescent="0.2">
      <c r="F535" s="102"/>
    </row>
    <row r="536" spans="6:6" x14ac:dyDescent="0.2">
      <c r="F536" s="102"/>
    </row>
    <row r="537" spans="6:6" x14ac:dyDescent="0.2">
      <c r="F537" s="102"/>
    </row>
    <row r="538" spans="6:6" x14ac:dyDescent="0.2">
      <c r="F538" s="102"/>
    </row>
    <row r="539" spans="6:6" x14ac:dyDescent="0.2">
      <c r="F539" s="102"/>
    </row>
    <row r="540" spans="6:6" x14ac:dyDescent="0.2">
      <c r="F540" s="102"/>
    </row>
    <row r="541" spans="6:6" x14ac:dyDescent="0.2">
      <c r="F541" s="102"/>
    </row>
    <row r="542" spans="6:6" x14ac:dyDescent="0.2">
      <c r="F542" s="102"/>
    </row>
    <row r="543" spans="6:6" x14ac:dyDescent="0.2">
      <c r="F543" s="102"/>
    </row>
    <row r="544" spans="6:6" x14ac:dyDescent="0.2">
      <c r="F544" s="102"/>
    </row>
    <row r="545" spans="6:6" x14ac:dyDescent="0.2">
      <c r="F545" s="102"/>
    </row>
    <row r="546" spans="6:6" x14ac:dyDescent="0.2">
      <c r="F546" s="102"/>
    </row>
    <row r="547" spans="6:6" x14ac:dyDescent="0.2">
      <c r="F547" s="102"/>
    </row>
    <row r="548" spans="6:6" x14ac:dyDescent="0.2">
      <c r="F548" s="102"/>
    </row>
    <row r="549" spans="6:6" x14ac:dyDescent="0.2">
      <c r="F549" s="102"/>
    </row>
    <row r="550" spans="6:6" x14ac:dyDescent="0.2">
      <c r="F550" s="102"/>
    </row>
    <row r="551" spans="6:6" x14ac:dyDescent="0.2">
      <c r="F551" s="102"/>
    </row>
    <row r="552" spans="6:6" x14ac:dyDescent="0.2">
      <c r="F552" s="102"/>
    </row>
    <row r="553" spans="6:6" x14ac:dyDescent="0.2">
      <c r="F553" s="102"/>
    </row>
    <row r="554" spans="6:6" x14ac:dyDescent="0.2">
      <c r="F554" s="102"/>
    </row>
    <row r="555" spans="6:6" x14ac:dyDescent="0.2">
      <c r="F555" s="102"/>
    </row>
    <row r="556" spans="6:6" x14ac:dyDescent="0.2">
      <c r="F556" s="102"/>
    </row>
    <row r="557" spans="6:6" x14ac:dyDescent="0.2">
      <c r="F557" s="102"/>
    </row>
    <row r="558" spans="6:6" x14ac:dyDescent="0.2">
      <c r="F558" s="102"/>
    </row>
    <row r="559" spans="6:6" x14ac:dyDescent="0.2">
      <c r="F559" s="102"/>
    </row>
    <row r="560" spans="6:6" x14ac:dyDescent="0.2">
      <c r="F560" s="102"/>
    </row>
    <row r="561" spans="6:6" x14ac:dyDescent="0.2">
      <c r="F561" s="102"/>
    </row>
    <row r="562" spans="6:6" x14ac:dyDescent="0.2">
      <c r="F562" s="102"/>
    </row>
    <row r="563" spans="6:6" x14ac:dyDescent="0.2">
      <c r="F563" s="102"/>
    </row>
    <row r="564" spans="6:6" x14ac:dyDescent="0.2">
      <c r="F564" s="102"/>
    </row>
    <row r="565" spans="6:6" x14ac:dyDescent="0.2">
      <c r="F565" s="102"/>
    </row>
    <row r="566" spans="6:6" x14ac:dyDescent="0.2">
      <c r="F566" s="102"/>
    </row>
    <row r="567" spans="6:6" x14ac:dyDescent="0.2">
      <c r="F567" s="102"/>
    </row>
    <row r="568" spans="6:6" x14ac:dyDescent="0.2">
      <c r="F568" s="102"/>
    </row>
    <row r="569" spans="6:6" x14ac:dyDescent="0.2">
      <c r="F569" s="102"/>
    </row>
    <row r="570" spans="6:6" x14ac:dyDescent="0.2">
      <c r="F570" s="102"/>
    </row>
    <row r="571" spans="6:6" x14ac:dyDescent="0.2">
      <c r="F571" s="102"/>
    </row>
    <row r="572" spans="6:6" x14ac:dyDescent="0.2">
      <c r="F572" s="102"/>
    </row>
    <row r="573" spans="6:6" x14ac:dyDescent="0.2">
      <c r="F573" s="102"/>
    </row>
    <row r="574" spans="6:6" x14ac:dyDescent="0.2">
      <c r="F574" s="102"/>
    </row>
    <row r="575" spans="6:6" x14ac:dyDescent="0.2">
      <c r="F575" s="102"/>
    </row>
    <row r="576" spans="6:6" x14ac:dyDescent="0.2">
      <c r="F576" s="102"/>
    </row>
    <row r="577" spans="6:6" x14ac:dyDescent="0.2">
      <c r="F577" s="102"/>
    </row>
    <row r="578" spans="6:6" x14ac:dyDescent="0.2">
      <c r="F578" s="102"/>
    </row>
    <row r="579" spans="6:6" x14ac:dyDescent="0.2">
      <c r="F579" s="102"/>
    </row>
    <row r="580" spans="6:6" x14ac:dyDescent="0.2">
      <c r="F580" s="102"/>
    </row>
    <row r="581" spans="6:6" x14ac:dyDescent="0.2">
      <c r="F581" s="102"/>
    </row>
    <row r="582" spans="6:6" x14ac:dyDescent="0.2">
      <c r="F582" s="102"/>
    </row>
    <row r="583" spans="6:6" x14ac:dyDescent="0.2">
      <c r="F583" s="102"/>
    </row>
    <row r="584" spans="6:6" x14ac:dyDescent="0.2">
      <c r="F584" s="102"/>
    </row>
    <row r="585" spans="6:6" x14ac:dyDescent="0.2">
      <c r="F585" s="102"/>
    </row>
    <row r="586" spans="6:6" x14ac:dyDescent="0.2">
      <c r="F586" s="102"/>
    </row>
    <row r="587" spans="6:6" x14ac:dyDescent="0.2">
      <c r="F587" s="102"/>
    </row>
    <row r="588" spans="6:6" x14ac:dyDescent="0.2">
      <c r="F588" s="102"/>
    </row>
    <row r="589" spans="6:6" x14ac:dyDescent="0.2">
      <c r="F589" s="102"/>
    </row>
    <row r="590" spans="6:6" x14ac:dyDescent="0.2">
      <c r="F590" s="102"/>
    </row>
    <row r="591" spans="6:6" x14ac:dyDescent="0.2">
      <c r="F591" s="102"/>
    </row>
    <row r="592" spans="6:6" x14ac:dyDescent="0.2">
      <c r="F592" s="102"/>
    </row>
    <row r="593" spans="6:6" x14ac:dyDescent="0.2">
      <c r="F593" s="102"/>
    </row>
    <row r="594" spans="6:6" x14ac:dyDescent="0.2">
      <c r="F594" s="102"/>
    </row>
    <row r="595" spans="6:6" x14ac:dyDescent="0.2">
      <c r="F595" s="102"/>
    </row>
    <row r="596" spans="6:6" x14ac:dyDescent="0.2">
      <c r="F596" s="102"/>
    </row>
    <row r="597" spans="6:6" x14ac:dyDescent="0.2">
      <c r="F597" s="102"/>
    </row>
    <row r="598" spans="6:6" x14ac:dyDescent="0.2">
      <c r="F598" s="102"/>
    </row>
    <row r="599" spans="6:6" x14ac:dyDescent="0.2">
      <c r="F599" s="102"/>
    </row>
    <row r="600" spans="6:6" x14ac:dyDescent="0.2">
      <c r="F600" s="102"/>
    </row>
    <row r="601" spans="6:6" x14ac:dyDescent="0.2">
      <c r="F601" s="102"/>
    </row>
    <row r="602" spans="6:6" x14ac:dyDescent="0.2">
      <c r="F602" s="102"/>
    </row>
    <row r="603" spans="6:6" x14ac:dyDescent="0.2">
      <c r="F603" s="102"/>
    </row>
    <row r="604" spans="6:6" x14ac:dyDescent="0.2">
      <c r="F604" s="102"/>
    </row>
    <row r="605" spans="6:6" x14ac:dyDescent="0.2">
      <c r="F605" s="102"/>
    </row>
    <row r="606" spans="6:6" x14ac:dyDescent="0.2">
      <c r="F606" s="102"/>
    </row>
    <row r="607" spans="6:6" x14ac:dyDescent="0.2">
      <c r="F607" s="102"/>
    </row>
    <row r="608" spans="6:6" x14ac:dyDescent="0.2">
      <c r="F608" s="102"/>
    </row>
    <row r="609" spans="6:6" x14ac:dyDescent="0.2">
      <c r="F609" s="102"/>
    </row>
    <row r="610" spans="6:6" x14ac:dyDescent="0.2">
      <c r="F610" s="102"/>
    </row>
    <row r="611" spans="6:6" x14ac:dyDescent="0.2">
      <c r="F611" s="102"/>
    </row>
    <row r="612" spans="6:6" x14ac:dyDescent="0.2">
      <c r="F612" s="102"/>
    </row>
    <row r="613" spans="6:6" x14ac:dyDescent="0.2">
      <c r="F613" s="102"/>
    </row>
    <row r="614" spans="6:6" x14ac:dyDescent="0.2">
      <c r="F614" s="102"/>
    </row>
    <row r="615" spans="6:6" x14ac:dyDescent="0.2">
      <c r="F615" s="102"/>
    </row>
    <row r="616" spans="6:6" x14ac:dyDescent="0.2">
      <c r="F616" s="102"/>
    </row>
    <row r="617" spans="6:6" x14ac:dyDescent="0.2">
      <c r="F617" s="102"/>
    </row>
    <row r="618" spans="6:6" x14ac:dyDescent="0.2">
      <c r="F618" s="102"/>
    </row>
    <row r="619" spans="6:6" x14ac:dyDescent="0.2">
      <c r="F619" s="102"/>
    </row>
    <row r="620" spans="6:6" x14ac:dyDescent="0.2">
      <c r="F620" s="102"/>
    </row>
    <row r="621" spans="6:6" x14ac:dyDescent="0.2">
      <c r="F621" s="102"/>
    </row>
    <row r="622" spans="6:6" x14ac:dyDescent="0.2">
      <c r="F622" s="102"/>
    </row>
    <row r="623" spans="6:6" x14ac:dyDescent="0.2">
      <c r="F623" s="102"/>
    </row>
    <row r="624" spans="6:6" x14ac:dyDescent="0.2">
      <c r="F624" s="102"/>
    </row>
    <row r="625" spans="6:6" x14ac:dyDescent="0.2">
      <c r="F625" s="102"/>
    </row>
    <row r="626" spans="6:6" x14ac:dyDescent="0.2">
      <c r="F626" s="102"/>
    </row>
    <row r="627" spans="6:6" x14ac:dyDescent="0.2">
      <c r="F627" s="102"/>
    </row>
    <row r="628" spans="6:6" x14ac:dyDescent="0.2">
      <c r="F628" s="102"/>
    </row>
    <row r="629" spans="6:6" x14ac:dyDescent="0.2">
      <c r="F629" s="102"/>
    </row>
    <row r="630" spans="6:6" x14ac:dyDescent="0.2">
      <c r="F630" s="102"/>
    </row>
    <row r="631" spans="6:6" x14ac:dyDescent="0.2">
      <c r="F631" s="102"/>
    </row>
    <row r="632" spans="6:6" x14ac:dyDescent="0.2">
      <c r="F632" s="102"/>
    </row>
    <row r="633" spans="6:6" x14ac:dyDescent="0.2">
      <c r="F633" s="102"/>
    </row>
    <row r="634" spans="6:6" x14ac:dyDescent="0.2">
      <c r="F634" s="102"/>
    </row>
    <row r="635" spans="6:6" x14ac:dyDescent="0.2">
      <c r="F635" s="102"/>
    </row>
    <row r="636" spans="6:6" x14ac:dyDescent="0.2">
      <c r="F636" s="102"/>
    </row>
    <row r="637" spans="6:6" x14ac:dyDescent="0.2">
      <c r="F637" s="102"/>
    </row>
    <row r="638" spans="6:6" x14ac:dyDescent="0.2">
      <c r="F638" s="102"/>
    </row>
    <row r="639" spans="6:6" x14ac:dyDescent="0.2">
      <c r="F639" s="102"/>
    </row>
    <row r="640" spans="6:6" x14ac:dyDescent="0.2">
      <c r="F640" s="102"/>
    </row>
    <row r="641" spans="6:6" x14ac:dyDescent="0.2">
      <c r="F641" s="102"/>
    </row>
    <row r="642" spans="6:6" x14ac:dyDescent="0.2">
      <c r="F642" s="102"/>
    </row>
    <row r="643" spans="6:6" x14ac:dyDescent="0.2">
      <c r="F643" s="102"/>
    </row>
    <row r="644" spans="6:6" x14ac:dyDescent="0.2">
      <c r="F644" s="102"/>
    </row>
    <row r="645" spans="6:6" x14ac:dyDescent="0.2">
      <c r="F645" s="102"/>
    </row>
    <row r="646" spans="6:6" x14ac:dyDescent="0.2">
      <c r="F646" s="102"/>
    </row>
    <row r="647" spans="6:6" x14ac:dyDescent="0.2">
      <c r="F647" s="102"/>
    </row>
    <row r="648" spans="6:6" x14ac:dyDescent="0.2">
      <c r="F648" s="102"/>
    </row>
    <row r="649" spans="6:6" x14ac:dyDescent="0.2">
      <c r="F649" s="102"/>
    </row>
    <row r="650" spans="6:6" x14ac:dyDescent="0.2">
      <c r="F650" s="102"/>
    </row>
    <row r="651" spans="6:6" x14ac:dyDescent="0.2">
      <c r="F651" s="102"/>
    </row>
    <row r="652" spans="6:6" x14ac:dyDescent="0.2">
      <c r="F652" s="102"/>
    </row>
    <row r="653" spans="6:6" x14ac:dyDescent="0.2">
      <c r="F653" s="102"/>
    </row>
    <row r="654" spans="6:6" x14ac:dyDescent="0.2">
      <c r="F654" s="102"/>
    </row>
    <row r="655" spans="6:6" x14ac:dyDescent="0.2">
      <c r="F655" s="102"/>
    </row>
    <row r="656" spans="6:6" x14ac:dyDescent="0.2">
      <c r="F656" s="102"/>
    </row>
    <row r="657" spans="6:6" x14ac:dyDescent="0.2">
      <c r="F657" s="102"/>
    </row>
    <row r="658" spans="6:6" x14ac:dyDescent="0.2">
      <c r="F658" s="102"/>
    </row>
    <row r="659" spans="6:6" x14ac:dyDescent="0.2">
      <c r="F659" s="102"/>
    </row>
    <row r="660" spans="6:6" x14ac:dyDescent="0.2">
      <c r="F660" s="102"/>
    </row>
    <row r="661" spans="6:6" x14ac:dyDescent="0.2">
      <c r="F661" s="102"/>
    </row>
    <row r="662" spans="6:6" x14ac:dyDescent="0.2">
      <c r="F662" s="102"/>
    </row>
    <row r="663" spans="6:6" x14ac:dyDescent="0.2">
      <c r="F663" s="102"/>
    </row>
    <row r="664" spans="6:6" x14ac:dyDescent="0.2">
      <c r="F664" s="102"/>
    </row>
    <row r="665" spans="6:6" x14ac:dyDescent="0.2">
      <c r="F665" s="102"/>
    </row>
    <row r="666" spans="6:6" x14ac:dyDescent="0.2">
      <c r="F666" s="102"/>
    </row>
    <row r="667" spans="6:6" x14ac:dyDescent="0.2">
      <c r="F667" s="102"/>
    </row>
    <row r="668" spans="6:6" x14ac:dyDescent="0.2">
      <c r="F668" s="102"/>
    </row>
    <row r="669" spans="6:6" x14ac:dyDescent="0.2">
      <c r="F669" s="102"/>
    </row>
    <row r="670" spans="6:6" x14ac:dyDescent="0.2">
      <c r="F670" s="102"/>
    </row>
    <row r="671" spans="6:6" x14ac:dyDescent="0.2">
      <c r="F671" s="102"/>
    </row>
    <row r="672" spans="6:6" x14ac:dyDescent="0.2">
      <c r="F672" s="102"/>
    </row>
    <row r="673" spans="6:6" x14ac:dyDescent="0.2">
      <c r="F673" s="102"/>
    </row>
    <row r="674" spans="6:6" x14ac:dyDescent="0.2">
      <c r="F674" s="102"/>
    </row>
    <row r="675" spans="6:6" x14ac:dyDescent="0.2">
      <c r="F675" s="102"/>
    </row>
    <row r="676" spans="6:6" x14ac:dyDescent="0.2">
      <c r="F676" s="102"/>
    </row>
    <row r="677" spans="6:6" x14ac:dyDescent="0.2">
      <c r="F677" s="102"/>
    </row>
    <row r="678" spans="6:6" x14ac:dyDescent="0.2">
      <c r="F678" s="102"/>
    </row>
    <row r="679" spans="6:6" x14ac:dyDescent="0.2">
      <c r="F679" s="102"/>
    </row>
    <row r="680" spans="6:6" x14ac:dyDescent="0.2">
      <c r="F680" s="102"/>
    </row>
    <row r="681" spans="6:6" x14ac:dyDescent="0.2">
      <c r="F681" s="102"/>
    </row>
    <row r="682" spans="6:6" x14ac:dyDescent="0.2">
      <c r="F682" s="102"/>
    </row>
    <row r="683" spans="6:6" x14ac:dyDescent="0.2">
      <c r="F683" s="102"/>
    </row>
    <row r="684" spans="6:6" x14ac:dyDescent="0.2">
      <c r="F684" s="102"/>
    </row>
    <row r="685" spans="6:6" x14ac:dyDescent="0.2">
      <c r="F685" s="102"/>
    </row>
    <row r="686" spans="6:6" x14ac:dyDescent="0.2">
      <c r="F686" s="102"/>
    </row>
    <row r="687" spans="6:6" x14ac:dyDescent="0.2">
      <c r="F687" s="102"/>
    </row>
    <row r="688" spans="6:6" x14ac:dyDescent="0.2">
      <c r="F688" s="102"/>
    </row>
    <row r="689" spans="6:6" x14ac:dyDescent="0.2">
      <c r="F689" s="102"/>
    </row>
    <row r="690" spans="6:6" x14ac:dyDescent="0.2">
      <c r="F690" s="102"/>
    </row>
    <row r="691" spans="6:6" x14ac:dyDescent="0.2">
      <c r="F691" s="102"/>
    </row>
    <row r="692" spans="6:6" x14ac:dyDescent="0.2">
      <c r="F692" s="102"/>
    </row>
    <row r="693" spans="6:6" x14ac:dyDescent="0.2">
      <c r="F693" s="102"/>
    </row>
    <row r="694" spans="6:6" x14ac:dyDescent="0.2">
      <c r="F694" s="102"/>
    </row>
    <row r="695" spans="6:6" x14ac:dyDescent="0.2">
      <c r="F695" s="102"/>
    </row>
    <row r="696" spans="6:6" x14ac:dyDescent="0.2">
      <c r="F696" s="102"/>
    </row>
    <row r="697" spans="6:6" x14ac:dyDescent="0.2">
      <c r="F697" s="102"/>
    </row>
    <row r="698" spans="6:6" x14ac:dyDescent="0.2">
      <c r="F698" s="102"/>
    </row>
    <row r="699" spans="6:6" x14ac:dyDescent="0.2">
      <c r="F699" s="102"/>
    </row>
    <row r="700" spans="6:6" x14ac:dyDescent="0.2">
      <c r="F700" s="102"/>
    </row>
    <row r="701" spans="6:6" x14ac:dyDescent="0.2">
      <c r="F701" s="102"/>
    </row>
    <row r="702" spans="6:6" x14ac:dyDescent="0.2">
      <c r="F702" s="102"/>
    </row>
    <row r="703" spans="6:6" x14ac:dyDescent="0.2">
      <c r="F703" s="102"/>
    </row>
    <row r="704" spans="6:6" x14ac:dyDescent="0.2">
      <c r="F704" s="102"/>
    </row>
    <row r="705" spans="6:6" x14ac:dyDescent="0.2">
      <c r="F705" s="102"/>
    </row>
    <row r="706" spans="6:6" x14ac:dyDescent="0.2">
      <c r="F706" s="102"/>
    </row>
    <row r="707" spans="6:6" x14ac:dyDescent="0.2">
      <c r="F707" s="102"/>
    </row>
    <row r="708" spans="6:6" x14ac:dyDescent="0.2">
      <c r="F708" s="102"/>
    </row>
    <row r="709" spans="6:6" x14ac:dyDescent="0.2">
      <c r="F709" s="102"/>
    </row>
    <row r="710" spans="6:6" x14ac:dyDescent="0.2">
      <c r="F710" s="102"/>
    </row>
    <row r="711" spans="6:6" x14ac:dyDescent="0.2">
      <c r="F711" s="102"/>
    </row>
    <row r="712" spans="6:6" x14ac:dyDescent="0.2">
      <c r="F712" s="102"/>
    </row>
    <row r="713" spans="6:6" x14ac:dyDescent="0.2">
      <c r="F713" s="102"/>
    </row>
    <row r="714" spans="6:6" x14ac:dyDescent="0.2">
      <c r="F714" s="102"/>
    </row>
    <row r="715" spans="6:6" x14ac:dyDescent="0.2">
      <c r="F715" s="102"/>
    </row>
    <row r="716" spans="6:6" x14ac:dyDescent="0.2">
      <c r="F716" s="102"/>
    </row>
    <row r="717" spans="6:6" x14ac:dyDescent="0.2">
      <c r="F717" s="102"/>
    </row>
    <row r="718" spans="6:6" x14ac:dyDescent="0.2">
      <c r="F718" s="102"/>
    </row>
    <row r="719" spans="6:6" x14ac:dyDescent="0.2">
      <c r="F719" s="102"/>
    </row>
    <row r="720" spans="6:6" x14ac:dyDescent="0.2">
      <c r="F720" s="102"/>
    </row>
    <row r="721" spans="6:6" x14ac:dyDescent="0.2">
      <c r="F721" s="102"/>
    </row>
    <row r="722" spans="6:6" x14ac:dyDescent="0.2">
      <c r="F722" s="102"/>
    </row>
    <row r="723" spans="6:6" x14ac:dyDescent="0.2">
      <c r="F723" s="102"/>
    </row>
    <row r="724" spans="6:6" x14ac:dyDescent="0.2">
      <c r="F724" s="102"/>
    </row>
    <row r="725" spans="6:6" x14ac:dyDescent="0.2">
      <c r="F725" s="102"/>
    </row>
    <row r="726" spans="6:6" x14ac:dyDescent="0.2">
      <c r="F726" s="102"/>
    </row>
    <row r="727" spans="6:6" x14ac:dyDescent="0.2">
      <c r="F727" s="102"/>
    </row>
    <row r="728" spans="6:6" x14ac:dyDescent="0.2">
      <c r="F728" s="102"/>
    </row>
    <row r="729" spans="6:6" x14ac:dyDescent="0.2">
      <c r="F729" s="102"/>
    </row>
    <row r="730" spans="6:6" x14ac:dyDescent="0.2">
      <c r="F730" s="102"/>
    </row>
    <row r="731" spans="6:6" x14ac:dyDescent="0.2">
      <c r="F731" s="102"/>
    </row>
    <row r="732" spans="6:6" x14ac:dyDescent="0.2">
      <c r="F732" s="102"/>
    </row>
    <row r="733" spans="6:6" x14ac:dyDescent="0.2">
      <c r="F733" s="102"/>
    </row>
    <row r="734" spans="6:6" x14ac:dyDescent="0.2">
      <c r="F734" s="102"/>
    </row>
    <row r="735" spans="6:6" x14ac:dyDescent="0.2">
      <c r="F735" s="102"/>
    </row>
    <row r="736" spans="6:6" x14ac:dyDescent="0.2">
      <c r="F736" s="102"/>
    </row>
    <row r="737" spans="6:6" x14ac:dyDescent="0.2">
      <c r="F737" s="102"/>
    </row>
    <row r="738" spans="6:6" x14ac:dyDescent="0.2">
      <c r="F738" s="102"/>
    </row>
    <row r="739" spans="6:6" x14ac:dyDescent="0.2">
      <c r="F739" s="102"/>
    </row>
    <row r="740" spans="6:6" x14ac:dyDescent="0.2">
      <c r="F740" s="102"/>
    </row>
    <row r="741" spans="6:6" x14ac:dyDescent="0.2">
      <c r="F741" s="102"/>
    </row>
    <row r="742" spans="6:6" x14ac:dyDescent="0.2">
      <c r="F742" s="102"/>
    </row>
    <row r="743" spans="6:6" x14ac:dyDescent="0.2">
      <c r="F743" s="102"/>
    </row>
    <row r="744" spans="6:6" x14ac:dyDescent="0.2">
      <c r="F744" s="102"/>
    </row>
    <row r="745" spans="6:6" x14ac:dyDescent="0.2">
      <c r="F745" s="102"/>
    </row>
    <row r="746" spans="6:6" x14ac:dyDescent="0.2">
      <c r="F746" s="102"/>
    </row>
    <row r="747" spans="6:6" x14ac:dyDescent="0.2">
      <c r="F747" s="102"/>
    </row>
    <row r="748" spans="6:6" x14ac:dyDescent="0.2">
      <c r="F748" s="102"/>
    </row>
    <row r="749" spans="6:6" x14ac:dyDescent="0.2">
      <c r="F749" s="102"/>
    </row>
    <row r="750" spans="6:6" x14ac:dyDescent="0.2">
      <c r="F750" s="102"/>
    </row>
    <row r="751" spans="6:6" x14ac:dyDescent="0.2">
      <c r="F751" s="102"/>
    </row>
    <row r="752" spans="6:6" x14ac:dyDescent="0.2">
      <c r="F752" s="102"/>
    </row>
    <row r="753" spans="6:6" x14ac:dyDescent="0.2">
      <c r="F753" s="102"/>
    </row>
    <row r="754" spans="6:6" x14ac:dyDescent="0.2">
      <c r="F754" s="102"/>
    </row>
    <row r="755" spans="6:6" x14ac:dyDescent="0.2">
      <c r="F755" s="102"/>
    </row>
    <row r="756" spans="6:6" x14ac:dyDescent="0.2">
      <c r="F756" s="102"/>
    </row>
    <row r="757" spans="6:6" x14ac:dyDescent="0.2">
      <c r="F757" s="102"/>
    </row>
    <row r="758" spans="6:6" x14ac:dyDescent="0.2">
      <c r="F758" s="102"/>
    </row>
    <row r="759" spans="6:6" x14ac:dyDescent="0.2">
      <c r="F759" s="102"/>
    </row>
    <row r="760" spans="6:6" x14ac:dyDescent="0.2">
      <c r="F760" s="102"/>
    </row>
    <row r="761" spans="6:6" x14ac:dyDescent="0.2">
      <c r="F761" s="102"/>
    </row>
    <row r="762" spans="6:6" x14ac:dyDescent="0.2">
      <c r="F762" s="102"/>
    </row>
    <row r="763" spans="6:6" x14ac:dyDescent="0.2">
      <c r="F763" s="102"/>
    </row>
    <row r="764" spans="6:6" x14ac:dyDescent="0.2">
      <c r="F764" s="102"/>
    </row>
    <row r="765" spans="6:6" x14ac:dyDescent="0.2">
      <c r="F765" s="102"/>
    </row>
    <row r="766" spans="6:6" x14ac:dyDescent="0.2">
      <c r="F766" s="102"/>
    </row>
    <row r="767" spans="6:6" x14ac:dyDescent="0.2">
      <c r="F767" s="102"/>
    </row>
    <row r="768" spans="6:6" x14ac:dyDescent="0.2">
      <c r="F768" s="102"/>
    </row>
    <row r="769" spans="6:6" x14ac:dyDescent="0.2">
      <c r="F769" s="102"/>
    </row>
    <row r="770" spans="6:6" x14ac:dyDescent="0.2">
      <c r="F770" s="102"/>
    </row>
    <row r="771" spans="6:6" x14ac:dyDescent="0.2">
      <c r="F771" s="102"/>
    </row>
    <row r="772" spans="6:6" x14ac:dyDescent="0.2">
      <c r="F772" s="102"/>
    </row>
    <row r="773" spans="6:6" x14ac:dyDescent="0.2">
      <c r="F773" s="102"/>
    </row>
    <row r="774" spans="6:6" x14ac:dyDescent="0.2">
      <c r="F774" s="102"/>
    </row>
    <row r="775" spans="6:6" x14ac:dyDescent="0.2">
      <c r="F775" s="102"/>
    </row>
    <row r="776" spans="6:6" x14ac:dyDescent="0.2">
      <c r="F776" s="102"/>
    </row>
    <row r="777" spans="6:6" x14ac:dyDescent="0.2">
      <c r="F777" s="102"/>
    </row>
    <row r="778" spans="6:6" x14ac:dyDescent="0.2">
      <c r="F778" s="102"/>
    </row>
    <row r="779" spans="6:6" x14ac:dyDescent="0.2">
      <c r="F779" s="102"/>
    </row>
    <row r="780" spans="6:6" x14ac:dyDescent="0.2">
      <c r="F780" s="102"/>
    </row>
    <row r="781" spans="6:6" x14ac:dyDescent="0.2">
      <c r="F781" s="102"/>
    </row>
    <row r="782" spans="6:6" x14ac:dyDescent="0.2">
      <c r="F782" s="102"/>
    </row>
    <row r="783" spans="6:6" x14ac:dyDescent="0.2">
      <c r="F783" s="102"/>
    </row>
    <row r="784" spans="6:6" x14ac:dyDescent="0.2">
      <c r="F784" s="102"/>
    </row>
    <row r="785" spans="6:6" x14ac:dyDescent="0.2">
      <c r="F785" s="102"/>
    </row>
    <row r="786" spans="6:6" x14ac:dyDescent="0.2">
      <c r="F786" s="102"/>
    </row>
    <row r="787" spans="6:6" x14ac:dyDescent="0.2">
      <c r="F787" s="102"/>
    </row>
    <row r="788" spans="6:6" x14ac:dyDescent="0.2">
      <c r="F788" s="102"/>
    </row>
    <row r="789" spans="6:6" x14ac:dyDescent="0.2">
      <c r="F789" s="102"/>
    </row>
    <row r="790" spans="6:6" x14ac:dyDescent="0.2">
      <c r="F790" s="102"/>
    </row>
    <row r="791" spans="6:6" x14ac:dyDescent="0.2">
      <c r="F791" s="102"/>
    </row>
    <row r="792" spans="6:6" x14ac:dyDescent="0.2">
      <c r="F792" s="102"/>
    </row>
    <row r="793" spans="6:6" x14ac:dyDescent="0.2">
      <c r="F793" s="102"/>
    </row>
    <row r="794" spans="6:6" x14ac:dyDescent="0.2">
      <c r="F794" s="102"/>
    </row>
    <row r="795" spans="6:6" x14ac:dyDescent="0.2">
      <c r="F795" s="102"/>
    </row>
    <row r="796" spans="6:6" x14ac:dyDescent="0.2">
      <c r="F796" s="102"/>
    </row>
    <row r="797" spans="6:6" x14ac:dyDescent="0.2">
      <c r="F797" s="102"/>
    </row>
    <row r="798" spans="6:6" x14ac:dyDescent="0.2">
      <c r="F798" s="102"/>
    </row>
  </sheetData>
  <printOptions horizontalCentered="1"/>
  <pageMargins left="0.5" right="0.5" top="0.9" bottom="0.5" header="0.3" footer="0.25"/>
  <pageSetup paperSize="5" scale="75" orientation="portrait" r:id="rId1"/>
  <headerFooter alignWithMargins="0">
    <oddHeader>&amp;C&amp;20FY2017-18 Charter School Funding (Debt Service &amp; Cap. Outlay)
Final Local Revenue Representation per Pupil</oddHeader>
  </headerFooter>
  <colBreaks count="1" manualBreakCount="1">
    <brk id="8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5"/>
  <sheetViews>
    <sheetView zoomScaleNormal="100" zoomScaleSheetLayoutView="90" workbookViewId="0">
      <pane xSplit="3" ySplit="3" topLeftCell="D4" activePane="bottomRight" state="frozen"/>
      <selection activeCell="F44" sqref="F44"/>
      <selection pane="topRight" activeCell="F44" sqref="F44"/>
      <selection pane="bottomLeft" activeCell="F44" sqref="F44"/>
      <selection pane="bottomRight" activeCell="F44" sqref="F44"/>
    </sheetView>
  </sheetViews>
  <sheetFormatPr defaultColWidth="8.85546875" defaultRowHeight="12.75" x14ac:dyDescent="0.2"/>
  <cols>
    <col min="1" max="1" width="6.28515625" style="167" customWidth="1"/>
    <col min="2" max="2" width="28.42578125" style="165" customWidth="1"/>
    <col min="3" max="3" width="11.28515625" style="89" customWidth="1"/>
    <col min="4" max="5" width="9.7109375" style="89" customWidth="1"/>
    <col min="6" max="6" width="12.85546875" style="89" bestFit="1" customWidth="1"/>
    <col min="7" max="7" width="14.28515625" style="89" bestFit="1" customWidth="1"/>
    <col min="8" max="8" width="9.7109375" style="89" customWidth="1"/>
    <col min="9" max="9" width="12" style="89" bestFit="1" customWidth="1"/>
    <col min="10" max="10" width="11.140625" style="89" bestFit="1" customWidth="1"/>
    <col min="11" max="11" width="11.7109375" style="89" customWidth="1"/>
    <col min="12" max="12" width="11.140625" style="89" bestFit="1" customWidth="1"/>
    <col min="13" max="13" width="8.85546875" style="89" bestFit="1" customWidth="1"/>
    <col min="14" max="32" width="9.7109375" style="89" customWidth="1"/>
    <col min="33" max="39" width="10.28515625" style="174" customWidth="1"/>
    <col min="40" max="41" width="9.7109375" style="89" customWidth="1"/>
    <col min="42" max="42" width="10.140625" style="89" bestFit="1" customWidth="1"/>
    <col min="43" max="16384" width="8.85546875" style="89"/>
  </cols>
  <sheetData>
    <row r="1" spans="1:42" ht="18" customHeight="1" x14ac:dyDescent="0.2">
      <c r="A1" s="164" t="s">
        <v>284</v>
      </c>
      <c r="AG1" s="166"/>
      <c r="AH1" s="166"/>
      <c r="AI1" s="166"/>
      <c r="AJ1" s="166"/>
      <c r="AK1" s="166"/>
      <c r="AL1" s="166"/>
      <c r="AM1" s="166"/>
    </row>
    <row r="2" spans="1:42" s="167" customFormat="1" ht="15" customHeight="1" x14ac:dyDescent="0.2">
      <c r="F2" s="167">
        <v>1</v>
      </c>
      <c r="G2" s="167">
        <v>2</v>
      </c>
      <c r="H2" s="167">
        <v>3</v>
      </c>
      <c r="I2" s="167">
        <v>4</v>
      </c>
      <c r="J2" s="167">
        <v>5</v>
      </c>
      <c r="K2" s="167">
        <v>6</v>
      </c>
      <c r="L2" s="167">
        <v>7</v>
      </c>
      <c r="M2" s="167">
        <v>8</v>
      </c>
      <c r="N2" s="167">
        <v>9</v>
      </c>
      <c r="O2" s="167">
        <v>10</v>
      </c>
      <c r="P2" s="167">
        <v>11</v>
      </c>
      <c r="Q2" s="167">
        <v>12</v>
      </c>
      <c r="R2" s="167">
        <v>13</v>
      </c>
      <c r="S2" s="167">
        <v>14</v>
      </c>
      <c r="T2" s="167">
        <v>15</v>
      </c>
      <c r="U2" s="167">
        <v>16</v>
      </c>
      <c r="V2" s="167">
        <v>17</v>
      </c>
      <c r="W2" s="167">
        <v>18</v>
      </c>
      <c r="X2" s="167">
        <v>19</v>
      </c>
      <c r="Y2" s="167">
        <v>20</v>
      </c>
      <c r="Z2" s="167">
        <v>21</v>
      </c>
      <c r="AA2" s="167">
        <v>22</v>
      </c>
      <c r="AB2" s="167">
        <v>23</v>
      </c>
      <c r="AC2" s="167">
        <v>24</v>
      </c>
      <c r="AD2" s="167">
        <v>25</v>
      </c>
      <c r="AE2" s="167">
        <v>26</v>
      </c>
      <c r="AG2" s="168"/>
      <c r="AH2" s="168"/>
      <c r="AI2" s="168"/>
      <c r="AJ2" s="168"/>
      <c r="AK2" s="168"/>
      <c r="AL2" s="168"/>
      <c r="AM2" s="168"/>
    </row>
    <row r="3" spans="1:42" s="169" customFormat="1" ht="95.25" customHeight="1" x14ac:dyDescent="0.2">
      <c r="A3" s="32" t="s">
        <v>11</v>
      </c>
      <c r="B3" s="32" t="s">
        <v>106</v>
      </c>
      <c r="C3" s="34" t="s">
        <v>203</v>
      </c>
      <c r="D3" s="35" t="s">
        <v>204</v>
      </c>
      <c r="E3" s="35" t="s">
        <v>205</v>
      </c>
      <c r="F3" s="21" t="s">
        <v>206</v>
      </c>
      <c r="G3" s="21" t="s">
        <v>207</v>
      </c>
      <c r="H3" s="21" t="s">
        <v>208</v>
      </c>
      <c r="I3" s="21" t="s">
        <v>209</v>
      </c>
      <c r="J3" s="21" t="s">
        <v>210</v>
      </c>
      <c r="K3" s="21" t="s">
        <v>211</v>
      </c>
      <c r="L3" s="21" t="s">
        <v>212</v>
      </c>
      <c r="M3" s="20" t="s">
        <v>213</v>
      </c>
      <c r="N3" s="21" t="s">
        <v>214</v>
      </c>
      <c r="O3" s="21" t="s">
        <v>215</v>
      </c>
      <c r="P3" s="20" t="s">
        <v>216</v>
      </c>
      <c r="Q3" s="21" t="s">
        <v>217</v>
      </c>
      <c r="R3" s="21" t="s">
        <v>218</v>
      </c>
      <c r="S3" s="21" t="s">
        <v>219</v>
      </c>
      <c r="T3" s="21" t="s">
        <v>220</v>
      </c>
      <c r="U3" s="21" t="s">
        <v>221</v>
      </c>
      <c r="V3" s="21" t="s">
        <v>222</v>
      </c>
      <c r="W3" s="21" t="s">
        <v>223</v>
      </c>
      <c r="X3" s="21" t="s">
        <v>224</v>
      </c>
      <c r="Y3" s="21" t="s">
        <v>225</v>
      </c>
      <c r="Z3" s="21" t="s">
        <v>226</v>
      </c>
      <c r="AA3" s="21" t="s">
        <v>227</v>
      </c>
      <c r="AB3" s="21" t="s">
        <v>228</v>
      </c>
      <c r="AC3" s="21" t="s">
        <v>229</v>
      </c>
      <c r="AD3" s="21" t="s">
        <v>230</v>
      </c>
      <c r="AE3" s="21" t="s">
        <v>231</v>
      </c>
      <c r="AF3" s="21" t="s">
        <v>232</v>
      </c>
      <c r="AG3" s="21" t="s">
        <v>233</v>
      </c>
      <c r="AH3" s="21" t="s">
        <v>234</v>
      </c>
      <c r="AI3" s="21" t="s">
        <v>235</v>
      </c>
      <c r="AJ3" s="21" t="s">
        <v>236</v>
      </c>
      <c r="AK3" s="21" t="s">
        <v>237</v>
      </c>
      <c r="AL3" s="21" t="s">
        <v>238</v>
      </c>
      <c r="AM3" s="21" t="s">
        <v>239</v>
      </c>
      <c r="AN3" s="20" t="s">
        <v>240</v>
      </c>
      <c r="AO3" s="20" t="s">
        <v>241</v>
      </c>
      <c r="AP3" s="31" t="s">
        <v>242</v>
      </c>
    </row>
    <row r="4" spans="1:42" ht="18" customHeight="1" x14ac:dyDescent="0.2">
      <c r="A4" s="33"/>
      <c r="B4" s="33"/>
      <c r="C4" s="34"/>
      <c r="D4" s="35"/>
      <c r="E4" s="35"/>
      <c r="F4" s="21">
        <v>341001</v>
      </c>
      <c r="G4" s="21">
        <v>343001</v>
      </c>
      <c r="H4" s="21">
        <v>344001</v>
      </c>
      <c r="I4" s="21">
        <v>345001</v>
      </c>
      <c r="J4" s="21">
        <v>346001</v>
      </c>
      <c r="K4" s="21">
        <v>347001</v>
      </c>
      <c r="L4" s="21">
        <v>348001</v>
      </c>
      <c r="M4" s="21" t="s">
        <v>243</v>
      </c>
      <c r="N4" s="21" t="s">
        <v>244</v>
      </c>
      <c r="O4" s="21" t="s">
        <v>245</v>
      </c>
      <c r="P4" s="21" t="s">
        <v>246</v>
      </c>
      <c r="Q4" s="21" t="s">
        <v>247</v>
      </c>
      <c r="R4" s="21" t="s">
        <v>248</v>
      </c>
      <c r="S4" s="21" t="s">
        <v>249</v>
      </c>
      <c r="T4" s="21" t="s">
        <v>250</v>
      </c>
      <c r="U4" s="21" t="s">
        <v>251</v>
      </c>
      <c r="V4" s="21" t="s">
        <v>252</v>
      </c>
      <c r="W4" s="21" t="s">
        <v>253</v>
      </c>
      <c r="X4" s="21" t="s">
        <v>254</v>
      </c>
      <c r="Y4" s="21" t="s">
        <v>255</v>
      </c>
      <c r="Z4" s="21" t="s">
        <v>256</v>
      </c>
      <c r="AA4" s="21" t="s">
        <v>257</v>
      </c>
      <c r="AB4" s="21" t="s">
        <v>258</v>
      </c>
      <c r="AC4" s="21" t="s">
        <v>259</v>
      </c>
      <c r="AD4" s="21" t="s">
        <v>260</v>
      </c>
      <c r="AE4" s="21" t="s">
        <v>261</v>
      </c>
      <c r="AF4" s="21" t="s">
        <v>262</v>
      </c>
      <c r="AG4" s="21" t="s">
        <v>263</v>
      </c>
      <c r="AH4" s="21" t="s">
        <v>264</v>
      </c>
      <c r="AI4" s="21" t="s">
        <v>265</v>
      </c>
      <c r="AJ4" s="21" t="s">
        <v>266</v>
      </c>
      <c r="AK4" s="21" t="s">
        <v>267</v>
      </c>
      <c r="AL4" s="21" t="s">
        <v>268</v>
      </c>
      <c r="AM4" s="21" t="s">
        <v>269</v>
      </c>
      <c r="AN4" s="21" t="s">
        <v>270</v>
      </c>
      <c r="AO4" s="21" t="s">
        <v>271</v>
      </c>
      <c r="AP4" s="31"/>
    </row>
    <row r="5" spans="1:42" ht="18" customHeight="1" x14ac:dyDescent="0.2">
      <c r="A5" s="11">
        <v>1</v>
      </c>
      <c r="B5" s="3" t="s">
        <v>33</v>
      </c>
      <c r="C5" s="22">
        <v>9519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34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0.13300000000000003</v>
      </c>
      <c r="Q5" s="22">
        <v>0</v>
      </c>
      <c r="R5" s="22">
        <v>2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3</v>
      </c>
      <c r="AE5" s="22">
        <v>0</v>
      </c>
      <c r="AF5" s="22">
        <v>13</v>
      </c>
      <c r="AG5" s="16">
        <v>0</v>
      </c>
      <c r="AH5" s="16">
        <v>0</v>
      </c>
      <c r="AI5" s="16">
        <v>37</v>
      </c>
      <c r="AJ5" s="16">
        <v>0</v>
      </c>
      <c r="AK5" s="16">
        <v>0</v>
      </c>
      <c r="AL5" s="16">
        <v>0</v>
      </c>
      <c r="AM5" s="16">
        <v>0</v>
      </c>
      <c r="AN5" s="22">
        <v>0</v>
      </c>
      <c r="AO5" s="22">
        <v>0</v>
      </c>
      <c r="AP5" s="4">
        <v>9608.1329999999998</v>
      </c>
    </row>
    <row r="6" spans="1:42" ht="18" customHeight="1" x14ac:dyDescent="0.2">
      <c r="A6" s="12">
        <v>2</v>
      </c>
      <c r="B6" s="5" t="s">
        <v>34</v>
      </c>
      <c r="C6" s="23">
        <v>4033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11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1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17">
        <v>0</v>
      </c>
      <c r="AH6" s="17">
        <v>0</v>
      </c>
      <c r="AI6" s="17">
        <v>11</v>
      </c>
      <c r="AJ6" s="17">
        <v>0</v>
      </c>
      <c r="AK6" s="17">
        <v>0</v>
      </c>
      <c r="AL6" s="17">
        <v>0</v>
      </c>
      <c r="AM6" s="17">
        <v>0</v>
      </c>
      <c r="AN6" s="23">
        <v>0</v>
      </c>
      <c r="AO6" s="23">
        <v>0</v>
      </c>
      <c r="AP6" s="6">
        <v>4056</v>
      </c>
    </row>
    <row r="7" spans="1:42" ht="18" customHeight="1" x14ac:dyDescent="0.2">
      <c r="A7" s="12">
        <v>3</v>
      </c>
      <c r="B7" s="5" t="s">
        <v>35</v>
      </c>
      <c r="C7" s="23">
        <v>21616</v>
      </c>
      <c r="D7" s="23">
        <v>0</v>
      </c>
      <c r="E7" s="23">
        <v>0</v>
      </c>
      <c r="F7" s="23">
        <v>0</v>
      </c>
      <c r="G7" s="23">
        <v>1</v>
      </c>
      <c r="H7" s="23">
        <v>0</v>
      </c>
      <c r="I7" s="23">
        <v>43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12</v>
      </c>
      <c r="X7" s="23">
        <v>2</v>
      </c>
      <c r="Y7" s="23">
        <v>6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15</v>
      </c>
      <c r="AF7" s="23">
        <v>0</v>
      </c>
      <c r="AG7" s="17">
        <v>0</v>
      </c>
      <c r="AH7" s="17">
        <v>0</v>
      </c>
      <c r="AI7" s="17">
        <v>53</v>
      </c>
      <c r="AJ7" s="17">
        <v>0</v>
      </c>
      <c r="AK7" s="17">
        <v>0</v>
      </c>
      <c r="AL7" s="17">
        <v>0</v>
      </c>
      <c r="AM7" s="17">
        <v>0</v>
      </c>
      <c r="AN7" s="23">
        <v>0</v>
      </c>
      <c r="AO7" s="23">
        <v>0</v>
      </c>
      <c r="AP7" s="6">
        <v>21748</v>
      </c>
    </row>
    <row r="8" spans="1:42" ht="18" customHeight="1" x14ac:dyDescent="0.2">
      <c r="A8" s="12">
        <v>4</v>
      </c>
      <c r="B8" s="5" t="s">
        <v>36</v>
      </c>
      <c r="C8" s="23">
        <v>3360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1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17">
        <v>0</v>
      </c>
      <c r="AH8" s="17">
        <v>0</v>
      </c>
      <c r="AI8" s="17">
        <v>9</v>
      </c>
      <c r="AJ8" s="17">
        <v>0</v>
      </c>
      <c r="AK8" s="17">
        <v>0</v>
      </c>
      <c r="AL8" s="17">
        <v>0</v>
      </c>
      <c r="AM8" s="17">
        <v>0</v>
      </c>
      <c r="AN8" s="23">
        <v>0</v>
      </c>
      <c r="AO8" s="23">
        <v>0</v>
      </c>
      <c r="AP8" s="6">
        <v>3370</v>
      </c>
    </row>
    <row r="9" spans="1:42" ht="18" customHeight="1" x14ac:dyDescent="0.2">
      <c r="A9" s="13">
        <v>5</v>
      </c>
      <c r="B9" s="7" t="s">
        <v>37</v>
      </c>
      <c r="C9" s="24">
        <v>5311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48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18">
        <v>0</v>
      </c>
      <c r="AH9" s="18">
        <v>0</v>
      </c>
      <c r="AI9" s="18">
        <v>33</v>
      </c>
      <c r="AJ9" s="18">
        <v>0</v>
      </c>
      <c r="AK9" s="18">
        <v>0</v>
      </c>
      <c r="AL9" s="18">
        <v>0</v>
      </c>
      <c r="AM9" s="18">
        <v>0</v>
      </c>
      <c r="AN9" s="24">
        <v>0</v>
      </c>
      <c r="AO9" s="24">
        <v>0</v>
      </c>
      <c r="AP9" s="8">
        <v>5392</v>
      </c>
    </row>
    <row r="10" spans="1:42" ht="18" customHeight="1" x14ac:dyDescent="0.2">
      <c r="A10" s="11">
        <v>6</v>
      </c>
      <c r="B10" s="3" t="s">
        <v>38</v>
      </c>
      <c r="C10" s="22">
        <v>5813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12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16">
        <v>0</v>
      </c>
      <c r="AH10" s="16">
        <v>0</v>
      </c>
      <c r="AI10" s="16">
        <v>13</v>
      </c>
      <c r="AJ10" s="16">
        <v>0</v>
      </c>
      <c r="AK10" s="16">
        <v>0</v>
      </c>
      <c r="AL10" s="16">
        <v>0</v>
      </c>
      <c r="AM10" s="16">
        <v>0</v>
      </c>
      <c r="AN10" s="22">
        <v>0</v>
      </c>
      <c r="AO10" s="22">
        <v>0</v>
      </c>
      <c r="AP10" s="4">
        <v>5838</v>
      </c>
    </row>
    <row r="11" spans="1:42" ht="18" customHeight="1" x14ac:dyDescent="0.2">
      <c r="A11" s="12">
        <v>7</v>
      </c>
      <c r="B11" s="5" t="s">
        <v>39</v>
      </c>
      <c r="C11" s="23">
        <v>2113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6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14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17">
        <v>0</v>
      </c>
      <c r="AH11" s="17">
        <v>0</v>
      </c>
      <c r="AI11" s="17">
        <v>9</v>
      </c>
      <c r="AJ11" s="17">
        <v>0</v>
      </c>
      <c r="AK11" s="17">
        <v>0</v>
      </c>
      <c r="AL11" s="17">
        <v>0</v>
      </c>
      <c r="AM11" s="17">
        <v>0</v>
      </c>
      <c r="AN11" s="23">
        <v>0</v>
      </c>
      <c r="AO11" s="23">
        <v>0</v>
      </c>
      <c r="AP11" s="6">
        <v>2142</v>
      </c>
    </row>
    <row r="12" spans="1:42" ht="18" customHeight="1" x14ac:dyDescent="0.2">
      <c r="A12" s="12">
        <v>8</v>
      </c>
      <c r="B12" s="5" t="s">
        <v>40</v>
      </c>
      <c r="C12" s="23">
        <v>21908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56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17">
        <v>0</v>
      </c>
      <c r="AH12" s="17">
        <v>0</v>
      </c>
      <c r="AI12" s="17">
        <v>44</v>
      </c>
      <c r="AJ12" s="17">
        <v>0</v>
      </c>
      <c r="AK12" s="17">
        <v>0</v>
      </c>
      <c r="AL12" s="17">
        <v>0</v>
      </c>
      <c r="AM12" s="17">
        <v>0</v>
      </c>
      <c r="AN12" s="23">
        <v>0</v>
      </c>
      <c r="AO12" s="23">
        <v>0</v>
      </c>
      <c r="AP12" s="6">
        <v>22008</v>
      </c>
    </row>
    <row r="13" spans="1:42" ht="18" customHeight="1" x14ac:dyDescent="0.2">
      <c r="A13" s="12">
        <v>9</v>
      </c>
      <c r="B13" s="5" t="s">
        <v>42</v>
      </c>
      <c r="C13" s="23">
        <v>38989</v>
      </c>
      <c r="D13" s="23">
        <v>669</v>
      </c>
      <c r="E13" s="23">
        <v>0</v>
      </c>
      <c r="F13" s="23">
        <v>0</v>
      </c>
      <c r="G13" s="23">
        <v>0</v>
      </c>
      <c r="H13" s="23">
        <v>0</v>
      </c>
      <c r="I13" s="23">
        <v>94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1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17">
        <v>0</v>
      </c>
      <c r="AH13" s="17">
        <v>0</v>
      </c>
      <c r="AI13" s="17">
        <v>96</v>
      </c>
      <c r="AJ13" s="17">
        <v>0</v>
      </c>
      <c r="AK13" s="17">
        <v>0</v>
      </c>
      <c r="AL13" s="17">
        <v>0</v>
      </c>
      <c r="AM13" s="17">
        <v>0</v>
      </c>
      <c r="AN13" s="23">
        <v>0</v>
      </c>
      <c r="AO13" s="23">
        <v>0</v>
      </c>
      <c r="AP13" s="6">
        <v>39849</v>
      </c>
    </row>
    <row r="14" spans="1:42" ht="18" customHeight="1" x14ac:dyDescent="0.2">
      <c r="A14" s="13">
        <v>10</v>
      </c>
      <c r="B14" s="7" t="s">
        <v>43</v>
      </c>
      <c r="C14" s="24">
        <v>31024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71</v>
      </c>
      <c r="J14" s="24">
        <v>868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368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18">
        <v>0</v>
      </c>
      <c r="AH14" s="18">
        <v>0</v>
      </c>
      <c r="AI14" s="18">
        <v>64</v>
      </c>
      <c r="AJ14" s="18">
        <v>613</v>
      </c>
      <c r="AK14" s="18">
        <v>0</v>
      </c>
      <c r="AL14" s="18">
        <v>0</v>
      </c>
      <c r="AM14" s="18">
        <v>0</v>
      </c>
      <c r="AN14" s="24">
        <v>0</v>
      </c>
      <c r="AO14" s="24">
        <v>0</v>
      </c>
      <c r="AP14" s="8">
        <v>33008</v>
      </c>
    </row>
    <row r="15" spans="1:42" ht="18" customHeight="1" x14ac:dyDescent="0.2">
      <c r="A15" s="11">
        <v>11</v>
      </c>
      <c r="B15" s="3" t="s">
        <v>44</v>
      </c>
      <c r="C15" s="22">
        <v>1564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3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16">
        <v>0</v>
      </c>
      <c r="AH15" s="16">
        <v>0</v>
      </c>
      <c r="AI15" s="16">
        <v>5</v>
      </c>
      <c r="AJ15" s="16">
        <v>0</v>
      </c>
      <c r="AK15" s="16">
        <v>0</v>
      </c>
      <c r="AL15" s="16">
        <v>0</v>
      </c>
      <c r="AM15" s="16">
        <v>0</v>
      </c>
      <c r="AN15" s="22">
        <v>0</v>
      </c>
      <c r="AO15" s="22">
        <v>0</v>
      </c>
      <c r="AP15" s="4">
        <v>1572</v>
      </c>
    </row>
    <row r="16" spans="1:42" ht="18" customHeight="1" x14ac:dyDescent="0.2">
      <c r="A16" s="12">
        <v>12</v>
      </c>
      <c r="B16" s="5" t="s">
        <v>45</v>
      </c>
      <c r="C16" s="23">
        <v>1296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2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17">
        <v>0</v>
      </c>
      <c r="AH16" s="17">
        <v>0</v>
      </c>
      <c r="AI16" s="17">
        <v>1</v>
      </c>
      <c r="AJ16" s="17">
        <v>0</v>
      </c>
      <c r="AK16" s="17">
        <v>0</v>
      </c>
      <c r="AL16" s="17">
        <v>0</v>
      </c>
      <c r="AM16" s="17">
        <v>0</v>
      </c>
      <c r="AN16" s="23">
        <v>0</v>
      </c>
      <c r="AO16" s="23">
        <v>0</v>
      </c>
      <c r="AP16" s="6">
        <v>1299</v>
      </c>
    </row>
    <row r="17" spans="1:42" ht="18" customHeight="1" x14ac:dyDescent="0.2">
      <c r="A17" s="12">
        <v>13</v>
      </c>
      <c r="B17" s="5" t="s">
        <v>46</v>
      </c>
      <c r="C17" s="23">
        <v>1279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3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83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17">
        <v>0</v>
      </c>
      <c r="AH17" s="17">
        <v>0</v>
      </c>
      <c r="AI17" s="17">
        <v>9</v>
      </c>
      <c r="AJ17" s="17">
        <v>0</v>
      </c>
      <c r="AK17" s="17">
        <v>0</v>
      </c>
      <c r="AL17" s="17">
        <v>0</v>
      </c>
      <c r="AM17" s="17">
        <v>0</v>
      </c>
      <c r="AN17" s="23">
        <v>0</v>
      </c>
      <c r="AO17" s="23">
        <v>0</v>
      </c>
      <c r="AP17" s="6">
        <v>1374</v>
      </c>
    </row>
    <row r="18" spans="1:42" ht="18" customHeight="1" x14ac:dyDescent="0.2">
      <c r="A18" s="12">
        <v>14</v>
      </c>
      <c r="B18" s="5" t="s">
        <v>47</v>
      </c>
      <c r="C18" s="23">
        <v>1662</v>
      </c>
      <c r="D18" s="23">
        <v>0</v>
      </c>
      <c r="E18" s="23">
        <v>0</v>
      </c>
      <c r="F18" s="23">
        <v>2</v>
      </c>
      <c r="G18" s="23">
        <v>0</v>
      </c>
      <c r="H18" s="23">
        <v>0</v>
      </c>
      <c r="I18" s="23">
        <v>9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46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41</v>
      </c>
      <c r="AC18" s="23">
        <v>0</v>
      </c>
      <c r="AD18" s="23">
        <v>0</v>
      </c>
      <c r="AE18" s="23">
        <v>0</v>
      </c>
      <c r="AF18" s="23">
        <v>0</v>
      </c>
      <c r="AG18" s="17">
        <v>0</v>
      </c>
      <c r="AH18" s="17">
        <v>0</v>
      </c>
      <c r="AI18" s="17">
        <v>5</v>
      </c>
      <c r="AJ18" s="17">
        <v>0</v>
      </c>
      <c r="AK18" s="17">
        <v>0</v>
      </c>
      <c r="AL18" s="17">
        <v>0</v>
      </c>
      <c r="AM18" s="17">
        <v>0</v>
      </c>
      <c r="AN18" s="23">
        <v>0</v>
      </c>
      <c r="AO18" s="23">
        <v>0</v>
      </c>
      <c r="AP18" s="6">
        <v>1765</v>
      </c>
    </row>
    <row r="19" spans="1:42" ht="18" customHeight="1" x14ac:dyDescent="0.2">
      <c r="A19" s="13">
        <v>15</v>
      </c>
      <c r="B19" s="7" t="s">
        <v>48</v>
      </c>
      <c r="C19" s="24">
        <v>3247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4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399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18">
        <v>0</v>
      </c>
      <c r="AH19" s="18">
        <v>0</v>
      </c>
      <c r="AI19" s="18">
        <v>10</v>
      </c>
      <c r="AJ19" s="18">
        <v>0</v>
      </c>
      <c r="AK19" s="18">
        <v>0</v>
      </c>
      <c r="AL19" s="18">
        <v>0</v>
      </c>
      <c r="AM19" s="18">
        <v>0</v>
      </c>
      <c r="AN19" s="24">
        <v>0</v>
      </c>
      <c r="AO19" s="24">
        <v>0</v>
      </c>
      <c r="AP19" s="8">
        <v>3660</v>
      </c>
    </row>
    <row r="20" spans="1:42" ht="18" customHeight="1" x14ac:dyDescent="0.2">
      <c r="A20" s="11">
        <v>16</v>
      </c>
      <c r="B20" s="3" t="s">
        <v>49</v>
      </c>
      <c r="C20" s="22">
        <v>4920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12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16">
        <v>0</v>
      </c>
      <c r="AH20" s="16">
        <v>0</v>
      </c>
      <c r="AI20" s="16">
        <v>14</v>
      </c>
      <c r="AJ20" s="16">
        <v>0</v>
      </c>
      <c r="AK20" s="16">
        <v>0</v>
      </c>
      <c r="AL20" s="16">
        <v>0</v>
      </c>
      <c r="AM20" s="16">
        <v>0</v>
      </c>
      <c r="AN20" s="22">
        <v>0</v>
      </c>
      <c r="AO20" s="22">
        <v>0</v>
      </c>
      <c r="AP20" s="4">
        <v>4946</v>
      </c>
    </row>
    <row r="21" spans="1:42" ht="18" customHeight="1" x14ac:dyDescent="0.2">
      <c r="A21" s="12">
        <v>17</v>
      </c>
      <c r="B21" s="5" t="s">
        <v>51</v>
      </c>
      <c r="C21" s="23">
        <v>39014</v>
      </c>
      <c r="D21" s="23">
        <v>2691</v>
      </c>
      <c r="E21" s="23">
        <v>0</v>
      </c>
      <c r="F21" s="23">
        <v>0</v>
      </c>
      <c r="G21" s="23">
        <v>474</v>
      </c>
      <c r="H21" s="23">
        <v>0</v>
      </c>
      <c r="I21" s="23">
        <v>161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196</v>
      </c>
      <c r="P21" s="23">
        <v>0</v>
      </c>
      <c r="Q21" s="23">
        <v>0</v>
      </c>
      <c r="R21" s="23">
        <v>0</v>
      </c>
      <c r="S21" s="23">
        <v>0</v>
      </c>
      <c r="T21" s="23">
        <v>42</v>
      </c>
      <c r="U21" s="23">
        <v>82</v>
      </c>
      <c r="V21" s="23">
        <v>0</v>
      </c>
      <c r="W21" s="23">
        <v>0</v>
      </c>
      <c r="X21" s="23">
        <v>605</v>
      </c>
      <c r="Y21" s="23">
        <v>9</v>
      </c>
      <c r="Z21" s="23">
        <v>2</v>
      </c>
      <c r="AA21" s="23">
        <v>0</v>
      </c>
      <c r="AB21" s="23">
        <v>0</v>
      </c>
      <c r="AC21" s="23">
        <v>0</v>
      </c>
      <c r="AD21" s="23">
        <v>0</v>
      </c>
      <c r="AE21" s="23">
        <v>211</v>
      </c>
      <c r="AF21" s="23">
        <v>0</v>
      </c>
      <c r="AG21" s="17">
        <v>161</v>
      </c>
      <c r="AH21" s="17">
        <v>0</v>
      </c>
      <c r="AI21" s="17">
        <v>113</v>
      </c>
      <c r="AJ21" s="17">
        <v>0</v>
      </c>
      <c r="AK21" s="17">
        <v>0</v>
      </c>
      <c r="AL21" s="17">
        <v>0</v>
      </c>
      <c r="AM21" s="17">
        <v>234</v>
      </c>
      <c r="AN21" s="23">
        <v>16.8</v>
      </c>
      <c r="AO21" s="23">
        <v>248</v>
      </c>
      <c r="AP21" s="6">
        <v>44259.8</v>
      </c>
    </row>
    <row r="22" spans="1:42" ht="18" customHeight="1" x14ac:dyDescent="0.2">
      <c r="A22" s="12">
        <v>18</v>
      </c>
      <c r="B22" s="5" t="s">
        <v>52</v>
      </c>
      <c r="C22" s="23">
        <v>986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5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17">
        <v>0</v>
      </c>
      <c r="AH22" s="17">
        <v>0</v>
      </c>
      <c r="AI22" s="17">
        <v>5</v>
      </c>
      <c r="AJ22" s="17">
        <v>0</v>
      </c>
      <c r="AK22" s="17">
        <v>0</v>
      </c>
      <c r="AL22" s="17">
        <v>0</v>
      </c>
      <c r="AM22" s="17">
        <v>0</v>
      </c>
      <c r="AN22" s="23">
        <v>0</v>
      </c>
      <c r="AO22" s="23">
        <v>0</v>
      </c>
      <c r="AP22" s="6">
        <v>996</v>
      </c>
    </row>
    <row r="23" spans="1:42" ht="18" customHeight="1" x14ac:dyDescent="0.2">
      <c r="A23" s="12">
        <v>19</v>
      </c>
      <c r="B23" s="5" t="s">
        <v>53</v>
      </c>
      <c r="C23" s="23">
        <v>1887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17</v>
      </c>
      <c r="J23" s="23">
        <v>0</v>
      </c>
      <c r="K23" s="23">
        <v>0</v>
      </c>
      <c r="L23" s="23">
        <v>2</v>
      </c>
      <c r="M23" s="23">
        <v>0</v>
      </c>
      <c r="N23" s="23">
        <v>0</v>
      </c>
      <c r="O23" s="23">
        <v>30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5</v>
      </c>
      <c r="AF23" s="23">
        <v>0</v>
      </c>
      <c r="AG23" s="17">
        <v>1</v>
      </c>
      <c r="AH23" s="17">
        <v>0</v>
      </c>
      <c r="AI23" s="17">
        <v>12</v>
      </c>
      <c r="AJ23" s="17">
        <v>0</v>
      </c>
      <c r="AK23" s="17">
        <v>0</v>
      </c>
      <c r="AL23" s="17">
        <v>0</v>
      </c>
      <c r="AM23" s="17">
        <v>0</v>
      </c>
      <c r="AN23" s="23">
        <v>0</v>
      </c>
      <c r="AO23" s="23">
        <v>0</v>
      </c>
      <c r="AP23" s="6">
        <v>1954</v>
      </c>
    </row>
    <row r="24" spans="1:42" ht="18" customHeight="1" x14ac:dyDescent="0.2">
      <c r="A24" s="13">
        <v>20</v>
      </c>
      <c r="B24" s="7" t="s">
        <v>54</v>
      </c>
      <c r="C24" s="24">
        <v>5751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14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18">
        <v>0</v>
      </c>
      <c r="AH24" s="18">
        <v>0</v>
      </c>
      <c r="AI24" s="18">
        <v>22</v>
      </c>
      <c r="AJ24" s="18">
        <v>0</v>
      </c>
      <c r="AK24" s="18">
        <v>1</v>
      </c>
      <c r="AL24" s="18">
        <v>0</v>
      </c>
      <c r="AM24" s="18">
        <v>0</v>
      </c>
      <c r="AN24" s="24">
        <v>0</v>
      </c>
      <c r="AO24" s="24">
        <v>0</v>
      </c>
      <c r="AP24" s="8">
        <v>5788</v>
      </c>
    </row>
    <row r="25" spans="1:42" ht="18" customHeight="1" x14ac:dyDescent="0.2">
      <c r="A25" s="11">
        <v>21</v>
      </c>
      <c r="B25" s="3" t="s">
        <v>55</v>
      </c>
      <c r="C25" s="22">
        <v>3010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3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16">
        <v>0</v>
      </c>
      <c r="AH25" s="16">
        <v>0</v>
      </c>
      <c r="AI25" s="16">
        <v>6</v>
      </c>
      <c r="AJ25" s="16">
        <v>0</v>
      </c>
      <c r="AK25" s="16">
        <v>0</v>
      </c>
      <c r="AL25" s="16">
        <v>0</v>
      </c>
      <c r="AM25" s="16">
        <v>0</v>
      </c>
      <c r="AN25" s="22">
        <v>0</v>
      </c>
      <c r="AO25" s="22">
        <v>0</v>
      </c>
      <c r="AP25" s="4">
        <v>3024</v>
      </c>
    </row>
    <row r="26" spans="1:42" ht="18" customHeight="1" x14ac:dyDescent="0.2">
      <c r="A26" s="12">
        <v>22</v>
      </c>
      <c r="B26" s="5" t="s">
        <v>56</v>
      </c>
      <c r="C26" s="23">
        <v>2970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15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17">
        <v>0</v>
      </c>
      <c r="AH26" s="17">
        <v>0</v>
      </c>
      <c r="AI26" s="17">
        <v>10</v>
      </c>
      <c r="AJ26" s="17">
        <v>0</v>
      </c>
      <c r="AK26" s="17">
        <v>0</v>
      </c>
      <c r="AL26" s="17">
        <v>0</v>
      </c>
      <c r="AM26" s="17">
        <v>0</v>
      </c>
      <c r="AN26" s="23">
        <v>0</v>
      </c>
      <c r="AO26" s="23">
        <v>0</v>
      </c>
      <c r="AP26" s="6">
        <v>2995</v>
      </c>
    </row>
    <row r="27" spans="1:42" ht="18" customHeight="1" x14ac:dyDescent="0.2">
      <c r="A27" s="12">
        <v>23</v>
      </c>
      <c r="B27" s="5" t="s">
        <v>57</v>
      </c>
      <c r="C27" s="23">
        <v>12871</v>
      </c>
      <c r="D27" s="23">
        <v>0</v>
      </c>
      <c r="E27" s="23">
        <v>0</v>
      </c>
      <c r="F27" s="23">
        <v>0</v>
      </c>
      <c r="G27" s="23">
        <v>0</v>
      </c>
      <c r="H27" s="23">
        <v>2</v>
      </c>
      <c r="I27" s="23">
        <v>33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0.33250000000000002</v>
      </c>
      <c r="Q27" s="23">
        <v>0</v>
      </c>
      <c r="R27" s="23">
        <v>8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57</v>
      </c>
      <c r="AE27" s="23">
        <v>0</v>
      </c>
      <c r="AF27" s="23">
        <v>2</v>
      </c>
      <c r="AG27" s="17">
        <v>0</v>
      </c>
      <c r="AH27" s="17">
        <v>0</v>
      </c>
      <c r="AI27" s="17">
        <v>17</v>
      </c>
      <c r="AJ27" s="17">
        <v>0</v>
      </c>
      <c r="AK27" s="17">
        <v>0</v>
      </c>
      <c r="AL27" s="17">
        <v>0</v>
      </c>
      <c r="AM27" s="17">
        <v>0</v>
      </c>
      <c r="AN27" s="23">
        <v>0</v>
      </c>
      <c r="AO27" s="23">
        <v>0</v>
      </c>
      <c r="AP27" s="6">
        <v>12990.3325</v>
      </c>
    </row>
    <row r="28" spans="1:42" ht="18" customHeight="1" x14ac:dyDescent="0.2">
      <c r="A28" s="12">
        <v>24</v>
      </c>
      <c r="B28" s="5" t="s">
        <v>58</v>
      </c>
      <c r="C28" s="23">
        <v>4546</v>
      </c>
      <c r="D28" s="23">
        <v>0</v>
      </c>
      <c r="E28" s="23">
        <v>0</v>
      </c>
      <c r="F28" s="23">
        <v>0</v>
      </c>
      <c r="G28" s="23">
        <v>1</v>
      </c>
      <c r="H28" s="23">
        <v>0</v>
      </c>
      <c r="I28" s="23">
        <v>16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3</v>
      </c>
      <c r="Y28" s="23">
        <v>218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10</v>
      </c>
      <c r="AF28" s="23">
        <v>0</v>
      </c>
      <c r="AG28" s="17">
        <v>0</v>
      </c>
      <c r="AH28" s="17">
        <v>0</v>
      </c>
      <c r="AI28" s="17">
        <v>9</v>
      </c>
      <c r="AJ28" s="17">
        <v>0</v>
      </c>
      <c r="AK28" s="17">
        <v>0</v>
      </c>
      <c r="AL28" s="17">
        <v>0</v>
      </c>
      <c r="AM28" s="17">
        <v>0</v>
      </c>
      <c r="AN28" s="23">
        <v>0</v>
      </c>
      <c r="AO28" s="23">
        <v>0</v>
      </c>
      <c r="AP28" s="6">
        <v>4803</v>
      </c>
    </row>
    <row r="29" spans="1:42" ht="18" customHeight="1" x14ac:dyDescent="0.2">
      <c r="A29" s="13">
        <v>25</v>
      </c>
      <c r="B29" s="7" t="s">
        <v>59</v>
      </c>
      <c r="C29" s="24">
        <v>2151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3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10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18">
        <v>0</v>
      </c>
      <c r="AH29" s="18">
        <v>0</v>
      </c>
      <c r="AI29" s="18">
        <v>11</v>
      </c>
      <c r="AJ29" s="18">
        <v>0</v>
      </c>
      <c r="AK29" s="18">
        <v>0</v>
      </c>
      <c r="AL29" s="18">
        <v>0</v>
      </c>
      <c r="AM29" s="18">
        <v>0</v>
      </c>
      <c r="AN29" s="24">
        <v>0</v>
      </c>
      <c r="AO29" s="24">
        <v>0</v>
      </c>
      <c r="AP29" s="8">
        <v>2175</v>
      </c>
    </row>
    <row r="30" spans="1:42" ht="18" customHeight="1" x14ac:dyDescent="0.2">
      <c r="A30" s="11">
        <v>26</v>
      </c>
      <c r="B30" s="3" t="s">
        <v>60</v>
      </c>
      <c r="C30" s="22">
        <v>47343</v>
      </c>
      <c r="D30" s="22">
        <v>0</v>
      </c>
      <c r="E30" s="22">
        <v>0</v>
      </c>
      <c r="F30" s="22">
        <v>0</v>
      </c>
      <c r="G30" s="22">
        <v>0</v>
      </c>
      <c r="H30" s="22">
        <v>69</v>
      </c>
      <c r="I30" s="22">
        <v>187</v>
      </c>
      <c r="J30" s="22">
        <v>0</v>
      </c>
      <c r="K30" s="22">
        <v>167</v>
      </c>
      <c r="L30" s="22">
        <v>432</v>
      </c>
      <c r="M30" s="22">
        <v>4.7600000000000007</v>
      </c>
      <c r="N30" s="22">
        <v>236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275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4</v>
      </c>
      <c r="AD30" s="22">
        <v>0</v>
      </c>
      <c r="AE30" s="22">
        <v>0</v>
      </c>
      <c r="AF30" s="22">
        <v>0</v>
      </c>
      <c r="AG30" s="16">
        <v>0</v>
      </c>
      <c r="AH30" s="16">
        <v>0</v>
      </c>
      <c r="AI30" s="16">
        <v>158</v>
      </c>
      <c r="AJ30" s="16">
        <v>0</v>
      </c>
      <c r="AK30" s="16">
        <v>0</v>
      </c>
      <c r="AL30" s="16">
        <v>0</v>
      </c>
      <c r="AM30" s="16">
        <v>0</v>
      </c>
      <c r="AN30" s="22">
        <v>0</v>
      </c>
      <c r="AO30" s="22">
        <v>0</v>
      </c>
      <c r="AP30" s="4">
        <v>48875.76</v>
      </c>
    </row>
    <row r="31" spans="1:42" ht="18" customHeight="1" x14ac:dyDescent="0.2">
      <c r="A31" s="12">
        <v>27</v>
      </c>
      <c r="B31" s="5" t="s">
        <v>61</v>
      </c>
      <c r="C31" s="23">
        <v>5593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11</v>
      </c>
      <c r="J31" s="23">
        <v>3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1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17">
        <v>0</v>
      </c>
      <c r="AH31" s="17">
        <v>0</v>
      </c>
      <c r="AI31" s="17">
        <v>20</v>
      </c>
      <c r="AJ31" s="17">
        <v>0</v>
      </c>
      <c r="AK31" s="17">
        <v>0</v>
      </c>
      <c r="AL31" s="17">
        <v>0</v>
      </c>
      <c r="AM31" s="17">
        <v>0</v>
      </c>
      <c r="AN31" s="23">
        <v>0</v>
      </c>
      <c r="AO31" s="23">
        <v>0</v>
      </c>
      <c r="AP31" s="6">
        <v>5628</v>
      </c>
    </row>
    <row r="32" spans="1:42" ht="18" customHeight="1" x14ac:dyDescent="0.2">
      <c r="A32" s="12">
        <v>28</v>
      </c>
      <c r="B32" s="5" t="s">
        <v>62</v>
      </c>
      <c r="C32" s="23">
        <v>29612</v>
      </c>
      <c r="D32" s="23">
        <v>0</v>
      </c>
      <c r="E32" s="23">
        <v>0</v>
      </c>
      <c r="F32" s="23">
        <v>0</v>
      </c>
      <c r="G32" s="23">
        <v>0</v>
      </c>
      <c r="H32" s="23">
        <v>1</v>
      </c>
      <c r="I32" s="23">
        <v>117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10.64</v>
      </c>
      <c r="Q32" s="23">
        <v>0</v>
      </c>
      <c r="R32" s="23">
        <v>397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1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736</v>
      </c>
      <c r="AE32" s="23">
        <v>0</v>
      </c>
      <c r="AF32" s="23">
        <v>589</v>
      </c>
      <c r="AG32" s="17">
        <v>0</v>
      </c>
      <c r="AH32" s="17">
        <v>0</v>
      </c>
      <c r="AI32" s="17">
        <v>76</v>
      </c>
      <c r="AJ32" s="17">
        <v>0</v>
      </c>
      <c r="AK32" s="17">
        <v>0</v>
      </c>
      <c r="AL32" s="17">
        <v>0</v>
      </c>
      <c r="AM32" s="17">
        <v>0</v>
      </c>
      <c r="AN32" s="23">
        <v>0</v>
      </c>
      <c r="AO32" s="23">
        <v>0</v>
      </c>
      <c r="AP32" s="6">
        <v>31539.64</v>
      </c>
    </row>
    <row r="33" spans="1:42" ht="18" customHeight="1" x14ac:dyDescent="0.2">
      <c r="A33" s="12">
        <v>29</v>
      </c>
      <c r="B33" s="5" t="s">
        <v>63</v>
      </c>
      <c r="C33" s="23">
        <v>13946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29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1</v>
      </c>
      <c r="W33" s="23">
        <v>1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17">
        <v>0</v>
      </c>
      <c r="AH33" s="17">
        <v>0</v>
      </c>
      <c r="AI33" s="17">
        <v>29</v>
      </c>
      <c r="AJ33" s="17">
        <v>0</v>
      </c>
      <c r="AK33" s="17">
        <v>0</v>
      </c>
      <c r="AL33" s="17">
        <v>0</v>
      </c>
      <c r="AM33" s="17">
        <v>0</v>
      </c>
      <c r="AN33" s="23">
        <v>0</v>
      </c>
      <c r="AO33" s="23">
        <v>0</v>
      </c>
      <c r="AP33" s="6">
        <v>14006</v>
      </c>
    </row>
    <row r="34" spans="1:42" ht="18" customHeight="1" x14ac:dyDescent="0.2">
      <c r="A34" s="13">
        <v>30</v>
      </c>
      <c r="B34" s="7" t="s">
        <v>64</v>
      </c>
      <c r="C34" s="24">
        <v>2468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9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18">
        <v>0</v>
      </c>
      <c r="AH34" s="18">
        <v>0</v>
      </c>
      <c r="AI34" s="18">
        <v>1</v>
      </c>
      <c r="AJ34" s="18">
        <v>0</v>
      </c>
      <c r="AK34" s="18">
        <v>0</v>
      </c>
      <c r="AL34" s="18">
        <v>0</v>
      </c>
      <c r="AM34" s="18">
        <v>0</v>
      </c>
      <c r="AN34" s="24">
        <v>0</v>
      </c>
      <c r="AO34" s="24">
        <v>0</v>
      </c>
      <c r="AP34" s="8">
        <v>2478</v>
      </c>
    </row>
    <row r="35" spans="1:42" ht="18" customHeight="1" x14ac:dyDescent="0.2">
      <c r="A35" s="11">
        <v>31</v>
      </c>
      <c r="B35" s="3" t="s">
        <v>65</v>
      </c>
      <c r="C35" s="22">
        <v>5989</v>
      </c>
      <c r="D35" s="22">
        <v>0</v>
      </c>
      <c r="E35" s="22">
        <v>0</v>
      </c>
      <c r="F35" s="22">
        <v>37</v>
      </c>
      <c r="G35" s="22">
        <v>0</v>
      </c>
      <c r="H35" s="22">
        <v>0</v>
      </c>
      <c r="I35" s="22">
        <v>8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261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3</v>
      </c>
      <c r="AC35" s="22">
        <v>0</v>
      </c>
      <c r="AD35" s="22">
        <v>0</v>
      </c>
      <c r="AE35" s="22">
        <v>0</v>
      </c>
      <c r="AF35" s="22">
        <v>0</v>
      </c>
      <c r="AG35" s="16">
        <v>0</v>
      </c>
      <c r="AH35" s="16">
        <v>0</v>
      </c>
      <c r="AI35" s="16">
        <v>10</v>
      </c>
      <c r="AJ35" s="16">
        <v>0</v>
      </c>
      <c r="AK35" s="16">
        <v>0</v>
      </c>
      <c r="AL35" s="16">
        <v>0</v>
      </c>
      <c r="AM35" s="16">
        <v>0</v>
      </c>
      <c r="AN35" s="22">
        <v>0</v>
      </c>
      <c r="AO35" s="22">
        <v>0</v>
      </c>
      <c r="AP35" s="4">
        <v>6308</v>
      </c>
    </row>
    <row r="36" spans="1:42" ht="18" customHeight="1" x14ac:dyDescent="0.2">
      <c r="A36" s="12">
        <v>32</v>
      </c>
      <c r="B36" s="5" t="s">
        <v>66</v>
      </c>
      <c r="C36" s="23">
        <v>24741</v>
      </c>
      <c r="D36" s="23">
        <v>0</v>
      </c>
      <c r="E36" s="23">
        <v>0</v>
      </c>
      <c r="F36" s="23">
        <v>0</v>
      </c>
      <c r="G36" s="23">
        <v>2</v>
      </c>
      <c r="H36" s="23">
        <v>0</v>
      </c>
      <c r="I36" s="23">
        <v>143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3</v>
      </c>
      <c r="P36" s="23">
        <v>0</v>
      </c>
      <c r="Q36" s="23">
        <v>0</v>
      </c>
      <c r="R36" s="23">
        <v>0</v>
      </c>
      <c r="S36" s="23">
        <v>0</v>
      </c>
      <c r="T36" s="23">
        <v>1</v>
      </c>
      <c r="U36" s="23">
        <v>0</v>
      </c>
      <c r="V36" s="23">
        <v>0</v>
      </c>
      <c r="W36" s="23">
        <v>0</v>
      </c>
      <c r="X36" s="23">
        <v>1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16</v>
      </c>
      <c r="AF36" s="23">
        <v>0</v>
      </c>
      <c r="AG36" s="17">
        <v>0</v>
      </c>
      <c r="AH36" s="17">
        <v>0</v>
      </c>
      <c r="AI36" s="17">
        <v>76</v>
      </c>
      <c r="AJ36" s="17">
        <v>0</v>
      </c>
      <c r="AK36" s="17">
        <v>0</v>
      </c>
      <c r="AL36" s="17">
        <v>7</v>
      </c>
      <c r="AM36" s="17">
        <v>1</v>
      </c>
      <c r="AN36" s="23">
        <v>0</v>
      </c>
      <c r="AO36" s="23">
        <v>0</v>
      </c>
      <c r="AP36" s="6">
        <v>24991</v>
      </c>
    </row>
    <row r="37" spans="1:42" ht="18" customHeight="1" x14ac:dyDescent="0.2">
      <c r="A37" s="12">
        <v>33</v>
      </c>
      <c r="B37" s="5" t="s">
        <v>67</v>
      </c>
      <c r="C37" s="23">
        <v>1225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393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17">
        <v>0</v>
      </c>
      <c r="AH37" s="17">
        <v>0</v>
      </c>
      <c r="AI37" s="17">
        <v>3</v>
      </c>
      <c r="AJ37" s="17">
        <v>0</v>
      </c>
      <c r="AK37" s="17">
        <v>0</v>
      </c>
      <c r="AL37" s="17">
        <v>0</v>
      </c>
      <c r="AM37" s="17">
        <v>0</v>
      </c>
      <c r="AN37" s="23">
        <v>0</v>
      </c>
      <c r="AO37" s="23">
        <v>0</v>
      </c>
      <c r="AP37" s="6">
        <v>1623</v>
      </c>
    </row>
    <row r="38" spans="1:42" ht="18" customHeight="1" x14ac:dyDescent="0.2">
      <c r="A38" s="12">
        <v>34</v>
      </c>
      <c r="B38" s="5" t="s">
        <v>68</v>
      </c>
      <c r="C38" s="23">
        <v>3922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28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17">
        <v>0</v>
      </c>
      <c r="AH38" s="17">
        <v>1</v>
      </c>
      <c r="AI38" s="17">
        <v>46</v>
      </c>
      <c r="AJ38" s="17">
        <v>0</v>
      </c>
      <c r="AK38" s="17">
        <v>0</v>
      </c>
      <c r="AL38" s="17">
        <v>0</v>
      </c>
      <c r="AM38" s="17">
        <v>0</v>
      </c>
      <c r="AN38" s="23">
        <v>0</v>
      </c>
      <c r="AO38" s="23">
        <v>0</v>
      </c>
      <c r="AP38" s="6">
        <v>3997</v>
      </c>
    </row>
    <row r="39" spans="1:42" ht="18" customHeight="1" x14ac:dyDescent="0.2">
      <c r="A39" s="13">
        <v>35</v>
      </c>
      <c r="B39" s="7" t="s">
        <v>69</v>
      </c>
      <c r="C39" s="24">
        <v>6020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17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18">
        <v>0</v>
      </c>
      <c r="AH39" s="18">
        <v>0</v>
      </c>
      <c r="AI39" s="18">
        <v>16</v>
      </c>
      <c r="AJ39" s="18">
        <v>0</v>
      </c>
      <c r="AK39" s="18">
        <v>0</v>
      </c>
      <c r="AL39" s="18">
        <v>0</v>
      </c>
      <c r="AM39" s="18">
        <v>0</v>
      </c>
      <c r="AN39" s="24">
        <v>0</v>
      </c>
      <c r="AO39" s="24">
        <v>0</v>
      </c>
      <c r="AP39" s="8">
        <v>6053</v>
      </c>
    </row>
    <row r="40" spans="1:42" ht="18" customHeight="1" x14ac:dyDescent="0.2">
      <c r="A40" s="11">
        <v>36</v>
      </c>
      <c r="B40" s="3" t="s">
        <v>71</v>
      </c>
      <c r="C40" s="22">
        <v>14804</v>
      </c>
      <c r="D40" s="22">
        <v>25920</v>
      </c>
      <c r="E40" s="22">
        <v>3167</v>
      </c>
      <c r="F40" s="22">
        <v>0</v>
      </c>
      <c r="G40" s="22">
        <v>0</v>
      </c>
      <c r="H40" s="22">
        <v>494</v>
      </c>
      <c r="I40" s="22">
        <v>72</v>
      </c>
      <c r="J40" s="22">
        <v>0</v>
      </c>
      <c r="K40" s="22">
        <v>491</v>
      </c>
      <c r="L40" s="22">
        <v>287</v>
      </c>
      <c r="M40" s="22">
        <v>9.1000000000000014</v>
      </c>
      <c r="N40" s="22">
        <v>48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59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16">
        <v>0</v>
      </c>
      <c r="AH40" s="16">
        <v>0</v>
      </c>
      <c r="AI40" s="16">
        <v>70</v>
      </c>
      <c r="AJ40" s="16">
        <v>0</v>
      </c>
      <c r="AK40" s="16">
        <v>0</v>
      </c>
      <c r="AL40" s="16">
        <v>0</v>
      </c>
      <c r="AM40" s="16">
        <v>0</v>
      </c>
      <c r="AN40" s="22">
        <v>0</v>
      </c>
      <c r="AO40" s="22">
        <v>0</v>
      </c>
      <c r="AP40" s="4">
        <v>45421.1</v>
      </c>
    </row>
    <row r="41" spans="1:42" ht="18" customHeight="1" x14ac:dyDescent="0.2">
      <c r="A41" s="12">
        <v>37</v>
      </c>
      <c r="B41" s="5" t="s">
        <v>72</v>
      </c>
      <c r="C41" s="23">
        <v>19013</v>
      </c>
      <c r="D41" s="23">
        <v>0</v>
      </c>
      <c r="E41" s="23">
        <v>0</v>
      </c>
      <c r="F41" s="23">
        <v>6</v>
      </c>
      <c r="G41" s="23">
        <v>0</v>
      </c>
      <c r="H41" s="23">
        <v>0</v>
      </c>
      <c r="I41" s="23">
        <v>34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8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17">
        <v>0</v>
      </c>
      <c r="AH41" s="17">
        <v>46</v>
      </c>
      <c r="AI41" s="17">
        <v>41</v>
      </c>
      <c r="AJ41" s="17">
        <v>0</v>
      </c>
      <c r="AK41" s="17">
        <v>0</v>
      </c>
      <c r="AL41" s="17">
        <v>0</v>
      </c>
      <c r="AM41" s="17">
        <v>0</v>
      </c>
      <c r="AN41" s="23">
        <v>0</v>
      </c>
      <c r="AO41" s="23">
        <v>0</v>
      </c>
      <c r="AP41" s="6">
        <v>19148</v>
      </c>
    </row>
    <row r="42" spans="1:42" ht="18" customHeight="1" x14ac:dyDescent="0.2">
      <c r="A42" s="12">
        <v>38</v>
      </c>
      <c r="B42" s="5" t="s">
        <v>73</v>
      </c>
      <c r="C42" s="23">
        <v>3850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21</v>
      </c>
      <c r="J42" s="23">
        <v>0</v>
      </c>
      <c r="K42" s="23">
        <v>6</v>
      </c>
      <c r="L42" s="23">
        <v>16</v>
      </c>
      <c r="M42" s="23">
        <v>0</v>
      </c>
      <c r="N42" s="23">
        <v>6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17">
        <v>0</v>
      </c>
      <c r="AH42" s="17">
        <v>0</v>
      </c>
      <c r="AI42" s="17">
        <v>4</v>
      </c>
      <c r="AJ42" s="17">
        <v>0</v>
      </c>
      <c r="AK42" s="17">
        <v>0</v>
      </c>
      <c r="AL42" s="17">
        <v>0</v>
      </c>
      <c r="AM42" s="17">
        <v>0</v>
      </c>
      <c r="AN42" s="23">
        <v>0</v>
      </c>
      <c r="AO42" s="23">
        <v>0</v>
      </c>
      <c r="AP42" s="6">
        <v>3903</v>
      </c>
    </row>
    <row r="43" spans="1:42" ht="18" customHeight="1" x14ac:dyDescent="0.2">
      <c r="A43" s="12">
        <v>39</v>
      </c>
      <c r="B43" s="5" t="s">
        <v>74</v>
      </c>
      <c r="C43" s="23">
        <v>2730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25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7</v>
      </c>
      <c r="AF43" s="23">
        <v>0</v>
      </c>
      <c r="AG43" s="17">
        <v>0</v>
      </c>
      <c r="AH43" s="17">
        <v>0</v>
      </c>
      <c r="AI43" s="17">
        <v>9</v>
      </c>
      <c r="AJ43" s="17">
        <v>0</v>
      </c>
      <c r="AK43" s="17">
        <v>0</v>
      </c>
      <c r="AL43" s="17">
        <v>0</v>
      </c>
      <c r="AM43" s="17">
        <v>0</v>
      </c>
      <c r="AN43" s="23">
        <v>0</v>
      </c>
      <c r="AO43" s="23">
        <v>0</v>
      </c>
      <c r="AP43" s="6">
        <v>2773</v>
      </c>
    </row>
    <row r="44" spans="1:42" ht="18" customHeight="1" x14ac:dyDescent="0.2">
      <c r="A44" s="13">
        <v>40</v>
      </c>
      <c r="B44" s="7" t="s">
        <v>75</v>
      </c>
      <c r="C44" s="24">
        <v>22258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47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18">
        <v>0</v>
      </c>
      <c r="AH44" s="18">
        <v>0</v>
      </c>
      <c r="AI44" s="18">
        <v>41</v>
      </c>
      <c r="AJ44" s="18">
        <v>0</v>
      </c>
      <c r="AK44" s="18">
        <v>0</v>
      </c>
      <c r="AL44" s="18">
        <v>0</v>
      </c>
      <c r="AM44" s="18">
        <v>0</v>
      </c>
      <c r="AN44" s="24">
        <v>0</v>
      </c>
      <c r="AO44" s="24">
        <v>0</v>
      </c>
      <c r="AP44" s="8">
        <v>22346</v>
      </c>
    </row>
    <row r="45" spans="1:42" ht="18" customHeight="1" x14ac:dyDescent="0.2">
      <c r="A45" s="11">
        <v>41</v>
      </c>
      <c r="B45" s="3" t="s">
        <v>76</v>
      </c>
      <c r="C45" s="22">
        <v>1445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3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16">
        <v>0</v>
      </c>
      <c r="AH45" s="16">
        <v>0</v>
      </c>
      <c r="AI45" s="16">
        <v>7</v>
      </c>
      <c r="AJ45" s="16">
        <v>0</v>
      </c>
      <c r="AK45" s="16">
        <v>0</v>
      </c>
      <c r="AL45" s="16">
        <v>0</v>
      </c>
      <c r="AM45" s="16">
        <v>0</v>
      </c>
      <c r="AN45" s="22">
        <v>0</v>
      </c>
      <c r="AO45" s="22">
        <v>0</v>
      </c>
      <c r="AP45" s="4">
        <v>1455</v>
      </c>
    </row>
    <row r="46" spans="1:42" ht="18" customHeight="1" x14ac:dyDescent="0.2">
      <c r="A46" s="12">
        <v>42</v>
      </c>
      <c r="B46" s="5" t="s">
        <v>77</v>
      </c>
      <c r="C46" s="23">
        <v>2933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15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17">
        <v>0</v>
      </c>
      <c r="AH46" s="17">
        <v>0</v>
      </c>
      <c r="AI46" s="17">
        <v>7</v>
      </c>
      <c r="AJ46" s="17">
        <v>0</v>
      </c>
      <c r="AK46" s="17">
        <v>0</v>
      </c>
      <c r="AL46" s="17">
        <v>0</v>
      </c>
      <c r="AM46" s="17">
        <v>0</v>
      </c>
      <c r="AN46" s="23">
        <v>0</v>
      </c>
      <c r="AO46" s="23">
        <v>0</v>
      </c>
      <c r="AP46" s="6">
        <v>2955</v>
      </c>
    </row>
    <row r="47" spans="1:42" ht="18" customHeight="1" x14ac:dyDescent="0.2">
      <c r="A47" s="12">
        <v>43</v>
      </c>
      <c r="B47" s="5" t="s">
        <v>78</v>
      </c>
      <c r="C47" s="23">
        <v>4081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10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17">
        <v>0</v>
      </c>
      <c r="AH47" s="17">
        <v>0</v>
      </c>
      <c r="AI47" s="17">
        <v>7</v>
      </c>
      <c r="AJ47" s="17">
        <v>0</v>
      </c>
      <c r="AK47" s="17">
        <v>0</v>
      </c>
      <c r="AL47" s="17">
        <v>0</v>
      </c>
      <c r="AM47" s="17">
        <v>0</v>
      </c>
      <c r="AN47" s="23">
        <v>0</v>
      </c>
      <c r="AO47" s="23">
        <v>0</v>
      </c>
      <c r="AP47" s="6">
        <v>4098</v>
      </c>
    </row>
    <row r="48" spans="1:42" ht="18" customHeight="1" x14ac:dyDescent="0.2">
      <c r="A48" s="12">
        <v>44</v>
      </c>
      <c r="B48" s="5" t="s">
        <v>79</v>
      </c>
      <c r="C48" s="23">
        <v>7081</v>
      </c>
      <c r="D48" s="23">
        <v>0</v>
      </c>
      <c r="E48" s="23">
        <v>0</v>
      </c>
      <c r="F48" s="23">
        <v>0</v>
      </c>
      <c r="G48" s="23">
        <v>0</v>
      </c>
      <c r="H48" s="23">
        <v>1</v>
      </c>
      <c r="I48" s="23">
        <v>11</v>
      </c>
      <c r="J48" s="23">
        <v>0</v>
      </c>
      <c r="K48" s="23">
        <v>1</v>
      </c>
      <c r="L48" s="23">
        <v>3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17">
        <v>0</v>
      </c>
      <c r="AH48" s="17">
        <v>0</v>
      </c>
      <c r="AI48" s="17">
        <v>20</v>
      </c>
      <c r="AJ48" s="17">
        <v>0</v>
      </c>
      <c r="AK48" s="17">
        <v>0</v>
      </c>
      <c r="AL48" s="17">
        <v>0</v>
      </c>
      <c r="AM48" s="17">
        <v>0</v>
      </c>
      <c r="AN48" s="23">
        <v>0</v>
      </c>
      <c r="AO48" s="23">
        <v>0</v>
      </c>
      <c r="AP48" s="6">
        <v>7117</v>
      </c>
    </row>
    <row r="49" spans="1:42" ht="18" customHeight="1" x14ac:dyDescent="0.2">
      <c r="A49" s="13">
        <v>45</v>
      </c>
      <c r="B49" s="7" t="s">
        <v>80</v>
      </c>
      <c r="C49" s="24">
        <v>9290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22</v>
      </c>
      <c r="J49" s="24">
        <v>0</v>
      </c>
      <c r="K49" s="24">
        <v>3</v>
      </c>
      <c r="L49" s="24">
        <v>0</v>
      </c>
      <c r="M49" s="24">
        <v>0</v>
      </c>
      <c r="N49" s="24">
        <v>2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2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18">
        <v>0</v>
      </c>
      <c r="AH49" s="18">
        <v>0</v>
      </c>
      <c r="AI49" s="18">
        <v>16</v>
      </c>
      <c r="AJ49" s="18">
        <v>0</v>
      </c>
      <c r="AK49" s="18">
        <v>0</v>
      </c>
      <c r="AL49" s="18">
        <v>0</v>
      </c>
      <c r="AM49" s="18">
        <v>0</v>
      </c>
      <c r="AN49" s="24">
        <v>0</v>
      </c>
      <c r="AO49" s="24">
        <v>0</v>
      </c>
      <c r="AP49" s="8">
        <v>9335</v>
      </c>
    </row>
    <row r="50" spans="1:42" ht="18" customHeight="1" x14ac:dyDescent="0.2">
      <c r="A50" s="11">
        <v>46</v>
      </c>
      <c r="B50" s="3" t="s">
        <v>81</v>
      </c>
      <c r="C50" s="22">
        <v>1164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16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2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16">
        <v>0</v>
      </c>
      <c r="AH50" s="16">
        <v>0</v>
      </c>
      <c r="AI50" s="16">
        <v>15</v>
      </c>
      <c r="AJ50" s="16">
        <v>0</v>
      </c>
      <c r="AK50" s="16">
        <v>0</v>
      </c>
      <c r="AL50" s="16">
        <v>4</v>
      </c>
      <c r="AM50" s="16">
        <v>0</v>
      </c>
      <c r="AN50" s="22">
        <v>0</v>
      </c>
      <c r="AO50" s="22">
        <v>0</v>
      </c>
      <c r="AP50" s="4">
        <v>1201</v>
      </c>
    </row>
    <row r="51" spans="1:42" ht="18" customHeight="1" x14ac:dyDescent="0.2">
      <c r="A51" s="12">
        <v>47</v>
      </c>
      <c r="B51" s="5" t="s">
        <v>82</v>
      </c>
      <c r="C51" s="23">
        <v>3729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1</v>
      </c>
      <c r="W51" s="23">
        <v>68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17">
        <v>0</v>
      </c>
      <c r="AH51" s="17">
        <v>0</v>
      </c>
      <c r="AI51" s="17">
        <v>2</v>
      </c>
      <c r="AJ51" s="17">
        <v>0</v>
      </c>
      <c r="AK51" s="17">
        <v>0</v>
      </c>
      <c r="AL51" s="17">
        <v>0</v>
      </c>
      <c r="AM51" s="17">
        <v>0</v>
      </c>
      <c r="AN51" s="23">
        <v>0</v>
      </c>
      <c r="AO51" s="23">
        <v>0</v>
      </c>
      <c r="AP51" s="6">
        <v>3800</v>
      </c>
    </row>
    <row r="52" spans="1:42" ht="18" customHeight="1" x14ac:dyDescent="0.2">
      <c r="A52" s="12">
        <v>48</v>
      </c>
      <c r="B52" s="5" t="s">
        <v>83</v>
      </c>
      <c r="C52" s="23">
        <v>5825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31</v>
      </c>
      <c r="J52" s="23">
        <v>0</v>
      </c>
      <c r="K52" s="23">
        <v>2</v>
      </c>
      <c r="L52" s="23">
        <v>0</v>
      </c>
      <c r="M52" s="23">
        <v>0</v>
      </c>
      <c r="N52" s="23">
        <v>2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1</v>
      </c>
      <c r="W52" s="23">
        <v>14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17">
        <v>0</v>
      </c>
      <c r="AH52" s="17">
        <v>0</v>
      </c>
      <c r="AI52" s="17">
        <v>33</v>
      </c>
      <c r="AJ52" s="17">
        <v>0</v>
      </c>
      <c r="AK52" s="17">
        <v>0</v>
      </c>
      <c r="AL52" s="17">
        <v>0</v>
      </c>
      <c r="AM52" s="17">
        <v>0</v>
      </c>
      <c r="AN52" s="23">
        <v>0</v>
      </c>
      <c r="AO52" s="23">
        <v>0</v>
      </c>
      <c r="AP52" s="6">
        <v>5908</v>
      </c>
    </row>
    <row r="53" spans="1:42" ht="18" customHeight="1" x14ac:dyDescent="0.2">
      <c r="A53" s="12">
        <v>49</v>
      </c>
      <c r="B53" s="5" t="s">
        <v>84</v>
      </c>
      <c r="C53" s="23">
        <v>13367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40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1.0640000000000003</v>
      </c>
      <c r="Q53" s="23">
        <v>0</v>
      </c>
      <c r="R53" s="23">
        <v>28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2</v>
      </c>
      <c r="AE53" s="23">
        <v>0</v>
      </c>
      <c r="AF53" s="23">
        <v>109</v>
      </c>
      <c r="AG53" s="17">
        <v>0</v>
      </c>
      <c r="AH53" s="17">
        <v>0</v>
      </c>
      <c r="AI53" s="17">
        <v>73</v>
      </c>
      <c r="AJ53" s="17">
        <v>0</v>
      </c>
      <c r="AK53" s="17">
        <v>281</v>
      </c>
      <c r="AL53" s="17">
        <v>0</v>
      </c>
      <c r="AM53" s="17">
        <v>0</v>
      </c>
      <c r="AN53" s="23">
        <v>0</v>
      </c>
      <c r="AO53" s="23">
        <v>0</v>
      </c>
      <c r="AP53" s="6">
        <v>13901.064</v>
      </c>
    </row>
    <row r="54" spans="1:42" ht="18" customHeight="1" x14ac:dyDescent="0.2">
      <c r="A54" s="13">
        <v>50</v>
      </c>
      <c r="B54" s="7" t="s">
        <v>85</v>
      </c>
      <c r="C54" s="24">
        <v>7788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17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0.79800000000000015</v>
      </c>
      <c r="Q54" s="24">
        <v>0</v>
      </c>
      <c r="R54" s="24">
        <v>24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43</v>
      </c>
      <c r="AE54" s="24">
        <v>1</v>
      </c>
      <c r="AF54" s="24">
        <v>51</v>
      </c>
      <c r="AG54" s="18">
        <v>0</v>
      </c>
      <c r="AH54" s="18">
        <v>0</v>
      </c>
      <c r="AI54" s="18">
        <v>27</v>
      </c>
      <c r="AJ54" s="18">
        <v>0</v>
      </c>
      <c r="AK54" s="18">
        <v>0</v>
      </c>
      <c r="AL54" s="18">
        <v>0</v>
      </c>
      <c r="AM54" s="18">
        <v>0</v>
      </c>
      <c r="AN54" s="24">
        <v>0</v>
      </c>
      <c r="AO54" s="24">
        <v>0</v>
      </c>
      <c r="AP54" s="8">
        <v>7951.7979999999998</v>
      </c>
    </row>
    <row r="55" spans="1:42" ht="18" customHeight="1" x14ac:dyDescent="0.2">
      <c r="A55" s="11">
        <v>51</v>
      </c>
      <c r="B55" s="3" t="s">
        <v>86</v>
      </c>
      <c r="C55" s="22">
        <v>8388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23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1</v>
      </c>
      <c r="AE55" s="22">
        <v>0</v>
      </c>
      <c r="AF55" s="22">
        <v>0</v>
      </c>
      <c r="AG55" s="16">
        <v>0</v>
      </c>
      <c r="AH55" s="16">
        <v>0</v>
      </c>
      <c r="AI55" s="16">
        <v>13</v>
      </c>
      <c r="AJ55" s="16">
        <v>0</v>
      </c>
      <c r="AK55" s="16">
        <v>0</v>
      </c>
      <c r="AL55" s="16">
        <v>0</v>
      </c>
      <c r="AM55" s="16">
        <v>0</v>
      </c>
      <c r="AN55" s="22">
        <v>0</v>
      </c>
      <c r="AO55" s="22">
        <v>0</v>
      </c>
      <c r="AP55" s="4">
        <v>8425</v>
      </c>
    </row>
    <row r="56" spans="1:42" ht="18" customHeight="1" x14ac:dyDescent="0.2">
      <c r="A56" s="12">
        <v>52</v>
      </c>
      <c r="B56" s="5" t="s">
        <v>87</v>
      </c>
      <c r="C56" s="23">
        <v>37671</v>
      </c>
      <c r="D56" s="23">
        <v>0</v>
      </c>
      <c r="E56" s="23">
        <v>0</v>
      </c>
      <c r="F56" s="23">
        <v>0</v>
      </c>
      <c r="G56" s="23">
        <v>0</v>
      </c>
      <c r="H56" s="23">
        <v>2</v>
      </c>
      <c r="I56" s="23">
        <v>174</v>
      </c>
      <c r="J56" s="23">
        <v>0</v>
      </c>
      <c r="K56" s="23">
        <v>2</v>
      </c>
      <c r="L56" s="23">
        <v>1</v>
      </c>
      <c r="M56" s="23">
        <v>0.14000000000000001</v>
      </c>
      <c r="N56" s="23">
        <v>1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1</v>
      </c>
      <c r="W56" s="23">
        <v>0</v>
      </c>
      <c r="X56" s="23">
        <v>4</v>
      </c>
      <c r="Y56" s="23">
        <v>0</v>
      </c>
      <c r="Z56" s="23">
        <v>0</v>
      </c>
      <c r="AA56" s="23">
        <v>0</v>
      </c>
      <c r="AB56" s="23">
        <v>0</v>
      </c>
      <c r="AC56" s="23">
        <v>2</v>
      </c>
      <c r="AD56" s="23">
        <v>0</v>
      </c>
      <c r="AE56" s="23">
        <v>0</v>
      </c>
      <c r="AF56" s="23">
        <v>0</v>
      </c>
      <c r="AG56" s="17">
        <v>0</v>
      </c>
      <c r="AH56" s="17">
        <v>0</v>
      </c>
      <c r="AI56" s="17">
        <v>107</v>
      </c>
      <c r="AJ56" s="17">
        <v>0</v>
      </c>
      <c r="AK56" s="17">
        <v>0</v>
      </c>
      <c r="AL56" s="17">
        <v>2</v>
      </c>
      <c r="AM56" s="17">
        <v>0</v>
      </c>
      <c r="AN56" s="23">
        <v>0</v>
      </c>
      <c r="AO56" s="23">
        <v>0</v>
      </c>
      <c r="AP56" s="6">
        <v>37967.14</v>
      </c>
    </row>
    <row r="57" spans="1:42" ht="18" customHeight="1" x14ac:dyDescent="0.2">
      <c r="A57" s="12">
        <v>53</v>
      </c>
      <c r="B57" s="5" t="s">
        <v>88</v>
      </c>
      <c r="C57" s="23">
        <v>18603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171</v>
      </c>
      <c r="J57" s="23">
        <v>0</v>
      </c>
      <c r="K57" s="23">
        <v>0</v>
      </c>
      <c r="L57" s="23">
        <v>0</v>
      </c>
      <c r="M57" s="23">
        <v>0</v>
      </c>
      <c r="N57" s="23">
        <v>1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1</v>
      </c>
      <c r="AF57" s="23">
        <v>0</v>
      </c>
      <c r="AG57" s="17">
        <v>0</v>
      </c>
      <c r="AH57" s="17">
        <v>0</v>
      </c>
      <c r="AI57" s="17">
        <v>79</v>
      </c>
      <c r="AJ57" s="17">
        <v>0</v>
      </c>
      <c r="AK57" s="17">
        <v>0</v>
      </c>
      <c r="AL57" s="17">
        <v>237</v>
      </c>
      <c r="AM57" s="17">
        <v>0</v>
      </c>
      <c r="AN57" s="23">
        <v>0</v>
      </c>
      <c r="AO57" s="23">
        <v>0</v>
      </c>
      <c r="AP57" s="6">
        <v>19092</v>
      </c>
    </row>
    <row r="58" spans="1:42" ht="18" customHeight="1" x14ac:dyDescent="0.2">
      <c r="A58" s="12">
        <v>54</v>
      </c>
      <c r="B58" s="5" t="s">
        <v>89</v>
      </c>
      <c r="C58" s="23">
        <v>597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4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2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13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23">
        <v>0</v>
      </c>
      <c r="AO58" s="23">
        <v>0</v>
      </c>
      <c r="AP58" s="6">
        <v>616</v>
      </c>
    </row>
    <row r="59" spans="1:42" ht="18" customHeight="1" x14ac:dyDescent="0.2">
      <c r="A59" s="13">
        <v>55</v>
      </c>
      <c r="B59" s="7" t="s">
        <v>90</v>
      </c>
      <c r="C59" s="24">
        <v>17057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52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3</v>
      </c>
      <c r="AG59" s="18">
        <v>0</v>
      </c>
      <c r="AH59" s="18">
        <v>0</v>
      </c>
      <c r="AI59" s="18">
        <v>47</v>
      </c>
      <c r="AJ59" s="18">
        <v>0</v>
      </c>
      <c r="AK59" s="18">
        <v>0</v>
      </c>
      <c r="AL59" s="18">
        <v>0</v>
      </c>
      <c r="AM59" s="18">
        <v>0</v>
      </c>
      <c r="AN59" s="24">
        <v>0</v>
      </c>
      <c r="AO59" s="24">
        <v>0</v>
      </c>
      <c r="AP59" s="8">
        <v>17159</v>
      </c>
    </row>
    <row r="60" spans="1:42" ht="18" customHeight="1" x14ac:dyDescent="0.2">
      <c r="A60" s="11">
        <v>56</v>
      </c>
      <c r="B60" s="3" t="s">
        <v>91</v>
      </c>
      <c r="C60" s="22">
        <v>2014</v>
      </c>
      <c r="D60" s="22">
        <v>0</v>
      </c>
      <c r="E60" s="22">
        <v>0</v>
      </c>
      <c r="F60" s="22">
        <v>888</v>
      </c>
      <c r="G60" s="22">
        <v>0</v>
      </c>
      <c r="H60" s="22">
        <v>0</v>
      </c>
      <c r="I60" s="22">
        <v>12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41</v>
      </c>
      <c r="T60" s="22">
        <v>0</v>
      </c>
      <c r="U60" s="22">
        <v>0</v>
      </c>
      <c r="V60" s="22">
        <v>0</v>
      </c>
      <c r="W60" s="22">
        <v>2</v>
      </c>
      <c r="X60" s="22">
        <v>0</v>
      </c>
      <c r="Y60" s="22">
        <v>0</v>
      </c>
      <c r="Z60" s="22">
        <v>0</v>
      </c>
      <c r="AA60" s="22">
        <v>0</v>
      </c>
      <c r="AB60" s="22">
        <v>124</v>
      </c>
      <c r="AC60" s="22">
        <v>0</v>
      </c>
      <c r="AD60" s="22">
        <v>0</v>
      </c>
      <c r="AE60" s="22">
        <v>0</v>
      </c>
      <c r="AF60" s="22">
        <v>0</v>
      </c>
      <c r="AG60" s="16">
        <v>0</v>
      </c>
      <c r="AH60" s="16">
        <v>0</v>
      </c>
      <c r="AI60" s="16">
        <v>6</v>
      </c>
      <c r="AJ60" s="16">
        <v>0</v>
      </c>
      <c r="AK60" s="16">
        <v>0</v>
      </c>
      <c r="AL60" s="16">
        <v>0</v>
      </c>
      <c r="AM60" s="16">
        <v>0</v>
      </c>
      <c r="AN60" s="22">
        <v>0</v>
      </c>
      <c r="AO60" s="22">
        <v>0</v>
      </c>
      <c r="AP60" s="4">
        <v>3087</v>
      </c>
    </row>
    <row r="61" spans="1:42" ht="18" customHeight="1" x14ac:dyDescent="0.2">
      <c r="A61" s="12">
        <v>57</v>
      </c>
      <c r="B61" s="5" t="s">
        <v>92</v>
      </c>
      <c r="C61" s="23">
        <v>9229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17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0.33250000000000002</v>
      </c>
      <c r="Q61" s="23">
        <v>0</v>
      </c>
      <c r="R61" s="23">
        <v>4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43</v>
      </c>
      <c r="AE61" s="23">
        <v>0</v>
      </c>
      <c r="AF61" s="23">
        <v>10</v>
      </c>
      <c r="AG61" s="17">
        <v>0</v>
      </c>
      <c r="AH61" s="17">
        <v>0</v>
      </c>
      <c r="AI61" s="17">
        <v>26</v>
      </c>
      <c r="AJ61" s="17">
        <v>0</v>
      </c>
      <c r="AK61" s="17">
        <v>0</v>
      </c>
      <c r="AL61" s="17">
        <v>0</v>
      </c>
      <c r="AM61" s="17">
        <v>0</v>
      </c>
      <c r="AN61" s="23">
        <v>0</v>
      </c>
      <c r="AO61" s="23">
        <v>0</v>
      </c>
      <c r="AP61" s="6">
        <v>9329.3325000000004</v>
      </c>
    </row>
    <row r="62" spans="1:42" ht="18" customHeight="1" x14ac:dyDescent="0.2">
      <c r="A62" s="12">
        <v>58</v>
      </c>
      <c r="B62" s="5" t="s">
        <v>93</v>
      </c>
      <c r="C62" s="23">
        <v>8275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23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17">
        <v>0</v>
      </c>
      <c r="AH62" s="17">
        <v>0</v>
      </c>
      <c r="AI62" s="17">
        <v>40</v>
      </c>
      <c r="AJ62" s="17">
        <v>0</v>
      </c>
      <c r="AK62" s="17">
        <v>0</v>
      </c>
      <c r="AL62" s="17">
        <v>0</v>
      </c>
      <c r="AM62" s="17">
        <v>0</v>
      </c>
      <c r="AN62" s="23">
        <v>0</v>
      </c>
      <c r="AO62" s="23">
        <v>0</v>
      </c>
      <c r="AP62" s="6">
        <v>8338</v>
      </c>
    </row>
    <row r="63" spans="1:42" ht="18" customHeight="1" x14ac:dyDescent="0.2">
      <c r="A63" s="12">
        <v>59</v>
      </c>
      <c r="B63" s="5" t="s">
        <v>94</v>
      </c>
      <c r="C63" s="23">
        <v>5092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13</v>
      </c>
      <c r="J63" s="23">
        <v>0</v>
      </c>
      <c r="K63" s="23">
        <v>0</v>
      </c>
      <c r="L63" s="23">
        <v>0</v>
      </c>
      <c r="M63" s="23">
        <v>0</v>
      </c>
      <c r="N63" s="23">
        <v>1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145</v>
      </c>
      <c r="AD63" s="23">
        <v>0</v>
      </c>
      <c r="AE63" s="23">
        <v>0</v>
      </c>
      <c r="AF63" s="23">
        <v>0</v>
      </c>
      <c r="AG63" s="17">
        <v>0</v>
      </c>
      <c r="AH63" s="17">
        <v>0</v>
      </c>
      <c r="AI63" s="17">
        <v>16</v>
      </c>
      <c r="AJ63" s="17">
        <v>0</v>
      </c>
      <c r="AK63" s="17">
        <v>0</v>
      </c>
      <c r="AL63" s="17">
        <v>0</v>
      </c>
      <c r="AM63" s="17">
        <v>0</v>
      </c>
      <c r="AN63" s="23">
        <v>0</v>
      </c>
      <c r="AO63" s="23">
        <v>0</v>
      </c>
      <c r="AP63" s="6">
        <v>5267</v>
      </c>
    </row>
    <row r="64" spans="1:42" ht="18" customHeight="1" x14ac:dyDescent="0.2">
      <c r="A64" s="13">
        <v>60</v>
      </c>
      <c r="B64" s="7" t="s">
        <v>95</v>
      </c>
      <c r="C64" s="24">
        <v>6119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34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2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18">
        <v>0</v>
      </c>
      <c r="AH64" s="18">
        <v>1</v>
      </c>
      <c r="AI64" s="18">
        <v>10</v>
      </c>
      <c r="AJ64" s="18">
        <v>0</v>
      </c>
      <c r="AK64" s="18">
        <v>0</v>
      </c>
      <c r="AL64" s="18">
        <v>0</v>
      </c>
      <c r="AM64" s="18">
        <v>0</v>
      </c>
      <c r="AN64" s="24">
        <v>0</v>
      </c>
      <c r="AO64" s="24">
        <v>0</v>
      </c>
      <c r="AP64" s="8">
        <v>6166</v>
      </c>
    </row>
    <row r="65" spans="1:42" ht="18" customHeight="1" x14ac:dyDescent="0.2">
      <c r="A65" s="11">
        <v>61</v>
      </c>
      <c r="B65" s="3" t="s">
        <v>96</v>
      </c>
      <c r="C65" s="22">
        <v>3581</v>
      </c>
      <c r="D65" s="22">
        <v>0</v>
      </c>
      <c r="E65" s="22">
        <v>0</v>
      </c>
      <c r="F65" s="22">
        <v>0</v>
      </c>
      <c r="G65" s="22">
        <v>2</v>
      </c>
      <c r="H65" s="22">
        <v>0</v>
      </c>
      <c r="I65" s="22">
        <v>17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3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4</v>
      </c>
      <c r="Y65" s="22">
        <v>39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12</v>
      </c>
      <c r="AF65" s="22">
        <v>0</v>
      </c>
      <c r="AG65" s="16">
        <v>0</v>
      </c>
      <c r="AH65" s="16">
        <v>0</v>
      </c>
      <c r="AI65" s="16">
        <v>8</v>
      </c>
      <c r="AJ65" s="16">
        <v>0</v>
      </c>
      <c r="AK65" s="16">
        <v>0</v>
      </c>
      <c r="AL65" s="16">
        <v>0</v>
      </c>
      <c r="AM65" s="16">
        <v>1</v>
      </c>
      <c r="AN65" s="22">
        <v>0</v>
      </c>
      <c r="AO65" s="22">
        <v>0</v>
      </c>
      <c r="AP65" s="4">
        <v>3667</v>
      </c>
    </row>
    <row r="66" spans="1:42" ht="18" customHeight="1" x14ac:dyDescent="0.2">
      <c r="A66" s="12">
        <v>62</v>
      </c>
      <c r="B66" s="5" t="s">
        <v>97</v>
      </c>
      <c r="C66" s="23">
        <v>2070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6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17">
        <v>0</v>
      </c>
      <c r="AH66" s="17">
        <v>0</v>
      </c>
      <c r="AI66" s="17">
        <v>5</v>
      </c>
      <c r="AJ66" s="17">
        <v>0</v>
      </c>
      <c r="AK66" s="17">
        <v>0</v>
      </c>
      <c r="AL66" s="17">
        <v>0</v>
      </c>
      <c r="AM66" s="17">
        <v>0</v>
      </c>
      <c r="AN66" s="23">
        <v>0</v>
      </c>
      <c r="AO66" s="23">
        <v>0</v>
      </c>
      <c r="AP66" s="6">
        <v>2081</v>
      </c>
    </row>
    <row r="67" spans="1:42" ht="18" customHeight="1" x14ac:dyDescent="0.2">
      <c r="A67" s="12">
        <v>63</v>
      </c>
      <c r="B67" s="5" t="s">
        <v>98</v>
      </c>
      <c r="C67" s="23">
        <v>2031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1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1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17">
        <v>0</v>
      </c>
      <c r="AH67" s="17">
        <v>0</v>
      </c>
      <c r="AI67" s="17">
        <v>3</v>
      </c>
      <c r="AJ67" s="17">
        <v>0</v>
      </c>
      <c r="AK67" s="17">
        <v>0</v>
      </c>
      <c r="AL67" s="17">
        <v>0</v>
      </c>
      <c r="AM67" s="17">
        <v>0</v>
      </c>
      <c r="AN67" s="23">
        <v>0</v>
      </c>
      <c r="AO67" s="23">
        <v>0</v>
      </c>
      <c r="AP67" s="6">
        <v>2036</v>
      </c>
    </row>
    <row r="68" spans="1:42" ht="18" customHeight="1" x14ac:dyDescent="0.2">
      <c r="A68" s="12">
        <v>64</v>
      </c>
      <c r="B68" s="5" t="s">
        <v>99</v>
      </c>
      <c r="C68" s="23">
        <v>2298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1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17">
        <v>0</v>
      </c>
      <c r="AH68" s="17">
        <v>0</v>
      </c>
      <c r="AI68" s="17">
        <v>6</v>
      </c>
      <c r="AJ68" s="17">
        <v>0</v>
      </c>
      <c r="AK68" s="17">
        <v>0</v>
      </c>
      <c r="AL68" s="17">
        <v>0</v>
      </c>
      <c r="AM68" s="17">
        <v>0</v>
      </c>
      <c r="AN68" s="23">
        <v>0</v>
      </c>
      <c r="AO68" s="23">
        <v>0</v>
      </c>
      <c r="AP68" s="6">
        <v>2305</v>
      </c>
    </row>
    <row r="69" spans="1:42" ht="18" customHeight="1" x14ac:dyDescent="0.2">
      <c r="A69" s="13">
        <v>65</v>
      </c>
      <c r="B69" s="7" t="s">
        <v>100</v>
      </c>
      <c r="C69" s="24">
        <v>7999</v>
      </c>
      <c r="D69" s="24">
        <v>0</v>
      </c>
      <c r="E69" s="24">
        <v>0</v>
      </c>
      <c r="F69" s="24">
        <v>3</v>
      </c>
      <c r="G69" s="24">
        <v>0</v>
      </c>
      <c r="H69" s="24">
        <v>0</v>
      </c>
      <c r="I69" s="24">
        <v>13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18">
        <v>0</v>
      </c>
      <c r="AH69" s="18">
        <v>112</v>
      </c>
      <c r="AI69" s="18">
        <v>7</v>
      </c>
      <c r="AJ69" s="18">
        <v>0</v>
      </c>
      <c r="AK69" s="18">
        <v>0</v>
      </c>
      <c r="AL69" s="18">
        <v>0</v>
      </c>
      <c r="AM69" s="18">
        <v>0</v>
      </c>
      <c r="AN69" s="24">
        <v>0</v>
      </c>
      <c r="AO69" s="24">
        <v>0</v>
      </c>
      <c r="AP69" s="8">
        <v>8134</v>
      </c>
    </row>
    <row r="70" spans="1:42" ht="18" customHeight="1" x14ac:dyDescent="0.2">
      <c r="A70" s="11">
        <v>66</v>
      </c>
      <c r="B70" s="3" t="s">
        <v>101</v>
      </c>
      <c r="C70" s="22">
        <v>1420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4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486</v>
      </c>
      <c r="AD70" s="22">
        <v>0</v>
      </c>
      <c r="AE70" s="22">
        <v>0</v>
      </c>
      <c r="AF70" s="22">
        <v>0</v>
      </c>
      <c r="AG70" s="16">
        <v>0</v>
      </c>
      <c r="AH70" s="16">
        <v>0</v>
      </c>
      <c r="AI70" s="16">
        <v>3</v>
      </c>
      <c r="AJ70" s="16">
        <v>0</v>
      </c>
      <c r="AK70" s="16">
        <v>0</v>
      </c>
      <c r="AL70" s="16">
        <v>0</v>
      </c>
      <c r="AM70" s="16">
        <v>0</v>
      </c>
      <c r="AN70" s="22">
        <v>0</v>
      </c>
      <c r="AO70" s="22">
        <v>0</v>
      </c>
      <c r="AP70" s="4">
        <v>1913</v>
      </c>
    </row>
    <row r="71" spans="1:42" ht="18" customHeight="1" x14ac:dyDescent="0.2">
      <c r="A71" s="12">
        <v>67</v>
      </c>
      <c r="B71" s="5" t="s">
        <v>102</v>
      </c>
      <c r="C71" s="23">
        <v>5264</v>
      </c>
      <c r="D71" s="23">
        <v>0</v>
      </c>
      <c r="E71" s="23">
        <v>0</v>
      </c>
      <c r="F71" s="23">
        <v>0</v>
      </c>
      <c r="G71" s="23">
        <v>3</v>
      </c>
      <c r="H71" s="23">
        <v>0</v>
      </c>
      <c r="I71" s="23">
        <v>27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16</v>
      </c>
      <c r="P71" s="23">
        <v>0</v>
      </c>
      <c r="Q71" s="23">
        <v>0</v>
      </c>
      <c r="R71" s="23">
        <v>0</v>
      </c>
      <c r="S71" s="23">
        <v>0</v>
      </c>
      <c r="T71" s="23">
        <v>1</v>
      </c>
      <c r="U71" s="23">
        <v>1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7</v>
      </c>
      <c r="AF71" s="23">
        <v>0</v>
      </c>
      <c r="AG71" s="17">
        <v>5</v>
      </c>
      <c r="AH71" s="17">
        <v>0</v>
      </c>
      <c r="AI71" s="17">
        <v>7</v>
      </c>
      <c r="AJ71" s="17">
        <v>0</v>
      </c>
      <c r="AK71" s="17">
        <v>0</v>
      </c>
      <c r="AL71" s="17">
        <v>0</v>
      </c>
      <c r="AM71" s="17">
        <v>0</v>
      </c>
      <c r="AN71" s="23">
        <v>0</v>
      </c>
      <c r="AO71" s="23">
        <v>0</v>
      </c>
      <c r="AP71" s="6">
        <v>5331</v>
      </c>
    </row>
    <row r="72" spans="1:42" s="170" customFormat="1" ht="18" customHeight="1" x14ac:dyDescent="0.2">
      <c r="A72" s="12">
        <v>68</v>
      </c>
      <c r="B72" s="5" t="s">
        <v>103</v>
      </c>
      <c r="C72" s="23">
        <v>1413</v>
      </c>
      <c r="D72" s="23">
        <v>0</v>
      </c>
      <c r="E72" s="23">
        <v>0</v>
      </c>
      <c r="F72" s="23">
        <v>0</v>
      </c>
      <c r="G72" s="23">
        <v>10</v>
      </c>
      <c r="H72" s="23">
        <v>0</v>
      </c>
      <c r="I72" s="23">
        <v>8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286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8</v>
      </c>
      <c r="V72" s="23">
        <v>0</v>
      </c>
      <c r="W72" s="23">
        <v>0</v>
      </c>
      <c r="X72" s="23">
        <v>8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7</v>
      </c>
      <c r="AF72" s="23">
        <v>0</v>
      </c>
      <c r="AG72" s="17">
        <v>146</v>
      </c>
      <c r="AH72" s="17">
        <v>0</v>
      </c>
      <c r="AI72" s="17">
        <v>10</v>
      </c>
      <c r="AJ72" s="17">
        <v>0</v>
      </c>
      <c r="AK72" s="17">
        <v>0</v>
      </c>
      <c r="AL72" s="17">
        <v>0</v>
      </c>
      <c r="AM72" s="17">
        <v>7</v>
      </c>
      <c r="AN72" s="23">
        <v>0</v>
      </c>
      <c r="AO72" s="23">
        <v>0</v>
      </c>
      <c r="AP72" s="6">
        <v>1903</v>
      </c>
    </row>
    <row r="73" spans="1:42" x14ac:dyDescent="0.2">
      <c r="A73" s="14">
        <v>69</v>
      </c>
      <c r="B73" s="9" t="s">
        <v>104</v>
      </c>
      <c r="C73" s="25">
        <v>4530</v>
      </c>
      <c r="D73" s="25">
        <v>0</v>
      </c>
      <c r="E73" s="25">
        <v>0</v>
      </c>
      <c r="F73" s="25">
        <v>0</v>
      </c>
      <c r="G73" s="25">
        <v>4</v>
      </c>
      <c r="H73" s="25">
        <v>0</v>
      </c>
      <c r="I73" s="25">
        <v>26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1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2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11</v>
      </c>
      <c r="AF73" s="25">
        <v>0</v>
      </c>
      <c r="AG73" s="19">
        <v>0</v>
      </c>
      <c r="AH73" s="19">
        <v>0</v>
      </c>
      <c r="AI73" s="19">
        <v>5</v>
      </c>
      <c r="AJ73" s="19">
        <v>0</v>
      </c>
      <c r="AK73" s="19">
        <v>0</v>
      </c>
      <c r="AL73" s="19">
        <v>0</v>
      </c>
      <c r="AM73" s="19">
        <v>3</v>
      </c>
      <c r="AN73" s="25">
        <v>0</v>
      </c>
      <c r="AO73" s="25">
        <v>0</v>
      </c>
      <c r="AP73" s="10">
        <v>4582</v>
      </c>
    </row>
    <row r="74" spans="1:42" ht="13.5" thickBot="1" x14ac:dyDescent="0.25">
      <c r="A74" s="171"/>
      <c r="B74" s="15" t="s">
        <v>107</v>
      </c>
      <c r="C74" s="172">
        <v>634708</v>
      </c>
      <c r="D74" s="172">
        <v>29280</v>
      </c>
      <c r="E74" s="172">
        <v>3167</v>
      </c>
      <c r="F74" s="172">
        <v>936</v>
      </c>
      <c r="G74" s="172">
        <v>497</v>
      </c>
      <c r="H74" s="172">
        <v>569</v>
      </c>
      <c r="I74" s="172">
        <v>2218</v>
      </c>
      <c r="J74" s="172">
        <v>871</v>
      </c>
      <c r="K74" s="172">
        <v>672</v>
      </c>
      <c r="L74" s="172">
        <v>741</v>
      </c>
      <c r="M74" s="172">
        <v>14.000000000000004</v>
      </c>
      <c r="N74" s="172">
        <v>297</v>
      </c>
      <c r="O74" s="172">
        <v>539</v>
      </c>
      <c r="P74" s="172">
        <v>13.3</v>
      </c>
      <c r="Q74" s="172">
        <v>395</v>
      </c>
      <c r="R74" s="172">
        <v>463</v>
      </c>
      <c r="S74" s="173">
        <v>384</v>
      </c>
      <c r="T74" s="172">
        <v>44</v>
      </c>
      <c r="U74" s="172">
        <v>92</v>
      </c>
      <c r="V74" s="172">
        <v>340</v>
      </c>
      <c r="W74" s="172">
        <v>97</v>
      </c>
      <c r="X74" s="172">
        <v>630</v>
      </c>
      <c r="Y74" s="172">
        <v>272</v>
      </c>
      <c r="Z74" s="172">
        <v>500</v>
      </c>
      <c r="AA74" s="172">
        <v>370</v>
      </c>
      <c r="AB74" s="172">
        <v>168</v>
      </c>
      <c r="AC74" s="172">
        <v>637</v>
      </c>
      <c r="AD74" s="172">
        <v>885</v>
      </c>
      <c r="AE74" s="172">
        <v>303</v>
      </c>
      <c r="AF74" s="172">
        <v>777</v>
      </c>
      <c r="AG74" s="172">
        <v>313</v>
      </c>
      <c r="AH74" s="172">
        <v>160</v>
      </c>
      <c r="AI74" s="172">
        <v>1823</v>
      </c>
      <c r="AJ74" s="172">
        <v>613</v>
      </c>
      <c r="AK74" s="172">
        <v>282</v>
      </c>
      <c r="AL74" s="172">
        <v>250</v>
      </c>
      <c r="AM74" s="172">
        <v>246</v>
      </c>
      <c r="AN74" s="172">
        <v>16.8</v>
      </c>
      <c r="AO74" s="172">
        <v>248</v>
      </c>
      <c r="AP74" s="172">
        <v>684831.1</v>
      </c>
    </row>
    <row r="75" spans="1:42" ht="13.5" thickTop="1" x14ac:dyDescent="0.2"/>
  </sheetData>
  <mergeCells count="6">
    <mergeCell ref="A3:A4"/>
    <mergeCell ref="B3:B4"/>
    <mergeCell ref="C3:C4"/>
    <mergeCell ref="D3:D4"/>
    <mergeCell ref="E3:E4"/>
    <mergeCell ref="AP3:AP4"/>
  </mergeCells>
  <pageMargins left="0.35" right="0.35" top="0.5" bottom="0.5" header="0.3" footer="0.3"/>
  <pageSetup paperSize="5" scale="64" orientation="portrait" r:id="rId1"/>
  <headerFooter>
    <oddFooter>&amp;L&amp;8&amp;Z&amp;F</oddFooter>
  </headerFooter>
  <colBreaks count="1" manualBreakCount="1">
    <brk id="3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FY17-18 Initial Type 5</vt:lpstr>
      <vt:lpstr>Detail Calculation exclude debt</vt:lpstr>
      <vt:lpstr>Detail Calculation for debt</vt:lpstr>
      <vt:lpstr>2.1.17 SIS</vt:lpstr>
      <vt:lpstr>'2.1.17 SIS'!Print_Area</vt:lpstr>
      <vt:lpstr>'Detail Calculation exclude debt'!Print_Area</vt:lpstr>
      <vt:lpstr>'Detail Calculation for debt'!Print_Area</vt:lpstr>
      <vt:lpstr>'FY17-18 Initial Type 5'!Print_Area</vt:lpstr>
      <vt:lpstr>'2.1.17 SIS'!Print_Titles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Kristen B. Smith</cp:lastModifiedBy>
  <cp:lastPrinted>2017-07-11T14:54:32Z</cp:lastPrinted>
  <dcterms:created xsi:type="dcterms:W3CDTF">2002-01-31T14:19:47Z</dcterms:created>
  <dcterms:modified xsi:type="dcterms:W3CDTF">2017-07-11T14:54:34Z</dcterms:modified>
</cp:coreProperties>
</file>