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efty1/Dropbox/louisiana/NSFY Phase II Implementation Materials/2017 Micro-Enterprise Credential Retreat/Statewide Micro-Enterprise Materials/28 Pass the Certiport ESB Certification Exam/"/>
    </mc:Choice>
  </mc:AlternateContent>
  <bookViews>
    <workbookView xWindow="3560" yWindow="780" windowWidth="18600" windowHeight="181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B20" i="1"/>
  <c r="B21" i="1"/>
  <c r="C21" i="1"/>
  <c r="B26" i="1"/>
  <c r="B27" i="1"/>
  <c r="C27" i="1"/>
  <c r="C30" i="1"/>
  <c r="B30" i="1"/>
  <c r="C26" i="1"/>
  <c r="C20" i="1"/>
  <c r="C16" i="1"/>
  <c r="F3" i="1"/>
  <c r="F2" i="1"/>
  <c r="F8" i="1"/>
  <c r="B5" i="1"/>
  <c r="B13" i="1"/>
</calcChain>
</file>

<file path=xl/sharedStrings.xml><?xml version="1.0" encoding="utf-8"?>
<sst xmlns="http://schemas.openxmlformats.org/spreadsheetml/2006/main" count="34" uniqueCount="33">
  <si>
    <t>Sales</t>
  </si>
  <si>
    <t>Direct Costs</t>
  </si>
  <si>
    <t>Overhead</t>
  </si>
  <si>
    <t>SG&amp;A</t>
  </si>
  <si>
    <t>Pre-Tax Operating Cash Flow</t>
  </si>
  <si>
    <t>Non-Operating Cash Flow Items</t>
  </si>
  <si>
    <t>Asset Sales</t>
  </si>
  <si>
    <t>A/R Collections</t>
  </si>
  <si>
    <t>Asset Purchases</t>
  </si>
  <si>
    <t>Dividend Payment</t>
  </si>
  <si>
    <t>Net Cash Flow (Pre-Tax)</t>
  </si>
  <si>
    <t>Cash Receipts on Sales</t>
  </si>
  <si>
    <t>Beginning Cash Balance</t>
  </si>
  <si>
    <t>Cost of Goods Sold</t>
  </si>
  <si>
    <t>Collected A/R</t>
  </si>
  <si>
    <t>CapEx</t>
  </si>
  <si>
    <t>Ending Cash Position</t>
  </si>
  <si>
    <t>Debt Repayment</t>
  </si>
  <si>
    <t>% purchasing gas</t>
  </si>
  <si>
    <t>average gas purchase</t>
  </si>
  <si>
    <t>average gas margin</t>
  </si>
  <si>
    <t>Number of customers per month</t>
  </si>
  <si>
    <t>% purchasing convenience store items</t>
  </si>
  <si>
    <t>average ticket</t>
  </si>
  <si>
    <t>average margin</t>
  </si>
  <si>
    <t>Monthly gas revenue</t>
  </si>
  <si>
    <t>Monthly gas margin</t>
  </si>
  <si>
    <t>Monthly Convenience Store Revenue</t>
  </si>
  <si>
    <t>Monthly Convenience Store Margin</t>
  </si>
  <si>
    <t>Monthly Labor, Rent and Overhead</t>
  </si>
  <si>
    <t>Monthly</t>
  </si>
  <si>
    <t>Annual</t>
  </si>
  <si>
    <t>Total Operating Margin Before Tax and Owner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</si>
</sst>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;[Red]&quot;$&quot;#,##0"/>
    <numFmt numFmtId="166" formatCode="_-* #,##0_-;\-* #,##0_-;_-* &quot;-&quot;??_-;_-@_-"/>
    <numFmt numFmtId="168" formatCode="_-&quot;$&quot;* #,##0_-;\-&quot;$&quot;* #,##0_-;_-&quot;$&quot;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/>
    <xf numFmtId="166" fontId="0" fillId="0" borderId="1" xfId="2" applyNumberFormat="1" applyFont="1" applyBorder="1"/>
    <xf numFmtId="9" fontId="0" fillId="0" borderId="1" xfId="3" applyFont="1" applyBorder="1"/>
    <xf numFmtId="164" fontId="0" fillId="0" borderId="1" xfId="0" applyNumberFormat="1" applyBorder="1"/>
    <xf numFmtId="166" fontId="0" fillId="0" borderId="1" xfId="0" applyNumberFormat="1" applyBorder="1"/>
    <xf numFmtId="168" fontId="0" fillId="0" borderId="1" xfId="1" applyNumberFormat="1" applyFont="1" applyBorder="1"/>
    <xf numFmtId="0" fontId="0" fillId="0" borderId="2" xfId="0" applyBorder="1"/>
    <xf numFmtId="0" fontId="0" fillId="0" borderId="1" xfId="0" applyBorder="1" applyAlignment="1">
      <alignment horizontal="center"/>
    </xf>
  </cellXfs>
  <cellStyles count="6">
    <cellStyle name="Comma" xfId="2" builtinId="3"/>
    <cellStyle name="Currency" xfId="1" builtinId="4"/>
    <cellStyle name="Followed Hyperlink" xfId="5" builtinId="9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D14" sqref="D14"/>
    </sheetView>
  </sheetViews>
  <sheetFormatPr baseColWidth="10" defaultRowHeight="16" x14ac:dyDescent="0.2"/>
  <cols>
    <col min="1" max="1" width="51.6640625" customWidth="1"/>
    <col min="2" max="2" width="12.5" bestFit="1" customWidth="1"/>
    <col min="3" max="3" width="14" bestFit="1" customWidth="1"/>
  </cols>
  <sheetData>
    <row r="1" spans="1:6" x14ac:dyDescent="0.2">
      <c r="A1" t="s">
        <v>0</v>
      </c>
      <c r="B1" s="1">
        <v>500000</v>
      </c>
      <c r="E1" s="2" t="s">
        <v>12</v>
      </c>
      <c r="F1" s="1">
        <v>180000</v>
      </c>
    </row>
    <row r="2" spans="1:6" x14ac:dyDescent="0.2">
      <c r="A2" t="s">
        <v>1</v>
      </c>
      <c r="B2" s="1">
        <v>200000</v>
      </c>
      <c r="E2" s="2" t="s">
        <v>11</v>
      </c>
      <c r="F2" s="1">
        <f>600000*0.6</f>
        <v>360000</v>
      </c>
    </row>
    <row r="3" spans="1:6" x14ac:dyDescent="0.2">
      <c r="A3" t="s">
        <v>2</v>
      </c>
      <c r="B3" s="1">
        <v>320000</v>
      </c>
      <c r="E3" s="2" t="s">
        <v>13</v>
      </c>
      <c r="F3" s="1">
        <f>-600000*0.65</f>
        <v>-390000</v>
      </c>
    </row>
    <row r="4" spans="1:6" x14ac:dyDescent="0.2">
      <c r="A4" t="s">
        <v>3</v>
      </c>
      <c r="B4" s="1">
        <v>110000</v>
      </c>
      <c r="E4" s="2" t="s">
        <v>14</v>
      </c>
      <c r="F4" s="1">
        <v>250000</v>
      </c>
    </row>
    <row r="5" spans="1:6" x14ac:dyDescent="0.2">
      <c r="A5" t="s">
        <v>4</v>
      </c>
      <c r="B5" s="1">
        <f>B1-SUM(B2:B4)</f>
        <v>-130000</v>
      </c>
      <c r="E5" s="2" t="s">
        <v>2</v>
      </c>
      <c r="F5" s="1">
        <v>-62000</v>
      </c>
    </row>
    <row r="6" spans="1:6" x14ac:dyDescent="0.2">
      <c r="B6" s="1"/>
      <c r="E6" s="2" t="s">
        <v>15</v>
      </c>
      <c r="F6" s="1">
        <v>-21000</v>
      </c>
    </row>
    <row r="7" spans="1:6" x14ac:dyDescent="0.2">
      <c r="A7" t="s">
        <v>5</v>
      </c>
      <c r="B7" s="1"/>
      <c r="E7" s="2" t="s">
        <v>17</v>
      </c>
      <c r="F7" s="1">
        <v>-150000</v>
      </c>
    </row>
    <row r="8" spans="1:6" x14ac:dyDescent="0.2">
      <c r="A8" t="s">
        <v>6</v>
      </c>
      <c r="B8" s="1">
        <v>55000</v>
      </c>
      <c r="E8" s="2" t="s">
        <v>16</v>
      </c>
      <c r="F8" s="1">
        <f>SUM(F1:F7)</f>
        <v>167000</v>
      </c>
    </row>
    <row r="9" spans="1:6" x14ac:dyDescent="0.2">
      <c r="A9" t="s">
        <v>7</v>
      </c>
      <c r="B9" s="1">
        <v>350000</v>
      </c>
      <c r="E9" s="2"/>
      <c r="F9" s="1"/>
    </row>
    <row r="10" spans="1:6" x14ac:dyDescent="0.2">
      <c r="A10" t="s">
        <v>8</v>
      </c>
      <c r="B10" s="1">
        <v>-70000</v>
      </c>
      <c r="E10" s="2"/>
      <c r="F10" s="1"/>
    </row>
    <row r="11" spans="1:6" x14ac:dyDescent="0.2">
      <c r="A11" t="s">
        <v>9</v>
      </c>
      <c r="B11" s="1">
        <v>-100000</v>
      </c>
      <c r="E11" s="2"/>
      <c r="F11" s="1"/>
    </row>
    <row r="12" spans="1:6" x14ac:dyDescent="0.2">
      <c r="B12" s="1"/>
      <c r="E12" s="2"/>
      <c r="F12" s="1"/>
    </row>
    <row r="13" spans="1:6" x14ac:dyDescent="0.2">
      <c r="A13" t="s">
        <v>10</v>
      </c>
      <c r="B13" s="1">
        <f>SUM(B5:B11)</f>
        <v>105000</v>
      </c>
      <c r="E13" s="2"/>
      <c r="F13" s="1"/>
    </row>
    <row r="14" spans="1:6" x14ac:dyDescent="0.2">
      <c r="B14" s="1"/>
    </row>
    <row r="15" spans="1:6" x14ac:dyDescent="0.2">
      <c r="B15" s="10" t="s">
        <v>30</v>
      </c>
      <c r="C15" s="10" t="s">
        <v>31</v>
      </c>
    </row>
    <row r="16" spans="1:6" x14ac:dyDescent="0.2">
      <c r="A16" s="9" t="s">
        <v>21</v>
      </c>
      <c r="B16" s="4">
        <v>5000</v>
      </c>
      <c r="C16" s="7">
        <f>B16*12</f>
        <v>60000</v>
      </c>
    </row>
    <row r="17" spans="1:3" x14ac:dyDescent="0.2">
      <c r="A17" s="3" t="s">
        <v>18</v>
      </c>
      <c r="B17" s="5">
        <v>0.7</v>
      </c>
    </row>
    <row r="18" spans="1:3" x14ac:dyDescent="0.2">
      <c r="A18" s="3" t="s">
        <v>19</v>
      </c>
      <c r="B18" s="6">
        <v>25</v>
      </c>
    </row>
    <row r="19" spans="1:3" x14ac:dyDescent="0.2">
      <c r="A19" s="3" t="s">
        <v>20</v>
      </c>
      <c r="B19" s="5">
        <v>0.08</v>
      </c>
    </row>
    <row r="20" spans="1:3" x14ac:dyDescent="0.2">
      <c r="A20" s="3" t="s">
        <v>25</v>
      </c>
      <c r="B20" s="6">
        <f>B16*B17*B18</f>
        <v>87500</v>
      </c>
      <c r="C20" s="8">
        <f>B20*12</f>
        <v>1050000</v>
      </c>
    </row>
    <row r="21" spans="1:3" x14ac:dyDescent="0.2">
      <c r="A21" s="3" t="s">
        <v>26</v>
      </c>
      <c r="B21" s="6">
        <f>B20*B19</f>
        <v>7000</v>
      </c>
      <c r="C21" s="8">
        <f>B21*12</f>
        <v>84000</v>
      </c>
    </row>
    <row r="22" spans="1:3" x14ac:dyDescent="0.2">
      <c r="A22" s="3"/>
      <c r="B22" s="3"/>
    </row>
    <row r="23" spans="1:3" x14ac:dyDescent="0.2">
      <c r="A23" s="3" t="s">
        <v>22</v>
      </c>
      <c r="B23" s="5">
        <v>0.45</v>
      </c>
    </row>
    <row r="24" spans="1:3" x14ac:dyDescent="0.2">
      <c r="A24" s="3" t="s">
        <v>23</v>
      </c>
      <c r="B24" s="6">
        <v>12</v>
      </c>
    </row>
    <row r="25" spans="1:3" x14ac:dyDescent="0.2">
      <c r="A25" s="3" t="s">
        <v>24</v>
      </c>
      <c r="B25" s="5">
        <v>0.6</v>
      </c>
    </row>
    <row r="26" spans="1:3" x14ac:dyDescent="0.2">
      <c r="A26" s="3" t="s">
        <v>27</v>
      </c>
      <c r="B26" s="6">
        <f>B16*B23*B24</f>
        <v>27000</v>
      </c>
      <c r="C26" s="8">
        <f>B26*12</f>
        <v>324000</v>
      </c>
    </row>
    <row r="27" spans="1:3" x14ac:dyDescent="0.2">
      <c r="A27" s="3" t="s">
        <v>28</v>
      </c>
      <c r="B27" s="6">
        <f>B26*B25</f>
        <v>16200</v>
      </c>
      <c r="C27" s="8">
        <f>B27*12</f>
        <v>194400</v>
      </c>
    </row>
    <row r="29" spans="1:3" x14ac:dyDescent="0.2">
      <c r="A29" s="3" t="s">
        <v>29</v>
      </c>
      <c r="B29" s="8">
        <v>17000</v>
      </c>
      <c r="C29" s="8">
        <f>B29*12</f>
        <v>204000</v>
      </c>
    </row>
    <row r="30" spans="1:3" x14ac:dyDescent="0.2">
      <c r="A30" s="3" t="s">
        <v>32</v>
      </c>
      <c r="B30" s="6">
        <f>B21+B27-B29</f>
        <v>6200</v>
      </c>
      <c r="C30" s="6">
        <f>C21+C27-C29</f>
        <v>74400</v>
      </c>
    </row>
  </sheetData>
  <phoneticPr fontId="3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2017-05-15T22:23:32Z</dcterms:created>
  <dcterms:modified xsi:type="dcterms:W3CDTF">2017-05-17T18:02:47Z</dcterms:modified>
</cp:coreProperties>
</file>