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-45" windowWidth="17370" windowHeight="9465" tabRatio="747" activeTab="2"/>
  </bookViews>
  <sheets>
    <sheet name="LEA Distributions" sheetId="4" r:id="rId1"/>
    <sheet name="Charter Distributions" sheetId="5" r:id="rId2"/>
    <sheet name="Nonpublic Distributions" sheetId="3" r:id="rId3"/>
    <sheet name="EEF Distribution Schedule" sheetId="2" r:id="rId4"/>
    <sheet name="Sheet2" sheetId="7" r:id="rId5"/>
  </sheets>
  <externalReferences>
    <externalReference r:id="rId6"/>
    <externalReference r:id="rId7"/>
  </externalReferences>
  <definedNames>
    <definedName name="_xlnm.Print_Area" localSheetId="0">'LEA Distributions'!$A$1:$L$73</definedName>
    <definedName name="_xlnm.Print_Titles" localSheetId="1">'Charter Distributions'!$1:$3</definedName>
    <definedName name="_xlnm.Print_Titles" localSheetId="0">'LEA Distributions'!$1:$3</definedName>
    <definedName name="_xlnm.Print_Titles" localSheetId="2">'Nonpublic Distributions'!$A:$D,'Nonpublic Distributions'!$1:$3</definedName>
  </definedNames>
  <calcPr calcId="145621"/>
</workbook>
</file>

<file path=xl/calcChain.xml><?xml version="1.0" encoding="utf-8"?>
<calcChain xmlns="http://schemas.openxmlformats.org/spreadsheetml/2006/main">
  <c r="V199" i="3" l="1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198" i="3"/>
  <c r="H46" i="5"/>
  <c r="H87" i="5" l="1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W357" i="3" l="1"/>
  <c r="W197" i="3"/>
  <c r="W190" i="3"/>
  <c r="W102" i="3"/>
  <c r="W94" i="3"/>
  <c r="W59" i="3"/>
  <c r="V12" i="3"/>
  <c r="K50" i="4"/>
  <c r="K65" i="4"/>
  <c r="K64" i="4"/>
  <c r="K62" i="4"/>
  <c r="K61" i="4"/>
  <c r="K60" i="4"/>
  <c r="K57" i="4"/>
  <c r="K56" i="4"/>
  <c r="L56" i="4" s="1"/>
  <c r="K55" i="4"/>
  <c r="K52" i="4"/>
  <c r="K51" i="4"/>
  <c r="K49" i="4"/>
  <c r="K47" i="4"/>
  <c r="K46" i="4"/>
  <c r="K45" i="4"/>
  <c r="K43" i="4"/>
  <c r="K41" i="4"/>
  <c r="K40" i="4"/>
  <c r="K38" i="4"/>
  <c r="K37" i="4"/>
  <c r="K36" i="4"/>
  <c r="K33" i="4"/>
  <c r="K32" i="4"/>
  <c r="K30" i="4"/>
  <c r="K27" i="4"/>
  <c r="K26" i="4"/>
  <c r="K25" i="4"/>
  <c r="K24" i="4"/>
  <c r="K23" i="4"/>
  <c r="K22" i="4"/>
  <c r="K21" i="4"/>
  <c r="K20" i="4"/>
  <c r="K18" i="4"/>
  <c r="K17" i="4"/>
  <c r="K16" i="4"/>
  <c r="K15" i="4"/>
  <c r="K14" i="4"/>
  <c r="K8" i="4"/>
  <c r="K7" i="4"/>
  <c r="K6" i="4"/>
  <c r="K5" i="4"/>
  <c r="K4" i="4"/>
  <c r="K73" i="4"/>
  <c r="E10" i="2" l="1"/>
  <c r="E9" i="2"/>
  <c r="E8" i="2"/>
  <c r="E7" i="2"/>
  <c r="E6" i="2"/>
  <c r="E5" i="2"/>
  <c r="W196" i="3" l="1"/>
  <c r="Y196" i="3" s="1"/>
  <c r="W195" i="3"/>
  <c r="Y195" i="3" s="1"/>
  <c r="W194" i="3"/>
  <c r="Y194" i="3" s="1"/>
  <c r="W193" i="3"/>
  <c r="Y193" i="3" s="1"/>
  <c r="W192" i="3"/>
  <c r="Y192" i="3" s="1"/>
  <c r="W191" i="3"/>
  <c r="W189" i="3"/>
  <c r="Y189" i="3" s="1"/>
  <c r="W188" i="3"/>
  <c r="Y188" i="3" s="1"/>
  <c r="W187" i="3"/>
  <c r="Y187" i="3" s="1"/>
  <c r="W186" i="3"/>
  <c r="Y186" i="3" s="1"/>
  <c r="W185" i="3"/>
  <c r="Y185" i="3" s="1"/>
  <c r="W184" i="3"/>
  <c r="Y184" i="3" s="1"/>
  <c r="W183" i="3"/>
  <c r="Y183" i="3" s="1"/>
  <c r="W182" i="3"/>
  <c r="Y182" i="3" s="1"/>
  <c r="W181" i="3"/>
  <c r="Y181" i="3" s="1"/>
  <c r="W180" i="3"/>
  <c r="Y180" i="3" s="1"/>
  <c r="W179" i="3"/>
  <c r="Y179" i="3" s="1"/>
  <c r="W178" i="3"/>
  <c r="Y178" i="3" s="1"/>
  <c r="W177" i="3"/>
  <c r="Y177" i="3" s="1"/>
  <c r="W176" i="3"/>
  <c r="Y176" i="3" s="1"/>
  <c r="W175" i="3"/>
  <c r="Y175" i="3" s="1"/>
  <c r="W174" i="3"/>
  <c r="Y174" i="3" s="1"/>
  <c r="W173" i="3"/>
  <c r="Y173" i="3" s="1"/>
  <c r="W172" i="3"/>
  <c r="Y172" i="3" s="1"/>
  <c r="W171" i="3"/>
  <c r="Y171" i="3" s="1"/>
  <c r="W170" i="3"/>
  <c r="Y170" i="3" s="1"/>
  <c r="W169" i="3"/>
  <c r="Y169" i="3" s="1"/>
  <c r="W168" i="3"/>
  <c r="Y168" i="3" s="1"/>
  <c r="W167" i="3"/>
  <c r="Y167" i="3" s="1"/>
  <c r="W166" i="3"/>
  <c r="Y166" i="3" s="1"/>
  <c r="W165" i="3"/>
  <c r="Y165" i="3" s="1"/>
  <c r="W164" i="3"/>
  <c r="Y164" i="3" s="1"/>
  <c r="W163" i="3"/>
  <c r="Y163" i="3" s="1"/>
  <c r="W162" i="3"/>
  <c r="Y162" i="3" s="1"/>
  <c r="W161" i="3"/>
  <c r="Y161" i="3" s="1"/>
  <c r="W160" i="3"/>
  <c r="Y160" i="3" s="1"/>
  <c r="W159" i="3"/>
  <c r="Y159" i="3" s="1"/>
  <c r="W158" i="3"/>
  <c r="Y158" i="3" s="1"/>
  <c r="W157" i="3"/>
  <c r="Y157" i="3" s="1"/>
  <c r="W156" i="3"/>
  <c r="Y156" i="3" s="1"/>
  <c r="W155" i="3"/>
  <c r="Y155" i="3" s="1"/>
  <c r="W154" i="3"/>
  <c r="Y154" i="3" s="1"/>
  <c r="W153" i="3"/>
  <c r="Y153" i="3" s="1"/>
  <c r="W152" i="3"/>
  <c r="Y152" i="3" s="1"/>
  <c r="W151" i="3"/>
  <c r="Y151" i="3" s="1"/>
  <c r="W150" i="3"/>
  <c r="Y150" i="3" s="1"/>
  <c r="W149" i="3"/>
  <c r="Y149" i="3" s="1"/>
  <c r="W148" i="3"/>
  <c r="Y148" i="3" s="1"/>
  <c r="W147" i="3"/>
  <c r="Y147" i="3" s="1"/>
  <c r="W146" i="3"/>
  <c r="Y146" i="3" s="1"/>
  <c r="W145" i="3"/>
  <c r="Y145" i="3" s="1"/>
  <c r="W144" i="3"/>
  <c r="Y144" i="3" s="1"/>
  <c r="W143" i="3"/>
  <c r="Y143" i="3" s="1"/>
  <c r="W142" i="3"/>
  <c r="Y142" i="3" s="1"/>
  <c r="W141" i="3"/>
  <c r="Y141" i="3" s="1"/>
  <c r="W140" i="3"/>
  <c r="Y140" i="3" s="1"/>
  <c r="W139" i="3"/>
  <c r="Y139" i="3" s="1"/>
  <c r="W138" i="3"/>
  <c r="Y138" i="3" s="1"/>
  <c r="W137" i="3"/>
  <c r="Y137" i="3" s="1"/>
  <c r="W136" i="3"/>
  <c r="Y136" i="3" s="1"/>
  <c r="W135" i="3"/>
  <c r="Y135" i="3" s="1"/>
  <c r="W134" i="3"/>
  <c r="Y134" i="3" s="1"/>
  <c r="W133" i="3"/>
  <c r="Y133" i="3" s="1"/>
  <c r="W132" i="3"/>
  <c r="Y132" i="3" s="1"/>
  <c r="W131" i="3"/>
  <c r="Y131" i="3" s="1"/>
  <c r="W130" i="3"/>
  <c r="Y130" i="3" s="1"/>
  <c r="W129" i="3"/>
  <c r="Y129" i="3" s="1"/>
  <c r="W128" i="3"/>
  <c r="Y128" i="3" s="1"/>
  <c r="W127" i="3"/>
  <c r="Y127" i="3" s="1"/>
  <c r="W126" i="3"/>
  <c r="Y126" i="3" s="1"/>
  <c r="W125" i="3"/>
  <c r="Y125" i="3" s="1"/>
  <c r="W124" i="3"/>
  <c r="Y124" i="3" s="1"/>
  <c r="W123" i="3"/>
  <c r="Y123" i="3" s="1"/>
  <c r="W122" i="3"/>
  <c r="Y122" i="3" s="1"/>
  <c r="W121" i="3"/>
  <c r="Y121" i="3" s="1"/>
  <c r="W120" i="3"/>
  <c r="Y120" i="3" s="1"/>
  <c r="W119" i="3"/>
  <c r="Y119" i="3" s="1"/>
  <c r="W118" i="3"/>
  <c r="Y118" i="3" s="1"/>
  <c r="W117" i="3"/>
  <c r="Y117" i="3" s="1"/>
  <c r="W116" i="3"/>
  <c r="Y116" i="3" s="1"/>
  <c r="W115" i="3"/>
  <c r="Y115" i="3" s="1"/>
  <c r="W114" i="3"/>
  <c r="Y114" i="3" s="1"/>
  <c r="W113" i="3"/>
  <c r="Y113" i="3" s="1"/>
  <c r="W112" i="3"/>
  <c r="Y112" i="3" s="1"/>
  <c r="W111" i="3"/>
  <c r="Y111" i="3" s="1"/>
  <c r="W110" i="3"/>
  <c r="Y110" i="3" s="1"/>
  <c r="W109" i="3"/>
  <c r="Y109" i="3" s="1"/>
  <c r="W108" i="3"/>
  <c r="Y108" i="3" s="1"/>
  <c r="W107" i="3"/>
  <c r="Y107" i="3" s="1"/>
  <c r="W106" i="3"/>
  <c r="Y106" i="3" s="1"/>
  <c r="W105" i="3"/>
  <c r="Y105" i="3" s="1"/>
  <c r="W104" i="3"/>
  <c r="Y104" i="3" s="1"/>
  <c r="W103" i="3"/>
  <c r="Y103" i="3" s="1"/>
  <c r="W101" i="3"/>
  <c r="Y101" i="3" s="1"/>
  <c r="W100" i="3"/>
  <c r="Y100" i="3" s="1"/>
  <c r="W99" i="3"/>
  <c r="Y99" i="3" s="1"/>
  <c r="W98" i="3"/>
  <c r="Y98" i="3" s="1"/>
  <c r="W97" i="3"/>
  <c r="Y97" i="3" s="1"/>
  <c r="W96" i="3"/>
  <c r="Y96" i="3" s="1"/>
  <c r="W95" i="3"/>
  <c r="Y95" i="3" s="1"/>
  <c r="W93" i="3"/>
  <c r="Y93" i="3" s="1"/>
  <c r="W92" i="3"/>
  <c r="Y92" i="3" s="1"/>
  <c r="W91" i="3"/>
  <c r="Y91" i="3" s="1"/>
  <c r="W90" i="3"/>
  <c r="Y90" i="3" s="1"/>
  <c r="W89" i="3"/>
  <c r="Y89" i="3" s="1"/>
  <c r="W88" i="3"/>
  <c r="Y88" i="3" s="1"/>
  <c r="W87" i="3"/>
  <c r="Y87" i="3" s="1"/>
  <c r="W86" i="3"/>
  <c r="Y86" i="3" s="1"/>
  <c r="W85" i="3"/>
  <c r="Y85" i="3" s="1"/>
  <c r="W84" i="3"/>
  <c r="Y84" i="3" s="1"/>
  <c r="W83" i="3"/>
  <c r="Y83" i="3" s="1"/>
  <c r="W82" i="3"/>
  <c r="Y82" i="3" s="1"/>
  <c r="W81" i="3"/>
  <c r="Y81" i="3" s="1"/>
  <c r="W80" i="3"/>
  <c r="Y80" i="3" s="1"/>
  <c r="W79" i="3"/>
  <c r="Y79" i="3" s="1"/>
  <c r="W78" i="3"/>
  <c r="Y78" i="3" s="1"/>
  <c r="W77" i="3"/>
  <c r="Y77" i="3" s="1"/>
  <c r="W76" i="3"/>
  <c r="Y76" i="3" s="1"/>
  <c r="W75" i="3"/>
  <c r="Y75" i="3" s="1"/>
  <c r="W74" i="3"/>
  <c r="Y74" i="3" s="1"/>
  <c r="W73" i="3"/>
  <c r="Y73" i="3" s="1"/>
  <c r="W72" i="3"/>
  <c r="Y72" i="3" s="1"/>
  <c r="W71" i="3"/>
  <c r="Y71" i="3" s="1"/>
  <c r="W70" i="3"/>
  <c r="Y70" i="3" s="1"/>
  <c r="W69" i="3"/>
  <c r="Y69" i="3" s="1"/>
  <c r="W68" i="3"/>
  <c r="Y68" i="3" s="1"/>
  <c r="W67" i="3"/>
  <c r="Y67" i="3" s="1"/>
  <c r="W66" i="3"/>
  <c r="Y66" i="3" s="1"/>
  <c r="W65" i="3"/>
  <c r="Y65" i="3" s="1"/>
  <c r="W64" i="3"/>
  <c r="Y64" i="3" s="1"/>
  <c r="W63" i="3"/>
  <c r="Y63" i="3" s="1"/>
  <c r="W62" i="3"/>
  <c r="Y62" i="3" s="1"/>
  <c r="W61" i="3"/>
  <c r="Y61" i="3" s="1"/>
  <c r="W60" i="3"/>
  <c r="Y60" i="3" s="1"/>
  <c r="W58" i="3"/>
  <c r="Y58" i="3" s="1"/>
  <c r="W57" i="3"/>
  <c r="Y57" i="3" s="1"/>
  <c r="W56" i="3"/>
  <c r="Y56" i="3" s="1"/>
  <c r="W55" i="3"/>
  <c r="Y55" i="3" s="1"/>
  <c r="W54" i="3"/>
  <c r="Y54" i="3" s="1"/>
  <c r="W53" i="3"/>
  <c r="Y53" i="3" s="1"/>
  <c r="W52" i="3"/>
  <c r="Y52" i="3" s="1"/>
  <c r="W51" i="3"/>
  <c r="Y51" i="3" s="1"/>
  <c r="W50" i="3"/>
  <c r="Y50" i="3" s="1"/>
  <c r="W49" i="3"/>
  <c r="Y49" i="3" s="1"/>
  <c r="W48" i="3"/>
  <c r="Y48" i="3" s="1"/>
  <c r="W47" i="3"/>
  <c r="Y47" i="3" s="1"/>
  <c r="W46" i="3"/>
  <c r="Y46" i="3" s="1"/>
  <c r="W44" i="3"/>
  <c r="Y44" i="3" s="1"/>
  <c r="W43" i="3"/>
  <c r="Y43" i="3" s="1"/>
  <c r="W42" i="3"/>
  <c r="Y42" i="3" s="1"/>
  <c r="W41" i="3"/>
  <c r="Y41" i="3" s="1"/>
  <c r="W40" i="3"/>
  <c r="Y40" i="3" s="1"/>
  <c r="W39" i="3"/>
  <c r="Y39" i="3" s="1"/>
  <c r="W38" i="3"/>
  <c r="Y38" i="3" s="1"/>
  <c r="W37" i="3"/>
  <c r="Y37" i="3" s="1"/>
  <c r="W36" i="3"/>
  <c r="Y36" i="3" s="1"/>
  <c r="W35" i="3"/>
  <c r="Y35" i="3" s="1"/>
  <c r="W34" i="3"/>
  <c r="Y34" i="3" s="1"/>
  <c r="W33" i="3"/>
  <c r="Y33" i="3" s="1"/>
  <c r="W32" i="3"/>
  <c r="Y32" i="3" s="1"/>
  <c r="W31" i="3"/>
  <c r="Y31" i="3" s="1"/>
  <c r="W30" i="3"/>
  <c r="Y30" i="3" s="1"/>
  <c r="W29" i="3"/>
  <c r="Y29" i="3" s="1"/>
  <c r="W28" i="3"/>
  <c r="Y28" i="3" s="1"/>
  <c r="W27" i="3"/>
  <c r="Y27" i="3" s="1"/>
  <c r="W26" i="3"/>
  <c r="Y26" i="3" s="1"/>
  <c r="W25" i="3"/>
  <c r="Y25" i="3" s="1"/>
  <c r="W24" i="3"/>
  <c r="Y24" i="3" s="1"/>
  <c r="W23" i="3"/>
  <c r="Y23" i="3" s="1"/>
  <c r="W22" i="3"/>
  <c r="Y22" i="3" s="1"/>
  <c r="W21" i="3"/>
  <c r="Y21" i="3" s="1"/>
  <c r="W20" i="3"/>
  <c r="Y20" i="3" s="1"/>
  <c r="W19" i="3"/>
  <c r="Y19" i="3" s="1"/>
  <c r="W18" i="3"/>
  <c r="Y18" i="3" s="1"/>
  <c r="W17" i="3"/>
  <c r="Y17" i="3" s="1"/>
  <c r="W16" i="3"/>
  <c r="Y16" i="3" s="1"/>
  <c r="W15" i="3"/>
  <c r="Y15" i="3" s="1"/>
  <c r="W14" i="3"/>
  <c r="Y14" i="3" s="1"/>
  <c r="W13" i="3"/>
  <c r="W11" i="3"/>
  <c r="Y11" i="3" s="1"/>
  <c r="W10" i="3"/>
  <c r="Y10" i="3" s="1"/>
  <c r="W9" i="3"/>
  <c r="Y9" i="3" s="1"/>
  <c r="W8" i="3"/>
  <c r="Y8" i="3" s="1"/>
  <c r="W7" i="3"/>
  <c r="Y7" i="3" s="1"/>
  <c r="W6" i="3"/>
  <c r="Y6" i="3" s="1"/>
  <c r="W5" i="3"/>
  <c r="Y5" i="3" s="1"/>
  <c r="P372" i="3"/>
  <c r="U371" i="3"/>
  <c r="T371" i="3"/>
  <c r="S371" i="3"/>
  <c r="R371" i="3"/>
  <c r="Q371" i="3"/>
  <c r="U370" i="3"/>
  <c r="T370" i="3"/>
  <c r="S370" i="3"/>
  <c r="R370" i="3"/>
  <c r="Q370" i="3"/>
  <c r="U369" i="3"/>
  <c r="T369" i="3"/>
  <c r="S369" i="3"/>
  <c r="R369" i="3"/>
  <c r="Q369" i="3"/>
  <c r="U368" i="3"/>
  <c r="T368" i="3"/>
  <c r="S368" i="3"/>
  <c r="R368" i="3"/>
  <c r="Q368" i="3"/>
  <c r="U367" i="3"/>
  <c r="T367" i="3"/>
  <c r="S367" i="3"/>
  <c r="R367" i="3"/>
  <c r="Q367" i="3"/>
  <c r="U366" i="3"/>
  <c r="T366" i="3"/>
  <c r="S366" i="3"/>
  <c r="R366" i="3"/>
  <c r="Q366" i="3"/>
  <c r="U365" i="3"/>
  <c r="T365" i="3"/>
  <c r="S365" i="3"/>
  <c r="R365" i="3"/>
  <c r="Q365" i="3"/>
  <c r="U364" i="3"/>
  <c r="T364" i="3"/>
  <c r="S364" i="3"/>
  <c r="R364" i="3"/>
  <c r="Q364" i="3"/>
  <c r="U363" i="3"/>
  <c r="T363" i="3"/>
  <c r="S363" i="3"/>
  <c r="R363" i="3"/>
  <c r="Q363" i="3"/>
  <c r="U362" i="3"/>
  <c r="T362" i="3"/>
  <c r="S362" i="3"/>
  <c r="R362" i="3"/>
  <c r="Q362" i="3"/>
  <c r="U361" i="3"/>
  <c r="T361" i="3"/>
  <c r="S361" i="3"/>
  <c r="R361" i="3"/>
  <c r="Q361" i="3"/>
  <c r="U360" i="3"/>
  <c r="T360" i="3"/>
  <c r="S360" i="3"/>
  <c r="R360" i="3"/>
  <c r="Q360" i="3"/>
  <c r="U359" i="3"/>
  <c r="T359" i="3"/>
  <c r="S359" i="3"/>
  <c r="R359" i="3"/>
  <c r="Q359" i="3"/>
  <c r="U358" i="3"/>
  <c r="T358" i="3"/>
  <c r="S358" i="3"/>
  <c r="R358" i="3"/>
  <c r="Q358" i="3"/>
  <c r="U357" i="3"/>
  <c r="T357" i="3"/>
  <c r="S357" i="3"/>
  <c r="R357" i="3"/>
  <c r="Q357" i="3"/>
  <c r="U356" i="3"/>
  <c r="T356" i="3"/>
  <c r="S356" i="3"/>
  <c r="R356" i="3"/>
  <c r="Q356" i="3"/>
  <c r="U355" i="3"/>
  <c r="T355" i="3"/>
  <c r="S355" i="3"/>
  <c r="R355" i="3"/>
  <c r="Q355" i="3"/>
  <c r="U354" i="3"/>
  <c r="T354" i="3"/>
  <c r="S354" i="3"/>
  <c r="R354" i="3"/>
  <c r="Q354" i="3"/>
  <c r="U353" i="3"/>
  <c r="T353" i="3"/>
  <c r="S353" i="3"/>
  <c r="R353" i="3"/>
  <c r="Q353" i="3"/>
  <c r="U352" i="3"/>
  <c r="T352" i="3"/>
  <c r="S352" i="3"/>
  <c r="R352" i="3"/>
  <c r="Q352" i="3"/>
  <c r="U351" i="3"/>
  <c r="T351" i="3"/>
  <c r="S351" i="3"/>
  <c r="R351" i="3"/>
  <c r="Q351" i="3"/>
  <c r="U350" i="3"/>
  <c r="T350" i="3"/>
  <c r="S350" i="3"/>
  <c r="R350" i="3"/>
  <c r="Q350" i="3"/>
  <c r="U349" i="3"/>
  <c r="T349" i="3"/>
  <c r="S349" i="3"/>
  <c r="R349" i="3"/>
  <c r="Q349" i="3"/>
  <c r="U348" i="3"/>
  <c r="T348" i="3"/>
  <c r="S348" i="3"/>
  <c r="R348" i="3"/>
  <c r="Q348" i="3"/>
  <c r="U347" i="3"/>
  <c r="T347" i="3"/>
  <c r="S347" i="3"/>
  <c r="R347" i="3"/>
  <c r="Q347" i="3"/>
  <c r="U346" i="3"/>
  <c r="T346" i="3"/>
  <c r="S346" i="3"/>
  <c r="R346" i="3"/>
  <c r="Q346" i="3"/>
  <c r="U345" i="3"/>
  <c r="T345" i="3"/>
  <c r="S345" i="3"/>
  <c r="R345" i="3"/>
  <c r="Q345" i="3"/>
  <c r="U344" i="3"/>
  <c r="T344" i="3"/>
  <c r="S344" i="3"/>
  <c r="R344" i="3"/>
  <c r="Q344" i="3"/>
  <c r="U343" i="3"/>
  <c r="T343" i="3"/>
  <c r="S343" i="3"/>
  <c r="R343" i="3"/>
  <c r="Q343" i="3"/>
  <c r="U342" i="3"/>
  <c r="T342" i="3"/>
  <c r="S342" i="3"/>
  <c r="R342" i="3"/>
  <c r="Q342" i="3"/>
  <c r="U341" i="3"/>
  <c r="T341" i="3"/>
  <c r="S341" i="3"/>
  <c r="R341" i="3"/>
  <c r="Q341" i="3"/>
  <c r="W341" i="3" s="1"/>
  <c r="U340" i="3"/>
  <c r="T340" i="3"/>
  <c r="S340" i="3"/>
  <c r="R340" i="3"/>
  <c r="Q340" i="3"/>
  <c r="U339" i="3"/>
  <c r="T339" i="3"/>
  <c r="S339" i="3"/>
  <c r="R339" i="3"/>
  <c r="Q339" i="3"/>
  <c r="W339" i="3" s="1"/>
  <c r="U338" i="3"/>
  <c r="T338" i="3"/>
  <c r="S338" i="3"/>
  <c r="R338" i="3"/>
  <c r="Q338" i="3"/>
  <c r="U337" i="3"/>
  <c r="T337" i="3"/>
  <c r="S337" i="3"/>
  <c r="R337" i="3"/>
  <c r="Q337" i="3"/>
  <c r="W337" i="3" s="1"/>
  <c r="U336" i="3"/>
  <c r="T336" i="3"/>
  <c r="S336" i="3"/>
  <c r="R336" i="3"/>
  <c r="Q336" i="3"/>
  <c r="U335" i="3"/>
  <c r="T335" i="3"/>
  <c r="S335" i="3"/>
  <c r="R335" i="3"/>
  <c r="Q335" i="3"/>
  <c r="W335" i="3" s="1"/>
  <c r="U334" i="3"/>
  <c r="T334" i="3"/>
  <c r="S334" i="3"/>
  <c r="R334" i="3"/>
  <c r="Q334" i="3"/>
  <c r="U333" i="3"/>
  <c r="T333" i="3"/>
  <c r="S333" i="3"/>
  <c r="R333" i="3"/>
  <c r="Q333" i="3"/>
  <c r="W333" i="3" s="1"/>
  <c r="U332" i="3"/>
  <c r="T332" i="3"/>
  <c r="S332" i="3"/>
  <c r="R332" i="3"/>
  <c r="Q332" i="3"/>
  <c r="U331" i="3"/>
  <c r="T331" i="3"/>
  <c r="S331" i="3"/>
  <c r="R331" i="3"/>
  <c r="Q331" i="3"/>
  <c r="W331" i="3" s="1"/>
  <c r="U330" i="3"/>
  <c r="T330" i="3"/>
  <c r="S330" i="3"/>
  <c r="R330" i="3"/>
  <c r="Q330" i="3"/>
  <c r="U329" i="3"/>
  <c r="T329" i="3"/>
  <c r="S329" i="3"/>
  <c r="R329" i="3"/>
  <c r="Q329" i="3"/>
  <c r="W329" i="3" s="1"/>
  <c r="U328" i="3"/>
  <c r="T328" i="3"/>
  <c r="S328" i="3"/>
  <c r="R328" i="3"/>
  <c r="Q328" i="3"/>
  <c r="U327" i="3"/>
  <c r="T327" i="3"/>
  <c r="S327" i="3"/>
  <c r="R327" i="3"/>
  <c r="Q327" i="3"/>
  <c r="W327" i="3" s="1"/>
  <c r="U326" i="3"/>
  <c r="T326" i="3"/>
  <c r="S326" i="3"/>
  <c r="R326" i="3"/>
  <c r="Q326" i="3"/>
  <c r="U325" i="3"/>
  <c r="T325" i="3"/>
  <c r="S325" i="3"/>
  <c r="R325" i="3"/>
  <c r="Q325" i="3"/>
  <c r="W325" i="3" s="1"/>
  <c r="U324" i="3"/>
  <c r="T324" i="3"/>
  <c r="S324" i="3"/>
  <c r="R324" i="3"/>
  <c r="Q324" i="3"/>
  <c r="U323" i="3"/>
  <c r="T323" i="3"/>
  <c r="S323" i="3"/>
  <c r="R323" i="3"/>
  <c r="Q323" i="3"/>
  <c r="W323" i="3" s="1"/>
  <c r="U322" i="3"/>
  <c r="T322" i="3"/>
  <c r="S322" i="3"/>
  <c r="R322" i="3"/>
  <c r="Q322" i="3"/>
  <c r="U321" i="3"/>
  <c r="T321" i="3"/>
  <c r="S321" i="3"/>
  <c r="R321" i="3"/>
  <c r="Q321" i="3"/>
  <c r="W321" i="3" s="1"/>
  <c r="U320" i="3"/>
  <c r="T320" i="3"/>
  <c r="S320" i="3"/>
  <c r="R320" i="3"/>
  <c r="Q320" i="3"/>
  <c r="U319" i="3"/>
  <c r="T319" i="3"/>
  <c r="S319" i="3"/>
  <c r="R319" i="3"/>
  <c r="Q319" i="3"/>
  <c r="W319" i="3" s="1"/>
  <c r="U318" i="3"/>
  <c r="T318" i="3"/>
  <c r="S318" i="3"/>
  <c r="R318" i="3"/>
  <c r="Q318" i="3"/>
  <c r="U317" i="3"/>
  <c r="T317" i="3"/>
  <c r="S317" i="3"/>
  <c r="R317" i="3"/>
  <c r="Q317" i="3"/>
  <c r="W317" i="3" s="1"/>
  <c r="U316" i="3"/>
  <c r="T316" i="3"/>
  <c r="S316" i="3"/>
  <c r="R316" i="3"/>
  <c r="Q316" i="3"/>
  <c r="U315" i="3"/>
  <c r="T315" i="3"/>
  <c r="S315" i="3"/>
  <c r="R315" i="3"/>
  <c r="Q315" i="3"/>
  <c r="W315" i="3" s="1"/>
  <c r="U314" i="3"/>
  <c r="T314" i="3"/>
  <c r="S314" i="3"/>
  <c r="R314" i="3"/>
  <c r="Q314" i="3"/>
  <c r="U313" i="3"/>
  <c r="T313" i="3"/>
  <c r="S313" i="3"/>
  <c r="R313" i="3"/>
  <c r="Q313" i="3"/>
  <c r="W313" i="3" s="1"/>
  <c r="U312" i="3"/>
  <c r="T312" i="3"/>
  <c r="S312" i="3"/>
  <c r="R312" i="3"/>
  <c r="Q312" i="3"/>
  <c r="U311" i="3"/>
  <c r="T311" i="3"/>
  <c r="S311" i="3"/>
  <c r="R311" i="3"/>
  <c r="Q311" i="3"/>
  <c r="W311" i="3" s="1"/>
  <c r="U310" i="3"/>
  <c r="T310" i="3"/>
  <c r="S310" i="3"/>
  <c r="R310" i="3"/>
  <c r="Q310" i="3"/>
  <c r="U309" i="3"/>
  <c r="T309" i="3"/>
  <c r="S309" i="3"/>
  <c r="R309" i="3"/>
  <c r="Q309" i="3"/>
  <c r="W309" i="3" s="1"/>
  <c r="U308" i="3"/>
  <c r="T308" i="3"/>
  <c r="S308" i="3"/>
  <c r="R308" i="3"/>
  <c r="Q308" i="3"/>
  <c r="U307" i="3"/>
  <c r="T307" i="3"/>
  <c r="S307" i="3"/>
  <c r="R307" i="3"/>
  <c r="Q307" i="3"/>
  <c r="W307" i="3" s="1"/>
  <c r="U306" i="3"/>
  <c r="T306" i="3"/>
  <c r="S306" i="3"/>
  <c r="R306" i="3"/>
  <c r="Q306" i="3"/>
  <c r="U305" i="3"/>
  <c r="T305" i="3"/>
  <c r="S305" i="3"/>
  <c r="R305" i="3"/>
  <c r="Q305" i="3"/>
  <c r="W305" i="3" s="1"/>
  <c r="U304" i="3"/>
  <c r="T304" i="3"/>
  <c r="S304" i="3"/>
  <c r="R304" i="3"/>
  <c r="Q304" i="3"/>
  <c r="U303" i="3"/>
  <c r="T303" i="3"/>
  <c r="S303" i="3"/>
  <c r="R303" i="3"/>
  <c r="Q303" i="3"/>
  <c r="W303" i="3" s="1"/>
  <c r="U302" i="3"/>
  <c r="T302" i="3"/>
  <c r="S302" i="3"/>
  <c r="R302" i="3"/>
  <c r="Q302" i="3"/>
  <c r="U301" i="3"/>
  <c r="T301" i="3"/>
  <c r="S301" i="3"/>
  <c r="R301" i="3"/>
  <c r="Q301" i="3"/>
  <c r="W301" i="3" s="1"/>
  <c r="U300" i="3"/>
  <c r="T300" i="3"/>
  <c r="S300" i="3"/>
  <c r="R300" i="3"/>
  <c r="Q300" i="3"/>
  <c r="U299" i="3"/>
  <c r="T299" i="3"/>
  <c r="S299" i="3"/>
  <c r="R299" i="3"/>
  <c r="Q299" i="3"/>
  <c r="W299" i="3" s="1"/>
  <c r="U298" i="3"/>
  <c r="T298" i="3"/>
  <c r="S298" i="3"/>
  <c r="R298" i="3"/>
  <c r="Q298" i="3"/>
  <c r="U297" i="3"/>
  <c r="T297" i="3"/>
  <c r="S297" i="3"/>
  <c r="R297" i="3"/>
  <c r="Q297" i="3"/>
  <c r="W297" i="3" s="1"/>
  <c r="U296" i="3"/>
  <c r="T296" i="3"/>
  <c r="S296" i="3"/>
  <c r="R296" i="3"/>
  <c r="Q296" i="3"/>
  <c r="U295" i="3"/>
  <c r="T295" i="3"/>
  <c r="S295" i="3"/>
  <c r="R295" i="3"/>
  <c r="Q295" i="3"/>
  <c r="W295" i="3" s="1"/>
  <c r="U294" i="3"/>
  <c r="T294" i="3"/>
  <c r="S294" i="3"/>
  <c r="R294" i="3"/>
  <c r="Q294" i="3"/>
  <c r="U293" i="3"/>
  <c r="T293" i="3"/>
  <c r="S293" i="3"/>
  <c r="R293" i="3"/>
  <c r="Q293" i="3"/>
  <c r="W293" i="3" s="1"/>
  <c r="U292" i="3"/>
  <c r="T292" i="3"/>
  <c r="S292" i="3"/>
  <c r="R292" i="3"/>
  <c r="Q292" i="3"/>
  <c r="U291" i="3"/>
  <c r="T291" i="3"/>
  <c r="S291" i="3"/>
  <c r="R291" i="3"/>
  <c r="Q291" i="3"/>
  <c r="W291" i="3" s="1"/>
  <c r="U290" i="3"/>
  <c r="T290" i="3"/>
  <c r="S290" i="3"/>
  <c r="R290" i="3"/>
  <c r="Q290" i="3"/>
  <c r="U289" i="3"/>
  <c r="T289" i="3"/>
  <c r="S289" i="3"/>
  <c r="R289" i="3"/>
  <c r="Q289" i="3"/>
  <c r="W289" i="3" s="1"/>
  <c r="U288" i="3"/>
  <c r="T288" i="3"/>
  <c r="S288" i="3"/>
  <c r="R288" i="3"/>
  <c r="Q288" i="3"/>
  <c r="U287" i="3"/>
  <c r="T287" i="3"/>
  <c r="S287" i="3"/>
  <c r="R287" i="3"/>
  <c r="Q287" i="3"/>
  <c r="W287" i="3" s="1"/>
  <c r="U286" i="3"/>
  <c r="T286" i="3"/>
  <c r="S286" i="3"/>
  <c r="R286" i="3"/>
  <c r="Q286" i="3"/>
  <c r="U285" i="3"/>
  <c r="T285" i="3"/>
  <c r="S285" i="3"/>
  <c r="R285" i="3"/>
  <c r="Q285" i="3"/>
  <c r="W285" i="3" s="1"/>
  <c r="U284" i="3"/>
  <c r="T284" i="3"/>
  <c r="S284" i="3"/>
  <c r="R284" i="3"/>
  <c r="Q284" i="3"/>
  <c r="U283" i="3"/>
  <c r="T283" i="3"/>
  <c r="S283" i="3"/>
  <c r="R283" i="3"/>
  <c r="Q283" i="3"/>
  <c r="W283" i="3" s="1"/>
  <c r="U282" i="3"/>
  <c r="T282" i="3"/>
  <c r="S282" i="3"/>
  <c r="R282" i="3"/>
  <c r="Q282" i="3"/>
  <c r="U281" i="3"/>
  <c r="T281" i="3"/>
  <c r="S281" i="3"/>
  <c r="R281" i="3"/>
  <c r="Q281" i="3"/>
  <c r="W281" i="3" s="1"/>
  <c r="U280" i="3"/>
  <c r="T280" i="3"/>
  <c r="S280" i="3"/>
  <c r="R280" i="3"/>
  <c r="Q280" i="3"/>
  <c r="U279" i="3"/>
  <c r="T279" i="3"/>
  <c r="S279" i="3"/>
  <c r="R279" i="3"/>
  <c r="Q279" i="3"/>
  <c r="W279" i="3" s="1"/>
  <c r="U278" i="3"/>
  <c r="T278" i="3"/>
  <c r="S278" i="3"/>
  <c r="R278" i="3"/>
  <c r="Q278" i="3"/>
  <c r="U277" i="3"/>
  <c r="T277" i="3"/>
  <c r="S277" i="3"/>
  <c r="R277" i="3"/>
  <c r="Q277" i="3"/>
  <c r="W277" i="3" s="1"/>
  <c r="U276" i="3"/>
  <c r="T276" i="3"/>
  <c r="S276" i="3"/>
  <c r="R276" i="3"/>
  <c r="Q276" i="3"/>
  <c r="U275" i="3"/>
  <c r="T275" i="3"/>
  <c r="S275" i="3"/>
  <c r="R275" i="3"/>
  <c r="Q275" i="3"/>
  <c r="W275" i="3" s="1"/>
  <c r="U274" i="3"/>
  <c r="T274" i="3"/>
  <c r="S274" i="3"/>
  <c r="R274" i="3"/>
  <c r="Q274" i="3"/>
  <c r="U273" i="3"/>
  <c r="T273" i="3"/>
  <c r="S273" i="3"/>
  <c r="R273" i="3"/>
  <c r="Q273" i="3"/>
  <c r="W273" i="3" s="1"/>
  <c r="U272" i="3"/>
  <c r="T272" i="3"/>
  <c r="S272" i="3"/>
  <c r="R272" i="3"/>
  <c r="Q272" i="3"/>
  <c r="U271" i="3"/>
  <c r="T271" i="3"/>
  <c r="S271" i="3"/>
  <c r="R271" i="3"/>
  <c r="Q271" i="3"/>
  <c r="W271" i="3" s="1"/>
  <c r="U270" i="3"/>
  <c r="T270" i="3"/>
  <c r="S270" i="3"/>
  <c r="R270" i="3"/>
  <c r="Q270" i="3"/>
  <c r="U269" i="3"/>
  <c r="T269" i="3"/>
  <c r="S269" i="3"/>
  <c r="R269" i="3"/>
  <c r="Q269" i="3"/>
  <c r="W269" i="3" s="1"/>
  <c r="U268" i="3"/>
  <c r="T268" i="3"/>
  <c r="S268" i="3"/>
  <c r="R268" i="3"/>
  <c r="Q268" i="3"/>
  <c r="U267" i="3"/>
  <c r="T267" i="3"/>
  <c r="S267" i="3"/>
  <c r="R267" i="3"/>
  <c r="Q267" i="3"/>
  <c r="W267" i="3" s="1"/>
  <c r="U266" i="3"/>
  <c r="T266" i="3"/>
  <c r="S266" i="3"/>
  <c r="R266" i="3"/>
  <c r="Q266" i="3"/>
  <c r="U265" i="3"/>
  <c r="T265" i="3"/>
  <c r="S265" i="3"/>
  <c r="R265" i="3"/>
  <c r="Q265" i="3"/>
  <c r="W265" i="3" s="1"/>
  <c r="U264" i="3"/>
  <c r="T264" i="3"/>
  <c r="S264" i="3"/>
  <c r="R264" i="3"/>
  <c r="Q264" i="3"/>
  <c r="U263" i="3"/>
  <c r="T263" i="3"/>
  <c r="S263" i="3"/>
  <c r="R263" i="3"/>
  <c r="Q263" i="3"/>
  <c r="W263" i="3" s="1"/>
  <c r="U262" i="3"/>
  <c r="T262" i="3"/>
  <c r="S262" i="3"/>
  <c r="R262" i="3"/>
  <c r="Q262" i="3"/>
  <c r="U261" i="3"/>
  <c r="T261" i="3"/>
  <c r="S261" i="3"/>
  <c r="R261" i="3"/>
  <c r="Q261" i="3"/>
  <c r="W261" i="3" s="1"/>
  <c r="U260" i="3"/>
  <c r="T260" i="3"/>
  <c r="S260" i="3"/>
  <c r="R260" i="3"/>
  <c r="Q260" i="3"/>
  <c r="U259" i="3"/>
  <c r="T259" i="3"/>
  <c r="S259" i="3"/>
  <c r="R259" i="3"/>
  <c r="Q259" i="3"/>
  <c r="W259" i="3" s="1"/>
  <c r="U258" i="3"/>
  <c r="T258" i="3"/>
  <c r="S258" i="3"/>
  <c r="R258" i="3"/>
  <c r="Q258" i="3"/>
  <c r="U257" i="3"/>
  <c r="T257" i="3"/>
  <c r="S257" i="3"/>
  <c r="R257" i="3"/>
  <c r="Q257" i="3"/>
  <c r="W257" i="3" s="1"/>
  <c r="U256" i="3"/>
  <c r="T256" i="3"/>
  <c r="S256" i="3"/>
  <c r="R256" i="3"/>
  <c r="Q256" i="3"/>
  <c r="U255" i="3"/>
  <c r="T255" i="3"/>
  <c r="S255" i="3"/>
  <c r="R255" i="3"/>
  <c r="Q255" i="3"/>
  <c r="W255" i="3" s="1"/>
  <c r="U254" i="3"/>
  <c r="T254" i="3"/>
  <c r="S254" i="3"/>
  <c r="R254" i="3"/>
  <c r="Q254" i="3"/>
  <c r="U253" i="3"/>
  <c r="T253" i="3"/>
  <c r="S253" i="3"/>
  <c r="R253" i="3"/>
  <c r="Q253" i="3"/>
  <c r="W253" i="3" s="1"/>
  <c r="U252" i="3"/>
  <c r="T252" i="3"/>
  <c r="S252" i="3"/>
  <c r="R252" i="3"/>
  <c r="Q252" i="3"/>
  <c r="U251" i="3"/>
  <c r="T251" i="3"/>
  <c r="S251" i="3"/>
  <c r="R251" i="3"/>
  <c r="Q251" i="3"/>
  <c r="W251" i="3" s="1"/>
  <c r="U250" i="3"/>
  <c r="T250" i="3"/>
  <c r="S250" i="3"/>
  <c r="R250" i="3"/>
  <c r="Q250" i="3"/>
  <c r="U249" i="3"/>
  <c r="T249" i="3"/>
  <c r="S249" i="3"/>
  <c r="R249" i="3"/>
  <c r="Q249" i="3"/>
  <c r="W249" i="3" s="1"/>
  <c r="U248" i="3"/>
  <c r="T248" i="3"/>
  <c r="S248" i="3"/>
  <c r="R248" i="3"/>
  <c r="Q248" i="3"/>
  <c r="U247" i="3"/>
  <c r="T247" i="3"/>
  <c r="S247" i="3"/>
  <c r="R247" i="3"/>
  <c r="Q247" i="3"/>
  <c r="W247" i="3" s="1"/>
  <c r="U246" i="3"/>
  <c r="T246" i="3"/>
  <c r="S246" i="3"/>
  <c r="R246" i="3"/>
  <c r="Q246" i="3"/>
  <c r="U245" i="3"/>
  <c r="T245" i="3"/>
  <c r="S245" i="3"/>
  <c r="R245" i="3"/>
  <c r="Q245" i="3"/>
  <c r="W245" i="3" s="1"/>
  <c r="U244" i="3"/>
  <c r="T244" i="3"/>
  <c r="S244" i="3"/>
  <c r="R244" i="3"/>
  <c r="Q244" i="3"/>
  <c r="U243" i="3"/>
  <c r="T243" i="3"/>
  <c r="S243" i="3"/>
  <c r="R243" i="3"/>
  <c r="Q243" i="3"/>
  <c r="W243" i="3" s="1"/>
  <c r="U242" i="3"/>
  <c r="T242" i="3"/>
  <c r="S242" i="3"/>
  <c r="R242" i="3"/>
  <c r="Q242" i="3"/>
  <c r="U241" i="3"/>
  <c r="T241" i="3"/>
  <c r="S241" i="3"/>
  <c r="R241" i="3"/>
  <c r="Q241" i="3"/>
  <c r="W241" i="3" s="1"/>
  <c r="U240" i="3"/>
  <c r="T240" i="3"/>
  <c r="S240" i="3"/>
  <c r="R240" i="3"/>
  <c r="Q240" i="3"/>
  <c r="U239" i="3"/>
  <c r="T239" i="3"/>
  <c r="S239" i="3"/>
  <c r="R239" i="3"/>
  <c r="Q239" i="3"/>
  <c r="W239" i="3" s="1"/>
  <c r="U238" i="3"/>
  <c r="T238" i="3"/>
  <c r="S238" i="3"/>
  <c r="R238" i="3"/>
  <c r="Q238" i="3"/>
  <c r="U237" i="3"/>
  <c r="T237" i="3"/>
  <c r="S237" i="3"/>
  <c r="R237" i="3"/>
  <c r="Q237" i="3"/>
  <c r="W237" i="3" s="1"/>
  <c r="U236" i="3"/>
  <c r="T236" i="3"/>
  <c r="S236" i="3"/>
  <c r="R236" i="3"/>
  <c r="Q236" i="3"/>
  <c r="U235" i="3"/>
  <c r="T235" i="3"/>
  <c r="S235" i="3"/>
  <c r="R235" i="3"/>
  <c r="Q235" i="3"/>
  <c r="W235" i="3" s="1"/>
  <c r="U234" i="3"/>
  <c r="T234" i="3"/>
  <c r="S234" i="3"/>
  <c r="R234" i="3"/>
  <c r="Q234" i="3"/>
  <c r="U233" i="3"/>
  <c r="T233" i="3"/>
  <c r="S233" i="3"/>
  <c r="R233" i="3"/>
  <c r="Q233" i="3"/>
  <c r="W233" i="3" s="1"/>
  <c r="U232" i="3"/>
  <c r="T232" i="3"/>
  <c r="S232" i="3"/>
  <c r="R232" i="3"/>
  <c r="Q232" i="3"/>
  <c r="U231" i="3"/>
  <c r="T231" i="3"/>
  <c r="S231" i="3"/>
  <c r="R231" i="3"/>
  <c r="Q231" i="3"/>
  <c r="W231" i="3" s="1"/>
  <c r="U230" i="3"/>
  <c r="T230" i="3"/>
  <c r="S230" i="3"/>
  <c r="R230" i="3"/>
  <c r="Q230" i="3"/>
  <c r="U229" i="3"/>
  <c r="T229" i="3"/>
  <c r="S229" i="3"/>
  <c r="R229" i="3"/>
  <c r="Q229" i="3"/>
  <c r="W229" i="3" s="1"/>
  <c r="U228" i="3"/>
  <c r="T228" i="3"/>
  <c r="S228" i="3"/>
  <c r="R228" i="3"/>
  <c r="Q228" i="3"/>
  <c r="U227" i="3"/>
  <c r="T227" i="3"/>
  <c r="S227" i="3"/>
  <c r="R227" i="3"/>
  <c r="Q227" i="3"/>
  <c r="W227" i="3" s="1"/>
  <c r="U226" i="3"/>
  <c r="T226" i="3"/>
  <c r="S226" i="3"/>
  <c r="R226" i="3"/>
  <c r="Q226" i="3"/>
  <c r="U225" i="3"/>
  <c r="T225" i="3"/>
  <c r="S225" i="3"/>
  <c r="R225" i="3"/>
  <c r="Q225" i="3"/>
  <c r="W225" i="3" s="1"/>
  <c r="U224" i="3"/>
  <c r="T224" i="3"/>
  <c r="S224" i="3"/>
  <c r="R224" i="3"/>
  <c r="Q224" i="3"/>
  <c r="U223" i="3"/>
  <c r="T223" i="3"/>
  <c r="S223" i="3"/>
  <c r="R223" i="3"/>
  <c r="Q223" i="3"/>
  <c r="W223" i="3" s="1"/>
  <c r="U222" i="3"/>
  <c r="T222" i="3"/>
  <c r="S222" i="3"/>
  <c r="R222" i="3"/>
  <c r="Q222" i="3"/>
  <c r="U221" i="3"/>
  <c r="T221" i="3"/>
  <c r="S221" i="3"/>
  <c r="R221" i="3"/>
  <c r="Q221" i="3"/>
  <c r="W221" i="3" s="1"/>
  <c r="U220" i="3"/>
  <c r="T220" i="3"/>
  <c r="S220" i="3"/>
  <c r="R220" i="3"/>
  <c r="Q220" i="3"/>
  <c r="U219" i="3"/>
  <c r="T219" i="3"/>
  <c r="S219" i="3"/>
  <c r="R219" i="3"/>
  <c r="Q219" i="3"/>
  <c r="W219" i="3" s="1"/>
  <c r="U218" i="3"/>
  <c r="T218" i="3"/>
  <c r="S218" i="3"/>
  <c r="R218" i="3"/>
  <c r="Q218" i="3"/>
  <c r="U217" i="3"/>
  <c r="T217" i="3"/>
  <c r="S217" i="3"/>
  <c r="R217" i="3"/>
  <c r="Q217" i="3"/>
  <c r="W217" i="3" s="1"/>
  <c r="U216" i="3"/>
  <c r="T216" i="3"/>
  <c r="S216" i="3"/>
  <c r="R216" i="3"/>
  <c r="Q216" i="3"/>
  <c r="U215" i="3"/>
  <c r="T215" i="3"/>
  <c r="S215" i="3"/>
  <c r="R215" i="3"/>
  <c r="Q215" i="3"/>
  <c r="W215" i="3" s="1"/>
  <c r="U214" i="3"/>
  <c r="T214" i="3"/>
  <c r="S214" i="3"/>
  <c r="R214" i="3"/>
  <c r="Q214" i="3"/>
  <c r="U213" i="3"/>
  <c r="T213" i="3"/>
  <c r="S213" i="3"/>
  <c r="R213" i="3"/>
  <c r="Q213" i="3"/>
  <c r="W213" i="3" s="1"/>
  <c r="U212" i="3"/>
  <c r="T212" i="3"/>
  <c r="S212" i="3"/>
  <c r="R212" i="3"/>
  <c r="Q212" i="3"/>
  <c r="U211" i="3"/>
  <c r="T211" i="3"/>
  <c r="S211" i="3"/>
  <c r="R211" i="3"/>
  <c r="Q211" i="3"/>
  <c r="W211" i="3" s="1"/>
  <c r="U210" i="3"/>
  <c r="T210" i="3"/>
  <c r="S210" i="3"/>
  <c r="R210" i="3"/>
  <c r="Q210" i="3"/>
  <c r="U209" i="3"/>
  <c r="T209" i="3"/>
  <c r="S209" i="3"/>
  <c r="R209" i="3"/>
  <c r="Q209" i="3"/>
  <c r="W209" i="3" s="1"/>
  <c r="U208" i="3"/>
  <c r="T208" i="3"/>
  <c r="S208" i="3"/>
  <c r="R208" i="3"/>
  <c r="Q208" i="3"/>
  <c r="U207" i="3"/>
  <c r="T207" i="3"/>
  <c r="S207" i="3"/>
  <c r="R207" i="3"/>
  <c r="Q207" i="3"/>
  <c r="W207" i="3" s="1"/>
  <c r="U206" i="3"/>
  <c r="T206" i="3"/>
  <c r="S206" i="3"/>
  <c r="R206" i="3"/>
  <c r="Q206" i="3"/>
  <c r="U205" i="3"/>
  <c r="T205" i="3"/>
  <c r="S205" i="3"/>
  <c r="R205" i="3"/>
  <c r="Q205" i="3"/>
  <c r="W205" i="3" s="1"/>
  <c r="U204" i="3"/>
  <c r="T204" i="3"/>
  <c r="S204" i="3"/>
  <c r="R204" i="3"/>
  <c r="Q204" i="3"/>
  <c r="U203" i="3"/>
  <c r="T203" i="3"/>
  <c r="S203" i="3"/>
  <c r="R203" i="3"/>
  <c r="Q203" i="3"/>
  <c r="W203" i="3" s="1"/>
  <c r="U202" i="3"/>
  <c r="T202" i="3"/>
  <c r="S202" i="3"/>
  <c r="R202" i="3"/>
  <c r="Q202" i="3"/>
  <c r="U201" i="3"/>
  <c r="T201" i="3"/>
  <c r="S201" i="3"/>
  <c r="R201" i="3"/>
  <c r="Q201" i="3"/>
  <c r="W201" i="3" s="1"/>
  <c r="U200" i="3"/>
  <c r="T200" i="3"/>
  <c r="S200" i="3"/>
  <c r="R200" i="3"/>
  <c r="Q200" i="3"/>
  <c r="U199" i="3"/>
  <c r="T199" i="3"/>
  <c r="S199" i="3"/>
  <c r="R199" i="3"/>
  <c r="Q199" i="3"/>
  <c r="W199" i="3" s="1"/>
  <c r="U198" i="3"/>
  <c r="T198" i="3"/>
  <c r="S198" i="3"/>
  <c r="R198" i="3"/>
  <c r="Q198" i="3"/>
  <c r="W343" i="3" l="1"/>
  <c r="W345" i="3"/>
  <c r="W347" i="3"/>
  <c r="W349" i="3"/>
  <c r="W351" i="3"/>
  <c r="W353" i="3"/>
  <c r="W355" i="3"/>
  <c r="W359" i="3"/>
  <c r="W361" i="3"/>
  <c r="W363" i="3"/>
  <c r="W365" i="3"/>
  <c r="W367" i="3"/>
  <c r="W369" i="3"/>
  <c r="W198" i="3"/>
  <c r="W200" i="3"/>
  <c r="W202" i="3"/>
  <c r="W204" i="3"/>
  <c r="W206" i="3"/>
  <c r="W208" i="3"/>
  <c r="W210" i="3"/>
  <c r="W212" i="3"/>
  <c r="W214" i="3"/>
  <c r="W216" i="3"/>
  <c r="W218" i="3"/>
  <c r="W220" i="3"/>
  <c r="W222" i="3"/>
  <c r="W224" i="3"/>
  <c r="W226" i="3"/>
  <c r="W228" i="3"/>
  <c r="W230" i="3"/>
  <c r="W232" i="3"/>
  <c r="W234" i="3"/>
  <c r="W236" i="3"/>
  <c r="W238" i="3"/>
  <c r="W242" i="3"/>
  <c r="W244" i="3"/>
  <c r="W246" i="3"/>
  <c r="W248" i="3"/>
  <c r="W250" i="3"/>
  <c r="W256" i="3"/>
  <c r="W258" i="3"/>
  <c r="W260" i="3"/>
  <c r="W262" i="3"/>
  <c r="W264" i="3"/>
  <c r="W266" i="3"/>
  <c r="W268" i="3"/>
  <c r="W270" i="3"/>
  <c r="W272" i="3"/>
  <c r="W274" i="3"/>
  <c r="W276" i="3"/>
  <c r="W278" i="3"/>
  <c r="W280" i="3"/>
  <c r="W282" i="3"/>
  <c r="W284" i="3"/>
  <c r="W286" i="3"/>
  <c r="W292" i="3"/>
  <c r="W294" i="3"/>
  <c r="W296" i="3"/>
  <c r="W298" i="3"/>
  <c r="W300" i="3"/>
  <c r="W302" i="3"/>
  <c r="W304" i="3"/>
  <c r="W306" i="3"/>
  <c r="W308" i="3"/>
  <c r="W310" i="3"/>
  <c r="W312" i="3"/>
  <c r="W314" i="3"/>
  <c r="W316" i="3"/>
  <c r="W318" i="3"/>
  <c r="W320" i="3"/>
  <c r="W322" i="3"/>
  <c r="W324" i="3"/>
  <c r="W326" i="3"/>
  <c r="W328" i="3"/>
  <c r="W330" i="3"/>
  <c r="W332" i="3"/>
  <c r="W334" i="3"/>
  <c r="W336" i="3"/>
  <c r="W338" i="3"/>
  <c r="W340" i="3"/>
  <c r="W342" i="3"/>
  <c r="W344" i="3"/>
  <c r="W346" i="3"/>
  <c r="W348" i="3"/>
  <c r="W350" i="3"/>
  <c r="W352" i="3"/>
  <c r="W354" i="3"/>
  <c r="W356" i="3"/>
  <c r="W358" i="3"/>
  <c r="W360" i="3"/>
  <c r="W362" i="3"/>
  <c r="W364" i="3"/>
  <c r="W366" i="3"/>
  <c r="W368" i="3"/>
  <c r="W370" i="3"/>
  <c r="Y13" i="3"/>
  <c r="W45" i="3"/>
  <c r="W240" i="3"/>
  <c r="W371" i="3"/>
  <c r="W254" i="3"/>
  <c r="Y191" i="3"/>
  <c r="Q372" i="3"/>
  <c r="S372" i="3"/>
  <c r="U372" i="3"/>
  <c r="Y357" i="3"/>
  <c r="R372" i="3"/>
  <c r="T372" i="3"/>
  <c r="G87" i="5" l="1"/>
  <c r="F87" i="5"/>
  <c r="E87" i="5"/>
  <c r="D87" i="5"/>
  <c r="C87" i="5"/>
  <c r="G86" i="5"/>
  <c r="F86" i="5"/>
  <c r="E86" i="5"/>
  <c r="D86" i="5"/>
  <c r="C86" i="5"/>
  <c r="G85" i="5"/>
  <c r="F85" i="5"/>
  <c r="E85" i="5"/>
  <c r="D85" i="5"/>
  <c r="C85" i="5"/>
  <c r="G84" i="5"/>
  <c r="F84" i="5"/>
  <c r="E84" i="5"/>
  <c r="D84" i="5"/>
  <c r="C84" i="5"/>
  <c r="G83" i="5"/>
  <c r="F83" i="5"/>
  <c r="E83" i="5"/>
  <c r="D83" i="5"/>
  <c r="C83" i="5"/>
  <c r="G82" i="5"/>
  <c r="F82" i="5"/>
  <c r="E82" i="5"/>
  <c r="D82" i="5"/>
  <c r="C82" i="5"/>
  <c r="G81" i="5"/>
  <c r="F81" i="5"/>
  <c r="E81" i="5"/>
  <c r="D81" i="5"/>
  <c r="C81" i="5"/>
  <c r="G80" i="5"/>
  <c r="F80" i="5"/>
  <c r="E80" i="5"/>
  <c r="D80" i="5"/>
  <c r="C80" i="5"/>
  <c r="G79" i="5"/>
  <c r="F79" i="5"/>
  <c r="E79" i="5"/>
  <c r="D79" i="5"/>
  <c r="C79" i="5"/>
  <c r="G78" i="5"/>
  <c r="F78" i="5"/>
  <c r="E78" i="5"/>
  <c r="D78" i="5"/>
  <c r="C78" i="5"/>
  <c r="G77" i="5"/>
  <c r="F77" i="5"/>
  <c r="E77" i="5"/>
  <c r="D77" i="5"/>
  <c r="C77" i="5"/>
  <c r="G76" i="5"/>
  <c r="F76" i="5"/>
  <c r="E76" i="5"/>
  <c r="D76" i="5"/>
  <c r="C76" i="5"/>
  <c r="G75" i="5"/>
  <c r="F75" i="5"/>
  <c r="E75" i="5"/>
  <c r="D75" i="5"/>
  <c r="C75" i="5"/>
  <c r="G74" i="5"/>
  <c r="F74" i="5"/>
  <c r="E74" i="5"/>
  <c r="D74" i="5"/>
  <c r="C74" i="5"/>
  <c r="G73" i="5"/>
  <c r="F73" i="5"/>
  <c r="E73" i="5"/>
  <c r="D73" i="5"/>
  <c r="C73" i="5"/>
  <c r="G72" i="5"/>
  <c r="F72" i="5"/>
  <c r="E72" i="5"/>
  <c r="D72" i="5"/>
  <c r="C72" i="5"/>
  <c r="G71" i="5"/>
  <c r="F71" i="5"/>
  <c r="E71" i="5"/>
  <c r="D71" i="5"/>
  <c r="C71" i="5"/>
  <c r="G70" i="5"/>
  <c r="F70" i="5"/>
  <c r="E70" i="5"/>
  <c r="D70" i="5"/>
  <c r="C70" i="5"/>
  <c r="G69" i="5"/>
  <c r="F69" i="5"/>
  <c r="E69" i="5"/>
  <c r="D69" i="5"/>
  <c r="C69" i="5"/>
  <c r="G68" i="5"/>
  <c r="F68" i="5"/>
  <c r="E68" i="5"/>
  <c r="D68" i="5"/>
  <c r="C68" i="5"/>
  <c r="G67" i="5"/>
  <c r="F67" i="5"/>
  <c r="E67" i="5"/>
  <c r="D67" i="5"/>
  <c r="C67" i="5"/>
  <c r="G66" i="5"/>
  <c r="F66" i="5"/>
  <c r="E66" i="5"/>
  <c r="D66" i="5"/>
  <c r="C66" i="5"/>
  <c r="G65" i="5"/>
  <c r="F65" i="5"/>
  <c r="E65" i="5"/>
  <c r="D65" i="5"/>
  <c r="C65" i="5"/>
  <c r="G64" i="5"/>
  <c r="F64" i="5"/>
  <c r="E64" i="5"/>
  <c r="D64" i="5"/>
  <c r="C64" i="5"/>
  <c r="G63" i="5"/>
  <c r="F63" i="5"/>
  <c r="E63" i="5"/>
  <c r="D63" i="5"/>
  <c r="C63" i="5"/>
  <c r="G62" i="5"/>
  <c r="F62" i="5"/>
  <c r="E62" i="5"/>
  <c r="D62" i="5"/>
  <c r="C62" i="5"/>
  <c r="G61" i="5"/>
  <c r="F61" i="5"/>
  <c r="E61" i="5"/>
  <c r="D61" i="5"/>
  <c r="C61" i="5"/>
  <c r="G60" i="5"/>
  <c r="F60" i="5"/>
  <c r="E60" i="5"/>
  <c r="D60" i="5"/>
  <c r="C60" i="5"/>
  <c r="G59" i="5"/>
  <c r="F59" i="5"/>
  <c r="E59" i="5"/>
  <c r="D59" i="5"/>
  <c r="C59" i="5"/>
  <c r="G58" i="5"/>
  <c r="F58" i="5"/>
  <c r="E58" i="5"/>
  <c r="D58" i="5"/>
  <c r="C58" i="5"/>
  <c r="G57" i="5"/>
  <c r="F57" i="5"/>
  <c r="E57" i="5"/>
  <c r="D57" i="5"/>
  <c r="C57" i="5"/>
  <c r="G56" i="5"/>
  <c r="F56" i="5"/>
  <c r="E56" i="5"/>
  <c r="D56" i="5"/>
  <c r="C56" i="5"/>
  <c r="G55" i="5"/>
  <c r="F55" i="5"/>
  <c r="E55" i="5"/>
  <c r="D55" i="5"/>
  <c r="C55" i="5"/>
  <c r="G54" i="5"/>
  <c r="F54" i="5"/>
  <c r="E54" i="5"/>
  <c r="D54" i="5"/>
  <c r="C54" i="5"/>
  <c r="G53" i="5"/>
  <c r="F53" i="5"/>
  <c r="E53" i="5"/>
  <c r="D53" i="5"/>
  <c r="C53" i="5"/>
  <c r="G52" i="5"/>
  <c r="F52" i="5"/>
  <c r="E52" i="5"/>
  <c r="D52" i="5"/>
  <c r="C52" i="5"/>
  <c r="G51" i="5"/>
  <c r="F51" i="5"/>
  <c r="E51" i="5"/>
  <c r="D51" i="5"/>
  <c r="C51" i="5"/>
  <c r="G50" i="5"/>
  <c r="F50" i="5"/>
  <c r="E50" i="5"/>
  <c r="D50" i="5"/>
  <c r="C50" i="5"/>
  <c r="G49" i="5"/>
  <c r="F49" i="5"/>
  <c r="E49" i="5"/>
  <c r="D49" i="5"/>
  <c r="C49" i="5"/>
  <c r="G48" i="5"/>
  <c r="F48" i="5"/>
  <c r="E48" i="5"/>
  <c r="D48" i="5"/>
  <c r="C48" i="5"/>
  <c r="G47" i="5"/>
  <c r="F47" i="5"/>
  <c r="E47" i="5"/>
  <c r="D47" i="5"/>
  <c r="C47" i="5"/>
  <c r="G46" i="5"/>
  <c r="F46" i="5"/>
  <c r="E46" i="5"/>
  <c r="D46" i="5"/>
  <c r="C46" i="5"/>
  <c r="G45" i="5"/>
  <c r="F45" i="5"/>
  <c r="E45" i="5"/>
  <c r="D45" i="5"/>
  <c r="C45" i="5"/>
  <c r="G44" i="5"/>
  <c r="F44" i="5"/>
  <c r="E44" i="5"/>
  <c r="D44" i="5"/>
  <c r="C44" i="5"/>
  <c r="G43" i="5"/>
  <c r="F43" i="5"/>
  <c r="E43" i="5"/>
  <c r="D43" i="5"/>
  <c r="C43" i="5"/>
  <c r="G42" i="5"/>
  <c r="F42" i="5"/>
  <c r="E42" i="5"/>
  <c r="D42" i="5"/>
  <c r="C42" i="5"/>
  <c r="G41" i="5"/>
  <c r="F41" i="5"/>
  <c r="E41" i="5"/>
  <c r="D41" i="5"/>
  <c r="C41" i="5"/>
  <c r="G40" i="5"/>
  <c r="F40" i="5"/>
  <c r="E40" i="5"/>
  <c r="D40" i="5"/>
  <c r="C40" i="5"/>
  <c r="G39" i="5"/>
  <c r="F39" i="5"/>
  <c r="E39" i="5"/>
  <c r="D39" i="5"/>
  <c r="C39" i="5"/>
  <c r="G38" i="5"/>
  <c r="F38" i="5"/>
  <c r="E38" i="5"/>
  <c r="D38" i="5"/>
  <c r="C38" i="5"/>
  <c r="G37" i="5"/>
  <c r="F37" i="5"/>
  <c r="E37" i="5"/>
  <c r="D37" i="5"/>
  <c r="C37" i="5"/>
  <c r="G36" i="5"/>
  <c r="F36" i="5"/>
  <c r="E36" i="5"/>
  <c r="D36" i="5"/>
  <c r="C36" i="5"/>
  <c r="G35" i="5"/>
  <c r="F35" i="5"/>
  <c r="E35" i="5"/>
  <c r="D35" i="5"/>
  <c r="C35" i="5"/>
  <c r="G34" i="5"/>
  <c r="F34" i="5"/>
  <c r="E34" i="5"/>
  <c r="D34" i="5"/>
  <c r="C34" i="5"/>
  <c r="G33" i="5"/>
  <c r="F33" i="5"/>
  <c r="E33" i="5"/>
  <c r="D33" i="5"/>
  <c r="C33" i="5"/>
  <c r="G32" i="5"/>
  <c r="F32" i="5"/>
  <c r="E32" i="5"/>
  <c r="D32" i="5"/>
  <c r="C32" i="5"/>
  <c r="G31" i="5"/>
  <c r="F31" i="5"/>
  <c r="E31" i="5"/>
  <c r="D31" i="5"/>
  <c r="C31" i="5"/>
  <c r="G30" i="5"/>
  <c r="F30" i="5"/>
  <c r="E30" i="5"/>
  <c r="D30" i="5"/>
  <c r="C30" i="5"/>
  <c r="G29" i="5"/>
  <c r="F29" i="5"/>
  <c r="E29" i="5"/>
  <c r="D29" i="5"/>
  <c r="C29" i="5"/>
  <c r="G27" i="5"/>
  <c r="F27" i="5"/>
  <c r="E27" i="5"/>
  <c r="D27" i="5"/>
  <c r="C27" i="5"/>
  <c r="G26" i="5"/>
  <c r="F26" i="5"/>
  <c r="E26" i="5"/>
  <c r="D26" i="5"/>
  <c r="C26" i="5"/>
  <c r="G25" i="5"/>
  <c r="F25" i="5"/>
  <c r="E25" i="5"/>
  <c r="D25" i="5"/>
  <c r="C25" i="5"/>
  <c r="G24" i="5"/>
  <c r="F24" i="5"/>
  <c r="E24" i="5"/>
  <c r="D24" i="5"/>
  <c r="C24" i="5"/>
  <c r="G23" i="5"/>
  <c r="F23" i="5"/>
  <c r="E23" i="5"/>
  <c r="D23" i="5"/>
  <c r="C23" i="5"/>
  <c r="G22" i="5"/>
  <c r="F22" i="5"/>
  <c r="E22" i="5"/>
  <c r="D22" i="5"/>
  <c r="C22" i="5"/>
  <c r="G21" i="5"/>
  <c r="F21" i="5"/>
  <c r="E21" i="5"/>
  <c r="D21" i="5"/>
  <c r="C21" i="5"/>
  <c r="G20" i="5"/>
  <c r="F20" i="5"/>
  <c r="E20" i="5"/>
  <c r="D20" i="5"/>
  <c r="C20" i="5"/>
  <c r="I20" i="5" s="1"/>
  <c r="G19" i="5"/>
  <c r="F19" i="5"/>
  <c r="E19" i="5"/>
  <c r="D19" i="5"/>
  <c r="C19" i="5"/>
  <c r="G18" i="5"/>
  <c r="F18" i="5"/>
  <c r="E18" i="5"/>
  <c r="D18" i="5"/>
  <c r="C18" i="5"/>
  <c r="G17" i="5"/>
  <c r="F17" i="5"/>
  <c r="E17" i="5"/>
  <c r="D17" i="5"/>
  <c r="C17" i="5"/>
  <c r="G16" i="5"/>
  <c r="F16" i="5"/>
  <c r="E16" i="5"/>
  <c r="D16" i="5"/>
  <c r="C16" i="5"/>
  <c r="G15" i="5"/>
  <c r="F15" i="5"/>
  <c r="E15" i="5"/>
  <c r="D15" i="5"/>
  <c r="C15" i="5"/>
  <c r="G14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C12" i="5"/>
  <c r="G11" i="5"/>
  <c r="F11" i="5"/>
  <c r="E11" i="5"/>
  <c r="D11" i="5"/>
  <c r="C11" i="5"/>
  <c r="G10" i="5"/>
  <c r="F10" i="5"/>
  <c r="E10" i="5"/>
  <c r="D10" i="5"/>
  <c r="C10" i="5"/>
  <c r="I10" i="5" s="1"/>
  <c r="G9" i="5"/>
  <c r="F9" i="5"/>
  <c r="E9" i="5"/>
  <c r="D9" i="5"/>
  <c r="C9" i="5"/>
  <c r="G8" i="5"/>
  <c r="F8" i="5"/>
  <c r="E8" i="5"/>
  <c r="D8" i="5"/>
  <c r="C8" i="5"/>
  <c r="G7" i="5"/>
  <c r="F7" i="5"/>
  <c r="E7" i="5"/>
  <c r="D7" i="5"/>
  <c r="C7" i="5"/>
  <c r="G6" i="5"/>
  <c r="F6" i="5"/>
  <c r="E6" i="5"/>
  <c r="D6" i="5"/>
  <c r="C6" i="5"/>
  <c r="G5" i="5"/>
  <c r="F5" i="5"/>
  <c r="E5" i="5"/>
  <c r="D5" i="5"/>
  <c r="C5" i="5"/>
  <c r="G4" i="5"/>
  <c r="F4" i="5"/>
  <c r="E4" i="5"/>
  <c r="D4" i="5"/>
  <c r="C4" i="5"/>
  <c r="I4" i="5" s="1"/>
  <c r="I5" i="5" l="1"/>
  <c r="I9" i="5"/>
  <c r="I13" i="5"/>
  <c r="I6" i="5"/>
  <c r="I7" i="5"/>
  <c r="I8" i="5"/>
  <c r="I11" i="5"/>
  <c r="I12" i="5"/>
  <c r="I14" i="5"/>
  <c r="I15" i="5"/>
  <c r="I16" i="5"/>
  <c r="I17" i="5"/>
  <c r="I18" i="5"/>
  <c r="I19" i="5"/>
  <c r="I21" i="5"/>
  <c r="I22" i="5"/>
  <c r="I23" i="5"/>
  <c r="I24" i="5"/>
  <c r="I25" i="5"/>
  <c r="I26" i="5"/>
  <c r="I27" i="5"/>
  <c r="I29" i="5"/>
  <c r="I30" i="5"/>
  <c r="I31" i="5"/>
  <c r="I32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G72" i="4" l="1"/>
  <c r="F72" i="4"/>
  <c r="E72" i="4"/>
  <c r="D72" i="4"/>
  <c r="C72" i="4"/>
  <c r="G71" i="4"/>
  <c r="F71" i="4"/>
  <c r="E71" i="4"/>
  <c r="D71" i="4"/>
  <c r="C71" i="4"/>
  <c r="G70" i="4"/>
  <c r="F70" i="4"/>
  <c r="E70" i="4"/>
  <c r="D70" i="4"/>
  <c r="C70" i="4"/>
  <c r="G69" i="4"/>
  <c r="F69" i="4"/>
  <c r="E69" i="4"/>
  <c r="D69" i="4"/>
  <c r="C69" i="4"/>
  <c r="G68" i="4"/>
  <c r="F68" i="4"/>
  <c r="E68" i="4"/>
  <c r="D68" i="4"/>
  <c r="C68" i="4"/>
  <c r="G67" i="4"/>
  <c r="F67" i="4"/>
  <c r="E67" i="4"/>
  <c r="D67" i="4"/>
  <c r="C67" i="4"/>
  <c r="G66" i="4"/>
  <c r="F66" i="4"/>
  <c r="E66" i="4"/>
  <c r="D66" i="4"/>
  <c r="C66" i="4"/>
  <c r="G65" i="4"/>
  <c r="F65" i="4"/>
  <c r="E65" i="4"/>
  <c r="D65" i="4"/>
  <c r="C65" i="4"/>
  <c r="G64" i="4"/>
  <c r="F64" i="4"/>
  <c r="E64" i="4"/>
  <c r="D64" i="4"/>
  <c r="C64" i="4"/>
  <c r="G63" i="4"/>
  <c r="F63" i="4"/>
  <c r="E63" i="4"/>
  <c r="D63" i="4"/>
  <c r="C63" i="4"/>
  <c r="G62" i="4"/>
  <c r="F62" i="4"/>
  <c r="E62" i="4"/>
  <c r="D62" i="4"/>
  <c r="C62" i="4"/>
  <c r="G61" i="4"/>
  <c r="F61" i="4"/>
  <c r="E61" i="4"/>
  <c r="D61" i="4"/>
  <c r="C61" i="4"/>
  <c r="G60" i="4"/>
  <c r="F60" i="4"/>
  <c r="E60" i="4"/>
  <c r="D60" i="4"/>
  <c r="C60" i="4"/>
  <c r="G59" i="4"/>
  <c r="F59" i="4"/>
  <c r="E59" i="4"/>
  <c r="D59" i="4"/>
  <c r="C59" i="4"/>
  <c r="G58" i="4"/>
  <c r="F58" i="4"/>
  <c r="E58" i="4"/>
  <c r="D58" i="4"/>
  <c r="C58" i="4"/>
  <c r="G57" i="4"/>
  <c r="F57" i="4"/>
  <c r="E57" i="4"/>
  <c r="D57" i="4"/>
  <c r="C57" i="4"/>
  <c r="G56" i="4"/>
  <c r="F56" i="4"/>
  <c r="E56" i="4"/>
  <c r="D56" i="4"/>
  <c r="C56" i="4"/>
  <c r="G55" i="4"/>
  <c r="F55" i="4"/>
  <c r="E55" i="4"/>
  <c r="D55" i="4"/>
  <c r="C55" i="4"/>
  <c r="G54" i="4"/>
  <c r="F54" i="4"/>
  <c r="E54" i="4"/>
  <c r="D54" i="4"/>
  <c r="C54" i="4"/>
  <c r="G53" i="4"/>
  <c r="F53" i="4"/>
  <c r="E53" i="4"/>
  <c r="D53" i="4"/>
  <c r="C53" i="4"/>
  <c r="G52" i="4"/>
  <c r="F52" i="4"/>
  <c r="E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F49" i="4"/>
  <c r="E49" i="4"/>
  <c r="D49" i="4"/>
  <c r="C49" i="4"/>
  <c r="G48" i="4"/>
  <c r="F48" i="4"/>
  <c r="E48" i="4"/>
  <c r="D48" i="4"/>
  <c r="C48" i="4"/>
  <c r="G47" i="4"/>
  <c r="F47" i="4"/>
  <c r="E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F44" i="4"/>
  <c r="E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G18" i="4"/>
  <c r="F18" i="4"/>
  <c r="E18" i="4"/>
  <c r="D18" i="4"/>
  <c r="C18" i="4"/>
  <c r="G17" i="4"/>
  <c r="F17" i="4"/>
  <c r="E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F12" i="4"/>
  <c r="E12" i="4"/>
  <c r="D12" i="4"/>
  <c r="C12" i="4"/>
  <c r="G11" i="4"/>
  <c r="F11" i="4"/>
  <c r="E11" i="4"/>
  <c r="D11" i="4"/>
  <c r="C11" i="4"/>
  <c r="G10" i="4"/>
  <c r="F10" i="4"/>
  <c r="E10" i="4"/>
  <c r="D10" i="4"/>
  <c r="C10" i="4"/>
  <c r="G9" i="4"/>
  <c r="F9" i="4"/>
  <c r="E9" i="4"/>
  <c r="D9" i="4"/>
  <c r="C9" i="4"/>
  <c r="G8" i="4"/>
  <c r="F8" i="4"/>
  <c r="E8" i="4"/>
  <c r="D8" i="4"/>
  <c r="C8" i="4"/>
  <c r="G7" i="4"/>
  <c r="F7" i="4"/>
  <c r="E7" i="4"/>
  <c r="D7" i="4"/>
  <c r="C7" i="4"/>
  <c r="G6" i="4"/>
  <c r="F6" i="4"/>
  <c r="E6" i="4"/>
  <c r="D6" i="4"/>
  <c r="C6" i="4"/>
  <c r="G5" i="4"/>
  <c r="F5" i="4"/>
  <c r="E5" i="4"/>
  <c r="D5" i="4"/>
  <c r="C5" i="4"/>
  <c r="G4" i="4"/>
  <c r="F4" i="4"/>
  <c r="E4" i="4"/>
  <c r="D4" i="4"/>
  <c r="C4" i="4"/>
  <c r="I5" i="4" l="1"/>
  <c r="I7" i="4"/>
  <c r="I9" i="4"/>
  <c r="I11" i="4"/>
  <c r="I13" i="4"/>
  <c r="I15" i="4"/>
  <c r="I17" i="4"/>
  <c r="I19" i="4"/>
  <c r="I21" i="4"/>
  <c r="I23" i="4"/>
  <c r="I25" i="4"/>
  <c r="I27" i="4"/>
  <c r="I29" i="4"/>
  <c r="I31" i="4"/>
  <c r="I33" i="4"/>
  <c r="I35" i="4"/>
  <c r="I37" i="4"/>
  <c r="I39" i="4"/>
  <c r="I41" i="4"/>
  <c r="I43" i="4"/>
  <c r="I45" i="4"/>
  <c r="I47" i="4"/>
  <c r="I49" i="4"/>
  <c r="I51" i="4"/>
  <c r="I53" i="4"/>
  <c r="I55" i="4"/>
  <c r="I57" i="4"/>
  <c r="I4" i="4"/>
  <c r="I6" i="4"/>
  <c r="I8" i="4"/>
  <c r="I10" i="4"/>
  <c r="I12" i="4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88" i="5"/>
  <c r="I73" i="4" l="1"/>
  <c r="K77" i="4"/>
  <c r="I28" i="5"/>
  <c r="H88" i="5"/>
  <c r="G88" i="5"/>
  <c r="F88" i="5"/>
  <c r="E88" i="5"/>
  <c r="D88" i="5"/>
  <c r="C88" i="5"/>
  <c r="H28" i="5"/>
  <c r="G28" i="5"/>
  <c r="G89" i="5" s="1"/>
  <c r="F28" i="5"/>
  <c r="F89" i="5" s="1"/>
  <c r="E28" i="5"/>
  <c r="E89" i="5" s="1"/>
  <c r="D28" i="5"/>
  <c r="D89" i="5" s="1"/>
  <c r="C28" i="5"/>
  <c r="C89" i="5" s="1"/>
  <c r="H73" i="4"/>
  <c r="G73" i="4"/>
  <c r="F73" i="4"/>
  <c r="E73" i="4"/>
  <c r="D73" i="4"/>
  <c r="C73" i="4"/>
  <c r="H89" i="5" l="1"/>
  <c r="H75" i="4" s="1"/>
  <c r="H77" i="4" s="1"/>
  <c r="I89" i="5"/>
  <c r="I75" i="4" s="1"/>
  <c r="I77" i="4" s="1"/>
  <c r="F75" i="4"/>
  <c r="F77" i="4" s="1"/>
  <c r="G75" i="4"/>
  <c r="G77" i="4" s="1"/>
  <c r="C75" i="4"/>
  <c r="C77" i="4" s="1"/>
  <c r="D75" i="4"/>
  <c r="D77" i="4" s="1"/>
  <c r="E75" i="4"/>
  <c r="E77" i="4" s="1"/>
  <c r="V197" i="3"/>
  <c r="U197" i="3"/>
  <c r="T197" i="3"/>
  <c r="S197" i="3"/>
  <c r="R197" i="3"/>
  <c r="Q197" i="3"/>
  <c r="P197" i="3"/>
  <c r="L197" i="3"/>
  <c r="K197" i="3"/>
  <c r="J197" i="3"/>
  <c r="I197" i="3"/>
  <c r="H197" i="3"/>
  <c r="G197" i="3"/>
  <c r="F197" i="3"/>
  <c r="V190" i="3"/>
  <c r="U190" i="3"/>
  <c r="T190" i="3"/>
  <c r="S190" i="3"/>
  <c r="R190" i="3"/>
  <c r="Q190" i="3"/>
  <c r="P190" i="3"/>
  <c r="L190" i="3"/>
  <c r="K190" i="3"/>
  <c r="J190" i="3"/>
  <c r="I190" i="3"/>
  <c r="H190" i="3"/>
  <c r="G190" i="3"/>
  <c r="F190" i="3"/>
  <c r="V102" i="3"/>
  <c r="U102" i="3"/>
  <c r="T102" i="3"/>
  <c r="S102" i="3"/>
  <c r="R102" i="3"/>
  <c r="Q102" i="3"/>
  <c r="P102" i="3"/>
  <c r="L102" i="3"/>
  <c r="K102" i="3"/>
  <c r="J102" i="3"/>
  <c r="I102" i="3"/>
  <c r="H102" i="3"/>
  <c r="G102" i="3"/>
  <c r="F102" i="3"/>
  <c r="V94" i="3"/>
  <c r="U94" i="3"/>
  <c r="T94" i="3"/>
  <c r="S94" i="3"/>
  <c r="R94" i="3"/>
  <c r="Q94" i="3"/>
  <c r="P94" i="3"/>
  <c r="L94" i="3"/>
  <c r="K94" i="3"/>
  <c r="J94" i="3"/>
  <c r="I94" i="3"/>
  <c r="H94" i="3"/>
  <c r="G94" i="3"/>
  <c r="F94" i="3"/>
  <c r="V59" i="3"/>
  <c r="U59" i="3"/>
  <c r="T59" i="3"/>
  <c r="S59" i="3"/>
  <c r="R59" i="3"/>
  <c r="Q59" i="3"/>
  <c r="P59" i="3"/>
  <c r="L59" i="3"/>
  <c r="K59" i="3"/>
  <c r="J59" i="3"/>
  <c r="I59" i="3"/>
  <c r="H59" i="3"/>
  <c r="G59" i="3"/>
  <c r="F59" i="3"/>
  <c r="V45" i="3"/>
  <c r="U45" i="3"/>
  <c r="T45" i="3"/>
  <c r="S45" i="3"/>
  <c r="R45" i="3"/>
  <c r="Q45" i="3"/>
  <c r="P45" i="3"/>
  <c r="L45" i="3"/>
  <c r="K45" i="3"/>
  <c r="J45" i="3"/>
  <c r="I45" i="3"/>
  <c r="H45" i="3"/>
  <c r="G45" i="3"/>
  <c r="F45" i="3"/>
  <c r="Q12" i="3"/>
  <c r="P12" i="3"/>
  <c r="L12" i="3"/>
  <c r="K12" i="3"/>
  <c r="J12" i="3"/>
  <c r="I12" i="3"/>
  <c r="H12" i="3"/>
  <c r="G12" i="3"/>
  <c r="F12" i="3"/>
  <c r="L372" i="3"/>
  <c r="K372" i="3"/>
  <c r="J372" i="3"/>
  <c r="I372" i="3"/>
  <c r="H372" i="3"/>
  <c r="G372" i="3"/>
  <c r="F372" i="3"/>
  <c r="B11" i="2"/>
  <c r="C6" i="2"/>
  <c r="D6" i="2"/>
  <c r="C7" i="2"/>
  <c r="D7" i="2"/>
  <c r="C8" i="2"/>
  <c r="D8" i="2"/>
  <c r="C9" i="2"/>
  <c r="D9" i="2"/>
  <c r="C10" i="2"/>
  <c r="D10" i="2"/>
  <c r="D5" i="2"/>
  <c r="C5" i="2"/>
  <c r="C11" i="2" l="1"/>
  <c r="D11" i="2"/>
  <c r="P373" i="3"/>
  <c r="Q373" i="3"/>
  <c r="T12" i="3"/>
  <c r="T373" i="3"/>
  <c r="U12" i="3"/>
  <c r="U373" i="3"/>
  <c r="R12" i="3"/>
  <c r="R373" i="3"/>
  <c r="S12" i="3"/>
  <c r="S373" i="3" s="1"/>
  <c r="W4" i="3"/>
  <c r="W12" i="3" s="1"/>
  <c r="H373" i="3"/>
  <c r="L373" i="3"/>
  <c r="I373" i="3"/>
  <c r="J373" i="3"/>
  <c r="G373" i="3"/>
  <c r="K373" i="3"/>
  <c r="F373" i="3"/>
  <c r="Y4" i="3" l="1"/>
  <c r="X371" i="3" l="1"/>
  <c r="Y371" i="3" s="1"/>
  <c r="X370" i="3"/>
  <c r="Y370" i="3" s="1"/>
  <c r="X369" i="3"/>
  <c r="Y369" i="3" s="1"/>
  <c r="X368" i="3"/>
  <c r="Y368" i="3" s="1"/>
  <c r="X367" i="3"/>
  <c r="Y367" i="3" s="1"/>
  <c r="X366" i="3"/>
  <c r="Y366" i="3" s="1"/>
  <c r="X365" i="3"/>
  <c r="Y365" i="3" s="1"/>
  <c r="X364" i="3"/>
  <c r="Y364" i="3" s="1"/>
  <c r="X363" i="3"/>
  <c r="Y363" i="3" s="1"/>
  <c r="X362" i="3"/>
  <c r="Y362" i="3" s="1"/>
  <c r="X361" i="3"/>
  <c r="Y361" i="3" s="1"/>
  <c r="X360" i="3"/>
  <c r="Y360" i="3" s="1"/>
  <c r="X359" i="3"/>
  <c r="Y359" i="3" s="1"/>
  <c r="X358" i="3"/>
  <c r="Y358" i="3" s="1"/>
  <c r="X356" i="3"/>
  <c r="Y356" i="3" s="1"/>
  <c r="X355" i="3"/>
  <c r="Y355" i="3" s="1"/>
  <c r="X354" i="3"/>
  <c r="Y354" i="3" s="1"/>
  <c r="X353" i="3"/>
  <c r="Y353" i="3" s="1"/>
  <c r="X352" i="3"/>
  <c r="Y352" i="3" s="1"/>
  <c r="X351" i="3"/>
  <c r="Y351" i="3" s="1"/>
  <c r="X350" i="3"/>
  <c r="Y350" i="3" s="1"/>
  <c r="X349" i="3"/>
  <c r="Y349" i="3" s="1"/>
  <c r="X348" i="3"/>
  <c r="Y348" i="3" s="1"/>
  <c r="X347" i="3"/>
  <c r="Y347" i="3" s="1"/>
  <c r="X346" i="3"/>
  <c r="Y346" i="3" s="1"/>
  <c r="X345" i="3"/>
  <c r="Y345" i="3" s="1"/>
  <c r="X344" i="3"/>
  <c r="Y344" i="3" s="1"/>
  <c r="X343" i="3"/>
  <c r="Y343" i="3" s="1"/>
  <c r="X342" i="3"/>
  <c r="Y342" i="3" s="1"/>
  <c r="X341" i="3"/>
  <c r="Y341" i="3" s="1"/>
  <c r="X340" i="3"/>
  <c r="Y340" i="3" s="1"/>
  <c r="X339" i="3"/>
  <c r="Y339" i="3" s="1"/>
  <c r="X338" i="3"/>
  <c r="Y338" i="3" s="1"/>
  <c r="X337" i="3"/>
  <c r="Y337" i="3" s="1"/>
  <c r="X336" i="3"/>
  <c r="Y336" i="3" s="1"/>
  <c r="X335" i="3"/>
  <c r="Y335" i="3" s="1"/>
  <c r="X334" i="3"/>
  <c r="Y334" i="3" s="1"/>
  <c r="X333" i="3"/>
  <c r="Y333" i="3" s="1"/>
  <c r="X332" i="3"/>
  <c r="Y332" i="3" s="1"/>
  <c r="X331" i="3"/>
  <c r="Y331" i="3" s="1"/>
  <c r="X330" i="3"/>
  <c r="Y330" i="3" s="1"/>
  <c r="X329" i="3"/>
  <c r="Y329" i="3" s="1"/>
  <c r="X328" i="3"/>
  <c r="Y328" i="3" s="1"/>
  <c r="X327" i="3"/>
  <c r="Y327" i="3" s="1"/>
  <c r="X326" i="3"/>
  <c r="Y326" i="3" s="1"/>
  <c r="X325" i="3"/>
  <c r="Y325" i="3" s="1"/>
  <c r="X324" i="3"/>
  <c r="Y324" i="3" s="1"/>
  <c r="X323" i="3"/>
  <c r="Y323" i="3" s="1"/>
  <c r="X322" i="3"/>
  <c r="Y322" i="3" s="1"/>
  <c r="X321" i="3"/>
  <c r="Y321" i="3" s="1"/>
  <c r="X319" i="3"/>
  <c r="Y319" i="3" s="1"/>
  <c r="X318" i="3"/>
  <c r="Y318" i="3" s="1"/>
  <c r="X317" i="3"/>
  <c r="Y317" i="3" s="1"/>
  <c r="X316" i="3"/>
  <c r="Y316" i="3" s="1"/>
  <c r="X315" i="3"/>
  <c r="Y315" i="3" s="1"/>
  <c r="X313" i="3"/>
  <c r="Y313" i="3" s="1"/>
  <c r="X312" i="3"/>
  <c r="Y312" i="3" s="1"/>
  <c r="X311" i="3"/>
  <c r="Y311" i="3" s="1"/>
  <c r="X310" i="3"/>
  <c r="Y310" i="3" s="1"/>
  <c r="X309" i="3"/>
  <c r="Y309" i="3" s="1"/>
  <c r="X308" i="3"/>
  <c r="Y308" i="3" s="1"/>
  <c r="X307" i="3"/>
  <c r="Y307" i="3" s="1"/>
  <c r="X306" i="3"/>
  <c r="Y306" i="3" s="1"/>
  <c r="X305" i="3"/>
  <c r="Y305" i="3" s="1"/>
  <c r="X304" i="3"/>
  <c r="Y304" i="3" s="1"/>
  <c r="X303" i="3"/>
  <c r="Y303" i="3" s="1"/>
  <c r="X302" i="3"/>
  <c r="Y302" i="3" s="1"/>
  <c r="X301" i="3"/>
  <c r="Y301" i="3" s="1"/>
  <c r="X300" i="3"/>
  <c r="Y300" i="3" s="1"/>
  <c r="X299" i="3"/>
  <c r="Y299" i="3" s="1"/>
  <c r="X298" i="3"/>
  <c r="Y298" i="3" s="1"/>
  <c r="X297" i="3"/>
  <c r="Y297" i="3" s="1"/>
  <c r="X296" i="3"/>
  <c r="Y296" i="3" s="1"/>
  <c r="X295" i="3"/>
  <c r="Y295" i="3" s="1"/>
  <c r="X294" i="3"/>
  <c r="Y294" i="3" s="1"/>
  <c r="X293" i="3"/>
  <c r="Y293" i="3" s="1"/>
  <c r="X292" i="3"/>
  <c r="Y292" i="3" s="1"/>
  <c r="X291" i="3"/>
  <c r="Y291" i="3" s="1"/>
  <c r="X290" i="3"/>
  <c r="X289" i="3"/>
  <c r="Y289" i="3" s="1"/>
  <c r="X288" i="3"/>
  <c r="X287" i="3"/>
  <c r="Y287" i="3" s="1"/>
  <c r="X286" i="3"/>
  <c r="Y286" i="3" s="1"/>
  <c r="X285" i="3"/>
  <c r="Y285" i="3" s="1"/>
  <c r="X284" i="3"/>
  <c r="Y284" i="3" s="1"/>
  <c r="X283" i="3"/>
  <c r="Y283" i="3" s="1"/>
  <c r="X282" i="3"/>
  <c r="Y282" i="3" s="1"/>
  <c r="X281" i="3"/>
  <c r="Y281" i="3" s="1"/>
  <c r="X280" i="3"/>
  <c r="Y280" i="3" s="1"/>
  <c r="X279" i="3"/>
  <c r="Y279" i="3" s="1"/>
  <c r="X278" i="3"/>
  <c r="Y278" i="3" s="1"/>
  <c r="X277" i="3"/>
  <c r="Y277" i="3" s="1"/>
  <c r="X276" i="3"/>
  <c r="Y276" i="3" s="1"/>
  <c r="X275" i="3"/>
  <c r="Y275" i="3" s="1"/>
  <c r="X274" i="3"/>
  <c r="Y274" i="3" s="1"/>
  <c r="X273" i="3"/>
  <c r="Y273" i="3" s="1"/>
  <c r="X272" i="3"/>
  <c r="Y272" i="3" s="1"/>
  <c r="X271" i="3"/>
  <c r="Y271" i="3" s="1"/>
  <c r="X270" i="3"/>
  <c r="Y270" i="3" s="1"/>
  <c r="X269" i="3"/>
  <c r="Y269" i="3" s="1"/>
  <c r="X268" i="3"/>
  <c r="Y268" i="3" s="1"/>
  <c r="X267" i="3"/>
  <c r="Y267" i="3" s="1"/>
  <c r="X266" i="3"/>
  <c r="X265" i="3"/>
  <c r="Y265" i="3" s="1"/>
  <c r="X264" i="3"/>
  <c r="Y264" i="3" s="1"/>
  <c r="X263" i="3"/>
  <c r="Y263" i="3" s="1"/>
  <c r="X262" i="3"/>
  <c r="Y262" i="3" s="1"/>
  <c r="X261" i="3"/>
  <c r="Y261" i="3" s="1"/>
  <c r="X260" i="3"/>
  <c r="Y260" i="3" s="1"/>
  <c r="X259" i="3"/>
  <c r="Y259" i="3" s="1"/>
  <c r="X258" i="3"/>
  <c r="Y258" i="3" s="1"/>
  <c r="X257" i="3"/>
  <c r="Y257" i="3" s="1"/>
  <c r="X256" i="3"/>
  <c r="Y256" i="3" s="1"/>
  <c r="X255" i="3"/>
  <c r="Y255" i="3" s="1"/>
  <c r="X254" i="3"/>
  <c r="Y254" i="3" s="1"/>
  <c r="X253" i="3"/>
  <c r="Y253" i="3" s="1"/>
  <c r="X251" i="3"/>
  <c r="Y251" i="3" s="1"/>
  <c r="X250" i="3"/>
  <c r="Y250" i="3" s="1"/>
  <c r="X249" i="3"/>
  <c r="Y249" i="3" s="1"/>
  <c r="X248" i="3"/>
  <c r="Y248" i="3" s="1"/>
  <c r="X247" i="3"/>
  <c r="Y247" i="3" s="1"/>
  <c r="X246" i="3"/>
  <c r="Y246" i="3" s="1"/>
  <c r="X245" i="3"/>
  <c r="Y245" i="3" s="1"/>
  <c r="X244" i="3"/>
  <c r="Y244" i="3" s="1"/>
  <c r="X243" i="3"/>
  <c r="Y243" i="3" s="1"/>
  <c r="X242" i="3"/>
  <c r="Y242" i="3" s="1"/>
  <c r="X241" i="3"/>
  <c r="Y241" i="3" s="1"/>
  <c r="X240" i="3"/>
  <c r="Y240" i="3" s="1"/>
  <c r="X239" i="3"/>
  <c r="Y239" i="3" s="1"/>
  <c r="X238" i="3"/>
  <c r="Y238" i="3" s="1"/>
  <c r="X237" i="3"/>
  <c r="Y237" i="3" s="1"/>
  <c r="X236" i="3"/>
  <c r="Y236" i="3" s="1"/>
  <c r="X235" i="3"/>
  <c r="Y235" i="3" s="1"/>
  <c r="X234" i="3"/>
  <c r="Y234" i="3" s="1"/>
  <c r="X233" i="3"/>
  <c r="Y233" i="3" s="1"/>
  <c r="X232" i="3"/>
  <c r="Y232" i="3" s="1"/>
  <c r="X231" i="3"/>
  <c r="Y231" i="3" s="1"/>
  <c r="X230" i="3"/>
  <c r="Y230" i="3" s="1"/>
  <c r="X229" i="3"/>
  <c r="Y229" i="3" s="1"/>
  <c r="X228" i="3"/>
  <c r="Y228" i="3" s="1"/>
  <c r="X227" i="3"/>
  <c r="Y227" i="3" s="1"/>
  <c r="X226" i="3"/>
  <c r="Y226" i="3" s="1"/>
  <c r="X225" i="3"/>
  <c r="Y225" i="3" s="1"/>
  <c r="X224" i="3"/>
  <c r="Y224" i="3" s="1"/>
  <c r="X223" i="3"/>
  <c r="Y223" i="3" s="1"/>
  <c r="X222" i="3"/>
  <c r="Y222" i="3" s="1"/>
  <c r="X221" i="3"/>
  <c r="Y221" i="3" s="1"/>
  <c r="X220" i="3"/>
  <c r="Y220" i="3" s="1"/>
  <c r="X219" i="3"/>
  <c r="Y219" i="3" s="1"/>
  <c r="X218" i="3"/>
  <c r="Y218" i="3" s="1"/>
  <c r="X217" i="3"/>
  <c r="Y217" i="3" s="1"/>
  <c r="X216" i="3"/>
  <c r="Y216" i="3" s="1"/>
  <c r="X215" i="3"/>
  <c r="Y215" i="3" s="1"/>
  <c r="X214" i="3"/>
  <c r="Y214" i="3" s="1"/>
  <c r="X213" i="3"/>
  <c r="Y213" i="3" s="1"/>
  <c r="X212" i="3"/>
  <c r="Y212" i="3" s="1"/>
  <c r="X211" i="3"/>
  <c r="Y211" i="3" s="1"/>
  <c r="X210" i="3"/>
  <c r="Y210" i="3" s="1"/>
  <c r="X209" i="3"/>
  <c r="Y209" i="3" s="1"/>
  <c r="X208" i="3"/>
  <c r="Y208" i="3" s="1"/>
  <c r="X207" i="3"/>
  <c r="Y207" i="3" s="1"/>
  <c r="X206" i="3"/>
  <c r="Y206" i="3" s="1"/>
  <c r="X205" i="3"/>
  <c r="Y205" i="3" s="1"/>
  <c r="X204" i="3"/>
  <c r="Y204" i="3" s="1"/>
  <c r="X203" i="3"/>
  <c r="Y203" i="3" s="1"/>
  <c r="X202" i="3"/>
  <c r="Y202" i="3" s="1"/>
  <c r="X201" i="3"/>
  <c r="Y201" i="3" s="1"/>
  <c r="X200" i="3"/>
  <c r="Y200" i="3" s="1"/>
  <c r="X199" i="3"/>
  <c r="Y199" i="3" s="1"/>
  <c r="X198" i="3"/>
  <c r="Y198" i="3" s="1"/>
  <c r="X197" i="3"/>
  <c r="Y197" i="3" s="1"/>
  <c r="X190" i="3"/>
  <c r="Y190" i="3" s="1"/>
  <c r="X94" i="3"/>
  <c r="Y94" i="3" s="1"/>
  <c r="X59" i="3"/>
  <c r="Y59" i="3" s="1"/>
  <c r="X45" i="3"/>
  <c r="Y45" i="3" s="1"/>
  <c r="X12" i="3"/>
  <c r="J87" i="5"/>
  <c r="K87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1" i="5" s="1"/>
  <c r="J80" i="5"/>
  <c r="K80" i="5" s="1"/>
  <c r="J79" i="5"/>
  <c r="K79" i="5" s="1"/>
  <c r="J78" i="5"/>
  <c r="K78" i="5" s="1"/>
  <c r="J77" i="5"/>
  <c r="K77" i="5" s="1"/>
  <c r="J76" i="5"/>
  <c r="K76" i="5" s="1"/>
  <c r="J75" i="5"/>
  <c r="K75" i="5" s="1"/>
  <c r="J74" i="5"/>
  <c r="K74" i="5" s="1"/>
  <c r="J73" i="5"/>
  <c r="K73" i="5" s="1"/>
  <c r="J72" i="5"/>
  <c r="K72" i="5" s="1"/>
  <c r="J71" i="5"/>
  <c r="K71" i="5" s="1"/>
  <c r="J70" i="5"/>
  <c r="K70" i="5" s="1"/>
  <c r="J69" i="5"/>
  <c r="K69" i="5" s="1"/>
  <c r="J68" i="5"/>
  <c r="K68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K53" i="5" s="1"/>
  <c r="J52" i="5"/>
  <c r="K52" i="5" s="1"/>
  <c r="J51" i="5"/>
  <c r="K51" i="5" s="1"/>
  <c r="J50" i="5"/>
  <c r="K50" i="5" s="1"/>
  <c r="J49" i="5"/>
  <c r="K49" i="5" s="1"/>
  <c r="J48" i="5"/>
  <c r="K48" i="5" s="1"/>
  <c r="J47" i="5"/>
  <c r="K47" i="5" s="1"/>
  <c r="J46" i="5"/>
  <c r="K46" i="5" s="1"/>
  <c r="J45" i="5"/>
  <c r="K45" i="5" s="1"/>
  <c r="J44" i="5"/>
  <c r="K44" i="5" s="1"/>
  <c r="J43" i="5"/>
  <c r="K43" i="5" s="1"/>
  <c r="J42" i="5"/>
  <c r="K42" i="5" s="1"/>
  <c r="J41" i="5"/>
  <c r="K41" i="5" s="1"/>
  <c r="J40" i="5"/>
  <c r="K40" i="5" s="1"/>
  <c r="J39" i="5"/>
  <c r="K39" i="5" s="1"/>
  <c r="J38" i="5"/>
  <c r="K38" i="5" s="1"/>
  <c r="J37" i="5"/>
  <c r="K37" i="5" s="1"/>
  <c r="J36" i="5"/>
  <c r="K36" i="5" s="1"/>
  <c r="J35" i="5"/>
  <c r="K35" i="5" s="1"/>
  <c r="J34" i="5"/>
  <c r="K34" i="5" s="1"/>
  <c r="J32" i="5"/>
  <c r="K32" i="5" s="1"/>
  <c r="J31" i="5"/>
  <c r="K31" i="5" s="1"/>
  <c r="J30" i="5"/>
  <c r="K30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72" i="4"/>
  <c r="L72" i="4" s="1"/>
  <c r="J71" i="4"/>
  <c r="L71" i="4" s="1"/>
  <c r="J70" i="4"/>
  <c r="L70" i="4" s="1"/>
  <c r="J69" i="4"/>
  <c r="L69" i="4" s="1"/>
  <c r="J68" i="4"/>
  <c r="L68" i="4" s="1"/>
  <c r="J67" i="4"/>
  <c r="L67" i="4" s="1"/>
  <c r="J66" i="4"/>
  <c r="L66" i="4" s="1"/>
  <c r="J65" i="4"/>
  <c r="L65" i="4" s="1"/>
  <c r="J64" i="4"/>
  <c r="L64" i="4" s="1"/>
  <c r="J63" i="4"/>
  <c r="L63" i="4" s="1"/>
  <c r="J62" i="4"/>
  <c r="L62" i="4" s="1"/>
  <c r="J61" i="4"/>
  <c r="L61" i="4" s="1"/>
  <c r="J60" i="4"/>
  <c r="L60" i="4" s="1"/>
  <c r="J59" i="4"/>
  <c r="L59" i="4" s="1"/>
  <c r="J58" i="4"/>
  <c r="L58" i="4" s="1"/>
  <c r="J57" i="4"/>
  <c r="L57" i="4" s="1"/>
  <c r="J55" i="4"/>
  <c r="L55" i="4" s="1"/>
  <c r="J54" i="4"/>
  <c r="L54" i="4" s="1"/>
  <c r="J53" i="4"/>
  <c r="L53" i="4" s="1"/>
  <c r="J52" i="4"/>
  <c r="L52" i="4" s="1"/>
  <c r="J51" i="4"/>
  <c r="L51" i="4" s="1"/>
  <c r="J50" i="4"/>
  <c r="L50" i="4" s="1"/>
  <c r="J49" i="4"/>
  <c r="L49" i="4" s="1"/>
  <c r="J48" i="4"/>
  <c r="L48" i="4" s="1"/>
  <c r="J47" i="4"/>
  <c r="L47" i="4" s="1"/>
  <c r="J46" i="4"/>
  <c r="L46" i="4" s="1"/>
  <c r="J45" i="4"/>
  <c r="L45" i="4" s="1"/>
  <c r="J44" i="4"/>
  <c r="L44" i="4" s="1"/>
  <c r="J43" i="4"/>
  <c r="L43" i="4" s="1"/>
  <c r="J42" i="4"/>
  <c r="L42" i="4" s="1"/>
  <c r="J41" i="4"/>
  <c r="L41" i="4" s="1"/>
  <c r="J40" i="4"/>
  <c r="L40" i="4" s="1"/>
  <c r="J39" i="4"/>
  <c r="L39" i="4" s="1"/>
  <c r="J38" i="4"/>
  <c r="L38" i="4" s="1"/>
  <c r="J37" i="4"/>
  <c r="L37" i="4" s="1"/>
  <c r="J36" i="4"/>
  <c r="L36" i="4" s="1"/>
  <c r="J35" i="4"/>
  <c r="L35" i="4" s="1"/>
  <c r="J34" i="4"/>
  <c r="L34" i="4" s="1"/>
  <c r="J33" i="4"/>
  <c r="L33" i="4" s="1"/>
  <c r="J32" i="4"/>
  <c r="L32" i="4" s="1"/>
  <c r="J31" i="4"/>
  <c r="L31" i="4" s="1"/>
  <c r="J30" i="4"/>
  <c r="L30" i="4" s="1"/>
  <c r="J29" i="4"/>
  <c r="L29" i="4" s="1"/>
  <c r="J28" i="4"/>
  <c r="L28" i="4" s="1"/>
  <c r="J27" i="4"/>
  <c r="L27" i="4" s="1"/>
  <c r="J26" i="4"/>
  <c r="L26" i="4" s="1"/>
  <c r="J25" i="4"/>
  <c r="L25" i="4" s="1"/>
  <c r="J24" i="4"/>
  <c r="L24" i="4" s="1"/>
  <c r="J23" i="4"/>
  <c r="L23" i="4" s="1"/>
  <c r="J22" i="4"/>
  <c r="L22" i="4" s="1"/>
  <c r="J21" i="4"/>
  <c r="L21" i="4" s="1"/>
  <c r="J20" i="4"/>
  <c r="L20" i="4" s="1"/>
  <c r="J19" i="4"/>
  <c r="L19" i="4" s="1"/>
  <c r="J18" i="4"/>
  <c r="L18" i="4" s="1"/>
  <c r="J17" i="4"/>
  <c r="L17" i="4" s="1"/>
  <c r="J16" i="4"/>
  <c r="L16" i="4" s="1"/>
  <c r="J15" i="4"/>
  <c r="L15" i="4" s="1"/>
  <c r="J14" i="4"/>
  <c r="L14" i="4" s="1"/>
  <c r="J13" i="4"/>
  <c r="L13" i="4" s="1"/>
  <c r="J12" i="4"/>
  <c r="L12" i="4" s="1"/>
  <c r="J11" i="4"/>
  <c r="L11" i="4" s="1"/>
  <c r="J10" i="4"/>
  <c r="L10" i="4" s="1"/>
  <c r="J9" i="4"/>
  <c r="L9" i="4" s="1"/>
  <c r="J8" i="4"/>
  <c r="L8" i="4" s="1"/>
  <c r="J7" i="4"/>
  <c r="L7" i="4" s="1"/>
  <c r="J6" i="4"/>
  <c r="L6" i="4" s="1"/>
  <c r="J5" i="4"/>
  <c r="L5" i="4" s="1"/>
  <c r="Y12" i="3" l="1"/>
  <c r="J4" i="5"/>
  <c r="J29" i="5"/>
  <c r="Y266" i="3"/>
  <c r="J4" i="4"/>
  <c r="J73" i="4" l="1"/>
  <c r="L73" i="4" s="1"/>
  <c r="L4" i="4"/>
  <c r="J88" i="5"/>
  <c r="K88" i="5" s="1"/>
  <c r="K29" i="5"/>
  <c r="K4" i="5"/>
  <c r="J28" i="5"/>
  <c r="K28" i="5" l="1"/>
  <c r="K89" i="5" s="1"/>
  <c r="L75" i="4" s="1"/>
  <c r="L77" i="4" s="1"/>
  <c r="J89" i="5"/>
  <c r="J75" i="4" s="1"/>
  <c r="J77" i="4" s="1"/>
  <c r="W288" i="3" l="1"/>
  <c r="Y288" i="3" s="1"/>
  <c r="W290" i="3"/>
  <c r="V373" i="3"/>
  <c r="X320" i="3"/>
  <c r="V372" i="3" l="1"/>
  <c r="Y290" i="3"/>
  <c r="W372" i="3"/>
  <c r="Y320" i="3"/>
  <c r="W373" i="3" l="1"/>
  <c r="X314" i="3" l="1"/>
  <c r="Y314" i="3" l="1"/>
  <c r="X372" i="3"/>
  <c r="Y372" i="3" s="1"/>
  <c r="X102" i="3"/>
  <c r="Y102" i="3" l="1"/>
  <c r="X373" i="3"/>
  <c r="Y373" i="3" s="1"/>
</calcChain>
</file>

<file path=xl/sharedStrings.xml><?xml version="1.0" encoding="utf-8"?>
<sst xmlns="http://schemas.openxmlformats.org/spreadsheetml/2006/main" count="3193" uniqueCount="954">
  <si>
    <t>Number</t>
  </si>
  <si>
    <t>Diocese</t>
  </si>
  <si>
    <t>District</t>
  </si>
  <si>
    <t>School Code</t>
  </si>
  <si>
    <t>School Name</t>
  </si>
  <si>
    <t>Montessori 5-12 yrs</t>
  </si>
  <si>
    <t>PreK</t>
  </si>
  <si>
    <t>K-8</t>
  </si>
  <si>
    <t>9-12</t>
  </si>
  <si>
    <t>SpEd-PreK 3-5yrs</t>
  </si>
  <si>
    <t>Special Ed - Self Contained</t>
  </si>
  <si>
    <t>B/D (Y or N)</t>
  </si>
  <si>
    <t>State (Y or N)</t>
  </si>
  <si>
    <t/>
  </si>
  <si>
    <t>Baton Rouge</t>
  </si>
  <si>
    <t>NON-DIOCESE</t>
  </si>
  <si>
    <t>Providence Classical Academy</t>
  </si>
  <si>
    <t>Living Word Academy</t>
  </si>
  <si>
    <t>Dreamkeepers Academy</t>
  </si>
  <si>
    <t>Old Bethel Christian Academy</t>
  </si>
  <si>
    <t>Baton Rouge International School</t>
  </si>
  <si>
    <t>Angles Academy</t>
  </si>
  <si>
    <t>Gardere Community Christian School</t>
  </si>
  <si>
    <t>Islamic School of Greater New Orleans</t>
  </si>
  <si>
    <t>Lafayette</t>
  </si>
  <si>
    <t>New Living Word School</t>
  </si>
  <si>
    <t>Southland Christian Academy</t>
  </si>
  <si>
    <t>Cathedral Montessori School</t>
  </si>
  <si>
    <t>Prevailing Faith Christian Academy</t>
  </si>
  <si>
    <t>Evangel House Christian Academy</t>
  </si>
  <si>
    <t>The Upperroom Bible Church Preschool &amp; Academy</t>
  </si>
  <si>
    <t>Faith Training Christian Academy High School</t>
  </si>
  <si>
    <t>Elan Vital Montessori School</t>
  </si>
  <si>
    <t>Stepping Stones Montessori School</t>
  </si>
  <si>
    <t>Oaks Montessori School</t>
  </si>
  <si>
    <t>Messiah Montessori</t>
  </si>
  <si>
    <t>Z200</t>
  </si>
  <si>
    <t>Alexandria</t>
  </si>
  <si>
    <t>Y</t>
  </si>
  <si>
    <t>Z201</t>
  </si>
  <si>
    <t>Z202</t>
  </si>
  <si>
    <t>Houma-Thibodeaux</t>
  </si>
  <si>
    <t>Z203</t>
  </si>
  <si>
    <t>Z204</t>
  </si>
  <si>
    <t>Lake Charles</t>
  </si>
  <si>
    <t>Z205</t>
  </si>
  <si>
    <t>New Orleans</t>
  </si>
  <si>
    <t>St. Scholastica Academy</t>
  </si>
  <si>
    <t>Z206</t>
  </si>
  <si>
    <t>Shreveport</t>
  </si>
  <si>
    <t>Z207</t>
  </si>
  <si>
    <t>Z208</t>
  </si>
  <si>
    <t>Z213</t>
  </si>
  <si>
    <t>Z214</t>
  </si>
  <si>
    <t>Z216</t>
  </si>
  <si>
    <t>Southfield School</t>
  </si>
  <si>
    <t>Z218</t>
  </si>
  <si>
    <t>Z219</t>
  </si>
  <si>
    <t>Hamilton Christian Academy</t>
  </si>
  <si>
    <t>Z220</t>
  </si>
  <si>
    <t>Z221</t>
  </si>
  <si>
    <t>Claiborne Academy</t>
  </si>
  <si>
    <t>Z222</t>
  </si>
  <si>
    <t>Z223</t>
  </si>
  <si>
    <t>Central School Corporation</t>
  </si>
  <si>
    <t>Z224</t>
  </si>
  <si>
    <t>Briarfield Academy</t>
  </si>
  <si>
    <t>Z226</t>
  </si>
  <si>
    <t>Baton Rouge Lutheran School</t>
  </si>
  <si>
    <t>Z227</t>
  </si>
  <si>
    <t>Bethany Christian School</t>
  </si>
  <si>
    <t>Z228</t>
  </si>
  <si>
    <t>Z229</t>
  </si>
  <si>
    <t>Brighton School</t>
  </si>
  <si>
    <t>Z230</t>
  </si>
  <si>
    <t>Central Private School</t>
  </si>
  <si>
    <t>Z232</t>
  </si>
  <si>
    <t>Christian Life Academy</t>
  </si>
  <si>
    <t>Z234</t>
  </si>
  <si>
    <t>Z235</t>
  </si>
  <si>
    <t>Z236</t>
  </si>
  <si>
    <t>Family Christian Academy</t>
  </si>
  <si>
    <t>Z238</t>
  </si>
  <si>
    <t>Z239</t>
  </si>
  <si>
    <t>Z240</t>
  </si>
  <si>
    <t>Z243</t>
  </si>
  <si>
    <t>Parkview Baptist School</t>
  </si>
  <si>
    <t>Z244</t>
  </si>
  <si>
    <t>Runnels School</t>
  </si>
  <si>
    <t>Z246</t>
  </si>
  <si>
    <t>St. James Episcopal Day School</t>
  </si>
  <si>
    <t>Z247</t>
  </si>
  <si>
    <t>St. Luke's Episcopal School</t>
  </si>
  <si>
    <t>Z249</t>
  </si>
  <si>
    <t>The Dunham School</t>
  </si>
  <si>
    <t>Z250</t>
  </si>
  <si>
    <t>Z251</t>
  </si>
  <si>
    <t>Victory Academy</t>
  </si>
  <si>
    <t>Z252</t>
  </si>
  <si>
    <t>Franklin Academy</t>
  </si>
  <si>
    <t>Z253</t>
  </si>
  <si>
    <t>Z254</t>
  </si>
  <si>
    <t>Z255</t>
  </si>
  <si>
    <t>Highland Baptist Christian School</t>
  </si>
  <si>
    <t>Z256</t>
  </si>
  <si>
    <t>Arden Cahill Academy</t>
  </si>
  <si>
    <t>Z257</t>
  </si>
  <si>
    <t>Z260</t>
  </si>
  <si>
    <t>Z261</t>
  </si>
  <si>
    <t>Ecole Classique</t>
  </si>
  <si>
    <t>Z262</t>
  </si>
  <si>
    <t>Z265</t>
  </si>
  <si>
    <t>John Curtis Christian School</t>
  </si>
  <si>
    <t>Z266</t>
  </si>
  <si>
    <t>Kehoe-France School</t>
  </si>
  <si>
    <t>Z267</t>
  </si>
  <si>
    <t>Z269</t>
  </si>
  <si>
    <t>Z270</t>
  </si>
  <si>
    <t>Metairie Park Country Day School</t>
  </si>
  <si>
    <t>Z271</t>
  </si>
  <si>
    <t>Community Day School</t>
  </si>
  <si>
    <t>Z272</t>
  </si>
  <si>
    <t>Z275</t>
  </si>
  <si>
    <t>Z278</t>
  </si>
  <si>
    <t>Z280</t>
  </si>
  <si>
    <t>Gethsemane Christian Academy</t>
  </si>
  <si>
    <t>Z283</t>
  </si>
  <si>
    <t>Bethel Christian School</t>
  </si>
  <si>
    <t>Z284</t>
  </si>
  <si>
    <t>Cedar Creek School</t>
  </si>
  <si>
    <t>Z286</t>
  </si>
  <si>
    <t>Community Christian Academy</t>
  </si>
  <si>
    <t>Z287</t>
  </si>
  <si>
    <t>Tallulah Academy-Delta Christian School</t>
  </si>
  <si>
    <t>Z288</t>
  </si>
  <si>
    <t>Calvary Baptist School</t>
  </si>
  <si>
    <t>Z292</t>
  </si>
  <si>
    <t>Isidore Newman School</t>
  </si>
  <si>
    <t>Z293</t>
  </si>
  <si>
    <t>Z297</t>
  </si>
  <si>
    <t>St. Andrew's Episcopal School</t>
  </si>
  <si>
    <t>Z298</t>
  </si>
  <si>
    <t>St. George's Episcopal School</t>
  </si>
  <si>
    <t>Z300</t>
  </si>
  <si>
    <t>Z301</t>
  </si>
  <si>
    <t>Z304</t>
  </si>
  <si>
    <t>Z305</t>
  </si>
  <si>
    <t>Z306</t>
  </si>
  <si>
    <t>Z307</t>
  </si>
  <si>
    <t>Z308</t>
  </si>
  <si>
    <t>Z309</t>
  </si>
  <si>
    <t>River Oaks School</t>
  </si>
  <si>
    <t>Z312</t>
  </si>
  <si>
    <t>False River Academy</t>
  </si>
  <si>
    <t>Z313</t>
  </si>
  <si>
    <t>Alexandria Country Day School</t>
  </si>
  <si>
    <t>Z315</t>
  </si>
  <si>
    <t>Z317</t>
  </si>
  <si>
    <t>R46002</t>
  </si>
  <si>
    <t>Z318</t>
  </si>
  <si>
    <t>Riverfield Academy</t>
  </si>
  <si>
    <t>Z319</t>
  </si>
  <si>
    <t>Lynn Oaks School</t>
  </si>
  <si>
    <t>Z320</t>
  </si>
  <si>
    <t>Z323</t>
  </si>
  <si>
    <t>Riverside Academy</t>
  </si>
  <si>
    <t>Z325</t>
  </si>
  <si>
    <t>Westminster Christian Academy</t>
  </si>
  <si>
    <t>Z326</t>
  </si>
  <si>
    <t>Episcopal School of Acadiana</t>
  </si>
  <si>
    <t>Z327</t>
  </si>
  <si>
    <t>Z328</t>
  </si>
  <si>
    <t>Cedarwood School</t>
  </si>
  <si>
    <t>Z330</t>
  </si>
  <si>
    <t>Christ Episcopal School</t>
  </si>
  <si>
    <t>Z332</t>
  </si>
  <si>
    <t>Z333</t>
  </si>
  <si>
    <t>Z334</t>
  </si>
  <si>
    <t>Oak Forest Academy</t>
  </si>
  <si>
    <t>Z335</t>
  </si>
  <si>
    <t>Z336</t>
  </si>
  <si>
    <t>Tensas Academy</t>
  </si>
  <si>
    <t>Z337</t>
  </si>
  <si>
    <t>Z339</t>
  </si>
  <si>
    <t>St. Matthew's Episcopal School</t>
  </si>
  <si>
    <t>Z341</t>
  </si>
  <si>
    <t>Z342</t>
  </si>
  <si>
    <t>Z343</t>
  </si>
  <si>
    <t>La Printaniere Montessori</t>
  </si>
  <si>
    <t>Z345</t>
  </si>
  <si>
    <t>Montessori School of Baton Rouge</t>
  </si>
  <si>
    <t>Z346</t>
  </si>
  <si>
    <t>Z347</t>
  </si>
  <si>
    <t>Z361</t>
  </si>
  <si>
    <t>Z366</t>
  </si>
  <si>
    <t>Z383</t>
  </si>
  <si>
    <t>Z385</t>
  </si>
  <si>
    <t>Z388</t>
  </si>
  <si>
    <t>Z391</t>
  </si>
  <si>
    <t>Z396</t>
  </si>
  <si>
    <t>Bowling Green School</t>
  </si>
  <si>
    <t>Z404</t>
  </si>
  <si>
    <t>Z412</t>
  </si>
  <si>
    <t>R46001</t>
  </si>
  <si>
    <t>Z417</t>
  </si>
  <si>
    <t>Z418</t>
  </si>
  <si>
    <t>Z422</t>
  </si>
  <si>
    <t>Z428</t>
  </si>
  <si>
    <t>Z429</t>
  </si>
  <si>
    <t>L08001</t>
  </si>
  <si>
    <t>Z430</t>
  </si>
  <si>
    <t>Silliman Institute</t>
  </si>
  <si>
    <t>Z431</t>
  </si>
  <si>
    <t>Z432</t>
  </si>
  <si>
    <t>Calvary Baptist Academy</t>
  </si>
  <si>
    <t>Z433</t>
  </si>
  <si>
    <t>Z436</t>
  </si>
  <si>
    <t>Z439</t>
  </si>
  <si>
    <t>Z441</t>
  </si>
  <si>
    <t>Riverdale Academy</t>
  </si>
  <si>
    <t>Z443</t>
  </si>
  <si>
    <t>Z446</t>
  </si>
  <si>
    <t>Z449</t>
  </si>
  <si>
    <t>P26001</t>
  </si>
  <si>
    <t>Z451</t>
  </si>
  <si>
    <t>Z453</t>
  </si>
  <si>
    <t>R46003</t>
  </si>
  <si>
    <t>Z454</t>
  </si>
  <si>
    <t>Z455</t>
  </si>
  <si>
    <t>Ecole Bilingue de la Nouvelle-Orleans</t>
  </si>
  <si>
    <t>Z456</t>
  </si>
  <si>
    <t>Z457</t>
  </si>
  <si>
    <t>Z458</t>
  </si>
  <si>
    <t>Cenla Christian Academy</t>
  </si>
  <si>
    <t>Z459</t>
  </si>
  <si>
    <t>Family Worship Christian Academy</t>
  </si>
  <si>
    <t>Z461</t>
  </si>
  <si>
    <t>R65001</t>
  </si>
  <si>
    <t>Red River Academy</t>
  </si>
  <si>
    <t>Z462</t>
  </si>
  <si>
    <t>Covenant Christian Academy</t>
  </si>
  <si>
    <t>Z463</t>
  </si>
  <si>
    <t>Union Christian Academy</t>
  </si>
  <si>
    <t>Z464</t>
  </si>
  <si>
    <t>Lafayette Christian Academy</t>
  </si>
  <si>
    <t>Z466</t>
  </si>
  <si>
    <t>Family Community Christian School</t>
  </si>
  <si>
    <t>Z467</t>
  </si>
  <si>
    <t>Z469</t>
  </si>
  <si>
    <t>Muslim Academy</t>
  </si>
  <si>
    <t>Z471</t>
  </si>
  <si>
    <t>Riverdale Christian Academy</t>
  </si>
  <si>
    <t>Z472</t>
  </si>
  <si>
    <t>Trinity Christian Academy</t>
  </si>
  <si>
    <t>Z475</t>
  </si>
  <si>
    <t>Z490</t>
  </si>
  <si>
    <t>Z491</t>
  </si>
  <si>
    <t>Z485</t>
  </si>
  <si>
    <t>Z486</t>
  </si>
  <si>
    <t>Z492</t>
  </si>
  <si>
    <t>Z506</t>
  </si>
  <si>
    <t>Z510</t>
  </si>
  <si>
    <t>Z513</t>
  </si>
  <si>
    <t>Z516</t>
  </si>
  <si>
    <t>Z509</t>
  </si>
  <si>
    <t>Z514</t>
  </si>
  <si>
    <t>Z537</t>
  </si>
  <si>
    <t>Z535</t>
  </si>
  <si>
    <t>Z531</t>
  </si>
  <si>
    <t>Z536</t>
  </si>
  <si>
    <t>Z520</t>
  </si>
  <si>
    <t>Z527</t>
  </si>
  <si>
    <t>Z532</t>
  </si>
  <si>
    <t>Z524</t>
  </si>
  <si>
    <t>Z521</t>
  </si>
  <si>
    <t>Total Distribution</t>
  </si>
  <si>
    <t>Public Distribution</t>
  </si>
  <si>
    <t>Nonpublic Distribution</t>
  </si>
  <si>
    <t>Montessori 2-4 yrs</t>
  </si>
  <si>
    <t>YearApp</t>
  </si>
  <si>
    <t>Total Approved Students</t>
  </si>
  <si>
    <t>1996-97</t>
  </si>
  <si>
    <t>1998-99</t>
  </si>
  <si>
    <t>1997-98</t>
  </si>
  <si>
    <t>NON-DIOCESE Total</t>
  </si>
  <si>
    <t>Grand Total</t>
  </si>
  <si>
    <t>(Based upon October 2011 student enrollment)</t>
  </si>
  <si>
    <t>Z200 - Alexandria Diocese Total</t>
  </si>
  <si>
    <t>Z201 - Baton Rouge Diocese Total</t>
  </si>
  <si>
    <t>Z202 - Houma-Thibodeaux Diocese Total</t>
  </si>
  <si>
    <t>Z204 - Lake Charles Diocese Total</t>
  </si>
  <si>
    <t>Z203 - Lafayette Diocese Total</t>
  </si>
  <si>
    <t>Z205 - New Orleans Diocese Total</t>
  </si>
  <si>
    <t>Z206 - Shreveport Diocese Total</t>
  </si>
  <si>
    <t>Z001</t>
  </si>
  <si>
    <t>Z002</t>
  </si>
  <si>
    <t>Z003</t>
  </si>
  <si>
    <t>Z004</t>
  </si>
  <si>
    <t>Z005</t>
  </si>
  <si>
    <t>Z006</t>
  </si>
  <si>
    <t>Z007</t>
  </si>
  <si>
    <t>Z008</t>
  </si>
  <si>
    <t>Z009</t>
  </si>
  <si>
    <t>Z010</t>
  </si>
  <si>
    <t>Z011</t>
  </si>
  <si>
    <t>Z012</t>
  </si>
  <si>
    <t>Z013</t>
  </si>
  <si>
    <t>Z014</t>
  </si>
  <si>
    <t>Z015</t>
  </si>
  <si>
    <t>Z016</t>
  </si>
  <si>
    <t>Z017</t>
  </si>
  <si>
    <t>Z018</t>
  </si>
  <si>
    <t>Z019</t>
  </si>
  <si>
    <t>Z020</t>
  </si>
  <si>
    <t>Z021</t>
  </si>
  <si>
    <t>Z022</t>
  </si>
  <si>
    <t>Z023</t>
  </si>
  <si>
    <t>Z024</t>
  </si>
  <si>
    <t>Z025</t>
  </si>
  <si>
    <t>Z026</t>
  </si>
  <si>
    <t>Z027</t>
  </si>
  <si>
    <t>Z028</t>
  </si>
  <si>
    <t>Z029</t>
  </si>
  <si>
    <t>Z031</t>
  </si>
  <si>
    <t>Z032</t>
  </si>
  <si>
    <t>Z033</t>
  </si>
  <si>
    <t>Z034</t>
  </si>
  <si>
    <t>Z035</t>
  </si>
  <si>
    <t>Z036</t>
  </si>
  <si>
    <t>Z037</t>
  </si>
  <si>
    <t>Z038</t>
  </si>
  <si>
    <t>Z039</t>
  </si>
  <si>
    <t>Z040</t>
  </si>
  <si>
    <t>Z041</t>
  </si>
  <si>
    <t>Z042</t>
  </si>
  <si>
    <t>Z043</t>
  </si>
  <si>
    <t>Z044</t>
  </si>
  <si>
    <t>Z045</t>
  </si>
  <si>
    <t>Z046</t>
  </si>
  <si>
    <t>Z047</t>
  </si>
  <si>
    <t>Z048</t>
  </si>
  <si>
    <t>Z049</t>
  </si>
  <si>
    <t>Z050</t>
  </si>
  <si>
    <t>Z051</t>
  </si>
  <si>
    <t>Z052</t>
  </si>
  <si>
    <t>Z053</t>
  </si>
  <si>
    <t>Z054</t>
  </si>
  <si>
    <t>Z055</t>
  </si>
  <si>
    <t>Z056</t>
  </si>
  <si>
    <t>Z057</t>
  </si>
  <si>
    <t>Z058</t>
  </si>
  <si>
    <t>Z059</t>
  </si>
  <si>
    <t>Z060</t>
  </si>
  <si>
    <t>Z061</t>
  </si>
  <si>
    <t>Z062</t>
  </si>
  <si>
    <t>Z063</t>
  </si>
  <si>
    <t>Z064</t>
  </si>
  <si>
    <t>Z065</t>
  </si>
  <si>
    <t>Z066</t>
  </si>
  <si>
    <t>Z083</t>
  </si>
  <si>
    <t>Z084</t>
  </si>
  <si>
    <t>Z113</t>
  </si>
  <si>
    <t>(Based upon MFP student enrollment)</t>
  </si>
  <si>
    <t>Z067</t>
  </si>
  <si>
    <t>Avoyelles Public Charter School (Avoyelles Parish)</t>
  </si>
  <si>
    <t>Z068</t>
  </si>
  <si>
    <t>Glencoe Charter School (St. Mary Parish)</t>
  </si>
  <si>
    <t>Z069</t>
  </si>
  <si>
    <t>International School of LA (Orleans Parish)</t>
  </si>
  <si>
    <t>Z071</t>
  </si>
  <si>
    <t>New Vision Learning (City of Monroe)</t>
  </si>
  <si>
    <t>Z078</t>
  </si>
  <si>
    <t>Delhi Charter School (Richland Parish)</t>
  </si>
  <si>
    <t>Z080</t>
  </si>
  <si>
    <t>Belle Chasse Academy (Plaquemines Parish)</t>
  </si>
  <si>
    <t>Z082</t>
  </si>
  <si>
    <t>Milestone SABIS Academy (Orleans Parish)</t>
  </si>
  <si>
    <t>Z089</t>
  </si>
  <si>
    <t>Maxine Giardina (Lafourche Parish)</t>
  </si>
  <si>
    <t>Z129</t>
  </si>
  <si>
    <t>D'Arbonne Woods</t>
  </si>
  <si>
    <t>Z130</t>
  </si>
  <si>
    <t>Madison Prep (CSAL)</t>
  </si>
  <si>
    <t>Z142</t>
  </si>
  <si>
    <t xml:space="preserve">Int'l High School of N. O. </t>
  </si>
  <si>
    <t>Z493</t>
  </si>
  <si>
    <t xml:space="preserve">Lake Charles Charter Academy </t>
  </si>
  <si>
    <t>Z494</t>
  </si>
  <si>
    <t>Louisiana Virtual Charter Academy (LAVCA)</t>
  </si>
  <si>
    <t>Z495</t>
  </si>
  <si>
    <t>Louisiana Connections Academy (LACA)</t>
  </si>
  <si>
    <t>Z496</t>
  </si>
  <si>
    <t>Lycee Francois de la Nouvelle Orleans</t>
  </si>
  <si>
    <t>Z497</t>
  </si>
  <si>
    <t xml:space="preserve">New Orleans Military/Maritime Admy </t>
  </si>
  <si>
    <t xml:space="preserve">J. S. Clark Leadership Academy </t>
  </si>
  <si>
    <t>Southwest LA Charter School</t>
  </si>
  <si>
    <t>Z085</t>
  </si>
  <si>
    <t xml:space="preserve">New Beginnings, UNO (Capdau)
</t>
  </si>
  <si>
    <t>Z087</t>
  </si>
  <si>
    <t>Instititute of Academic Excellence, SUNO  (Sophie B. Wright)</t>
  </si>
  <si>
    <t>Z088</t>
  </si>
  <si>
    <t>Firstline Schools, Inc. (Samuel J. Green)</t>
  </si>
  <si>
    <t>Z090</t>
  </si>
  <si>
    <t>Algiers Charter School Assoc. (Dwight D. Eisenhower)</t>
  </si>
  <si>
    <t>Z091</t>
  </si>
  <si>
    <t>Crescent City Schools, Inc.* (Crescent City School)(Tubman)</t>
  </si>
  <si>
    <t>Z092</t>
  </si>
  <si>
    <t>Algiers Charter School Assoc. (Martin Behrman)</t>
  </si>
  <si>
    <t>Z093</t>
  </si>
  <si>
    <t>Algiers Charter School Assoc. (McDonogh #32)</t>
  </si>
  <si>
    <t>Z094</t>
  </si>
  <si>
    <t>Algiers Charter School Assoc. (O. P. Walker Sr. High)</t>
  </si>
  <si>
    <t>Z095</t>
  </si>
  <si>
    <t>Algiers Charter School Assoc. (ACSA Tech High at Rosenwald)</t>
  </si>
  <si>
    <t>Z096</t>
  </si>
  <si>
    <t>Algiers Charter School Assoc. (William J. Fischer)</t>
  </si>
  <si>
    <t>Z097</t>
  </si>
  <si>
    <t>Broadmoor Charter (Andrew H. Wilson/Mc #7)</t>
  </si>
  <si>
    <t>Z098</t>
  </si>
  <si>
    <t>Choice Foundation (Lafayette Academy)</t>
  </si>
  <si>
    <t>Z099</t>
  </si>
  <si>
    <t>Dryades YMCA (James M. Singleton Charter Middle)</t>
  </si>
  <si>
    <t>Z100</t>
  </si>
  <si>
    <t>Choice Foundation (Esperanza/Crossman)</t>
  </si>
  <si>
    <t>Z101</t>
  </si>
  <si>
    <t>Friends of King  (Martin Luther King Elem.)</t>
  </si>
  <si>
    <t>Z102</t>
  </si>
  <si>
    <t>KIPP New Orleans (KIPP Central City Academy)</t>
  </si>
  <si>
    <t>Z103</t>
  </si>
  <si>
    <t>KIPP New Orleans (Edward Phillips/Kipp Believe)</t>
  </si>
  <si>
    <t>Z104</t>
  </si>
  <si>
    <t>KIPP New Orleans (McDonogh #15)</t>
  </si>
  <si>
    <t>Z105</t>
  </si>
  <si>
    <t>Firstline Schools, Inc. (Langston Hughes Academy)</t>
  </si>
  <si>
    <t>Z106</t>
  </si>
  <si>
    <t>Firstline Schools, Inc. (N. O. Charter Middle at Ashe)</t>
  </si>
  <si>
    <t>Z107</t>
  </si>
  <si>
    <t>N.O. College Prep Academies (N. O. College Prep /S. Williams)</t>
  </si>
  <si>
    <t>Z108</t>
  </si>
  <si>
    <t>New Orleans Charter School Fdtn. (Mc #28 City Park)</t>
  </si>
  <si>
    <t>Z111</t>
  </si>
  <si>
    <t>Choice Foundation (Takeover) (McDonogh #42)</t>
  </si>
  <si>
    <t>Z115</t>
  </si>
  <si>
    <t>Advocates for Arts and Tech. (Crocker Arts)</t>
  </si>
  <si>
    <t>Z116</t>
  </si>
  <si>
    <t>Advocates for Science &amp; Math (New Orleans Charter Science)</t>
  </si>
  <si>
    <t>Z117</t>
  </si>
  <si>
    <t>Akili Academy of New Orleans (Akili Academy)</t>
  </si>
  <si>
    <t>Z123</t>
  </si>
  <si>
    <t>KIPP New Orleans, Inc. (Kipp Central City Primary)</t>
  </si>
  <si>
    <t>Z124</t>
  </si>
  <si>
    <t>Miller-McCoy Academy (Miller-McCoy Academy)</t>
  </si>
  <si>
    <t>Z127</t>
  </si>
  <si>
    <t>New Beginnings, UNO (Medard Nelson)</t>
  </si>
  <si>
    <t>Z133</t>
  </si>
  <si>
    <t>Arise Academy (Arise Academy)</t>
  </si>
  <si>
    <t>Z137</t>
  </si>
  <si>
    <t>Linwood Middle School</t>
  </si>
  <si>
    <t>Z138</t>
  </si>
  <si>
    <t>Pelican Foundation (Kenilworth Middle)</t>
  </si>
  <si>
    <t>Z140</t>
  </si>
  <si>
    <t>Success Preparatory Academy (Success Prep)</t>
  </si>
  <si>
    <t>Z141</t>
  </si>
  <si>
    <t>New Beginnings, UNO (Thurgood Marshall Early College)</t>
  </si>
  <si>
    <t>Z476</t>
  </si>
  <si>
    <t>ReNew Schools (Live Oak Elementary)</t>
  </si>
  <si>
    <t>Z477</t>
  </si>
  <si>
    <t>ReNew Schools (Laurel Elementary)</t>
  </si>
  <si>
    <t>Z478</t>
  </si>
  <si>
    <t>Morris Jeff. Community Sch, Inc. (Morris Jeff. Community School)</t>
  </si>
  <si>
    <t>Z479</t>
  </si>
  <si>
    <t>Spirit of Excellence Academy (Spirit of Exc. Academy)(Harney)</t>
  </si>
  <si>
    <t>Z480</t>
  </si>
  <si>
    <t>Lagniappe Academies, Inc. (Lagniappe Academies)</t>
  </si>
  <si>
    <t>Z481</t>
  </si>
  <si>
    <t>KIPP New Orleans, Inc. (Kipp Renaissance High School)</t>
  </si>
  <si>
    <t>Z482</t>
  </si>
  <si>
    <t>KIPP New Orleans, Inc. (Kipp N. O. Leadership Admy)</t>
  </si>
  <si>
    <t>Z483</t>
  </si>
  <si>
    <t>Firstline Schools, Inc. (Dibert School)</t>
  </si>
  <si>
    <t>Z484</t>
  </si>
  <si>
    <t>New Beginnings, UNO (Gentilly Terrace Charter School)</t>
  </si>
  <si>
    <t>Z498</t>
  </si>
  <si>
    <t>Comm. Leaders Adv. Student Suc.* (Fannie C. Williams)</t>
  </si>
  <si>
    <t>Z499</t>
  </si>
  <si>
    <t>Firstline Schools, Inc.* (Firstline H.S. Charter)(Clark)</t>
  </si>
  <si>
    <t>Z500</t>
  </si>
  <si>
    <t>ReNew Schools* (ReNew Accel. H.S., West Bank)</t>
  </si>
  <si>
    <t>Z501</t>
  </si>
  <si>
    <t>ReNew Schools* (ReNew Accel. H.S., City Park)</t>
  </si>
  <si>
    <t>Z502</t>
  </si>
  <si>
    <t>ReNew Schools* (K-8 Charter School/Sarah Reed)</t>
  </si>
  <si>
    <t>Educators for Quality Alternatives  (The NET Charter School)</t>
  </si>
  <si>
    <t>Future is Now (John McDonogh Senior H.S.)</t>
  </si>
  <si>
    <t>Collegiate Academies (G.W. Carver Collegiate Academy)</t>
  </si>
  <si>
    <t>Collegiate Academies (G.W. Preparatory Academy)</t>
  </si>
  <si>
    <t>N. O. College Prep (Cohen College Prep)</t>
  </si>
  <si>
    <t>Friends of King (Joseph A. Craig)</t>
  </si>
  <si>
    <t>Type 5 Charter Schools Total</t>
  </si>
  <si>
    <t>Type 2 Charter Schools Total</t>
  </si>
  <si>
    <t>Public School Systems Total</t>
  </si>
  <si>
    <t>Acadia Parish School Board</t>
  </si>
  <si>
    <t>Allen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</si>
  <si>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</si>
  <si>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</si>
  <si>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</si>
  <si>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</si>
  <si>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</si>
  <si>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</si>
  <si>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</si>
  <si>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Calcasieu Parish School Board</t>
  </si>
  <si>
    <t>Caldwell Parish School Board</t>
  </si>
  <si>
    <t>Cameron Parish School Board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</si>
  <si>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</si>
  <si>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</si>
  <si>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</si>
  <si>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</si>
  <si>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</si>
  <si>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</si>
  <si>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</si>
  <si>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</si>
  <si>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</si>
  <si>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</si>
  <si>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</si>
  <si>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</si>
  <si>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</si>
  <si>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</si>
  <si>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>Jefferson Davis Parish School Board</t>
  </si>
  <si>
    <t>Lafayette Parish School Board</t>
  </si>
  <si>
    <t>Lafourche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</si>
  <si>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</si>
  <si>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</si>
  <si>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</si>
  <si>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</si>
  <si>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</si>
  <si>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</si>
  <si>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>Orleans Parish School Board</t>
  </si>
  <si>
    <t>Ouachita Parish School Board</t>
  </si>
  <si>
    <t>Plaquemines Parish School Board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</si>
  <si>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</si>
  <si>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</si>
  <si>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</si>
  <si>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</si>
  <si>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</si>
  <si>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</t>
  </si>
  <si>
    <t>St. Charles Parish School Board</t>
  </si>
  <si>
    <t>St. Helena Parish School Board</t>
  </si>
  <si>
    <t>St. James Parish School Board</t>
  </si>
  <si>
    <t>St. John the Baptist Parish School Board</t>
  </si>
  <si>
    <t>St. Landry Parish School Board</t>
  </si>
  <si>
    <t>St. Martin Parish School Board</t>
  </si>
  <si>
    <t>St. Mary Parish School Board</t>
  </si>
  <si>
    <t>St. Tammany Parish School Board</t>
  </si>
  <si>
    <t>Tangipahoa Parish School Board</t>
  </si>
  <si>
    <t>Tensas Parish School Board</t>
  </si>
  <si>
    <t>Terrebonne Parish School Board</t>
  </si>
  <si>
    <t>Union Parish School Board</t>
  </si>
  <si>
    <t>Vermilion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</si>
  <si>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</si>
  <si>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</si>
  <si>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</si>
  <si>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</si>
  <si>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</si>
  <si>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</si>
  <si>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</si>
  <si>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</si>
  <si>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City of Bogalusa School Board</t>
  </si>
  <si>
    <t>Zachary Community School Board</t>
  </si>
  <si>
    <t>City of Baker School Board</t>
  </si>
  <si>
    <t>Central Community School Board</t>
  </si>
  <si>
    <t>Charter Schools Totals</t>
  </si>
  <si>
    <t>Total Publics</t>
  </si>
  <si>
    <t>All Public Schools Totals</t>
  </si>
  <si>
    <t>Z541</t>
  </si>
  <si>
    <t>Z542</t>
  </si>
  <si>
    <t>Z545</t>
  </si>
  <si>
    <t>Z546</t>
  </si>
  <si>
    <t>Z547</t>
  </si>
  <si>
    <t>Z548</t>
  </si>
  <si>
    <t>Z549</t>
  </si>
  <si>
    <t>FY2014-2015 EEF Distributions - Public School Systems</t>
  </si>
  <si>
    <t>FY2014-2015 EEF Distributions - Charter Schools</t>
  </si>
  <si>
    <t>FY2014-2015 EEF Distributions - Nonpublic Schools</t>
  </si>
  <si>
    <t>July 2013</t>
  </si>
  <si>
    <t>August 2013</t>
  </si>
  <si>
    <t>September 2013</t>
  </si>
  <si>
    <t>October 2013</t>
  </si>
  <si>
    <t>November 2013</t>
  </si>
  <si>
    <t>January 2014</t>
  </si>
  <si>
    <t>Current Year Allocation</t>
  </si>
  <si>
    <t>Investment Option Balance</t>
  </si>
  <si>
    <t>Total Allocation</t>
  </si>
  <si>
    <t>Delta Charter School, MST</t>
  </si>
  <si>
    <t>Louisiana Key Academy</t>
  </si>
  <si>
    <t>Northshore Charter School</t>
  </si>
  <si>
    <t>Tallulah Charter School</t>
  </si>
  <si>
    <t>Z553</t>
  </si>
  <si>
    <t>Z552</t>
  </si>
  <si>
    <t>Z550</t>
  </si>
  <si>
    <t>Z543</t>
  </si>
  <si>
    <t>Z555</t>
  </si>
  <si>
    <t>Z554</t>
  </si>
  <si>
    <t>Z544</t>
  </si>
  <si>
    <t>Z551</t>
  </si>
  <si>
    <t>JCFA East</t>
  </si>
  <si>
    <t>East Baton Rouge Charter Academy</t>
  </si>
  <si>
    <t>Z556</t>
  </si>
  <si>
    <t>Z559</t>
  </si>
  <si>
    <t>Z558</t>
  </si>
  <si>
    <t>Z557</t>
  </si>
  <si>
    <t>Crescent Leadership Academy (Crescent Leadership Acad./Schwarz)
Not in a District Building</t>
  </si>
  <si>
    <t>Paul Habans Charter School</t>
  </si>
  <si>
    <t>ReNew Schaumburg Elementary</t>
  </si>
  <si>
    <t>Mildred Osborne Charter School</t>
  </si>
  <si>
    <t>Mary D. Coghill Charter School</t>
  </si>
  <si>
    <t>ACADIA</t>
  </si>
  <si>
    <t>Northside Christian School (AG)</t>
  </si>
  <si>
    <t>ASCENSION</t>
  </si>
  <si>
    <t>Ascension Christian School</t>
  </si>
  <si>
    <t>CADDO</t>
  </si>
  <si>
    <t>Evangel Christian Academy (AG)</t>
  </si>
  <si>
    <t>First Baptist Church School</t>
  </si>
  <si>
    <t>CALCASIEU</t>
  </si>
  <si>
    <t>Bishop Noland Episcopal Day School</t>
  </si>
  <si>
    <t>CITY OF MONROE</t>
  </si>
  <si>
    <t>Grace Episcopal School</t>
  </si>
  <si>
    <t>CLAIBORNE</t>
  </si>
  <si>
    <t>Mt. Olive Christian School (B)</t>
  </si>
  <si>
    <t>DE SOTO</t>
  </si>
  <si>
    <t>EAST CARROLL</t>
  </si>
  <si>
    <t>EAST BATON ROUGE</t>
  </si>
  <si>
    <t>CITY OF BAKER</t>
  </si>
  <si>
    <t>Brighter Horizon School of Baton Rouge</t>
  </si>
  <si>
    <t>CENTRAL COMMUNITY</t>
  </si>
  <si>
    <t>Country Day School of Baton Rouge</t>
  </si>
  <si>
    <t>Episcopal High School</t>
  </si>
  <si>
    <t>Hosanna Christian Academy (AG)</t>
  </si>
  <si>
    <t>Jehovah-Jireh Christian Academy</t>
  </si>
  <si>
    <t>Louisiana New School Academy</t>
  </si>
  <si>
    <t>ORLEANS</t>
  </si>
  <si>
    <t>Trinity Episcopal School</t>
  </si>
  <si>
    <t>FRANKLIN</t>
  </si>
  <si>
    <t>IBERIA</t>
  </si>
  <si>
    <t>Assembly Christian School (AG)</t>
  </si>
  <si>
    <t>Epiphany Day School (E)</t>
  </si>
  <si>
    <t>JEFFERSON</t>
  </si>
  <si>
    <t>Atonement Lutheran School</t>
  </si>
  <si>
    <t>Crescent City Christian School</t>
  </si>
  <si>
    <t>Faith Lutheran School</t>
  </si>
  <si>
    <t>Lutheran High School (L)</t>
  </si>
  <si>
    <t>Memorial Baptist School</t>
  </si>
  <si>
    <t>Ridgewood Preparatory School</t>
  </si>
  <si>
    <t>St. Martin's Episcopal School (E)</t>
  </si>
  <si>
    <t>LAFAYETTE</t>
  </si>
  <si>
    <t>Ascension Episcopal School</t>
  </si>
  <si>
    <t>LINCOLN</t>
  </si>
  <si>
    <t>LIVINGSTON</t>
  </si>
  <si>
    <t>MADISON</t>
  </si>
  <si>
    <t>The Louise S. McGehee School (GIRLS)</t>
  </si>
  <si>
    <t>St. Paul Lutheran School (L)</t>
  </si>
  <si>
    <t>St. Paul's Episcopal School (E)</t>
  </si>
  <si>
    <t>Trinity Episcopal Day School</t>
  </si>
  <si>
    <t>OUACHITA</t>
  </si>
  <si>
    <t>Claiborne Christian School (CG)</t>
  </si>
  <si>
    <t>Northeast Baptist School</t>
  </si>
  <si>
    <t>Ouachita Christian School (CC)</t>
  </si>
  <si>
    <t>Quest School</t>
  </si>
  <si>
    <t>POINTE COUPEE</t>
  </si>
  <si>
    <t>RAPIDES</t>
  </si>
  <si>
    <t>Grace Christian School (P)</t>
  </si>
  <si>
    <t>IBERVILLE</t>
  </si>
  <si>
    <t>Youth Challenge Program-Gillis Long</t>
  </si>
  <si>
    <t>RICHLAND</t>
  </si>
  <si>
    <t>ST. BERNARD</t>
  </si>
  <si>
    <t>ST. CHARLES</t>
  </si>
  <si>
    <t>Boutte Christian Academy (AG)</t>
  </si>
  <si>
    <t>ST. JOHN</t>
  </si>
  <si>
    <t>ST. LANDRY</t>
  </si>
  <si>
    <t>ST. MARTIN</t>
  </si>
  <si>
    <t>ST. MARY</t>
  </si>
  <si>
    <t>Chitimacha Tribal School</t>
  </si>
  <si>
    <t>ST. TAMMANY</t>
  </si>
  <si>
    <t>Kehoe-France Northshore</t>
  </si>
  <si>
    <t>Northlake Christian Elementary School</t>
  </si>
  <si>
    <t>TANGIPAHOA</t>
  </si>
  <si>
    <t>Trafton Academy</t>
  </si>
  <si>
    <t>TENSAS</t>
  </si>
  <si>
    <t>TERREBONNE</t>
  </si>
  <si>
    <t>Houma Christian School</t>
  </si>
  <si>
    <t>WEBSTER</t>
  </si>
  <si>
    <t>Glenbrook School</t>
  </si>
  <si>
    <t>Montessori School for Shreveport</t>
  </si>
  <si>
    <t>Montessori School of Ruston</t>
  </si>
  <si>
    <t>Montessori Educational Center</t>
  </si>
  <si>
    <t>Concordia Lutheran School</t>
  </si>
  <si>
    <t>St. Mark's Cathedral School (E)</t>
  </si>
  <si>
    <t>Life of Christ Christian Academy/Alternative</t>
  </si>
  <si>
    <t>St. John Lutheran School</t>
  </si>
  <si>
    <t>The Upperroom Bible Church Academy</t>
  </si>
  <si>
    <t>First Baptist Christian School</t>
  </si>
  <si>
    <t>WASHINGTON</t>
  </si>
  <si>
    <t>Good Shepherd Montessori School</t>
  </si>
  <si>
    <t>Youth Challenge Program-Camp Beauregard</t>
  </si>
  <si>
    <t>CITY OF BOGALUSA</t>
  </si>
  <si>
    <t>Ben's Ford Christian School (B)</t>
  </si>
  <si>
    <t>Bishop McManus School</t>
  </si>
  <si>
    <t>New Orleans Adventist Academy</t>
  </si>
  <si>
    <t>MOREHOUSE</t>
  </si>
  <si>
    <t>Prairie View Academy</t>
  </si>
  <si>
    <t>Shiloh Baptist Early Learning Academy</t>
  </si>
  <si>
    <t>EAST FELICIANA</t>
  </si>
  <si>
    <t>JEFFERSON DAVIS</t>
  </si>
  <si>
    <t>Bethel Christian School (B)</t>
  </si>
  <si>
    <t>Knights Academy and High School</t>
  </si>
  <si>
    <t>Northlake Christian High School</t>
  </si>
  <si>
    <t>RED RIVER</t>
  </si>
  <si>
    <t>Kidz View Learning Academy</t>
  </si>
  <si>
    <t>Conquering Word Christian Academy</t>
  </si>
  <si>
    <t>Faith Christian Academy</t>
  </si>
  <si>
    <t>Light City Christian Academy</t>
  </si>
  <si>
    <t>Youth Challenge Program-Camp Minden</t>
  </si>
  <si>
    <t>Cypress Heights Academy (C)</t>
  </si>
  <si>
    <t>VERMILION</t>
  </si>
  <si>
    <t>Lighthouse Christian Preparatory School</t>
  </si>
  <si>
    <t>BEAUREGARD</t>
  </si>
  <si>
    <t>E.M. Pearson K-12 Learning Center</t>
  </si>
  <si>
    <t>UNION</t>
  </si>
  <si>
    <t>Greater Baton Rouge Hope Academy</t>
  </si>
  <si>
    <t>ZACHARY COMMUNITY</t>
  </si>
  <si>
    <t>Conquering Word Christian Academy Eastbank</t>
  </si>
  <si>
    <t>VERNON</t>
  </si>
  <si>
    <t>McMillian's FIRST Steps CDC/Academy</t>
  </si>
  <si>
    <t>CALDWELL</t>
  </si>
  <si>
    <t>Z508</t>
  </si>
  <si>
    <t>Covington Montessori School</t>
  </si>
  <si>
    <t>Greater Mt. Olive Christian Academy (B)</t>
  </si>
  <si>
    <t>Z519</t>
  </si>
  <si>
    <t>Little Learners Montessori School</t>
  </si>
  <si>
    <t>Z525</t>
  </si>
  <si>
    <t>Odyssey House Academy</t>
  </si>
  <si>
    <t>R05001</t>
  </si>
  <si>
    <t>BOSSIER</t>
  </si>
  <si>
    <t>Z528</t>
  </si>
  <si>
    <t>Raphael Academy</t>
  </si>
  <si>
    <t>Z529</t>
  </si>
  <si>
    <t>Royal Castle Child Development Center</t>
  </si>
  <si>
    <t>Victory Christian Academy (AG)</t>
  </si>
  <si>
    <t>Word Of God Academy</t>
  </si>
  <si>
    <t>Z538</t>
  </si>
  <si>
    <t>Z539</t>
  </si>
  <si>
    <t>John Paul The Great Academy</t>
  </si>
  <si>
    <t>Z540</t>
  </si>
  <si>
    <t>Z560</t>
  </si>
  <si>
    <t>Alfred Booker, Jr. Academy</t>
  </si>
  <si>
    <t>Z561</t>
  </si>
  <si>
    <t>M. Alexander Christian Academy</t>
  </si>
  <si>
    <t>Z562</t>
  </si>
  <si>
    <t>Galilee Baptist Academy</t>
  </si>
  <si>
    <t>Z565</t>
  </si>
  <si>
    <t>First Baptist Christian Academy</t>
  </si>
  <si>
    <t>Z566</t>
  </si>
  <si>
    <t>Southland Christian Elementary</t>
  </si>
  <si>
    <t>Z568</t>
  </si>
  <si>
    <t>Montessori Christian Academy, LLC</t>
  </si>
  <si>
    <t>Z569</t>
  </si>
  <si>
    <t>NATCHITOCHES</t>
  </si>
  <si>
    <t>Natchitoches Christian Academy Middle/High School</t>
  </si>
  <si>
    <t>Z570</t>
  </si>
  <si>
    <t>Crescent City Montessori School</t>
  </si>
  <si>
    <t>Louisiana College Academy of Accelerated Studies</t>
  </si>
  <si>
    <t>Z572</t>
  </si>
  <si>
    <t>Z575</t>
  </si>
  <si>
    <t>Waldorf School of New Orleans</t>
  </si>
  <si>
    <t>5A7001</t>
  </si>
  <si>
    <t>Holy Savior Menard Central High School (C)</t>
  </si>
  <si>
    <t>Our Lady of Prompt Succor School (C)</t>
  </si>
  <si>
    <t>AVOYELLES</t>
  </si>
  <si>
    <t>Sacred Heart School (C)</t>
  </si>
  <si>
    <t>St. Anthony of Padua School (C)</t>
  </si>
  <si>
    <t>St. Frances Cabrini School (C)</t>
  </si>
  <si>
    <t>St. Mary's Elementary &amp; High School (C)</t>
  </si>
  <si>
    <t>St. Mary's Assumption School, Cottonport (C)</t>
  </si>
  <si>
    <t>St. Joseph Elementary &amp; High School (C)</t>
  </si>
  <si>
    <t>Ascension Diocesan Regional School (C)</t>
  </si>
  <si>
    <t>Catholic Elementary School of Pointe Coupee(C)</t>
  </si>
  <si>
    <t>Catholic High of Pointe Coupee (C)</t>
  </si>
  <si>
    <t>Catholic High School (Boys) (C)</t>
  </si>
  <si>
    <t>Catholic Junior High School (Boys) (C)</t>
  </si>
  <si>
    <t>WEST BATON ROUGE</t>
  </si>
  <si>
    <t>Holy Family School (C)</t>
  </si>
  <si>
    <t>Holy Ghost School (C)</t>
  </si>
  <si>
    <t>Mater Dolorosa School (C)</t>
  </si>
  <si>
    <t>Most Blessed Sacrament School (C)</t>
  </si>
  <si>
    <t>Our Lady of Mercy School (C)</t>
  </si>
  <si>
    <t>Redemptorist Diocesan Regional High School (C)</t>
  </si>
  <si>
    <t>Redemptorist Diocesan Regional Junior HS (C)</t>
  </si>
  <si>
    <t>Redemptorist Elementary School (C)</t>
  </si>
  <si>
    <t>Sacred Heart of Jesus School (C)</t>
  </si>
  <si>
    <t>St. Aloysius School (C)</t>
  </si>
  <si>
    <t>St. Alphonsus School (C)</t>
  </si>
  <si>
    <t>ASSUMPTION</t>
  </si>
  <si>
    <t>St. Elizabeth School (C)</t>
  </si>
  <si>
    <t>St. Francis Xavier School (C)</t>
  </si>
  <si>
    <t>St. George School (C)</t>
  </si>
  <si>
    <t>St. Jean Vianney School (C)</t>
  </si>
  <si>
    <t>St. John Elementary School (C)</t>
  </si>
  <si>
    <t>St. John High School (C)</t>
  </si>
  <si>
    <t>St. John Primary (C)</t>
  </si>
  <si>
    <t>St. Joseph School (C)</t>
  </si>
  <si>
    <t>St. Joseph's Academy (Girls) (C)</t>
  </si>
  <si>
    <t>St. Jude School (C)</t>
  </si>
  <si>
    <t>St. Louis King of France School (C)</t>
  </si>
  <si>
    <t>St. Michael the Archangel Diocesan Regional HS</t>
  </si>
  <si>
    <t>ST. JAMES</t>
  </si>
  <si>
    <t>St. Peter Chanel Interparochial School</t>
  </si>
  <si>
    <t>St. Theresa Middle School (C)</t>
  </si>
  <si>
    <t>St. Thomas Aquinas Diocesan Regional HS (C)</t>
  </si>
  <si>
    <t>St. Thomas More School (C)</t>
  </si>
  <si>
    <t>Central Catholic School (C)</t>
  </si>
  <si>
    <t>LAFOURCHE</t>
  </si>
  <si>
    <t>E.D. White Catholic High School (C)</t>
  </si>
  <si>
    <t>Holy Cross Elementary School (C)</t>
  </si>
  <si>
    <t>Holy Rosary School (C)</t>
  </si>
  <si>
    <t>Holy Savior School (C)</t>
  </si>
  <si>
    <t>Maria Immacolata School (C)</t>
  </si>
  <si>
    <t>St. Bernadette School (C)</t>
  </si>
  <si>
    <t>St. Francis de Sales Cathedral School (C)</t>
  </si>
  <si>
    <t>St. Genevieve School (C)</t>
  </si>
  <si>
    <t>St. Gregory School (C)</t>
  </si>
  <si>
    <t>St. Joseph Elementary School (C)</t>
  </si>
  <si>
    <t>St. Mary's Nativity (C)</t>
  </si>
  <si>
    <t>Vandebilt Catholic High School (C)</t>
  </si>
  <si>
    <t>Academy of the Sacred Heart (Girls) (C)</t>
  </si>
  <si>
    <t>Berchmans Academy of the Sacred Heart (C)</t>
  </si>
  <si>
    <t>Carencro Catholic Elementary School(C)</t>
  </si>
  <si>
    <t>Cathedral Carmel School (C)</t>
  </si>
  <si>
    <t>Catholic High School (C)</t>
  </si>
  <si>
    <t>Hanson Memorial School (C)</t>
  </si>
  <si>
    <t>Holy Family Catholic School (C)</t>
  </si>
  <si>
    <t>Immaculate Heart of Mary School (C)</t>
  </si>
  <si>
    <t>Maltrait Memorial School (C)</t>
  </si>
  <si>
    <t>Mt. Carmel School (C)</t>
  </si>
  <si>
    <t>Notre Dame High School (C)</t>
  </si>
  <si>
    <t>Opelousas Catholic School (C)</t>
  </si>
  <si>
    <t>Our Lady of Fatima School (C)</t>
  </si>
  <si>
    <t>Our Mother of Peace Elementary School (C)</t>
  </si>
  <si>
    <t>Rayne Catholic Elementary School (C)</t>
  </si>
  <si>
    <t>Redemptorist Catholic School (C)</t>
  </si>
  <si>
    <t>EVANGELINE</t>
  </si>
  <si>
    <t>St. Bernard School (C)</t>
  </si>
  <si>
    <t>St. Cecilia School (C)</t>
  </si>
  <si>
    <t>St. Edmund School (C)</t>
  </si>
  <si>
    <t>St. Edward School (C)</t>
  </si>
  <si>
    <t>St. Francis School (C)</t>
  </si>
  <si>
    <t>St. Ignatius School (C)</t>
  </si>
  <si>
    <t>St. Michael School (C)</t>
  </si>
  <si>
    <t>St. Peter School (C)</t>
  </si>
  <si>
    <t>St. Pius Elementary School (C)</t>
  </si>
  <si>
    <t>St. Thomas More Catholic High School (C)</t>
  </si>
  <si>
    <t>Sts. Leo-Seton School (C)</t>
  </si>
  <si>
    <t>Sts. Peter &amp; Paul Catholic Elementary School</t>
  </si>
  <si>
    <t>Teurlings Catholic High School(C)</t>
  </si>
  <si>
    <t>Trinity Catholic Elementary School (C)</t>
  </si>
  <si>
    <t>Vermilion Catholic High School (C)</t>
  </si>
  <si>
    <t>Immaculate Conception Cathedral School (C)</t>
  </si>
  <si>
    <t>Our Lady Immaculate Catholic School (C)</t>
  </si>
  <si>
    <t>Our Lady Queen of Heaven School (C)</t>
  </si>
  <si>
    <t>Our Lady's School (C)</t>
  </si>
  <si>
    <t>St. Louis Catholic High School (C)</t>
  </si>
  <si>
    <t>St. Margaret School (C)</t>
  </si>
  <si>
    <t>St. Theodore's Holy Family Catholic School (C)</t>
  </si>
  <si>
    <t>Academy of Our Lady (Girls) (C)</t>
  </si>
  <si>
    <t>Annunciation School (C)</t>
  </si>
  <si>
    <t>Archbishop Chapelle High School (Girls) (C)</t>
  </si>
  <si>
    <t>Archbishop Hannan High School(C)</t>
  </si>
  <si>
    <t>Archbishop Rummel Jr. High School (Boys)(C)</t>
  </si>
  <si>
    <t>Archbishop Rummel Sr. High School (Boys) (C)</t>
  </si>
  <si>
    <t>Archbishop Shaw Junior High School (C)</t>
  </si>
  <si>
    <t>Archbishop Shaw Sr. High School (C)</t>
  </si>
  <si>
    <t>Ascension of Our Lord School (C)</t>
  </si>
  <si>
    <t>Brother Martin Junior High School (Boys) (C)</t>
  </si>
  <si>
    <t>Brother Martin Sr. High School (Boys) (C)</t>
  </si>
  <si>
    <t>Cabrini High School (Girls) (C)</t>
  </si>
  <si>
    <t>Christ the King School (C)</t>
  </si>
  <si>
    <t>Christian Brothers School (Boys) (C)</t>
  </si>
  <si>
    <t>De La Salle Junior High School (C)</t>
  </si>
  <si>
    <t>De La Salle Senior High School (C)</t>
  </si>
  <si>
    <t>Good Shepherd Nativity Mission School (C)</t>
  </si>
  <si>
    <t>Holy Cross Junior High School (Boys) (C)</t>
  </si>
  <si>
    <t>Holy Cross Senior High School (Boys) (C)</t>
  </si>
  <si>
    <t>Holy Ghost Elementary School (C)</t>
  </si>
  <si>
    <t>Holy Name of Jesus School (C)</t>
  </si>
  <si>
    <t>Holy Rosary Academy (C)</t>
  </si>
  <si>
    <t>Holy Rosary High School (C)</t>
  </si>
  <si>
    <t>Immaculate Conception School (C)</t>
  </si>
  <si>
    <t>Jesuit Junior High School (Boys) (C)</t>
  </si>
  <si>
    <t>Jesuit Senior High School (Boys) (C)</t>
  </si>
  <si>
    <t>Mary, Queen of Peace Catholic School (C)</t>
  </si>
  <si>
    <t>Mount Carmel Academy (Girls) (C)</t>
  </si>
  <si>
    <t>Our Lady of Divine Providence School (C)</t>
  </si>
  <si>
    <t>Our Lady of Grace School (C)</t>
  </si>
  <si>
    <t>Our Lady of Lourdes School (C)</t>
  </si>
  <si>
    <t>Our Lady of Perpetual Help School (C)</t>
  </si>
  <si>
    <t>PLAQUEMINES</t>
  </si>
  <si>
    <t>Our Lady of the Lake School (C)</t>
  </si>
  <si>
    <t>Pope John Paul II High School (C)</t>
  </si>
  <si>
    <t>Resurrection of Our Lord School (C)</t>
  </si>
  <si>
    <t>St. Agnes School (C)</t>
  </si>
  <si>
    <t>St. Andrew the Apostle School (C)</t>
  </si>
  <si>
    <t>St. Angela Merici School (C)</t>
  </si>
  <si>
    <t>St. Ann School (C)</t>
  </si>
  <si>
    <t>St. Anthony School (C)</t>
  </si>
  <si>
    <t>St. Augustine Jr. High School (Boys) (C)</t>
  </si>
  <si>
    <t>St. Augustine Senior High School (C)</t>
  </si>
  <si>
    <t>St. Benedict the Moor (C)</t>
  </si>
  <si>
    <t>St. Benilde School (C)</t>
  </si>
  <si>
    <t>St. Catherine of Siena School (C)</t>
  </si>
  <si>
    <t>St. Charles Borromeo School (C)</t>
  </si>
  <si>
    <t>St. Charles Catholic High School (C)</t>
  </si>
  <si>
    <t>St. Christopher School (C)</t>
  </si>
  <si>
    <t>St. Clement of Rome School (C)</t>
  </si>
  <si>
    <t>St. Cletus School (C)</t>
  </si>
  <si>
    <t>St. Dominic School (C)</t>
  </si>
  <si>
    <t>St. Edward the Confessor School (C)</t>
  </si>
  <si>
    <t>St. Elizabeth Ann Seton School (C)</t>
  </si>
  <si>
    <t>St. Joan of Arc School (C)</t>
  </si>
  <si>
    <t>St. Katharine Drexel Preparatory School (C)</t>
  </si>
  <si>
    <t>St. Leo the Great School (C)</t>
  </si>
  <si>
    <t>St. Margaret Mary School (C)</t>
  </si>
  <si>
    <t>St. Mary Magdalen School (C)</t>
  </si>
  <si>
    <t>St. Mary's Academy (Girls) (C)</t>
  </si>
  <si>
    <t>St. Mary's Dominican High School (Girls) (C)</t>
  </si>
  <si>
    <t>St. Matthew the Apostle School (C)</t>
  </si>
  <si>
    <t>St. Michael Special School (C)</t>
  </si>
  <si>
    <t>St. Paul's School (Boys)(C)</t>
  </si>
  <si>
    <t>St. Peter Claver School (C)</t>
  </si>
  <si>
    <t>St. Philip Neri School (C)</t>
  </si>
  <si>
    <t>St. Pius X School (C)</t>
  </si>
  <si>
    <t>St. Rita School (C)</t>
  </si>
  <si>
    <t>St. Rosalie School (C)</t>
  </si>
  <si>
    <t>St. Stephen School (C)</t>
  </si>
  <si>
    <t>Stuart Hall School for Boys (C)</t>
  </si>
  <si>
    <t>Ursuline Academy (Girls) (C)</t>
  </si>
  <si>
    <t>Ursuline Elementary Academy (Girls) (C)</t>
  </si>
  <si>
    <t>Visitation of Our Lady School (C)</t>
  </si>
  <si>
    <t>Jesus Good Shepherd School (C)</t>
  </si>
  <si>
    <t>Loyola College Preparatory School (C)</t>
  </si>
  <si>
    <t>St. Frederick High School (C)</t>
  </si>
  <si>
    <t>St. John Berchmans Cathedral School (C)</t>
  </si>
  <si>
    <t>NP per pupil</t>
  </si>
  <si>
    <t>Z030</t>
  </si>
  <si>
    <t>Z571</t>
  </si>
  <si>
    <t>Unbudgeted Carry Forward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</si>
</sst>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rgb="FF00B0F0"/>
      <name val="Arial Narrow"/>
      <family val="2"/>
    </font>
    <font>
      <b/>
      <sz val="14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"/>
      <family val="2"/>
    </font>
    <font>
      <sz val="12"/>
      <name val="Arial MT"/>
    </font>
    <font>
      <sz val="11"/>
      <color indexed="8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indexed="8"/>
      <name val="Arial Narrow"/>
      <family val="2"/>
    </font>
    <font>
      <i/>
      <sz val="9"/>
      <color rgb="FF0070C0"/>
      <name val="Arial"/>
      <family val="2"/>
    </font>
    <font>
      <sz val="12"/>
      <name val="Arial Narrow"/>
      <family val="2"/>
    </font>
    <font>
      <i/>
      <sz val="12"/>
      <color rgb="FF0070C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0"/>
      </patternFill>
    </fill>
    <fill>
      <patternFill patternType="solid">
        <fgColor indexed="9"/>
        <bgColor indexed="9"/>
      </patternFill>
    </fill>
  </fills>
  <borders count="57">
    <border>
      <left/>
      <right/>
      <top/>
      <bottom/>
      <diagonal/>
    </border>
    <border>
      <left style="medium">
        <color indexed="8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thin">
        <color theme="1" tint="0.499984740745262"/>
      </right>
      <top/>
      <bottom style="medium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8"/>
      </bottom>
      <diagonal/>
    </border>
    <border>
      <left style="medium">
        <color indexed="8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8"/>
      </left>
      <right style="thin">
        <color theme="1" tint="0.499984740745262"/>
      </right>
      <top style="double">
        <color indexed="8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8"/>
      </top>
      <bottom style="double">
        <color indexed="64"/>
      </bottom>
      <diagonal/>
    </border>
    <border>
      <left style="medium">
        <color indexed="8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8"/>
      </left>
      <right style="thin">
        <color theme="1" tint="0.499984740745262"/>
      </right>
      <top style="medium">
        <color indexed="8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8"/>
      </top>
      <bottom style="double">
        <color indexed="64"/>
      </bottom>
      <diagonal/>
    </border>
    <border>
      <left style="thin">
        <color theme="1" tint="0.499984740745262"/>
      </left>
      <right style="medium">
        <color auto="1"/>
      </right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medium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auto="1"/>
      </left>
      <right style="thin">
        <color theme="1" tint="0.499984740745262"/>
      </right>
      <top style="medium">
        <color indexed="8"/>
      </top>
      <bottom style="double">
        <color indexed="64"/>
      </bottom>
      <diagonal/>
    </border>
    <border>
      <left style="thin">
        <color theme="1" tint="0.499984740745262"/>
      </left>
      <right/>
      <top style="medium">
        <color indexed="8"/>
      </top>
      <bottom style="double">
        <color indexed="64"/>
      </bottom>
      <diagonal/>
    </border>
    <border>
      <left style="medium">
        <color theme="1"/>
      </left>
      <right style="thin">
        <color theme="1" tint="0.499984740745262"/>
      </right>
      <top style="double">
        <color indexed="8"/>
      </top>
      <bottom style="double">
        <color indexed="64"/>
      </bottom>
      <diagonal/>
    </border>
    <border>
      <left style="thin">
        <color theme="1" tint="0.499984740745262"/>
      </left>
      <right/>
      <top style="double">
        <color indexed="8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theme="1" tint="0.499984740745262"/>
      </left>
      <right/>
      <top/>
      <bottom style="medium">
        <color indexed="8"/>
      </bottom>
      <diagonal/>
    </border>
    <border>
      <left style="medium">
        <color theme="1"/>
      </left>
      <right style="thin">
        <color theme="1"/>
      </right>
      <top style="double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double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auto="1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double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double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auto="1"/>
      </left>
      <right/>
      <top style="double">
        <color indexed="8"/>
      </top>
      <bottom style="double">
        <color indexed="64"/>
      </bottom>
      <diagonal/>
    </border>
    <border>
      <left style="thin">
        <color theme="1" tint="0.499984740745262"/>
      </left>
      <right style="medium">
        <color theme="1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medium">
        <color theme="1"/>
      </left>
      <right style="thin">
        <color theme="1"/>
      </right>
      <top style="medium">
        <color indexed="8"/>
      </top>
      <bottom style="thin">
        <color theme="1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theme="1" tint="0.499984740745262"/>
      </left>
      <right style="medium">
        <color auto="1"/>
      </right>
      <top style="double">
        <color indexed="8"/>
      </top>
      <bottom style="double">
        <color indexed="64"/>
      </bottom>
      <diagonal/>
    </border>
    <border>
      <left style="thin">
        <color theme="1" tint="0.499984740745262"/>
      </left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thin">
        <color theme="1" tint="0.499984740745262"/>
      </right>
      <top style="double">
        <color indexed="8"/>
      </top>
      <bottom style="double">
        <color indexed="64"/>
      </bottom>
      <diagonal/>
    </border>
    <border>
      <left style="medium">
        <color auto="1"/>
      </left>
      <right style="thin">
        <color theme="1" tint="0.499984740745262"/>
      </right>
      <top/>
      <bottom style="medium">
        <color indexed="8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double">
        <color indexed="8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9" fillId="0" borderId="0"/>
    <xf numFmtId="0" fontId="10" fillId="0" borderId="0"/>
    <xf numFmtId="44" fontId="12" fillId="0" borderId="0" applyFont="0" applyFill="0" applyBorder="0" applyAlignment="0" applyProtection="0"/>
  </cellStyleXfs>
  <cellXfs count="130">
    <xf numFmtId="0" fontId="0" fillId="0" borderId="0" xfId="0"/>
    <xf numFmtId="17" fontId="0" fillId="0" borderId="0" xfId="0" quotePrefix="1" applyNumberFormat="1"/>
    <xf numFmtId="0" fontId="0" fillId="0" borderId="0" xfId="0" quotePrefix="1"/>
    <xf numFmtId="1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right" vertical="center" wrapText="1"/>
    </xf>
    <xf numFmtId="38" fontId="3" fillId="0" borderId="2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right" vertical="center" wrapText="1"/>
    </xf>
    <xf numFmtId="0" fontId="4" fillId="2" borderId="4" xfId="1" applyFont="1" applyFill="1" applyBorder="1" applyAlignment="1">
      <alignment vertical="center" wrapText="1"/>
    </xf>
    <xf numFmtId="38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8" xfId="1" applyFont="1" applyFill="1" applyBorder="1" applyAlignment="1">
      <alignment horizontal="right" vertical="center" wrapText="1"/>
    </xf>
    <xf numFmtId="0" fontId="4" fillId="2" borderId="8" xfId="1" applyFont="1" applyFill="1" applyBorder="1" applyAlignment="1">
      <alignment vertical="center" wrapText="1"/>
    </xf>
    <xf numFmtId="38" fontId="4" fillId="2" borderId="8" xfId="1" applyNumberFormat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right" vertical="center" wrapText="1"/>
    </xf>
    <xf numFmtId="0" fontId="3" fillId="0" borderId="9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horizontal="right" vertical="center" wrapText="1"/>
    </xf>
    <xf numFmtId="38" fontId="3" fillId="0" borderId="10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right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38" fontId="3" fillId="3" borderId="12" xfId="1" applyNumberFormat="1" applyFont="1" applyFill="1" applyBorder="1" applyAlignment="1">
      <alignment horizontal="center" vertical="center" wrapText="1"/>
    </xf>
    <xf numFmtId="164" fontId="3" fillId="3" borderId="12" xfId="1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3" fillId="0" borderId="1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164" fontId="3" fillId="3" borderId="21" xfId="1" quotePrefix="1" applyNumberFormat="1" applyFont="1" applyFill="1" applyBorder="1" applyAlignment="1">
      <alignment horizontal="center" vertical="center" wrapText="1"/>
    </xf>
    <xf numFmtId="164" fontId="4" fillId="2" borderId="23" xfId="1" applyNumberFormat="1" applyFont="1" applyFill="1" applyBorder="1" applyAlignment="1">
      <alignment horizontal="right" vertical="center" wrapText="1"/>
    </xf>
    <xf numFmtId="164" fontId="4" fillId="2" borderId="22" xfId="1" applyNumberFormat="1" applyFont="1" applyFill="1" applyBorder="1" applyAlignment="1">
      <alignment horizontal="right" vertical="center" wrapText="1"/>
    </xf>
    <xf numFmtId="164" fontId="14" fillId="3" borderId="24" xfId="1" quotePrefix="1" applyNumberFormat="1" applyFont="1" applyFill="1" applyBorder="1" applyAlignment="1">
      <alignment horizontal="center" vertical="center" wrapText="1"/>
    </xf>
    <xf numFmtId="164" fontId="4" fillId="2" borderId="25" xfId="1" applyNumberFormat="1" applyFont="1" applyFill="1" applyBorder="1" applyAlignment="1">
      <alignment horizontal="right" vertical="center" wrapText="1"/>
    </xf>
    <xf numFmtId="164" fontId="4" fillId="2" borderId="26" xfId="1" applyNumberFormat="1" applyFont="1" applyFill="1" applyBorder="1" applyAlignment="1">
      <alignment horizontal="right" vertical="center" wrapText="1"/>
    </xf>
    <xf numFmtId="49" fontId="13" fillId="4" borderId="19" xfId="0" applyNumberFormat="1" applyFont="1" applyFill="1" applyBorder="1" applyAlignment="1">
      <alignment horizontal="center" vertical="center" wrapText="1"/>
    </xf>
    <xf numFmtId="49" fontId="15" fillId="4" borderId="1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6" fillId="0" borderId="0" xfId="0" applyFont="1" applyBorder="1" applyProtection="1"/>
    <xf numFmtId="0" fontId="16" fillId="4" borderId="0" xfId="0" applyFont="1" applyFill="1" applyBorder="1" applyProtection="1"/>
    <xf numFmtId="0" fontId="17" fillId="4" borderId="0" xfId="0" applyFont="1" applyFill="1" applyBorder="1" applyProtection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2" xfId="1" applyFont="1" applyFill="1" applyBorder="1" applyAlignment="1">
      <alignment vertical="center" wrapText="1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0" borderId="15" xfId="1" applyNumberFormat="1" applyFont="1" applyFill="1" applyBorder="1" applyAlignment="1">
      <alignment horizontal="right" vertical="center" wrapText="1"/>
    </xf>
    <xf numFmtId="164" fontId="3" fillId="0" borderId="34" xfId="1" applyNumberFormat="1" applyFont="1" applyFill="1" applyBorder="1" applyAlignment="1">
      <alignment horizontal="right" vertical="center" wrapText="1"/>
    </xf>
    <xf numFmtId="7" fontId="18" fillId="0" borderId="28" xfId="5" applyNumberFormat="1" applyFont="1" applyBorder="1" applyAlignment="1">
      <alignment vertical="center"/>
    </xf>
    <xf numFmtId="7" fontId="18" fillId="0" borderId="30" xfId="5" applyNumberFormat="1" applyFont="1" applyBorder="1" applyAlignment="1">
      <alignment vertical="center"/>
    </xf>
    <xf numFmtId="7" fontId="8" fillId="0" borderId="30" xfId="5" applyNumberFormat="1" applyFont="1" applyBorder="1" applyAlignment="1">
      <alignment vertical="center"/>
    </xf>
    <xf numFmtId="7" fontId="8" fillId="0" borderId="31" xfId="5" applyNumberFormat="1" applyFont="1" applyBorder="1" applyAlignment="1">
      <alignment vertical="center"/>
    </xf>
    <xf numFmtId="164" fontId="11" fillId="3" borderId="24" xfId="1" quotePrefix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49" fontId="13" fillId="4" borderId="35" xfId="0" applyNumberFormat="1" applyFont="1" applyFill="1" applyBorder="1" applyAlignment="1">
      <alignment horizontal="center" vertical="center" wrapText="1"/>
    </xf>
    <xf numFmtId="49" fontId="13" fillId="4" borderId="0" xfId="0" applyNumberFormat="1" applyFont="1" applyFill="1" applyBorder="1" applyAlignment="1">
      <alignment horizontal="center" vertical="center" wrapText="1"/>
    </xf>
    <xf numFmtId="49" fontId="15" fillId="4" borderId="0" xfId="0" applyNumberFormat="1" applyFont="1" applyFill="1" applyBorder="1" applyAlignment="1">
      <alignment horizontal="center" vertical="center" wrapText="1"/>
    </xf>
    <xf numFmtId="8" fontId="18" fillId="0" borderId="40" xfId="0" applyNumberFormat="1" applyFont="1" applyBorder="1" applyAlignment="1">
      <alignment vertical="center"/>
    </xf>
    <xf numFmtId="8" fontId="18" fillId="0" borderId="27" xfId="0" applyNumberFormat="1" applyFont="1" applyBorder="1" applyAlignment="1">
      <alignment vertical="center"/>
    </xf>
    <xf numFmtId="8" fontId="18" fillId="0" borderId="29" xfId="0" applyNumberFormat="1" applyFont="1" applyBorder="1" applyAlignment="1">
      <alignment vertical="center"/>
    </xf>
    <xf numFmtId="8" fontId="18" fillId="0" borderId="41" xfId="0" applyNumberFormat="1" applyFont="1" applyBorder="1" applyAlignment="1">
      <alignment vertical="center"/>
    </xf>
    <xf numFmtId="8" fontId="8" fillId="0" borderId="29" xfId="0" applyNumberFormat="1" applyFont="1" applyBorder="1" applyAlignment="1">
      <alignment vertical="center"/>
    </xf>
    <xf numFmtId="8" fontId="8" fillId="0" borderId="41" xfId="0" applyNumberFormat="1" applyFont="1" applyBorder="1" applyAlignment="1">
      <alignment vertical="center"/>
    </xf>
    <xf numFmtId="8" fontId="8" fillId="0" borderId="36" xfId="0" applyNumberFormat="1" applyFont="1" applyBorder="1" applyAlignment="1">
      <alignment vertical="center"/>
    </xf>
    <xf numFmtId="8" fontId="8" fillId="0" borderId="42" xfId="0" applyNumberFormat="1" applyFont="1" applyBorder="1" applyAlignment="1">
      <alignment vertical="center"/>
    </xf>
    <xf numFmtId="164" fontId="4" fillId="2" borderId="43" xfId="1" applyNumberFormat="1" applyFont="1" applyFill="1" applyBorder="1" applyAlignment="1">
      <alignment horizontal="right" vertical="center" wrapText="1"/>
    </xf>
    <xf numFmtId="164" fontId="4" fillId="2" borderId="45" xfId="1" applyNumberFormat="1" applyFont="1" applyFill="1" applyBorder="1" applyAlignment="1">
      <alignment horizontal="right" vertical="center" wrapText="1"/>
    </xf>
    <xf numFmtId="164" fontId="4" fillId="2" borderId="44" xfId="1" applyNumberFormat="1" applyFont="1" applyFill="1" applyBorder="1" applyAlignment="1">
      <alignment horizontal="right" vertical="center" wrapText="1"/>
    </xf>
    <xf numFmtId="164" fontId="3" fillId="3" borderId="20" xfId="1" quotePrefix="1" applyNumberFormat="1" applyFont="1" applyFill="1" applyBorder="1" applyAlignment="1">
      <alignment horizontal="center" vertical="center" wrapText="1"/>
    </xf>
    <xf numFmtId="164" fontId="3" fillId="0" borderId="47" xfId="1" applyNumberFormat="1" applyFont="1" applyFill="1" applyBorder="1" applyAlignment="1">
      <alignment horizontal="right" vertical="center" wrapText="1"/>
    </xf>
    <xf numFmtId="164" fontId="3" fillId="3" borderId="46" xfId="1" quotePrefix="1" applyNumberFormat="1" applyFont="1" applyFill="1" applyBorder="1" applyAlignment="1">
      <alignment horizontal="center" vertical="center" wrapText="1"/>
    </xf>
    <xf numFmtId="164" fontId="11" fillId="3" borderId="48" xfId="1" quotePrefix="1" applyNumberFormat="1" applyFont="1" applyFill="1" applyBorder="1" applyAlignment="1">
      <alignment horizontal="center" vertical="center" wrapText="1"/>
    </xf>
    <xf numFmtId="8" fontId="18" fillId="0" borderId="29" xfId="0" applyNumberFormat="1" applyFont="1" applyBorder="1"/>
    <xf numFmtId="8" fontId="18" fillId="0" borderId="40" xfId="0" applyNumberFormat="1" applyFont="1" applyBorder="1"/>
    <xf numFmtId="8" fontId="18" fillId="0" borderId="27" xfId="0" applyNumberFormat="1" applyFont="1" applyBorder="1"/>
    <xf numFmtId="8" fontId="18" fillId="0" borderId="41" xfId="0" applyNumberFormat="1" applyFont="1" applyBorder="1"/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right" vertical="center" wrapText="1"/>
    </xf>
    <xf numFmtId="38" fontId="8" fillId="0" borderId="2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right" vertical="center" wrapText="1"/>
    </xf>
    <xf numFmtId="38" fontId="8" fillId="0" borderId="6" xfId="1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right" vertical="center" wrapText="1"/>
    </xf>
    <xf numFmtId="164" fontId="4" fillId="2" borderId="49" xfId="1" applyNumberFormat="1" applyFont="1" applyFill="1" applyBorder="1" applyAlignment="1">
      <alignment horizontal="right" vertical="center" wrapText="1"/>
    </xf>
    <xf numFmtId="164" fontId="4" fillId="2" borderId="50" xfId="1" applyNumberFormat="1" applyFont="1" applyFill="1" applyBorder="1" applyAlignment="1">
      <alignment horizontal="right" vertical="center" wrapText="1"/>
    </xf>
    <xf numFmtId="164" fontId="4" fillId="2" borderId="51" xfId="1" applyNumberFormat="1" applyFont="1" applyFill="1" applyBorder="1" applyAlignment="1">
      <alignment horizontal="right" vertical="center" wrapText="1"/>
    </xf>
    <xf numFmtId="164" fontId="4" fillId="2" borderId="52" xfId="1" applyNumberFormat="1" applyFont="1" applyFill="1" applyBorder="1" applyAlignment="1">
      <alignment horizontal="right" vertical="center" wrapText="1"/>
    </xf>
    <xf numFmtId="164" fontId="4" fillId="2" borderId="53" xfId="1" applyNumberFormat="1" applyFont="1" applyFill="1" applyBorder="1" applyAlignment="1">
      <alignment horizontal="right" vertical="center" wrapText="1"/>
    </xf>
    <xf numFmtId="164" fontId="4" fillId="2" borderId="54" xfId="1" applyNumberFormat="1" applyFont="1" applyFill="1" applyBorder="1" applyAlignment="1">
      <alignment horizontal="right"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2" borderId="23" xfId="1" applyNumberFormat="1" applyFont="1" applyFill="1" applyBorder="1" applyAlignment="1">
      <alignment vertical="center" wrapText="1"/>
    </xf>
    <xf numFmtId="7" fontId="19" fillId="0" borderId="16" xfId="5" applyNumberFormat="1" applyFont="1" applyBorder="1" applyAlignment="1">
      <alignment vertical="center"/>
    </xf>
    <xf numFmtId="7" fontId="19" fillId="0" borderId="32" xfId="5" applyNumberFormat="1" applyFont="1" applyBorder="1" applyAlignment="1">
      <alignment vertical="center"/>
    </xf>
    <xf numFmtId="7" fontId="20" fillId="0" borderId="32" xfId="5" applyNumberFormat="1" applyFont="1" applyBorder="1" applyAlignment="1">
      <alignment vertical="center"/>
    </xf>
    <xf numFmtId="7" fontId="20" fillId="0" borderId="33" xfId="5" applyNumberFormat="1" applyFont="1" applyBorder="1" applyAlignment="1">
      <alignment vertical="center"/>
    </xf>
    <xf numFmtId="8" fontId="19" fillId="0" borderId="37" xfId="0" applyNumberFormat="1" applyFont="1" applyBorder="1" applyAlignment="1">
      <alignment vertical="center"/>
    </xf>
    <xf numFmtId="8" fontId="19" fillId="0" borderId="38" xfId="0" applyNumberFormat="1" applyFont="1" applyBorder="1" applyAlignment="1">
      <alignment vertical="center"/>
    </xf>
    <xf numFmtId="8" fontId="20" fillId="0" borderId="38" xfId="0" applyNumberFormat="1" applyFont="1" applyBorder="1" applyAlignment="1">
      <alignment vertical="center"/>
    </xf>
    <xf numFmtId="8" fontId="20" fillId="0" borderId="39" xfId="0" applyNumberFormat="1" applyFont="1" applyBorder="1" applyAlignment="1">
      <alignment vertical="center"/>
    </xf>
    <xf numFmtId="164" fontId="0" fillId="0" borderId="0" xfId="0" applyNumberFormat="1"/>
    <xf numFmtId="165" fontId="3" fillId="0" borderId="17" xfId="1" applyNumberFormat="1" applyFont="1" applyFill="1" applyBorder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right" vertical="center" wrapText="1"/>
    </xf>
    <xf numFmtId="165" fontId="3" fillId="0" borderId="13" xfId="1" applyNumberFormat="1" applyFont="1" applyFill="1" applyBorder="1" applyAlignment="1">
      <alignment horizontal="right" vertical="center" wrapText="1"/>
    </xf>
    <xf numFmtId="165" fontId="3" fillId="0" borderId="18" xfId="1" applyNumberFormat="1" applyFont="1" applyFill="1" applyBorder="1" applyAlignment="1">
      <alignment horizontal="right" vertical="center" wrapText="1"/>
    </xf>
    <xf numFmtId="165" fontId="3" fillId="0" borderId="14" xfId="1" applyNumberFormat="1" applyFont="1" applyFill="1" applyBorder="1" applyAlignment="1">
      <alignment horizontal="right" vertical="center" wrapText="1"/>
    </xf>
    <xf numFmtId="165" fontId="5" fillId="0" borderId="16" xfId="0" applyNumberFormat="1" applyFont="1" applyBorder="1" applyAlignment="1">
      <alignment vertical="center"/>
    </xf>
    <xf numFmtId="165" fontId="5" fillId="0" borderId="55" xfId="0" applyNumberFormat="1" applyFont="1" applyBorder="1" applyAlignment="1">
      <alignment vertical="center"/>
    </xf>
    <xf numFmtId="165" fontId="5" fillId="0" borderId="56" xfId="0" applyNumberFormat="1" applyFont="1" applyBorder="1" applyAlignment="1">
      <alignment vertical="center"/>
    </xf>
    <xf numFmtId="8" fontId="18" fillId="0" borderId="29" xfId="0" applyNumberFormat="1" applyFont="1" applyFill="1" applyBorder="1"/>
    <xf numFmtId="0" fontId="4" fillId="2" borderId="7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 wrapText="1"/>
    </xf>
  </cellXfs>
  <cellStyles count="6">
    <cellStyle name="Currency" xfId="5" builtinId="4"/>
    <cellStyle name="Normal" xfId="0" builtinId="0"/>
    <cellStyle name="Normal 2" xfId="3"/>
    <cellStyle name="Normal 2 2" xfId="4"/>
    <cellStyle name="Normal 3" xfId="2"/>
    <cellStyle name="Normal_Sheet3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BUDGETS/Subgrantee%20Assistance%20Unit/Grants/Education%20Excellence/Allocations/Education%20Excellence%20Bal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BUDGETS/Subgrantee%20Assistance%20Unit/Grants/Education%20Excellence/Treasury%20Investment%20Fund/Copy%20of%20Balance%20of%20EEF%20Funds%20Invested%20as%20of%206-30-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12-13"/>
      <sheetName val="FY 2013-14"/>
      <sheetName val="Distribution to Michelle"/>
      <sheetName val="FY 2014-15"/>
    </sheetNames>
    <sheetDataSet>
      <sheetData sheetId="0" refreshError="1"/>
      <sheetData sheetId="1">
        <row r="5">
          <cell r="I5">
            <v>27.7</v>
          </cell>
          <cell r="J5">
            <v>92943.84</v>
          </cell>
          <cell r="K5">
            <v>24.89</v>
          </cell>
          <cell r="L5">
            <v>47330.799999999996</v>
          </cell>
          <cell r="M5">
            <v>29.64</v>
          </cell>
          <cell r="N5">
            <v>7989</v>
          </cell>
          <cell r="O5">
            <v>38.15</v>
          </cell>
          <cell r="P5">
            <v>4402.1499999999996</v>
          </cell>
          <cell r="Q5">
            <v>38.47</v>
          </cell>
          <cell r="R5">
            <v>7583.14</v>
          </cell>
          <cell r="S5">
            <v>36.68</v>
          </cell>
          <cell r="T5">
            <v>10042.59</v>
          </cell>
          <cell r="U5">
            <v>37.53</v>
          </cell>
          <cell r="V5">
            <v>31.08</v>
          </cell>
          <cell r="W5">
            <v>21.74</v>
          </cell>
          <cell r="X5">
            <v>20.32</v>
          </cell>
          <cell r="Y5">
            <v>13.37</v>
          </cell>
          <cell r="Z5">
            <v>13</v>
          </cell>
          <cell r="AA5">
            <v>13.12</v>
          </cell>
          <cell r="BA5">
            <v>62</v>
          </cell>
        </row>
        <row r="6">
          <cell r="I6">
            <v>11.94</v>
          </cell>
          <cell r="J6">
            <v>38967.269999999997</v>
          </cell>
          <cell r="K6">
            <v>10.62</v>
          </cell>
          <cell r="L6">
            <v>19843.740000000002</v>
          </cell>
          <cell r="M6">
            <v>12.61</v>
          </cell>
          <cell r="N6">
            <v>3349.44</v>
          </cell>
          <cell r="O6">
            <v>16.23</v>
          </cell>
          <cell r="P6">
            <v>1845.62</v>
          </cell>
          <cell r="Q6">
            <v>16.36</v>
          </cell>
          <cell r="R6">
            <v>3179.28</v>
          </cell>
          <cell r="S6">
            <v>15.6</v>
          </cell>
          <cell r="T6">
            <v>4210.42</v>
          </cell>
          <cell r="U6">
            <v>15.95</v>
          </cell>
          <cell r="V6">
            <v>13.03</v>
          </cell>
          <cell r="W6">
            <v>9.1199999999999992</v>
          </cell>
          <cell r="X6">
            <v>8.52</v>
          </cell>
          <cell r="Y6">
            <v>5.6</v>
          </cell>
          <cell r="Z6">
            <v>5.45</v>
          </cell>
          <cell r="AA6">
            <v>5.49</v>
          </cell>
          <cell r="BA6">
            <v>27</v>
          </cell>
        </row>
        <row r="7">
          <cell r="I7">
            <v>168.82</v>
          </cell>
          <cell r="J7">
            <v>198854.66</v>
          </cell>
          <cell r="K7">
            <v>114.87</v>
          </cell>
          <cell r="L7">
            <v>101264.97</v>
          </cell>
          <cell r="M7">
            <v>125.07</v>
          </cell>
          <cell r="N7">
            <v>17092.61</v>
          </cell>
          <cell r="O7">
            <v>158.88999999999999</v>
          </cell>
          <cell r="P7">
            <v>9418.4</v>
          </cell>
          <cell r="Q7">
            <v>159.09</v>
          </cell>
          <cell r="R7">
            <v>16224.23</v>
          </cell>
          <cell r="S7">
            <v>149.97</v>
          </cell>
          <cell r="T7">
            <v>21486.26</v>
          </cell>
          <cell r="U7">
            <v>151.16</v>
          </cell>
          <cell r="V7">
            <v>173.91</v>
          </cell>
          <cell r="W7">
            <v>121.65</v>
          </cell>
          <cell r="X7">
            <v>113.68</v>
          </cell>
          <cell r="Y7">
            <v>74.72</v>
          </cell>
          <cell r="Z7">
            <v>72.760000000000005</v>
          </cell>
          <cell r="AA7">
            <v>73.31</v>
          </cell>
          <cell r="BA7">
            <v>589077</v>
          </cell>
        </row>
        <row r="8">
          <cell r="I8">
            <v>10.6</v>
          </cell>
          <cell r="J8">
            <v>34169.980000000003</v>
          </cell>
          <cell r="K8">
            <v>9.3800000000000008</v>
          </cell>
          <cell r="L8">
            <v>17400.759999999998</v>
          </cell>
          <cell r="M8">
            <v>11.13</v>
          </cell>
          <cell r="N8">
            <v>2937.09</v>
          </cell>
          <cell r="O8">
            <v>14.32</v>
          </cell>
          <cell r="P8">
            <v>1618.4</v>
          </cell>
          <cell r="Q8">
            <v>14.43</v>
          </cell>
          <cell r="R8">
            <v>2787.87</v>
          </cell>
          <cell r="S8">
            <v>13.76</v>
          </cell>
          <cell r="T8">
            <v>3692.07</v>
          </cell>
          <cell r="U8">
            <v>14.07</v>
          </cell>
          <cell r="V8">
            <v>11.43</v>
          </cell>
          <cell r="W8">
            <v>7.99</v>
          </cell>
          <cell r="X8">
            <v>7.47</v>
          </cell>
          <cell r="Y8">
            <v>4.91</v>
          </cell>
          <cell r="Z8">
            <v>4.78</v>
          </cell>
          <cell r="AA8">
            <v>4.82</v>
          </cell>
          <cell r="BA8">
            <v>24</v>
          </cell>
        </row>
        <row r="9">
          <cell r="I9">
            <v>18.489999999999998</v>
          </cell>
          <cell r="J9">
            <v>53748.61</v>
          </cell>
          <cell r="K9">
            <v>15.78</v>
          </cell>
          <cell r="L9">
            <v>27371</v>
          </cell>
          <cell r="M9">
            <v>18.54</v>
          </cell>
          <cell r="N9">
            <v>4619.9799999999996</v>
          </cell>
          <cell r="O9">
            <v>23.81</v>
          </cell>
          <cell r="P9">
            <v>2545.71</v>
          </cell>
          <cell r="Q9">
            <v>23.98</v>
          </cell>
          <cell r="R9">
            <v>4385.26</v>
          </cell>
          <cell r="S9">
            <v>22.83</v>
          </cell>
          <cell r="T9">
            <v>5807.54</v>
          </cell>
          <cell r="U9">
            <v>23.31</v>
          </cell>
          <cell r="V9">
            <v>17.98</v>
          </cell>
          <cell r="W9">
            <v>12.58</v>
          </cell>
          <cell r="X9">
            <v>11.75</v>
          </cell>
          <cell r="Y9">
            <v>7.72</v>
          </cell>
          <cell r="Z9">
            <v>7.52</v>
          </cell>
          <cell r="AA9">
            <v>7.58</v>
          </cell>
          <cell r="BA9">
            <v>40</v>
          </cell>
        </row>
        <row r="10">
          <cell r="I10">
            <v>45.31</v>
          </cell>
          <cell r="J10">
            <v>56474.99</v>
          </cell>
          <cell r="K10">
            <v>31.13</v>
          </cell>
          <cell r="L10">
            <v>28759.39</v>
          </cell>
          <cell r="M10">
            <v>34.03</v>
          </cell>
          <cell r="N10">
            <v>4854.32</v>
          </cell>
          <cell r="O10">
            <v>43.26</v>
          </cell>
          <cell r="P10">
            <v>2674.84</v>
          </cell>
          <cell r="Q10">
            <v>43.32</v>
          </cell>
          <cell r="R10">
            <v>4607.7</v>
          </cell>
          <cell r="S10">
            <v>40.86</v>
          </cell>
          <cell r="T10">
            <v>6102.13</v>
          </cell>
          <cell r="U10">
            <v>41.22</v>
          </cell>
          <cell r="V10">
            <v>22.76</v>
          </cell>
          <cell r="W10">
            <v>15.92</v>
          </cell>
          <cell r="X10">
            <v>14.88</v>
          </cell>
          <cell r="Y10">
            <v>9.7799999999999994</v>
          </cell>
          <cell r="Z10">
            <v>9.52</v>
          </cell>
          <cell r="AA10">
            <v>9.59</v>
          </cell>
          <cell r="BA10">
            <v>21156</v>
          </cell>
        </row>
        <row r="11">
          <cell r="I11">
            <v>30.73</v>
          </cell>
          <cell r="J11">
            <v>20756.580000000002</v>
          </cell>
          <cell r="K11">
            <v>19.36</v>
          </cell>
          <cell r="L11">
            <v>10570.1</v>
          </cell>
          <cell r="M11">
            <v>20.43</v>
          </cell>
          <cell r="N11">
            <v>1784.14</v>
          </cell>
          <cell r="O11">
            <v>25.82</v>
          </cell>
          <cell r="P11">
            <v>983.1</v>
          </cell>
          <cell r="Q11">
            <v>25.79</v>
          </cell>
          <cell r="R11">
            <v>1693.5</v>
          </cell>
          <cell r="S11">
            <v>24.2</v>
          </cell>
          <cell r="T11">
            <v>2242.75</v>
          </cell>
          <cell r="U11">
            <v>24.25</v>
          </cell>
          <cell r="V11">
            <v>6.97</v>
          </cell>
          <cell r="W11">
            <v>4.88</v>
          </cell>
          <cell r="X11">
            <v>4.5599999999999996</v>
          </cell>
          <cell r="Y11">
            <v>2.99</v>
          </cell>
          <cell r="Z11">
            <v>2.92</v>
          </cell>
          <cell r="AA11">
            <v>2.94</v>
          </cell>
          <cell r="BA11">
            <v>54</v>
          </cell>
        </row>
        <row r="12">
          <cell r="I12">
            <v>61.62</v>
          </cell>
          <cell r="J12">
            <v>204687.4</v>
          </cell>
          <cell r="K12">
            <v>55.15</v>
          </cell>
          <cell r="L12">
            <v>104235.25</v>
          </cell>
          <cell r="M12">
            <v>65.64</v>
          </cell>
          <cell r="N12">
            <v>17593.96</v>
          </cell>
          <cell r="O12">
            <v>84.46</v>
          </cell>
          <cell r="P12">
            <v>9694.66</v>
          </cell>
          <cell r="Q12">
            <v>85.15</v>
          </cell>
          <cell r="R12">
            <v>16700.12</v>
          </cell>
          <cell r="S12">
            <v>81.2</v>
          </cell>
          <cell r="T12">
            <v>22116.49</v>
          </cell>
          <cell r="U12">
            <v>83.05</v>
          </cell>
          <cell r="V12">
            <v>68.45</v>
          </cell>
          <cell r="W12">
            <v>47.88</v>
          </cell>
          <cell r="X12">
            <v>44.75</v>
          </cell>
          <cell r="Y12">
            <v>29.41</v>
          </cell>
          <cell r="Z12">
            <v>28.64</v>
          </cell>
          <cell r="AA12">
            <v>28.86</v>
          </cell>
          <cell r="BA12">
            <v>139</v>
          </cell>
        </row>
        <row r="13">
          <cell r="I13">
            <v>321.14999999999998</v>
          </cell>
          <cell r="J13">
            <v>379717.12</v>
          </cell>
          <cell r="K13">
            <v>218.6</v>
          </cell>
          <cell r="L13">
            <v>193367.58</v>
          </cell>
          <cell r="M13">
            <v>238.12</v>
          </cell>
          <cell r="N13">
            <v>32638.69</v>
          </cell>
          <cell r="O13">
            <v>302.48</v>
          </cell>
          <cell r="P13">
            <v>17984.63</v>
          </cell>
          <cell r="Q13">
            <v>302.87</v>
          </cell>
          <cell r="R13">
            <v>30980.51</v>
          </cell>
          <cell r="S13">
            <v>285.52</v>
          </cell>
          <cell r="T13">
            <v>41028.47</v>
          </cell>
          <cell r="U13">
            <v>287.8</v>
          </cell>
          <cell r="V13">
            <v>336.53</v>
          </cell>
          <cell r="W13">
            <v>235.4</v>
          </cell>
          <cell r="X13">
            <v>219.98</v>
          </cell>
          <cell r="Y13">
            <v>144.59</v>
          </cell>
          <cell r="Z13">
            <v>140.66</v>
          </cell>
          <cell r="AA13">
            <v>141.87</v>
          </cell>
          <cell r="BA13">
            <v>1149245</v>
          </cell>
        </row>
        <row r="14">
          <cell r="I14">
            <v>209.22</v>
          </cell>
          <cell r="J14">
            <v>292378</v>
          </cell>
          <cell r="K14">
            <v>146.91999999999999</v>
          </cell>
          <cell r="L14">
            <v>148890.91</v>
          </cell>
          <cell r="M14">
            <v>161.94</v>
          </cell>
          <cell r="N14">
            <v>25131.43</v>
          </cell>
          <cell r="O14">
            <v>206.08</v>
          </cell>
          <cell r="P14">
            <v>13847.97</v>
          </cell>
          <cell r="Q14">
            <v>206.54</v>
          </cell>
          <cell r="R14">
            <v>23854.65</v>
          </cell>
          <cell r="S14">
            <v>195.02</v>
          </cell>
          <cell r="T14">
            <v>31591.47</v>
          </cell>
          <cell r="U14">
            <v>197</v>
          </cell>
          <cell r="V14">
            <v>311.68</v>
          </cell>
          <cell r="W14">
            <v>218.01</v>
          </cell>
          <cell r="X14">
            <v>203.73</v>
          </cell>
          <cell r="Y14">
            <v>133.91999999999999</v>
          </cell>
          <cell r="Z14">
            <v>130.4</v>
          </cell>
          <cell r="AA14">
            <v>131.38999999999999</v>
          </cell>
          <cell r="BA14">
            <v>1173514</v>
          </cell>
        </row>
        <row r="15">
          <cell r="I15">
            <v>4.68</v>
          </cell>
          <cell r="J15">
            <v>14923.84</v>
          </cell>
          <cell r="K15">
            <v>4.1500000000000004</v>
          </cell>
          <cell r="L15">
            <v>7599.83</v>
          </cell>
          <cell r="M15">
            <v>4.8899999999999997</v>
          </cell>
          <cell r="N15">
            <v>1282.78</v>
          </cell>
          <cell r="O15">
            <v>6.29</v>
          </cell>
          <cell r="P15">
            <v>706.84</v>
          </cell>
          <cell r="Q15">
            <v>6.34</v>
          </cell>
          <cell r="R15">
            <v>1217.6099999999999</v>
          </cell>
          <cell r="S15">
            <v>6.04</v>
          </cell>
          <cell r="T15">
            <v>1612.52</v>
          </cell>
          <cell r="U15">
            <v>6.17</v>
          </cell>
          <cell r="V15">
            <v>4.99</v>
          </cell>
          <cell r="W15">
            <v>3.49</v>
          </cell>
          <cell r="X15">
            <v>3.26</v>
          </cell>
          <cell r="Y15">
            <v>2.14</v>
          </cell>
          <cell r="Z15">
            <v>2.09</v>
          </cell>
          <cell r="AA15">
            <v>2.1</v>
          </cell>
          <cell r="BA15">
            <v>11</v>
          </cell>
        </row>
        <row r="16">
          <cell r="I16">
            <v>115.78</v>
          </cell>
          <cell r="J16">
            <v>11731.98</v>
          </cell>
          <cell r="K16">
            <v>66.27</v>
          </cell>
          <cell r="L16">
            <v>5974.41</v>
          </cell>
          <cell r="M16">
            <v>66.900000000000006</v>
          </cell>
          <cell r="N16">
            <v>1008.43</v>
          </cell>
          <cell r="O16">
            <v>83.96</v>
          </cell>
          <cell r="P16">
            <v>555.66</v>
          </cell>
          <cell r="Q16">
            <v>83.52</v>
          </cell>
          <cell r="R16">
            <v>957.19</v>
          </cell>
          <cell r="S16">
            <v>77.849999999999994</v>
          </cell>
          <cell r="T16">
            <v>1267.6400000000001</v>
          </cell>
          <cell r="U16">
            <v>77.33</v>
          </cell>
          <cell r="V16">
            <v>4.0599999999999996</v>
          </cell>
          <cell r="W16">
            <v>2.84</v>
          </cell>
          <cell r="X16">
            <v>2.65</v>
          </cell>
          <cell r="Y16">
            <v>1.74</v>
          </cell>
          <cell r="Z16">
            <v>1.7</v>
          </cell>
          <cell r="AA16">
            <v>1.71</v>
          </cell>
          <cell r="BA16">
            <v>219</v>
          </cell>
        </row>
        <row r="17">
          <cell r="I17">
            <v>4.49</v>
          </cell>
          <cell r="J17">
            <v>13707.89</v>
          </cell>
          <cell r="K17">
            <v>3.9</v>
          </cell>
          <cell r="L17">
            <v>6980.62</v>
          </cell>
          <cell r="M17">
            <v>4.5999999999999996</v>
          </cell>
          <cell r="N17">
            <v>1178.27</v>
          </cell>
          <cell r="O17">
            <v>5.91</v>
          </cell>
          <cell r="P17">
            <v>649.25</v>
          </cell>
          <cell r="Q17">
            <v>5.95</v>
          </cell>
          <cell r="R17">
            <v>1118.4000000000001</v>
          </cell>
          <cell r="S17">
            <v>5.67</v>
          </cell>
          <cell r="T17">
            <v>1481.14</v>
          </cell>
          <cell r="U17">
            <v>5.79</v>
          </cell>
          <cell r="V17">
            <v>4.58</v>
          </cell>
          <cell r="W17">
            <v>3.21</v>
          </cell>
          <cell r="X17">
            <v>3</v>
          </cell>
          <cell r="Y17">
            <v>1.97</v>
          </cell>
          <cell r="Z17">
            <v>1.92</v>
          </cell>
          <cell r="AA17">
            <v>1.93</v>
          </cell>
          <cell r="BA17">
            <v>10</v>
          </cell>
        </row>
        <row r="18">
          <cell r="I18">
            <v>53.34</v>
          </cell>
          <cell r="J18">
            <v>15816.8</v>
          </cell>
          <cell r="K18">
            <v>31.57</v>
          </cell>
          <cell r="L18">
            <v>8054.56</v>
          </cell>
          <cell r="M18">
            <v>32.4</v>
          </cell>
          <cell r="N18">
            <v>1359.54</v>
          </cell>
          <cell r="O18">
            <v>40.770000000000003</v>
          </cell>
          <cell r="P18">
            <v>749.13</v>
          </cell>
          <cell r="Q18">
            <v>40.61</v>
          </cell>
          <cell r="R18">
            <v>1290.47</v>
          </cell>
          <cell r="S18">
            <v>37.96</v>
          </cell>
          <cell r="T18">
            <v>1709.01</v>
          </cell>
          <cell r="U18">
            <v>37.83</v>
          </cell>
          <cell r="V18">
            <v>8.9499999999999993</v>
          </cell>
          <cell r="W18">
            <v>6.26</v>
          </cell>
          <cell r="X18">
            <v>5.85</v>
          </cell>
          <cell r="Y18">
            <v>3.85</v>
          </cell>
          <cell r="Z18">
            <v>3.75</v>
          </cell>
          <cell r="AA18">
            <v>3.77</v>
          </cell>
          <cell r="BA18">
            <v>19879</v>
          </cell>
        </row>
        <row r="19">
          <cell r="I19">
            <v>10.77</v>
          </cell>
          <cell r="J19">
            <v>32450.560000000001</v>
          </cell>
          <cell r="K19">
            <v>9.31</v>
          </cell>
          <cell r="L19">
            <v>16525.16</v>
          </cell>
          <cell r="M19">
            <v>10.97</v>
          </cell>
          <cell r="N19">
            <v>2789.3</v>
          </cell>
          <cell r="O19">
            <v>14.1</v>
          </cell>
          <cell r="P19">
            <v>1536.96</v>
          </cell>
          <cell r="Q19">
            <v>14.2</v>
          </cell>
          <cell r="R19">
            <v>2647.59</v>
          </cell>
          <cell r="S19">
            <v>13.53</v>
          </cell>
          <cell r="T19">
            <v>3506.29</v>
          </cell>
          <cell r="U19">
            <v>13.81</v>
          </cell>
          <cell r="V19">
            <v>21.86</v>
          </cell>
          <cell r="W19">
            <v>15.29</v>
          </cell>
          <cell r="X19">
            <v>14.29</v>
          </cell>
          <cell r="Y19">
            <v>9.39</v>
          </cell>
          <cell r="Z19">
            <v>9.14</v>
          </cell>
          <cell r="AA19">
            <v>9.2100000000000009</v>
          </cell>
          <cell r="BA19">
            <v>60409</v>
          </cell>
        </row>
        <row r="20">
          <cell r="I20">
            <v>151.63</v>
          </cell>
          <cell r="J20">
            <v>46357.94</v>
          </cell>
          <cell r="K20">
            <v>89.89</v>
          </cell>
          <cell r="L20">
            <v>23607.37</v>
          </cell>
          <cell r="M20">
            <v>92.31</v>
          </cell>
          <cell r="N20">
            <v>3984.71</v>
          </cell>
          <cell r="O20">
            <v>116.17</v>
          </cell>
          <cell r="P20">
            <v>2195.66</v>
          </cell>
          <cell r="Q20">
            <v>115.73</v>
          </cell>
          <cell r="R20">
            <v>3782.27</v>
          </cell>
          <cell r="S20">
            <v>108.17</v>
          </cell>
          <cell r="T20">
            <v>5008.9799999999996</v>
          </cell>
          <cell r="U20">
            <v>107.82</v>
          </cell>
          <cell r="V20">
            <v>115.92</v>
          </cell>
          <cell r="W20">
            <v>81.09</v>
          </cell>
          <cell r="X20">
            <v>75.77</v>
          </cell>
          <cell r="Y20">
            <v>49.81</v>
          </cell>
          <cell r="Z20">
            <v>48.5</v>
          </cell>
          <cell r="AA20">
            <v>48.87</v>
          </cell>
          <cell r="BA20">
            <v>550486</v>
          </cell>
        </row>
        <row r="21">
          <cell r="I21">
            <v>120.39</v>
          </cell>
          <cell r="J21">
            <v>382272.5</v>
          </cell>
          <cell r="K21">
            <v>105.99</v>
          </cell>
          <cell r="L21">
            <v>194668.89</v>
          </cell>
          <cell r="M21">
            <v>125.57</v>
          </cell>
          <cell r="N21">
            <v>32858.339999999997</v>
          </cell>
          <cell r="O21">
            <v>161.47999999999999</v>
          </cell>
          <cell r="P21">
            <v>18105.66</v>
          </cell>
          <cell r="Q21">
            <v>162.71</v>
          </cell>
          <cell r="R21">
            <v>31189</v>
          </cell>
          <cell r="S21">
            <v>155.11000000000001</v>
          </cell>
          <cell r="T21">
            <v>41304.58</v>
          </cell>
          <cell r="U21">
            <v>158.54</v>
          </cell>
          <cell r="V21">
            <v>127.85</v>
          </cell>
          <cell r="W21">
            <v>89.43</v>
          </cell>
          <cell r="X21">
            <v>83.57</v>
          </cell>
          <cell r="Y21">
            <v>54.93</v>
          </cell>
          <cell r="Z21">
            <v>53.49</v>
          </cell>
          <cell r="AA21">
            <v>53.9</v>
          </cell>
          <cell r="BA21">
            <v>274</v>
          </cell>
        </row>
        <row r="22">
          <cell r="I22">
            <v>3.37</v>
          </cell>
          <cell r="J22">
            <v>10126.549999999999</v>
          </cell>
          <cell r="K22">
            <v>2.91</v>
          </cell>
          <cell r="L22">
            <v>5156.8599999999997</v>
          </cell>
          <cell r="M22">
            <v>3.43</v>
          </cell>
          <cell r="N22">
            <v>870.43</v>
          </cell>
          <cell r="O22">
            <v>4.41</v>
          </cell>
          <cell r="P22">
            <v>479.63</v>
          </cell>
          <cell r="Q22">
            <v>4.4400000000000004</v>
          </cell>
          <cell r="R22">
            <v>826.21</v>
          </cell>
          <cell r="S22">
            <v>4.2300000000000004</v>
          </cell>
          <cell r="T22">
            <v>1094.17</v>
          </cell>
          <cell r="U22">
            <v>4.32</v>
          </cell>
          <cell r="V22">
            <v>3.48</v>
          </cell>
          <cell r="W22">
            <v>2.37</v>
          </cell>
          <cell r="X22">
            <v>2.21</v>
          </cell>
          <cell r="Y22">
            <v>1.46</v>
          </cell>
          <cell r="Z22">
            <v>1.42</v>
          </cell>
          <cell r="AA22">
            <v>1.43</v>
          </cell>
          <cell r="BA22">
            <v>8</v>
          </cell>
        </row>
        <row r="23">
          <cell r="I23">
            <v>5.74</v>
          </cell>
          <cell r="J23">
            <v>17906.7</v>
          </cell>
          <cell r="K23">
            <v>5.0199999999999996</v>
          </cell>
          <cell r="L23">
            <v>9118.83</v>
          </cell>
          <cell r="M23">
            <v>5.94</v>
          </cell>
          <cell r="N23">
            <v>1539.18</v>
          </cell>
          <cell r="O23">
            <v>7.63</v>
          </cell>
          <cell r="P23">
            <v>848.12</v>
          </cell>
          <cell r="Q23">
            <v>7.69</v>
          </cell>
          <cell r="R23">
            <v>1460.98</v>
          </cell>
          <cell r="S23">
            <v>7.33</v>
          </cell>
          <cell r="T23">
            <v>1934.82</v>
          </cell>
          <cell r="U23">
            <v>7.49</v>
          </cell>
          <cell r="V23">
            <v>5.99</v>
          </cell>
          <cell r="W23">
            <v>4.1900000000000004</v>
          </cell>
          <cell r="X23">
            <v>3.91</v>
          </cell>
          <cell r="Y23">
            <v>2.57</v>
          </cell>
          <cell r="Z23">
            <v>2.5099999999999998</v>
          </cell>
          <cell r="AA23">
            <v>2.52</v>
          </cell>
          <cell r="BA23">
            <v>13</v>
          </cell>
        </row>
        <row r="24">
          <cell r="I24">
            <v>17.260000000000002</v>
          </cell>
          <cell r="J24">
            <v>56285</v>
          </cell>
          <cell r="K24">
            <v>15.34</v>
          </cell>
          <cell r="L24">
            <v>28662.639999999999</v>
          </cell>
          <cell r="M24">
            <v>18.22</v>
          </cell>
          <cell r="N24">
            <v>4837.99</v>
          </cell>
          <cell r="O24">
            <v>23.44</v>
          </cell>
          <cell r="P24">
            <v>2665.84</v>
          </cell>
          <cell r="Q24">
            <v>23.63</v>
          </cell>
          <cell r="R24">
            <v>4592.2</v>
          </cell>
          <cell r="S24">
            <v>22.53</v>
          </cell>
          <cell r="T24">
            <v>6081.6</v>
          </cell>
          <cell r="U24">
            <v>23.04</v>
          </cell>
          <cell r="V24">
            <v>18.82</v>
          </cell>
          <cell r="W24">
            <v>13.17</v>
          </cell>
          <cell r="X24">
            <v>12.3</v>
          </cell>
          <cell r="Y24">
            <v>8.09</v>
          </cell>
          <cell r="Z24">
            <v>7.88</v>
          </cell>
          <cell r="AA24">
            <v>7.94</v>
          </cell>
          <cell r="BA24">
            <v>39</v>
          </cell>
        </row>
        <row r="25">
          <cell r="I25">
            <v>8.74</v>
          </cell>
          <cell r="J25">
            <v>27605.77</v>
          </cell>
          <cell r="K25">
            <v>7.68</v>
          </cell>
          <cell r="L25">
            <v>14058</v>
          </cell>
          <cell r="M25">
            <v>9.09</v>
          </cell>
          <cell r="N25">
            <v>2372.86</v>
          </cell>
          <cell r="O25">
            <v>11.69</v>
          </cell>
          <cell r="P25">
            <v>1307.5</v>
          </cell>
          <cell r="Q25">
            <v>11.78</v>
          </cell>
          <cell r="R25">
            <v>2252.31</v>
          </cell>
          <cell r="S25">
            <v>11.23</v>
          </cell>
          <cell r="T25">
            <v>2982.81</v>
          </cell>
          <cell r="U25">
            <v>11.48</v>
          </cell>
          <cell r="V25">
            <v>9.23</v>
          </cell>
          <cell r="W25">
            <v>6.46</v>
          </cell>
          <cell r="X25">
            <v>6.04</v>
          </cell>
          <cell r="Y25">
            <v>3.97</v>
          </cell>
          <cell r="Z25">
            <v>3.86</v>
          </cell>
          <cell r="AA25">
            <v>3.89</v>
          </cell>
          <cell r="BA25">
            <v>20</v>
          </cell>
        </row>
        <row r="26">
          <cell r="I26">
            <v>9.7200000000000006</v>
          </cell>
          <cell r="J26">
            <v>29733.68</v>
          </cell>
          <cell r="K26">
            <v>8.44</v>
          </cell>
          <cell r="L26">
            <v>15141.61</v>
          </cell>
          <cell r="M26">
            <v>9.9700000000000006</v>
          </cell>
          <cell r="N26">
            <v>2555.77</v>
          </cell>
          <cell r="O26">
            <v>12.81</v>
          </cell>
          <cell r="P26">
            <v>1408.28</v>
          </cell>
          <cell r="Q26">
            <v>12.91</v>
          </cell>
          <cell r="R26">
            <v>2425.92</v>
          </cell>
          <cell r="S26">
            <v>12.29</v>
          </cell>
          <cell r="T26">
            <v>3212.73</v>
          </cell>
          <cell r="U26">
            <v>12.56</v>
          </cell>
          <cell r="V26">
            <v>9.94</v>
          </cell>
          <cell r="W26">
            <v>6.96</v>
          </cell>
          <cell r="X26">
            <v>6.5</v>
          </cell>
          <cell r="Y26">
            <v>4.2699999999999996</v>
          </cell>
          <cell r="Z26">
            <v>4.16</v>
          </cell>
          <cell r="AA26">
            <v>4.1900000000000004</v>
          </cell>
          <cell r="BA26">
            <v>22</v>
          </cell>
        </row>
        <row r="27">
          <cell r="I27">
            <v>39.44</v>
          </cell>
          <cell r="J27">
            <v>129336.75</v>
          </cell>
          <cell r="K27">
            <v>35.130000000000003</v>
          </cell>
          <cell r="L27">
            <v>65863.59</v>
          </cell>
          <cell r="M27">
            <v>41.76</v>
          </cell>
          <cell r="N27">
            <v>11117.18</v>
          </cell>
          <cell r="O27">
            <v>53.72</v>
          </cell>
          <cell r="P27">
            <v>6125.81</v>
          </cell>
          <cell r="Q27">
            <v>54.16</v>
          </cell>
          <cell r="R27">
            <v>10552.38</v>
          </cell>
          <cell r="S27">
            <v>51.64</v>
          </cell>
          <cell r="T27">
            <v>13974.85</v>
          </cell>
          <cell r="U27">
            <v>52.81</v>
          </cell>
          <cell r="V27">
            <v>43.26</v>
          </cell>
          <cell r="W27">
            <v>30.26</v>
          </cell>
          <cell r="X27">
            <v>28.27</v>
          </cell>
          <cell r="Y27">
            <v>18.59</v>
          </cell>
          <cell r="Z27">
            <v>18.100000000000001</v>
          </cell>
          <cell r="AA27">
            <v>18.239999999999998</v>
          </cell>
          <cell r="BA27">
            <v>93</v>
          </cell>
        </row>
        <row r="28">
          <cell r="I28">
            <v>13.27</v>
          </cell>
          <cell r="J28">
            <v>43422.57</v>
          </cell>
          <cell r="K28">
            <v>11.81</v>
          </cell>
          <cell r="L28">
            <v>22112.560000000001</v>
          </cell>
          <cell r="M28">
            <v>14.03</v>
          </cell>
          <cell r="N28">
            <v>3732.4</v>
          </cell>
          <cell r="O28">
            <v>18.059999999999999</v>
          </cell>
          <cell r="P28">
            <v>2056.63</v>
          </cell>
          <cell r="Q28">
            <v>18.2</v>
          </cell>
          <cell r="R28">
            <v>3542.78</v>
          </cell>
          <cell r="S28">
            <v>17.350000000000001</v>
          </cell>
          <cell r="T28">
            <v>4691.8100000000004</v>
          </cell>
          <cell r="U28">
            <v>17.75</v>
          </cell>
          <cell r="V28">
            <v>14.52</v>
          </cell>
          <cell r="W28">
            <v>10.16</v>
          </cell>
          <cell r="X28">
            <v>9.49</v>
          </cell>
          <cell r="Y28">
            <v>6.24</v>
          </cell>
          <cell r="Z28">
            <v>6.08</v>
          </cell>
          <cell r="AA28">
            <v>6.12</v>
          </cell>
          <cell r="BA28">
            <v>30</v>
          </cell>
        </row>
        <row r="29">
          <cell r="I29">
            <v>96.21</v>
          </cell>
          <cell r="J29">
            <v>21621.040000000001</v>
          </cell>
          <cell r="K29">
            <v>56.25</v>
          </cell>
          <cell r="L29">
            <v>11010.32</v>
          </cell>
          <cell r="M29">
            <v>57.39</v>
          </cell>
          <cell r="N29">
            <v>1858.44</v>
          </cell>
          <cell r="O29">
            <v>72.150000000000006</v>
          </cell>
          <cell r="P29">
            <v>1024.04</v>
          </cell>
          <cell r="Q29">
            <v>71.83</v>
          </cell>
          <cell r="R29">
            <v>1764.03</v>
          </cell>
          <cell r="S29">
            <v>67.069999999999993</v>
          </cell>
          <cell r="T29">
            <v>2336.16</v>
          </cell>
          <cell r="U29">
            <v>66.760000000000005</v>
          </cell>
          <cell r="V29">
            <v>98.61</v>
          </cell>
          <cell r="W29">
            <v>68.98</v>
          </cell>
          <cell r="X29">
            <v>64.459999999999994</v>
          </cell>
          <cell r="Y29">
            <v>42.37</v>
          </cell>
          <cell r="Z29">
            <v>41.26</v>
          </cell>
          <cell r="AA29">
            <v>41.57</v>
          </cell>
          <cell r="BA29">
            <v>501086</v>
          </cell>
        </row>
        <row r="30">
          <cell r="I30">
            <v>129.61000000000001</v>
          </cell>
          <cell r="J30">
            <v>423776.16</v>
          </cell>
          <cell r="K30">
            <v>115.34</v>
          </cell>
          <cell r="L30">
            <v>215804.26</v>
          </cell>
          <cell r="M30">
            <v>137.04</v>
          </cell>
          <cell r="N30">
            <v>36425.79</v>
          </cell>
          <cell r="O30">
            <v>176.3</v>
          </cell>
          <cell r="P30">
            <v>20071.41</v>
          </cell>
          <cell r="Q30">
            <v>177.72</v>
          </cell>
          <cell r="R30">
            <v>34575.22</v>
          </cell>
          <cell r="S30">
            <v>169.45</v>
          </cell>
          <cell r="T30">
            <v>45789.05</v>
          </cell>
          <cell r="U30">
            <v>173.27</v>
          </cell>
          <cell r="V30">
            <v>141.72999999999999</v>
          </cell>
          <cell r="W30">
            <v>99.14</v>
          </cell>
          <cell r="X30">
            <v>92.64</v>
          </cell>
          <cell r="Y30">
            <v>60.89</v>
          </cell>
          <cell r="Z30">
            <v>59.29</v>
          </cell>
          <cell r="AA30">
            <v>59.75</v>
          </cell>
          <cell r="BA30">
            <v>293</v>
          </cell>
        </row>
        <row r="31">
          <cell r="I31">
            <v>16.739999999999998</v>
          </cell>
          <cell r="J31">
            <v>53482.62</v>
          </cell>
          <cell r="K31">
            <v>14.77</v>
          </cell>
          <cell r="L31">
            <v>27235.55</v>
          </cell>
          <cell r="M31">
            <v>17.510000000000002</v>
          </cell>
          <cell r="N31">
            <v>4597.1099999999997</v>
          </cell>
          <cell r="O31">
            <v>22.52</v>
          </cell>
          <cell r="P31">
            <v>2533.11</v>
          </cell>
          <cell r="Q31">
            <v>22.69</v>
          </cell>
          <cell r="R31">
            <v>4363.5600000000004</v>
          </cell>
          <cell r="S31">
            <v>21.63</v>
          </cell>
          <cell r="T31">
            <v>5778.8</v>
          </cell>
          <cell r="U31">
            <v>22.11</v>
          </cell>
          <cell r="V31">
            <v>17.89</v>
          </cell>
          <cell r="W31">
            <v>12.52</v>
          </cell>
          <cell r="X31">
            <v>11.7</v>
          </cell>
          <cell r="Y31">
            <v>7.69</v>
          </cell>
          <cell r="Z31">
            <v>7.49</v>
          </cell>
          <cell r="AA31">
            <v>7.54</v>
          </cell>
          <cell r="BA31">
            <v>78</v>
          </cell>
        </row>
        <row r="32">
          <cell r="I32">
            <v>87.96</v>
          </cell>
          <cell r="J32">
            <v>287039.24</v>
          </cell>
          <cell r="K32">
            <v>78.209999999999994</v>
          </cell>
          <cell r="L32">
            <v>146172.19</v>
          </cell>
          <cell r="M32">
            <v>92.92</v>
          </cell>
          <cell r="N32">
            <v>24672.53</v>
          </cell>
          <cell r="O32">
            <v>119.53</v>
          </cell>
          <cell r="P32">
            <v>13595.11</v>
          </cell>
          <cell r="Q32">
            <v>120.49</v>
          </cell>
          <cell r="R32">
            <v>23419.07</v>
          </cell>
          <cell r="S32">
            <v>114.88</v>
          </cell>
          <cell r="T32">
            <v>31014.62</v>
          </cell>
          <cell r="U32">
            <v>117.47</v>
          </cell>
          <cell r="V32">
            <v>96</v>
          </cell>
          <cell r="W32">
            <v>67.150000000000006</v>
          </cell>
          <cell r="X32">
            <v>62.75</v>
          </cell>
          <cell r="Y32">
            <v>41.25</v>
          </cell>
          <cell r="Z32">
            <v>40.159999999999997</v>
          </cell>
          <cell r="AA32">
            <v>40.47</v>
          </cell>
          <cell r="BA32">
            <v>213</v>
          </cell>
        </row>
        <row r="33">
          <cell r="I33">
            <v>59.03</v>
          </cell>
          <cell r="J33">
            <v>132262.62</v>
          </cell>
          <cell r="K33">
            <v>46.44</v>
          </cell>
          <cell r="L33">
            <v>67353.570000000007</v>
          </cell>
          <cell r="M33">
            <v>53.22</v>
          </cell>
          <cell r="N33">
            <v>11368.67</v>
          </cell>
          <cell r="O33">
            <v>68.12</v>
          </cell>
          <cell r="P33">
            <v>6264.39</v>
          </cell>
          <cell r="Q33">
            <v>68.48</v>
          </cell>
          <cell r="R33">
            <v>10791.1</v>
          </cell>
          <cell r="S33">
            <v>65</v>
          </cell>
          <cell r="T33">
            <v>14290.99</v>
          </cell>
          <cell r="U33">
            <v>66.09</v>
          </cell>
          <cell r="V33">
            <v>63.46</v>
          </cell>
          <cell r="W33">
            <v>44.39</v>
          </cell>
          <cell r="X33">
            <v>41.48</v>
          </cell>
          <cell r="Y33">
            <v>27.27</v>
          </cell>
          <cell r="Z33">
            <v>26.55</v>
          </cell>
          <cell r="AA33">
            <v>26.75</v>
          </cell>
          <cell r="BA33">
            <v>105525</v>
          </cell>
        </row>
        <row r="34">
          <cell r="I34">
            <v>7.23</v>
          </cell>
          <cell r="J34">
            <v>23777.439999999999</v>
          </cell>
          <cell r="K34">
            <v>6.45</v>
          </cell>
          <cell r="L34">
            <v>12108.45</v>
          </cell>
          <cell r="M34">
            <v>7.67</v>
          </cell>
          <cell r="N34">
            <v>2043.8</v>
          </cell>
          <cell r="O34">
            <v>9.86</v>
          </cell>
          <cell r="P34">
            <v>1126.18</v>
          </cell>
          <cell r="Q34">
            <v>9.94</v>
          </cell>
          <cell r="R34">
            <v>1939.96</v>
          </cell>
          <cell r="S34">
            <v>9.48</v>
          </cell>
          <cell r="T34">
            <v>2569.15</v>
          </cell>
          <cell r="U34">
            <v>9.6999999999999993</v>
          </cell>
          <cell r="V34">
            <v>7.95</v>
          </cell>
          <cell r="W34">
            <v>5.56</v>
          </cell>
          <cell r="X34">
            <v>5.2</v>
          </cell>
          <cell r="Y34">
            <v>3.42</v>
          </cell>
          <cell r="Z34">
            <v>3.33</v>
          </cell>
          <cell r="AA34">
            <v>3.35</v>
          </cell>
          <cell r="BA34">
            <v>17</v>
          </cell>
        </row>
        <row r="35">
          <cell r="I35">
            <v>48.96</v>
          </cell>
          <cell r="J35">
            <v>60673.8</v>
          </cell>
          <cell r="K35">
            <v>33.6</v>
          </cell>
          <cell r="L35">
            <v>30897.599999999999</v>
          </cell>
          <cell r="M35">
            <v>36.72</v>
          </cell>
          <cell r="N35">
            <v>5215.2299999999996</v>
          </cell>
          <cell r="O35">
            <v>46.67</v>
          </cell>
          <cell r="P35">
            <v>2873.71</v>
          </cell>
          <cell r="Q35">
            <v>46.74</v>
          </cell>
          <cell r="R35">
            <v>4950.28</v>
          </cell>
          <cell r="S35">
            <v>44.08</v>
          </cell>
          <cell r="T35">
            <v>6555.81</v>
          </cell>
          <cell r="U35">
            <v>44.46</v>
          </cell>
          <cell r="V35">
            <v>37.82</v>
          </cell>
          <cell r="W35">
            <v>26.45</v>
          </cell>
          <cell r="X35">
            <v>24.72</v>
          </cell>
          <cell r="Y35">
            <v>16.25</v>
          </cell>
          <cell r="Z35">
            <v>15.82</v>
          </cell>
          <cell r="AA35">
            <v>15.94</v>
          </cell>
          <cell r="BA35">
            <v>96086</v>
          </cell>
        </row>
        <row r="36">
          <cell r="I36">
            <v>72.430000000000007</v>
          </cell>
          <cell r="J36">
            <v>239303.86</v>
          </cell>
          <cell r="K36">
            <v>64.7</v>
          </cell>
          <cell r="L36">
            <v>121863.37</v>
          </cell>
          <cell r="M36">
            <v>76.95</v>
          </cell>
          <cell r="N36">
            <v>20569.43</v>
          </cell>
          <cell r="O36">
            <v>99.02</v>
          </cell>
          <cell r="P36">
            <v>11334.21</v>
          </cell>
          <cell r="Q36">
            <v>99.82</v>
          </cell>
          <cell r="R36">
            <v>19524.419999999998</v>
          </cell>
          <cell r="S36">
            <v>95.19</v>
          </cell>
          <cell r="T36">
            <v>25856.799999999999</v>
          </cell>
          <cell r="U36">
            <v>97.35</v>
          </cell>
          <cell r="V36">
            <v>80.03</v>
          </cell>
          <cell r="W36">
            <v>55.98</v>
          </cell>
          <cell r="X36">
            <v>52.31</v>
          </cell>
          <cell r="Y36">
            <v>34.39</v>
          </cell>
          <cell r="Z36">
            <v>33.479999999999997</v>
          </cell>
          <cell r="AA36">
            <v>33.74</v>
          </cell>
          <cell r="BA36">
            <v>164</v>
          </cell>
        </row>
        <row r="37">
          <cell r="I37">
            <v>15.84</v>
          </cell>
          <cell r="J37">
            <v>13565.4</v>
          </cell>
          <cell r="K37">
            <v>10.26</v>
          </cell>
          <cell r="L37">
            <v>6908.06</v>
          </cell>
          <cell r="M37">
            <v>10.96</v>
          </cell>
          <cell r="N37">
            <v>1166.02</v>
          </cell>
          <cell r="O37">
            <v>13.88</v>
          </cell>
          <cell r="P37">
            <v>642.5</v>
          </cell>
          <cell r="Q37">
            <v>13.88</v>
          </cell>
          <cell r="R37">
            <v>1106.78</v>
          </cell>
          <cell r="S37">
            <v>13.05</v>
          </cell>
          <cell r="T37">
            <v>1465.74</v>
          </cell>
          <cell r="U37">
            <v>13.1</v>
          </cell>
          <cell r="V37">
            <v>4.55</v>
          </cell>
          <cell r="W37">
            <v>3.18</v>
          </cell>
          <cell r="X37">
            <v>2.98</v>
          </cell>
          <cell r="Y37">
            <v>1.96</v>
          </cell>
          <cell r="Z37">
            <v>1.9</v>
          </cell>
          <cell r="AA37">
            <v>1.92</v>
          </cell>
          <cell r="BA37">
            <v>34</v>
          </cell>
        </row>
        <row r="38">
          <cell r="I38">
            <v>12.82</v>
          </cell>
          <cell r="J38">
            <v>41893.14</v>
          </cell>
          <cell r="K38">
            <v>11.41</v>
          </cell>
          <cell r="L38">
            <v>21333.71</v>
          </cell>
          <cell r="M38">
            <v>13.55</v>
          </cell>
          <cell r="N38">
            <v>3600.94</v>
          </cell>
          <cell r="O38">
            <v>17.440000000000001</v>
          </cell>
          <cell r="P38">
            <v>1984.19</v>
          </cell>
          <cell r="Q38">
            <v>17.579999999999998</v>
          </cell>
          <cell r="R38">
            <v>3417.99</v>
          </cell>
          <cell r="S38">
            <v>16.760000000000002</v>
          </cell>
          <cell r="T38">
            <v>4526.5600000000004</v>
          </cell>
          <cell r="U38">
            <v>17.14</v>
          </cell>
          <cell r="V38">
            <v>27.11</v>
          </cell>
          <cell r="W38">
            <v>18.97</v>
          </cell>
          <cell r="X38">
            <v>17.72</v>
          </cell>
          <cell r="Y38">
            <v>11.65</v>
          </cell>
          <cell r="Z38">
            <v>11.34</v>
          </cell>
          <cell r="AA38">
            <v>11.43</v>
          </cell>
          <cell r="BA38">
            <v>71936</v>
          </cell>
        </row>
        <row r="39">
          <cell r="I39">
            <v>19.14</v>
          </cell>
          <cell r="J39">
            <v>61281.78</v>
          </cell>
          <cell r="K39">
            <v>16.899999999999999</v>
          </cell>
          <cell r="L39">
            <v>31207.200000000001</v>
          </cell>
          <cell r="M39">
            <v>20.04</v>
          </cell>
          <cell r="N39">
            <v>5267.49</v>
          </cell>
          <cell r="O39">
            <v>25.78</v>
          </cell>
          <cell r="P39">
            <v>2902.5</v>
          </cell>
          <cell r="Q39">
            <v>25.98</v>
          </cell>
          <cell r="R39">
            <v>4999.88</v>
          </cell>
          <cell r="S39">
            <v>24.77</v>
          </cell>
          <cell r="T39">
            <v>6621.5</v>
          </cell>
          <cell r="U39">
            <v>25.32</v>
          </cell>
          <cell r="V39">
            <v>20.5</v>
          </cell>
          <cell r="W39">
            <v>14.34</v>
          </cell>
          <cell r="X39">
            <v>13.4</v>
          </cell>
          <cell r="Y39">
            <v>8.81</v>
          </cell>
          <cell r="Z39">
            <v>8.57</v>
          </cell>
          <cell r="AA39">
            <v>8.64</v>
          </cell>
          <cell r="BA39">
            <v>43</v>
          </cell>
        </row>
        <row r="40">
          <cell r="I40">
            <v>37.21</v>
          </cell>
          <cell r="J40">
            <v>115315.37</v>
          </cell>
          <cell r="K40">
            <v>32.47</v>
          </cell>
          <cell r="L40">
            <v>58723.33</v>
          </cell>
          <cell r="M40">
            <v>38.380000000000003</v>
          </cell>
          <cell r="N40">
            <v>9911.9599999999991</v>
          </cell>
          <cell r="O40">
            <v>49.34</v>
          </cell>
          <cell r="P40">
            <v>5461.71</v>
          </cell>
          <cell r="Q40">
            <v>49.72</v>
          </cell>
          <cell r="R40">
            <v>9408.4</v>
          </cell>
          <cell r="S40">
            <v>47.37</v>
          </cell>
          <cell r="T40">
            <v>12459.84</v>
          </cell>
          <cell r="U40">
            <v>48.4</v>
          </cell>
          <cell r="V40">
            <v>38.57</v>
          </cell>
          <cell r="W40">
            <v>26.98</v>
          </cell>
          <cell r="X40">
            <v>25.21</v>
          </cell>
          <cell r="Y40">
            <v>16.57</v>
          </cell>
          <cell r="Z40">
            <v>16.14</v>
          </cell>
          <cell r="AA40">
            <v>16.260000000000002</v>
          </cell>
          <cell r="BA40">
            <v>77</v>
          </cell>
        </row>
        <row r="41">
          <cell r="I41">
            <v>57.17</v>
          </cell>
          <cell r="J41">
            <v>185346.26</v>
          </cell>
          <cell r="K41">
            <v>50.71</v>
          </cell>
          <cell r="L41">
            <v>94385.94</v>
          </cell>
          <cell r="M41">
            <v>60.21</v>
          </cell>
          <cell r="N41">
            <v>15931.49</v>
          </cell>
          <cell r="O41">
            <v>77.45</v>
          </cell>
          <cell r="P41">
            <v>8778.6</v>
          </cell>
          <cell r="Q41">
            <v>78.069999999999993</v>
          </cell>
          <cell r="R41">
            <v>15122.1</v>
          </cell>
          <cell r="S41">
            <v>74.42</v>
          </cell>
          <cell r="T41">
            <v>20026.68</v>
          </cell>
          <cell r="U41">
            <v>76.09</v>
          </cell>
          <cell r="V41">
            <v>61.99</v>
          </cell>
          <cell r="W41">
            <v>43.36</v>
          </cell>
          <cell r="X41">
            <v>40.520000000000003</v>
          </cell>
          <cell r="Y41">
            <v>26.63</v>
          </cell>
          <cell r="Z41">
            <v>25.93</v>
          </cell>
          <cell r="AA41">
            <v>26.13</v>
          </cell>
          <cell r="BA41">
            <v>129</v>
          </cell>
        </row>
        <row r="42">
          <cell r="I42">
            <v>11.15</v>
          </cell>
          <cell r="J42">
            <v>36725.370000000003</v>
          </cell>
          <cell r="K42">
            <v>9.9499999999999993</v>
          </cell>
          <cell r="L42">
            <v>18702.07</v>
          </cell>
          <cell r="M42">
            <v>11.83</v>
          </cell>
          <cell r="N42">
            <v>3156.74</v>
          </cell>
          <cell r="O42">
            <v>15.22</v>
          </cell>
          <cell r="P42">
            <v>1739.43</v>
          </cell>
          <cell r="Q42">
            <v>15.35</v>
          </cell>
          <cell r="R42">
            <v>2996.36</v>
          </cell>
          <cell r="S42">
            <v>14.63</v>
          </cell>
          <cell r="T42">
            <v>3968.18</v>
          </cell>
          <cell r="U42">
            <v>14.96</v>
          </cell>
          <cell r="V42">
            <v>12.28</v>
          </cell>
          <cell r="W42">
            <v>8.59</v>
          </cell>
          <cell r="X42">
            <v>8.0299999999999994</v>
          </cell>
          <cell r="Y42">
            <v>5.28</v>
          </cell>
          <cell r="Z42">
            <v>5.14</v>
          </cell>
          <cell r="AA42">
            <v>5.18</v>
          </cell>
          <cell r="BA42">
            <v>25</v>
          </cell>
        </row>
        <row r="43">
          <cell r="I43">
            <v>8.57</v>
          </cell>
          <cell r="J43">
            <v>24746.400000000001</v>
          </cell>
          <cell r="K43">
            <v>7.3</v>
          </cell>
          <cell r="L43">
            <v>12601.88</v>
          </cell>
          <cell r="M43">
            <v>8.57</v>
          </cell>
          <cell r="N43">
            <v>2127.08</v>
          </cell>
          <cell r="O43">
            <v>11</v>
          </cell>
          <cell r="P43">
            <v>1172.07</v>
          </cell>
          <cell r="Q43">
            <v>11.08</v>
          </cell>
          <cell r="R43">
            <v>2019.02</v>
          </cell>
          <cell r="S43">
            <v>10.55</v>
          </cell>
          <cell r="T43">
            <v>2673.85</v>
          </cell>
          <cell r="U43">
            <v>10.77</v>
          </cell>
          <cell r="V43">
            <v>8.2799999999999994</v>
          </cell>
          <cell r="W43">
            <v>5.79</v>
          </cell>
          <cell r="X43">
            <v>5.41</v>
          </cell>
          <cell r="Y43">
            <v>3.56</v>
          </cell>
          <cell r="Z43">
            <v>3.46</v>
          </cell>
          <cell r="AA43">
            <v>3.49</v>
          </cell>
          <cell r="BA43">
            <v>18</v>
          </cell>
        </row>
        <row r="44">
          <cell r="I44">
            <v>283.99</v>
          </cell>
          <cell r="J44">
            <v>219810.73</v>
          </cell>
          <cell r="K44">
            <v>181.68</v>
          </cell>
          <cell r="L44">
            <v>111936.67</v>
          </cell>
          <cell r="M44">
            <v>193.01</v>
          </cell>
          <cell r="N44">
            <v>18893.89</v>
          </cell>
          <cell r="O44">
            <v>244.24</v>
          </cell>
          <cell r="P44">
            <v>10410.950000000001</v>
          </cell>
          <cell r="Q44">
            <v>244.04</v>
          </cell>
          <cell r="R44">
            <v>17934.009999999998</v>
          </cell>
          <cell r="S44">
            <v>229.24</v>
          </cell>
          <cell r="T44">
            <v>23750.57</v>
          </cell>
          <cell r="U44">
            <v>230.02</v>
          </cell>
          <cell r="V44">
            <v>73.78</v>
          </cell>
          <cell r="W44">
            <v>51.61</v>
          </cell>
          <cell r="X44">
            <v>48.23</v>
          </cell>
          <cell r="Y44">
            <v>31.7</v>
          </cell>
          <cell r="Z44">
            <v>30.87</v>
          </cell>
          <cell r="AA44">
            <v>31.1</v>
          </cell>
          <cell r="BA44">
            <v>579</v>
          </cell>
        </row>
        <row r="45">
          <cell r="I45">
            <v>98.28</v>
          </cell>
          <cell r="J45">
            <v>13783.89</v>
          </cell>
          <cell r="K45">
            <v>56.63</v>
          </cell>
          <cell r="L45">
            <v>7019.32</v>
          </cell>
          <cell r="M45">
            <v>57.37</v>
          </cell>
          <cell r="N45">
            <v>1184.8</v>
          </cell>
          <cell r="O45">
            <v>72.040000000000006</v>
          </cell>
          <cell r="P45">
            <v>652.85</v>
          </cell>
          <cell r="Q45">
            <v>71.680000000000007</v>
          </cell>
          <cell r="R45">
            <v>1124.6099999999999</v>
          </cell>
          <cell r="S45">
            <v>66.849999999999994</v>
          </cell>
          <cell r="T45">
            <v>1489.35</v>
          </cell>
          <cell r="U45">
            <v>66.45</v>
          </cell>
          <cell r="V45">
            <v>100.65</v>
          </cell>
          <cell r="W45">
            <v>70.400000000000006</v>
          </cell>
          <cell r="X45">
            <v>65.790000000000006</v>
          </cell>
          <cell r="Y45">
            <v>43.25</v>
          </cell>
          <cell r="Z45">
            <v>42.11</v>
          </cell>
          <cell r="AA45">
            <v>42.43</v>
          </cell>
          <cell r="BA45">
            <v>526648</v>
          </cell>
        </row>
        <row r="46">
          <cell r="I46">
            <v>10.199999999999999</v>
          </cell>
          <cell r="J46">
            <v>31120.62</v>
          </cell>
          <cell r="K46">
            <v>8.86</v>
          </cell>
          <cell r="L46">
            <v>15847.9</v>
          </cell>
          <cell r="M46">
            <v>10.45</v>
          </cell>
          <cell r="N46">
            <v>2674.98</v>
          </cell>
          <cell r="O46">
            <v>13.43</v>
          </cell>
          <cell r="P46">
            <v>1473.97</v>
          </cell>
          <cell r="Q46">
            <v>13.53</v>
          </cell>
          <cell r="R46">
            <v>2539.08</v>
          </cell>
          <cell r="S46">
            <v>12.89</v>
          </cell>
          <cell r="T46">
            <v>3362.59</v>
          </cell>
          <cell r="U46">
            <v>13.17</v>
          </cell>
          <cell r="V46">
            <v>10.41</v>
          </cell>
          <cell r="W46">
            <v>7.28</v>
          </cell>
          <cell r="X46">
            <v>6.8</v>
          </cell>
          <cell r="Y46">
            <v>4.47</v>
          </cell>
          <cell r="Z46">
            <v>4.3600000000000003</v>
          </cell>
          <cell r="AA46">
            <v>4.3899999999999997</v>
          </cell>
          <cell r="BA46">
            <v>33</v>
          </cell>
        </row>
        <row r="47">
          <cell r="I47">
            <v>11.79</v>
          </cell>
          <cell r="J47">
            <v>38872.269999999997</v>
          </cell>
          <cell r="K47">
            <v>10.53</v>
          </cell>
          <cell r="L47">
            <v>19795.36</v>
          </cell>
          <cell r="M47">
            <v>12.52</v>
          </cell>
          <cell r="N47">
            <v>3341.28</v>
          </cell>
          <cell r="O47">
            <v>16.100000000000001</v>
          </cell>
          <cell r="P47">
            <v>1841.12</v>
          </cell>
          <cell r="Q47">
            <v>16.23</v>
          </cell>
          <cell r="R47">
            <v>3171.53</v>
          </cell>
          <cell r="S47">
            <v>15.48</v>
          </cell>
          <cell r="T47">
            <v>4200.1499999999996</v>
          </cell>
          <cell r="U47">
            <v>15.83</v>
          </cell>
          <cell r="V47">
            <v>13</v>
          </cell>
          <cell r="W47">
            <v>9.09</v>
          </cell>
          <cell r="X47">
            <v>8.5</v>
          </cell>
          <cell r="Y47">
            <v>5.59</v>
          </cell>
          <cell r="Z47">
            <v>5.44</v>
          </cell>
          <cell r="AA47">
            <v>5.48</v>
          </cell>
          <cell r="BA47">
            <v>27</v>
          </cell>
        </row>
        <row r="48">
          <cell r="I48">
            <v>17.38</v>
          </cell>
          <cell r="J48">
            <v>63732.67</v>
          </cell>
          <cell r="K48">
            <v>16.16</v>
          </cell>
          <cell r="L48">
            <v>32455.3</v>
          </cell>
          <cell r="M48">
            <v>19.420000000000002</v>
          </cell>
          <cell r="N48">
            <v>5478.16</v>
          </cell>
          <cell r="O48">
            <v>25.03</v>
          </cell>
          <cell r="P48">
            <v>3018.59</v>
          </cell>
          <cell r="Q48">
            <v>25.25</v>
          </cell>
          <cell r="R48">
            <v>5199.8500000000004</v>
          </cell>
          <cell r="S48">
            <v>24.11</v>
          </cell>
          <cell r="T48">
            <v>6886.32</v>
          </cell>
          <cell r="U48">
            <v>24.7</v>
          </cell>
          <cell r="V48">
            <v>21.31</v>
          </cell>
          <cell r="W48">
            <v>14.91</v>
          </cell>
          <cell r="X48">
            <v>13.93</v>
          </cell>
          <cell r="Y48">
            <v>9.16</v>
          </cell>
          <cell r="Z48">
            <v>8.92</v>
          </cell>
          <cell r="AA48">
            <v>8.98</v>
          </cell>
          <cell r="BA48">
            <v>38</v>
          </cell>
        </row>
        <row r="49">
          <cell r="I49">
            <v>237.83</v>
          </cell>
          <cell r="J49">
            <v>89353.03</v>
          </cell>
          <cell r="K49">
            <v>142.66</v>
          </cell>
          <cell r="L49">
            <v>45502.239999999998</v>
          </cell>
          <cell r="M49">
            <v>147.31</v>
          </cell>
          <cell r="N49">
            <v>7680.36</v>
          </cell>
          <cell r="O49">
            <v>185.55</v>
          </cell>
          <cell r="P49">
            <v>4232.05</v>
          </cell>
          <cell r="Q49">
            <v>184.94</v>
          </cell>
          <cell r="R49">
            <v>7290.17</v>
          </cell>
          <cell r="S49">
            <v>172.99</v>
          </cell>
          <cell r="T49">
            <v>9654.6</v>
          </cell>
          <cell r="U49">
            <v>172.63</v>
          </cell>
          <cell r="V49">
            <v>219.46</v>
          </cell>
          <cell r="W49">
            <v>153.51</v>
          </cell>
          <cell r="X49">
            <v>143.46</v>
          </cell>
          <cell r="Y49">
            <v>94.3</v>
          </cell>
          <cell r="Z49">
            <v>91.82</v>
          </cell>
          <cell r="AA49">
            <v>92.52</v>
          </cell>
          <cell r="BA49">
            <v>1039500</v>
          </cell>
        </row>
        <row r="50">
          <cell r="I50">
            <v>5.0599999999999996</v>
          </cell>
          <cell r="J50">
            <v>6934.69</v>
          </cell>
          <cell r="K50">
            <v>3.54</v>
          </cell>
          <cell r="L50">
            <v>3531.43</v>
          </cell>
          <cell r="M50">
            <v>3.89</v>
          </cell>
          <cell r="N50">
            <v>596.07000000000005</v>
          </cell>
          <cell r="O50">
            <v>4.95</v>
          </cell>
          <cell r="P50">
            <v>328.45</v>
          </cell>
          <cell r="Q50">
            <v>4.97</v>
          </cell>
          <cell r="R50">
            <v>565.79</v>
          </cell>
          <cell r="S50">
            <v>4.6900000000000004</v>
          </cell>
          <cell r="T50">
            <v>749.29</v>
          </cell>
          <cell r="U50">
            <v>4.7300000000000004</v>
          </cell>
          <cell r="V50">
            <v>2.3199999999999998</v>
          </cell>
          <cell r="W50">
            <v>1.62</v>
          </cell>
          <cell r="X50">
            <v>1.52</v>
          </cell>
          <cell r="Y50">
            <v>1</v>
          </cell>
          <cell r="Z50">
            <v>0.97</v>
          </cell>
          <cell r="AA50">
            <v>0.98</v>
          </cell>
          <cell r="BA50">
            <v>8</v>
          </cell>
        </row>
        <row r="51">
          <cell r="I51">
            <v>56.78</v>
          </cell>
          <cell r="J51">
            <v>34435.97</v>
          </cell>
          <cell r="K51">
            <v>35.369999999999997</v>
          </cell>
          <cell r="L51">
            <v>17536.21</v>
          </cell>
          <cell r="M51">
            <v>37.15</v>
          </cell>
          <cell r="N51">
            <v>2959.95</v>
          </cell>
          <cell r="O51">
            <v>46.93</v>
          </cell>
          <cell r="P51">
            <v>1631</v>
          </cell>
          <cell r="Q51">
            <v>46.84</v>
          </cell>
          <cell r="R51">
            <v>2809.58</v>
          </cell>
          <cell r="S51">
            <v>43.93</v>
          </cell>
          <cell r="T51">
            <v>3720.81</v>
          </cell>
          <cell r="U51">
            <v>43.98</v>
          </cell>
          <cell r="V51">
            <v>58.43</v>
          </cell>
          <cell r="W51">
            <v>40.869999999999997</v>
          </cell>
          <cell r="X51">
            <v>38.19</v>
          </cell>
          <cell r="Y51">
            <v>25.11</v>
          </cell>
          <cell r="Z51">
            <v>24.45</v>
          </cell>
          <cell r="AA51">
            <v>24.63</v>
          </cell>
          <cell r="BA51">
            <v>257267</v>
          </cell>
        </row>
        <row r="52">
          <cell r="I52">
            <v>18.440000000000001</v>
          </cell>
          <cell r="J52">
            <v>54204.59</v>
          </cell>
          <cell r="K52">
            <v>15.8</v>
          </cell>
          <cell r="L52">
            <v>27603.21</v>
          </cell>
          <cell r="M52">
            <v>18.579999999999998</v>
          </cell>
          <cell r="N52">
            <v>4659.17</v>
          </cell>
          <cell r="O52">
            <v>23.87</v>
          </cell>
          <cell r="P52">
            <v>2567.31</v>
          </cell>
          <cell r="Q52">
            <v>24.04</v>
          </cell>
          <cell r="R52">
            <v>4422.47</v>
          </cell>
          <cell r="S52">
            <v>22.89</v>
          </cell>
          <cell r="T52">
            <v>5856.81</v>
          </cell>
          <cell r="U52">
            <v>23.37</v>
          </cell>
          <cell r="V52">
            <v>18.13</v>
          </cell>
          <cell r="W52">
            <v>12.68</v>
          </cell>
          <cell r="X52">
            <v>11.85</v>
          </cell>
          <cell r="Y52">
            <v>7.79</v>
          </cell>
          <cell r="Z52">
            <v>7.59</v>
          </cell>
          <cell r="AA52">
            <v>7.64</v>
          </cell>
          <cell r="BA52">
            <v>41</v>
          </cell>
        </row>
        <row r="53">
          <cell r="I53">
            <v>42.8</v>
          </cell>
          <cell r="J53">
            <v>136489.93</v>
          </cell>
          <cell r="K53">
            <v>37.74</v>
          </cell>
          <cell r="L53">
            <v>69506.289999999994</v>
          </cell>
          <cell r="M53">
            <v>44.73</v>
          </cell>
          <cell r="N53">
            <v>11732.03</v>
          </cell>
          <cell r="O53">
            <v>57.53</v>
          </cell>
          <cell r="P53">
            <v>6464.61</v>
          </cell>
          <cell r="Q53">
            <v>57.98</v>
          </cell>
          <cell r="R53">
            <v>11135.99</v>
          </cell>
          <cell r="S53">
            <v>55.26</v>
          </cell>
          <cell r="T53">
            <v>14747.75</v>
          </cell>
          <cell r="U53">
            <v>56.49</v>
          </cell>
          <cell r="V53">
            <v>45.65</v>
          </cell>
          <cell r="W53">
            <v>31.93</v>
          </cell>
          <cell r="X53">
            <v>29.84</v>
          </cell>
          <cell r="Y53">
            <v>19.61</v>
          </cell>
          <cell r="Z53">
            <v>19.100000000000001</v>
          </cell>
          <cell r="AA53">
            <v>19.239999999999998</v>
          </cell>
          <cell r="BA53">
            <v>96</v>
          </cell>
        </row>
        <row r="54">
          <cell r="I54">
            <v>241.36</v>
          </cell>
          <cell r="J54">
            <v>75341.149999999994</v>
          </cell>
          <cell r="K54">
            <v>143.24</v>
          </cell>
          <cell r="L54">
            <v>38366.81</v>
          </cell>
          <cell r="M54">
            <v>147.16999999999999</v>
          </cell>
          <cell r="N54">
            <v>6475.97</v>
          </cell>
          <cell r="O54">
            <v>185.24</v>
          </cell>
          <cell r="P54">
            <v>3568.4</v>
          </cell>
          <cell r="Q54">
            <v>184.54</v>
          </cell>
          <cell r="R54">
            <v>6146.96</v>
          </cell>
          <cell r="S54">
            <v>172.49</v>
          </cell>
          <cell r="T54">
            <v>8140.62</v>
          </cell>
          <cell r="U54">
            <v>171.96</v>
          </cell>
          <cell r="V54">
            <v>246.87</v>
          </cell>
          <cell r="W54">
            <v>172.68</v>
          </cell>
          <cell r="X54">
            <v>161.37</v>
          </cell>
          <cell r="Y54">
            <v>106.07</v>
          </cell>
          <cell r="Z54">
            <v>103.28</v>
          </cell>
          <cell r="AA54">
            <v>104.07</v>
          </cell>
          <cell r="BA54">
            <v>1215561</v>
          </cell>
        </row>
        <row r="55">
          <cell r="I55">
            <v>62.64</v>
          </cell>
          <cell r="J55">
            <v>85980.68</v>
          </cell>
          <cell r="K55">
            <v>43.83</v>
          </cell>
          <cell r="L55">
            <v>43784.9</v>
          </cell>
          <cell r="M55">
            <v>48.25</v>
          </cell>
          <cell r="N55">
            <v>7390.49</v>
          </cell>
          <cell r="O55">
            <v>61.39</v>
          </cell>
          <cell r="P55">
            <v>4072.32</v>
          </cell>
          <cell r="Q55">
            <v>61.52</v>
          </cell>
          <cell r="R55">
            <v>7015.03</v>
          </cell>
          <cell r="S55">
            <v>58.08</v>
          </cell>
          <cell r="T55">
            <v>9290.2199999999993</v>
          </cell>
          <cell r="U55">
            <v>58.65</v>
          </cell>
          <cell r="V55">
            <v>47.2</v>
          </cell>
          <cell r="W55">
            <v>33.020000000000003</v>
          </cell>
          <cell r="X55">
            <v>30.85</v>
          </cell>
          <cell r="Y55">
            <v>20.28</v>
          </cell>
          <cell r="Z55">
            <v>19.75</v>
          </cell>
          <cell r="AA55">
            <v>19.899999999999999</v>
          </cell>
          <cell r="BA55">
            <v>101109</v>
          </cell>
        </row>
        <row r="56">
          <cell r="I56">
            <v>262.06</v>
          </cell>
          <cell r="J56">
            <v>352690.82</v>
          </cell>
          <cell r="K56">
            <v>182.67</v>
          </cell>
          <cell r="L56">
            <v>179604.68</v>
          </cell>
          <cell r="M56">
            <v>200.79</v>
          </cell>
          <cell r="N56">
            <v>30315.63</v>
          </cell>
          <cell r="O56">
            <v>255.41</v>
          </cell>
          <cell r="P56">
            <v>16704.580000000002</v>
          </cell>
          <cell r="Q56">
            <v>255.93</v>
          </cell>
          <cell r="R56">
            <v>28775.48</v>
          </cell>
          <cell r="S56">
            <v>241.57</v>
          </cell>
          <cell r="T56">
            <v>38108.269999999997</v>
          </cell>
          <cell r="U56">
            <v>243.89</v>
          </cell>
          <cell r="V56">
            <v>219.69</v>
          </cell>
          <cell r="W56">
            <v>153.66999999999999</v>
          </cell>
          <cell r="X56">
            <v>143.6</v>
          </cell>
          <cell r="Y56">
            <v>94.39</v>
          </cell>
          <cell r="Z56">
            <v>91.91</v>
          </cell>
          <cell r="AA56">
            <v>92.62</v>
          </cell>
          <cell r="BA56">
            <v>557862</v>
          </cell>
        </row>
        <row r="57">
          <cell r="I57">
            <v>56.61</v>
          </cell>
          <cell r="J57">
            <v>184225.31</v>
          </cell>
          <cell r="K57">
            <v>50.28</v>
          </cell>
          <cell r="L57">
            <v>93815.11</v>
          </cell>
          <cell r="M57">
            <v>59.72</v>
          </cell>
          <cell r="N57">
            <v>15835.14</v>
          </cell>
          <cell r="O57">
            <v>76.819999999999993</v>
          </cell>
          <cell r="P57">
            <v>8725.51</v>
          </cell>
          <cell r="Q57">
            <v>77.44</v>
          </cell>
          <cell r="R57">
            <v>15030.65</v>
          </cell>
          <cell r="S57">
            <v>73.83</v>
          </cell>
          <cell r="T57">
            <v>19905.560000000001</v>
          </cell>
          <cell r="U57">
            <v>75.489999999999995</v>
          </cell>
          <cell r="V57">
            <v>-17.940000000000001</v>
          </cell>
          <cell r="W57">
            <v>-12.55</v>
          </cell>
          <cell r="X57">
            <v>-11.73</v>
          </cell>
          <cell r="Y57">
            <v>-7.71</v>
          </cell>
          <cell r="Z57">
            <v>-7.51</v>
          </cell>
          <cell r="AA57">
            <v>-7.56</v>
          </cell>
        </row>
        <row r="58">
          <cell r="I58">
            <v>5.55</v>
          </cell>
          <cell r="J58">
            <v>6260.22</v>
          </cell>
          <cell r="K58">
            <v>3.75</v>
          </cell>
          <cell r="L58">
            <v>3187.96</v>
          </cell>
          <cell r="M58">
            <v>4.07</v>
          </cell>
          <cell r="N58">
            <v>538.1</v>
          </cell>
          <cell r="O58">
            <v>5.17</v>
          </cell>
          <cell r="P58">
            <v>296.5</v>
          </cell>
          <cell r="Q58">
            <v>5.17</v>
          </cell>
          <cell r="R58">
            <v>510.76</v>
          </cell>
          <cell r="S58">
            <v>4.88</v>
          </cell>
          <cell r="T58">
            <v>676.42</v>
          </cell>
          <cell r="U58">
            <v>4.91</v>
          </cell>
          <cell r="V58">
            <v>5.21</v>
          </cell>
          <cell r="W58">
            <v>3.64</v>
          </cell>
          <cell r="X58">
            <v>3.41</v>
          </cell>
          <cell r="Y58">
            <v>2.2400000000000002</v>
          </cell>
          <cell r="Z58">
            <v>2.1800000000000002</v>
          </cell>
          <cell r="AA58">
            <v>2.2000000000000002</v>
          </cell>
          <cell r="BA58">
            <v>17095</v>
          </cell>
        </row>
        <row r="59">
          <cell r="I59">
            <v>171.9</v>
          </cell>
          <cell r="J59">
            <v>169329.97</v>
          </cell>
          <cell r="K59">
            <v>113.61</v>
          </cell>
          <cell r="L59">
            <v>86229.79</v>
          </cell>
          <cell r="M59">
            <v>122.32</v>
          </cell>
          <cell r="N59">
            <v>14554.8</v>
          </cell>
          <cell r="O59">
            <v>155.11000000000001</v>
          </cell>
          <cell r="P59">
            <v>8020.02</v>
          </cell>
          <cell r="Q59">
            <v>155.16</v>
          </cell>
          <cell r="R59">
            <v>13815.36</v>
          </cell>
          <cell r="S59">
            <v>146.03</v>
          </cell>
          <cell r="T59">
            <v>18296.12</v>
          </cell>
          <cell r="U59">
            <v>146.88999999999999</v>
          </cell>
          <cell r="V59">
            <v>168.63</v>
          </cell>
          <cell r="W59">
            <v>117.96</v>
          </cell>
          <cell r="X59">
            <v>110.23</v>
          </cell>
          <cell r="Y59">
            <v>72.459999999999994</v>
          </cell>
          <cell r="Z59">
            <v>70.55</v>
          </cell>
          <cell r="AA59">
            <v>71.09</v>
          </cell>
          <cell r="BA59">
            <v>614218</v>
          </cell>
        </row>
        <row r="60">
          <cell r="I60">
            <v>7.37</v>
          </cell>
          <cell r="J60">
            <v>21013.07</v>
          </cell>
          <cell r="K60">
            <v>6.29</v>
          </cell>
          <cell r="L60">
            <v>10700.72</v>
          </cell>
          <cell r="M60">
            <v>7.33</v>
          </cell>
          <cell r="N60">
            <v>1806.18</v>
          </cell>
          <cell r="O60">
            <v>9.41</v>
          </cell>
          <cell r="P60">
            <v>995.25</v>
          </cell>
          <cell r="Q60">
            <v>9.4700000000000006</v>
          </cell>
          <cell r="R60">
            <v>1714.42</v>
          </cell>
          <cell r="S60">
            <v>9.02</v>
          </cell>
          <cell r="T60">
            <v>2270.46</v>
          </cell>
          <cell r="U60">
            <v>9.1999999999999993</v>
          </cell>
          <cell r="V60">
            <v>7.03</v>
          </cell>
          <cell r="W60">
            <v>4.92</v>
          </cell>
          <cell r="X60">
            <v>4.5999999999999996</v>
          </cell>
          <cell r="Y60">
            <v>3.02</v>
          </cell>
          <cell r="Z60">
            <v>2.94</v>
          </cell>
          <cell r="AA60">
            <v>2.96</v>
          </cell>
          <cell r="BA60">
            <v>23</v>
          </cell>
        </row>
        <row r="61">
          <cell r="I61">
            <v>26.33</v>
          </cell>
          <cell r="J61">
            <v>87168.12</v>
          </cell>
          <cell r="K61">
            <v>23.54</v>
          </cell>
          <cell r="L61">
            <v>44389.599999999999</v>
          </cell>
          <cell r="M61">
            <v>28</v>
          </cell>
          <cell r="N61">
            <v>7492.56</v>
          </cell>
          <cell r="O61">
            <v>36.03</v>
          </cell>
          <cell r="P61">
            <v>4128.5600000000004</v>
          </cell>
          <cell r="Q61">
            <v>36.32</v>
          </cell>
          <cell r="R61">
            <v>7111.91</v>
          </cell>
          <cell r="S61">
            <v>34.64</v>
          </cell>
          <cell r="T61">
            <v>9418.52</v>
          </cell>
          <cell r="U61">
            <v>35.43</v>
          </cell>
          <cell r="V61">
            <v>29.15</v>
          </cell>
          <cell r="W61">
            <v>20.39</v>
          </cell>
          <cell r="X61">
            <v>19.059999999999999</v>
          </cell>
          <cell r="Y61">
            <v>12.53</v>
          </cell>
          <cell r="Z61">
            <v>12.2</v>
          </cell>
          <cell r="AA61">
            <v>12.29</v>
          </cell>
          <cell r="BA61">
            <v>60</v>
          </cell>
        </row>
        <row r="62">
          <cell r="I62">
            <v>120.22</v>
          </cell>
          <cell r="J62">
            <v>86170.67</v>
          </cell>
          <cell r="K62">
            <v>76.22</v>
          </cell>
          <cell r="L62">
            <v>43881.65</v>
          </cell>
          <cell r="M62">
            <v>80.67</v>
          </cell>
          <cell r="N62">
            <v>7406.82</v>
          </cell>
          <cell r="O62">
            <v>102.01</v>
          </cell>
          <cell r="P62">
            <v>4081.32</v>
          </cell>
          <cell r="Q62">
            <v>101.9</v>
          </cell>
          <cell r="R62">
            <v>7030.53</v>
          </cell>
          <cell r="S62">
            <v>95.66</v>
          </cell>
          <cell r="T62">
            <v>9310.75</v>
          </cell>
          <cell r="U62">
            <v>95.92</v>
          </cell>
          <cell r="V62">
            <v>98.18</v>
          </cell>
          <cell r="W62">
            <v>68.67</v>
          </cell>
          <cell r="X62">
            <v>64.180000000000007</v>
          </cell>
          <cell r="Y62">
            <v>42.18</v>
          </cell>
          <cell r="Z62">
            <v>41.08</v>
          </cell>
          <cell r="AA62">
            <v>41.39</v>
          </cell>
          <cell r="BA62">
            <v>380265</v>
          </cell>
        </row>
        <row r="63">
          <cell r="I63">
            <v>15.35</v>
          </cell>
          <cell r="J63">
            <v>48742.33</v>
          </cell>
          <cell r="K63">
            <v>13.51</v>
          </cell>
          <cell r="L63">
            <v>24821.599999999999</v>
          </cell>
          <cell r="M63">
            <v>16.010000000000002</v>
          </cell>
          <cell r="N63">
            <v>4189.66</v>
          </cell>
          <cell r="O63">
            <v>20.59</v>
          </cell>
          <cell r="P63">
            <v>2308.59</v>
          </cell>
          <cell r="Q63">
            <v>20.75</v>
          </cell>
          <cell r="R63">
            <v>3976.81</v>
          </cell>
          <cell r="S63">
            <v>19.78</v>
          </cell>
          <cell r="T63">
            <v>5266.61</v>
          </cell>
          <cell r="U63">
            <v>20.21</v>
          </cell>
          <cell r="V63">
            <v>16.3</v>
          </cell>
          <cell r="W63">
            <v>11.4</v>
          </cell>
          <cell r="X63">
            <v>10.66</v>
          </cell>
          <cell r="Y63">
            <v>7</v>
          </cell>
          <cell r="Z63">
            <v>6.82</v>
          </cell>
          <cell r="AA63">
            <v>6.87</v>
          </cell>
          <cell r="BA63">
            <v>35</v>
          </cell>
        </row>
        <row r="64">
          <cell r="I64">
            <v>184.76</v>
          </cell>
          <cell r="J64">
            <v>61376.77</v>
          </cell>
          <cell r="K64">
            <v>110.02</v>
          </cell>
          <cell r="L64">
            <v>31255.58</v>
          </cell>
          <cell r="M64">
            <v>113.22</v>
          </cell>
          <cell r="N64">
            <v>5275.66</v>
          </cell>
          <cell r="O64">
            <v>142.54</v>
          </cell>
          <cell r="P64">
            <v>2907</v>
          </cell>
          <cell r="Q64">
            <v>142.03</v>
          </cell>
          <cell r="R64">
            <v>5007.63</v>
          </cell>
          <cell r="S64">
            <v>132.78</v>
          </cell>
          <cell r="T64">
            <v>6631.77</v>
          </cell>
          <cell r="U64">
            <v>132.41</v>
          </cell>
          <cell r="V64">
            <v>189.55</v>
          </cell>
          <cell r="W64">
            <v>132.59</v>
          </cell>
          <cell r="X64">
            <v>123.9</v>
          </cell>
          <cell r="Y64">
            <v>81.44</v>
          </cell>
          <cell r="Z64">
            <v>79.3</v>
          </cell>
          <cell r="AA64">
            <v>79.91</v>
          </cell>
          <cell r="BA64">
            <v>926849</v>
          </cell>
        </row>
        <row r="65">
          <cell r="I65">
            <v>10.47</v>
          </cell>
          <cell r="J65">
            <v>34369.47</v>
          </cell>
          <cell r="K65">
            <v>9.33</v>
          </cell>
          <cell r="L65">
            <v>17502.349999999999</v>
          </cell>
          <cell r="M65">
            <v>11.09</v>
          </cell>
          <cell r="N65">
            <v>2954.24</v>
          </cell>
          <cell r="O65">
            <v>14.27</v>
          </cell>
          <cell r="P65">
            <v>1627.85</v>
          </cell>
          <cell r="Q65">
            <v>14.39</v>
          </cell>
          <cell r="R65">
            <v>2804.15</v>
          </cell>
          <cell r="S65">
            <v>13.72</v>
          </cell>
          <cell r="T65">
            <v>3713.62</v>
          </cell>
          <cell r="U65">
            <v>14.03</v>
          </cell>
          <cell r="V65">
            <v>11.49</v>
          </cell>
          <cell r="W65">
            <v>8.0399999999999991</v>
          </cell>
          <cell r="X65">
            <v>7.51</v>
          </cell>
          <cell r="Y65">
            <v>4.9400000000000004</v>
          </cell>
          <cell r="Z65">
            <v>4.8099999999999996</v>
          </cell>
          <cell r="AA65">
            <v>4.8499999999999996</v>
          </cell>
          <cell r="BA65">
            <v>24</v>
          </cell>
        </row>
        <row r="66">
          <cell r="I66">
            <v>6.24</v>
          </cell>
          <cell r="J66">
            <v>20025.11</v>
          </cell>
          <cell r="K66">
            <v>5.51</v>
          </cell>
          <cell r="L66">
            <v>10197.61</v>
          </cell>
          <cell r="M66">
            <v>6.54</v>
          </cell>
          <cell r="N66">
            <v>1721.26</v>
          </cell>
          <cell r="O66">
            <v>8.41</v>
          </cell>
          <cell r="P66">
            <v>948.45</v>
          </cell>
          <cell r="Q66">
            <v>8.48</v>
          </cell>
          <cell r="R66">
            <v>1633.82</v>
          </cell>
          <cell r="S66">
            <v>8.08</v>
          </cell>
          <cell r="T66">
            <v>2163.71</v>
          </cell>
          <cell r="U66">
            <v>8.26</v>
          </cell>
          <cell r="V66">
            <v>6.7</v>
          </cell>
          <cell r="W66">
            <v>4.68</v>
          </cell>
          <cell r="X66">
            <v>4.38</v>
          </cell>
          <cell r="Y66">
            <v>2.88</v>
          </cell>
          <cell r="Z66">
            <v>2.8</v>
          </cell>
          <cell r="AA66">
            <v>2.82</v>
          </cell>
          <cell r="BA66">
            <v>14</v>
          </cell>
        </row>
        <row r="67">
          <cell r="I67">
            <v>6.54</v>
          </cell>
          <cell r="J67">
            <v>19407.64</v>
          </cell>
          <cell r="K67">
            <v>5.62</v>
          </cell>
          <cell r="L67">
            <v>9883.17</v>
          </cell>
          <cell r="M67">
            <v>6.62</v>
          </cell>
          <cell r="N67">
            <v>1668.19</v>
          </cell>
          <cell r="O67">
            <v>8.5</v>
          </cell>
          <cell r="P67">
            <v>919.21</v>
          </cell>
          <cell r="Q67">
            <v>8.56</v>
          </cell>
          <cell r="R67">
            <v>1583.44</v>
          </cell>
          <cell r="S67">
            <v>8.15</v>
          </cell>
          <cell r="T67">
            <v>2097</v>
          </cell>
          <cell r="U67">
            <v>8.33</v>
          </cell>
          <cell r="V67">
            <v>6.49</v>
          </cell>
          <cell r="W67">
            <v>4.54</v>
          </cell>
          <cell r="X67">
            <v>4.24</v>
          </cell>
          <cell r="Y67">
            <v>2.79</v>
          </cell>
          <cell r="Z67">
            <v>2.72</v>
          </cell>
          <cell r="AA67">
            <v>2.74</v>
          </cell>
          <cell r="BA67">
            <v>14</v>
          </cell>
        </row>
        <row r="68">
          <cell r="I68">
            <v>121.33</v>
          </cell>
          <cell r="J68">
            <v>22741.99</v>
          </cell>
          <cell r="K68">
            <v>70.489999999999995</v>
          </cell>
          <cell r="L68">
            <v>11581.16</v>
          </cell>
          <cell r="M68">
            <v>71.69</v>
          </cell>
          <cell r="N68">
            <v>1954.79</v>
          </cell>
          <cell r="O68">
            <v>90.08</v>
          </cell>
          <cell r="P68">
            <v>1077.1300000000001</v>
          </cell>
          <cell r="Q68">
            <v>89.66</v>
          </cell>
          <cell r="R68">
            <v>1855.48</v>
          </cell>
          <cell r="S68">
            <v>83.68</v>
          </cell>
          <cell r="T68">
            <v>2457.27</v>
          </cell>
          <cell r="U68">
            <v>83.24</v>
          </cell>
          <cell r="V68">
            <v>74.52</v>
          </cell>
          <cell r="W68">
            <v>52.13</v>
          </cell>
          <cell r="X68">
            <v>48.71</v>
          </cell>
          <cell r="Y68">
            <v>32.020000000000003</v>
          </cell>
          <cell r="Z68">
            <v>31.18</v>
          </cell>
          <cell r="AA68">
            <v>31.42</v>
          </cell>
          <cell r="BA68">
            <v>366723</v>
          </cell>
        </row>
        <row r="69">
          <cell r="I69">
            <v>24.98</v>
          </cell>
          <cell r="J69">
            <v>77117.570000000007</v>
          </cell>
          <cell r="K69">
            <v>21.77</v>
          </cell>
          <cell r="L69">
            <v>39271.440000000002</v>
          </cell>
          <cell r="M69">
            <v>25.72</v>
          </cell>
          <cell r="N69">
            <v>6628.66</v>
          </cell>
          <cell r="O69">
            <v>33.06</v>
          </cell>
          <cell r="P69">
            <v>3652.54</v>
          </cell>
          <cell r="Q69">
            <v>33.31</v>
          </cell>
          <cell r="R69">
            <v>6291.9</v>
          </cell>
          <cell r="S69">
            <v>31.74</v>
          </cell>
          <cell r="T69">
            <v>8332.56</v>
          </cell>
          <cell r="U69">
            <v>32.43</v>
          </cell>
          <cell r="V69">
            <v>25.79</v>
          </cell>
          <cell r="W69">
            <v>18.04</v>
          </cell>
          <cell r="X69">
            <v>16.86</v>
          </cell>
          <cell r="Y69">
            <v>11.08</v>
          </cell>
          <cell r="Z69">
            <v>10.79</v>
          </cell>
          <cell r="AA69">
            <v>10.87</v>
          </cell>
          <cell r="BA69">
            <v>57</v>
          </cell>
        </row>
        <row r="70">
          <cell r="I70">
            <v>7.24</v>
          </cell>
          <cell r="J70">
            <v>17621.72</v>
          </cell>
          <cell r="K70">
            <v>5.83</v>
          </cell>
          <cell r="L70">
            <v>8973.7000000000007</v>
          </cell>
          <cell r="M70">
            <v>6.74</v>
          </cell>
          <cell r="N70">
            <v>1514.68</v>
          </cell>
          <cell r="O70">
            <v>8.6300000000000008</v>
          </cell>
          <cell r="P70">
            <v>834.62</v>
          </cell>
          <cell r="Q70">
            <v>8.68</v>
          </cell>
          <cell r="R70">
            <v>1437.73</v>
          </cell>
          <cell r="S70">
            <v>8.25</v>
          </cell>
          <cell r="T70">
            <v>1904.03</v>
          </cell>
          <cell r="U70">
            <v>8.4</v>
          </cell>
          <cell r="V70">
            <v>5.9</v>
          </cell>
          <cell r="W70">
            <v>4.12</v>
          </cell>
          <cell r="X70">
            <v>3.85</v>
          </cell>
          <cell r="Y70">
            <v>2.5299999999999998</v>
          </cell>
          <cell r="Z70">
            <v>2.4700000000000002</v>
          </cell>
          <cell r="AA70">
            <v>2.4900000000000002</v>
          </cell>
          <cell r="BA70">
            <v>19</v>
          </cell>
        </row>
        <row r="71">
          <cell r="I71">
            <v>15.04</v>
          </cell>
          <cell r="J71">
            <v>50366.76</v>
          </cell>
          <cell r="K71">
            <v>13.5</v>
          </cell>
          <cell r="L71">
            <v>25648.83</v>
          </cell>
          <cell r="M71">
            <v>16.079999999999998</v>
          </cell>
          <cell r="N71">
            <v>4329.29</v>
          </cell>
          <cell r="O71">
            <v>20.7</v>
          </cell>
          <cell r="P71">
            <v>2385.5300000000002</v>
          </cell>
          <cell r="Q71">
            <v>20.87</v>
          </cell>
          <cell r="R71">
            <v>4109.34</v>
          </cell>
          <cell r="S71">
            <v>19.899999999999999</v>
          </cell>
          <cell r="T71">
            <v>5442.13</v>
          </cell>
          <cell r="U71">
            <v>20.36</v>
          </cell>
          <cell r="V71">
            <v>16.84</v>
          </cell>
          <cell r="W71">
            <v>11.78</v>
          </cell>
          <cell r="X71">
            <v>11.01</v>
          </cell>
          <cell r="Y71">
            <v>7.24</v>
          </cell>
          <cell r="Z71">
            <v>7.05</v>
          </cell>
          <cell r="AA71">
            <v>7.1</v>
          </cell>
          <cell r="BA71">
            <v>34</v>
          </cell>
        </row>
        <row r="72">
          <cell r="I72">
            <v>5.37</v>
          </cell>
          <cell r="J72">
            <v>15303.82</v>
          </cell>
          <cell r="K72">
            <v>4.55</v>
          </cell>
          <cell r="L72">
            <v>7793.33</v>
          </cell>
          <cell r="M72">
            <v>5.34</v>
          </cell>
          <cell r="N72">
            <v>1315.44</v>
          </cell>
          <cell r="O72">
            <v>6.85</v>
          </cell>
          <cell r="P72">
            <v>724.84</v>
          </cell>
          <cell r="Q72">
            <v>6.9</v>
          </cell>
          <cell r="R72">
            <v>1248.6099999999999</v>
          </cell>
          <cell r="S72">
            <v>6.57</v>
          </cell>
          <cell r="T72">
            <v>1653.58</v>
          </cell>
          <cell r="U72">
            <v>6.7</v>
          </cell>
          <cell r="V72">
            <v>5.12</v>
          </cell>
          <cell r="W72">
            <v>3.58</v>
          </cell>
          <cell r="X72">
            <v>3.35</v>
          </cell>
          <cell r="Y72">
            <v>2.2000000000000002</v>
          </cell>
          <cell r="Z72">
            <v>2.14</v>
          </cell>
          <cell r="AA72">
            <v>2.16</v>
          </cell>
          <cell r="BA72">
            <v>12</v>
          </cell>
        </row>
        <row r="73">
          <cell r="I73">
            <v>11.68</v>
          </cell>
          <cell r="J73">
            <v>40772.19</v>
          </cell>
          <cell r="K73">
            <v>10.65</v>
          </cell>
          <cell r="L73">
            <v>20762.88</v>
          </cell>
          <cell r="M73">
            <v>12.74</v>
          </cell>
          <cell r="N73">
            <v>3504.58</v>
          </cell>
          <cell r="O73">
            <v>16.399999999999999</v>
          </cell>
          <cell r="P73">
            <v>1931.1</v>
          </cell>
          <cell r="Q73">
            <v>16.54</v>
          </cell>
          <cell r="R73">
            <v>3326.54</v>
          </cell>
          <cell r="S73">
            <v>15.79</v>
          </cell>
          <cell r="T73">
            <v>4405.4399999999996</v>
          </cell>
          <cell r="U73">
            <v>16.16</v>
          </cell>
          <cell r="V73">
            <v>13.63</v>
          </cell>
          <cell r="W73">
            <v>9.5399999999999991</v>
          </cell>
          <cell r="X73">
            <v>8.91</v>
          </cell>
          <cell r="Y73">
            <v>5.86</v>
          </cell>
          <cell r="Z73">
            <v>5.7</v>
          </cell>
          <cell r="AA73">
            <v>5.75</v>
          </cell>
          <cell r="BA73">
            <v>26</v>
          </cell>
        </row>
        <row r="76">
          <cell r="I76">
            <v>1.05</v>
          </cell>
          <cell r="J76">
            <v>6859.96</v>
          </cell>
          <cell r="K76">
            <v>1.28</v>
          </cell>
          <cell r="L76">
            <v>3493.39</v>
          </cell>
          <cell r="M76">
            <v>1.63</v>
          </cell>
          <cell r="N76">
            <v>589.69999999999993</v>
          </cell>
          <cell r="O76">
            <v>2.11</v>
          </cell>
          <cell r="P76">
            <v>324.88000000000005</v>
          </cell>
          <cell r="Q76">
            <v>2.14</v>
          </cell>
          <cell r="R76">
            <v>559.72</v>
          </cell>
          <cell r="S76">
            <v>2.06</v>
          </cell>
          <cell r="T76">
            <v>741.25</v>
          </cell>
          <cell r="U76">
            <v>2.12</v>
          </cell>
          <cell r="V76">
            <v>2.29</v>
          </cell>
          <cell r="W76">
            <v>1.6</v>
          </cell>
          <cell r="X76">
            <v>1.5</v>
          </cell>
          <cell r="Y76">
            <v>0.99</v>
          </cell>
          <cell r="Z76">
            <v>0.96</v>
          </cell>
          <cell r="AA76">
            <v>0.97</v>
          </cell>
          <cell r="BA76">
            <v>5</v>
          </cell>
        </row>
        <row r="77">
          <cell r="I77">
            <v>4.42</v>
          </cell>
          <cell r="J77">
            <v>3487.01</v>
          </cell>
          <cell r="K77">
            <v>2.83</v>
          </cell>
          <cell r="L77">
            <v>1775.73</v>
          </cell>
          <cell r="M77">
            <v>3.01</v>
          </cell>
          <cell r="N77">
            <v>299.73</v>
          </cell>
          <cell r="O77">
            <v>3.81</v>
          </cell>
          <cell r="P77">
            <v>165.16</v>
          </cell>
          <cell r="Q77">
            <v>3.81</v>
          </cell>
          <cell r="R77">
            <v>284.5</v>
          </cell>
          <cell r="S77">
            <v>3.58</v>
          </cell>
          <cell r="T77">
            <v>376.77</v>
          </cell>
          <cell r="U77">
            <v>3.59</v>
          </cell>
          <cell r="V77">
            <v>1.28</v>
          </cell>
          <cell r="W77">
            <v>0.9</v>
          </cell>
          <cell r="X77">
            <v>0.84</v>
          </cell>
          <cell r="Y77">
            <v>0.55000000000000004</v>
          </cell>
          <cell r="Z77">
            <v>0.54</v>
          </cell>
          <cell r="AA77">
            <v>0.54</v>
          </cell>
          <cell r="BA77">
            <v>616</v>
          </cell>
        </row>
        <row r="78">
          <cell r="I78">
            <v>4.1500000000000004</v>
          </cell>
          <cell r="J78">
            <v>7848.14</v>
          </cell>
          <cell r="K78">
            <v>3.12</v>
          </cell>
          <cell r="L78">
            <v>3996.6</v>
          </cell>
          <cell r="M78">
            <v>3.52</v>
          </cell>
          <cell r="N78">
            <v>674.59</v>
          </cell>
          <cell r="O78">
            <v>4.5</v>
          </cell>
          <cell r="P78">
            <v>371.71</v>
          </cell>
          <cell r="Q78">
            <v>4.5199999999999996</v>
          </cell>
          <cell r="R78">
            <v>640.32000000000005</v>
          </cell>
          <cell r="S78">
            <v>4.28</v>
          </cell>
          <cell r="T78">
            <v>847.99</v>
          </cell>
          <cell r="U78">
            <v>4.34</v>
          </cell>
          <cell r="V78">
            <v>2.63</v>
          </cell>
          <cell r="W78">
            <v>1.84</v>
          </cell>
          <cell r="X78">
            <v>1.72</v>
          </cell>
          <cell r="Y78">
            <v>1.1299999999999999</v>
          </cell>
          <cell r="Z78">
            <v>1.1000000000000001</v>
          </cell>
          <cell r="AA78">
            <v>1.1100000000000001</v>
          </cell>
          <cell r="BA78">
            <v>8</v>
          </cell>
        </row>
        <row r="79">
          <cell r="I79">
            <v>0.51</v>
          </cell>
          <cell r="J79">
            <v>3182.96</v>
          </cell>
          <cell r="K79">
            <v>0.61</v>
          </cell>
          <cell r="L79">
            <v>1620.9</v>
          </cell>
          <cell r="M79">
            <v>0.77</v>
          </cell>
          <cell r="N79">
            <v>273.58999999999997</v>
          </cell>
          <cell r="O79">
            <v>1</v>
          </cell>
          <cell r="P79">
            <v>150.76</v>
          </cell>
          <cell r="Q79">
            <v>1.01</v>
          </cell>
          <cell r="R79">
            <v>259.69</v>
          </cell>
          <cell r="S79">
            <v>0.97</v>
          </cell>
          <cell r="T79">
            <v>343.92</v>
          </cell>
          <cell r="U79">
            <v>1</v>
          </cell>
          <cell r="V79">
            <v>1.59</v>
          </cell>
          <cell r="W79">
            <v>1.1100000000000001</v>
          </cell>
          <cell r="X79">
            <v>1.04</v>
          </cell>
          <cell r="Y79">
            <v>0.68</v>
          </cell>
          <cell r="Z79">
            <v>0.67</v>
          </cell>
          <cell r="AA79">
            <v>0.67</v>
          </cell>
          <cell r="BA79">
            <v>2888</v>
          </cell>
        </row>
        <row r="80">
          <cell r="I80">
            <v>7.17</v>
          </cell>
          <cell r="J80">
            <v>8779.27</v>
          </cell>
          <cell r="K80">
            <v>4.91</v>
          </cell>
          <cell r="L80">
            <v>4470.7700000000004</v>
          </cell>
          <cell r="M80">
            <v>5.36</v>
          </cell>
          <cell r="N80">
            <v>754.62</v>
          </cell>
          <cell r="O80">
            <v>6.81</v>
          </cell>
          <cell r="P80">
            <v>415.81</v>
          </cell>
          <cell r="Q80">
            <v>6.82</v>
          </cell>
          <cell r="R80">
            <v>716.29</v>
          </cell>
          <cell r="S80">
            <v>6.43</v>
          </cell>
          <cell r="T80">
            <v>948.6</v>
          </cell>
          <cell r="U80">
            <v>6.49</v>
          </cell>
          <cell r="V80">
            <v>2.94</v>
          </cell>
          <cell r="W80">
            <v>2.06</v>
          </cell>
          <cell r="X80">
            <v>1.92</v>
          </cell>
          <cell r="Y80">
            <v>1.26</v>
          </cell>
          <cell r="Z80">
            <v>1.23</v>
          </cell>
          <cell r="AA80">
            <v>1.24</v>
          </cell>
          <cell r="BA80">
            <v>13</v>
          </cell>
        </row>
        <row r="81">
          <cell r="I81">
            <v>9.8699999999999992</v>
          </cell>
          <cell r="J81">
            <v>8988.31</v>
          </cell>
          <cell r="K81">
            <v>6.45</v>
          </cell>
          <cell r="L81">
            <v>4577.21</v>
          </cell>
          <cell r="M81">
            <v>6.91</v>
          </cell>
          <cell r="N81">
            <v>772.59</v>
          </cell>
          <cell r="O81">
            <v>8.76</v>
          </cell>
          <cell r="P81">
            <v>425.72</v>
          </cell>
          <cell r="Q81">
            <v>8.76</v>
          </cell>
          <cell r="R81">
            <v>733.34</v>
          </cell>
          <cell r="S81">
            <v>8.24</v>
          </cell>
          <cell r="T81">
            <v>971.19</v>
          </cell>
          <cell r="U81">
            <v>8.2799999999999994</v>
          </cell>
          <cell r="V81">
            <v>3.01</v>
          </cell>
          <cell r="W81">
            <v>2.11</v>
          </cell>
          <cell r="X81">
            <v>1.97</v>
          </cell>
          <cell r="Y81">
            <v>1.3</v>
          </cell>
          <cell r="Z81">
            <v>1.26</v>
          </cell>
          <cell r="AA81">
            <v>1.27</v>
          </cell>
          <cell r="BA81">
            <v>18</v>
          </cell>
        </row>
        <row r="82">
          <cell r="I82">
            <v>0.61</v>
          </cell>
          <cell r="J82">
            <v>3192.46</v>
          </cell>
          <cell r="K82">
            <v>0.66</v>
          </cell>
          <cell r="L82">
            <v>1625.73</v>
          </cell>
          <cell r="M82">
            <v>0.83</v>
          </cell>
          <cell r="N82">
            <v>274.41000000000003</v>
          </cell>
          <cell r="O82">
            <v>1.07</v>
          </cell>
          <cell r="P82">
            <v>151.21</v>
          </cell>
          <cell r="Q82">
            <v>1.08</v>
          </cell>
          <cell r="R82">
            <v>260.47000000000003</v>
          </cell>
          <cell r="S82">
            <v>1.04</v>
          </cell>
          <cell r="T82">
            <v>344.95</v>
          </cell>
          <cell r="U82">
            <v>1.07</v>
          </cell>
          <cell r="V82">
            <v>1.69</v>
          </cell>
          <cell r="W82">
            <v>1.18</v>
          </cell>
          <cell r="X82">
            <v>1.1100000000000001</v>
          </cell>
          <cell r="Y82">
            <v>0.73</v>
          </cell>
          <cell r="Z82">
            <v>0.71</v>
          </cell>
          <cell r="AA82">
            <v>0.71</v>
          </cell>
          <cell r="BA82">
            <v>3426</v>
          </cell>
        </row>
        <row r="83">
          <cell r="I83">
            <v>0.16</v>
          </cell>
          <cell r="J83">
            <v>1102.1600000000001</v>
          </cell>
          <cell r="K83">
            <v>0.2</v>
          </cell>
          <cell r="L83">
            <v>561.27</v>
          </cell>
          <cell r="M83">
            <v>0.26</v>
          </cell>
          <cell r="N83">
            <v>94.74</v>
          </cell>
          <cell r="O83">
            <v>0.33</v>
          </cell>
          <cell r="P83">
            <v>52.2</v>
          </cell>
          <cell r="Q83">
            <v>0.34</v>
          </cell>
          <cell r="R83">
            <v>89.92</v>
          </cell>
          <cell r="S83">
            <v>0.32</v>
          </cell>
          <cell r="T83">
            <v>119.09</v>
          </cell>
          <cell r="U83">
            <v>0.33</v>
          </cell>
          <cell r="V83">
            <v>0.37</v>
          </cell>
          <cell r="W83">
            <v>0.26</v>
          </cell>
          <cell r="X83">
            <v>0.24</v>
          </cell>
          <cell r="Y83">
            <v>0.16</v>
          </cell>
          <cell r="Z83">
            <v>0.15</v>
          </cell>
          <cell r="AA83">
            <v>0.16</v>
          </cell>
          <cell r="BA83">
            <v>1</v>
          </cell>
        </row>
        <row r="84">
          <cell r="I84">
            <v>0.56000000000000005</v>
          </cell>
          <cell r="J84">
            <v>6869.5</v>
          </cell>
          <cell r="K84">
            <v>1</v>
          </cell>
          <cell r="L84">
            <v>3498.23</v>
          </cell>
          <cell r="M84">
            <v>1.35</v>
          </cell>
          <cell r="N84">
            <v>590.47</v>
          </cell>
          <cell r="O84">
            <v>1.77</v>
          </cell>
          <cell r="P84">
            <v>325.36</v>
          </cell>
          <cell r="Q84">
            <v>1.8</v>
          </cell>
          <cell r="R84">
            <v>560.47</v>
          </cell>
          <cell r="S84">
            <v>1.74</v>
          </cell>
          <cell r="T84">
            <v>742.25</v>
          </cell>
          <cell r="U84">
            <v>1.81</v>
          </cell>
          <cell r="V84">
            <v>2.2999999999999998</v>
          </cell>
          <cell r="W84">
            <v>1.61</v>
          </cell>
          <cell r="X84">
            <v>1.5</v>
          </cell>
          <cell r="Y84">
            <v>0.99</v>
          </cell>
          <cell r="Z84">
            <v>0.96</v>
          </cell>
          <cell r="AA84">
            <v>0.97</v>
          </cell>
          <cell r="BA84">
            <v>1</v>
          </cell>
        </row>
        <row r="85">
          <cell r="I85">
            <v>1.43</v>
          </cell>
          <cell r="J85">
            <v>2622.38</v>
          </cell>
          <cell r="K85">
            <v>1.07</v>
          </cell>
          <cell r="L85">
            <v>1335.42</v>
          </cell>
          <cell r="M85">
            <v>1.2</v>
          </cell>
          <cell r="N85">
            <v>225.41</v>
          </cell>
          <cell r="O85">
            <v>1.54</v>
          </cell>
          <cell r="P85">
            <v>124.2</v>
          </cell>
          <cell r="Q85">
            <v>1.54</v>
          </cell>
          <cell r="R85">
            <v>213.96</v>
          </cell>
          <cell r="S85">
            <v>1.46</v>
          </cell>
          <cell r="T85">
            <v>283.35000000000002</v>
          </cell>
          <cell r="U85">
            <v>1.48</v>
          </cell>
          <cell r="V85">
            <v>2.34</v>
          </cell>
          <cell r="W85">
            <v>1.64</v>
          </cell>
          <cell r="X85">
            <v>1.53</v>
          </cell>
          <cell r="Y85">
            <v>1.01</v>
          </cell>
          <cell r="Z85">
            <v>0.98</v>
          </cell>
          <cell r="AA85">
            <v>0.99</v>
          </cell>
          <cell r="BA85">
            <v>8034</v>
          </cell>
        </row>
        <row r="86">
          <cell r="I86">
            <v>1.75</v>
          </cell>
          <cell r="J86">
            <v>4522.66</v>
          </cell>
          <cell r="K86">
            <v>1.44</v>
          </cell>
          <cell r="L86">
            <v>2303.12</v>
          </cell>
          <cell r="M86">
            <v>1.67</v>
          </cell>
          <cell r="N86">
            <v>388.75</v>
          </cell>
          <cell r="O86">
            <v>2.14</v>
          </cell>
          <cell r="P86">
            <v>214.21</v>
          </cell>
          <cell r="Q86">
            <v>2.15</v>
          </cell>
          <cell r="R86">
            <v>369</v>
          </cell>
          <cell r="S86">
            <v>2.0499999999999998</v>
          </cell>
          <cell r="T86">
            <v>488.67</v>
          </cell>
          <cell r="U86">
            <v>2.09</v>
          </cell>
          <cell r="V86">
            <v>3.3</v>
          </cell>
          <cell r="W86">
            <v>2.31</v>
          </cell>
          <cell r="X86">
            <v>2.16</v>
          </cell>
          <cell r="Y86">
            <v>1.42</v>
          </cell>
          <cell r="Z86">
            <v>1.38</v>
          </cell>
          <cell r="AA86">
            <v>1.39</v>
          </cell>
          <cell r="BA86">
            <v>9807</v>
          </cell>
        </row>
        <row r="87">
          <cell r="I87">
            <v>1.95</v>
          </cell>
          <cell r="J87">
            <v>8285.2000000000007</v>
          </cell>
          <cell r="K87">
            <v>1.93</v>
          </cell>
          <cell r="L87">
            <v>4219.17</v>
          </cell>
          <cell r="M87">
            <v>2.35</v>
          </cell>
          <cell r="N87">
            <v>712.16</v>
          </cell>
          <cell r="O87">
            <v>3.04</v>
          </cell>
          <cell r="P87">
            <v>392.41</v>
          </cell>
          <cell r="Q87">
            <v>3.07</v>
          </cell>
          <cell r="R87">
            <v>675.98</v>
          </cell>
          <cell r="S87">
            <v>2.93</v>
          </cell>
          <cell r="T87">
            <v>895.22</v>
          </cell>
          <cell r="U87">
            <v>3.01</v>
          </cell>
          <cell r="V87">
            <v>4.7699999999999996</v>
          </cell>
          <cell r="W87">
            <v>3.33</v>
          </cell>
          <cell r="X87">
            <v>3.12</v>
          </cell>
          <cell r="Y87">
            <v>2.0499999999999998</v>
          </cell>
          <cell r="Z87">
            <v>1.99</v>
          </cell>
          <cell r="AA87">
            <v>2.0099999999999998</v>
          </cell>
          <cell r="BA87">
            <v>10957</v>
          </cell>
        </row>
        <row r="88">
          <cell r="I88">
            <v>3.64</v>
          </cell>
          <cell r="J88">
            <v>17054.98</v>
          </cell>
          <cell r="K88">
            <v>3.75</v>
          </cell>
          <cell r="L88">
            <v>8685.1</v>
          </cell>
          <cell r="M88">
            <v>4.63</v>
          </cell>
          <cell r="N88">
            <v>1465.97</v>
          </cell>
          <cell r="O88">
            <v>5.98</v>
          </cell>
          <cell r="P88">
            <v>807.78</v>
          </cell>
          <cell r="Q88">
            <v>6.05</v>
          </cell>
          <cell r="R88">
            <v>1391.49</v>
          </cell>
          <cell r="S88">
            <v>5.79</v>
          </cell>
          <cell r="T88">
            <v>1842.79</v>
          </cell>
          <cell r="U88">
            <v>5.95</v>
          </cell>
          <cell r="V88">
            <v>9.42</v>
          </cell>
          <cell r="W88">
            <v>6.59</v>
          </cell>
          <cell r="X88">
            <v>6.16</v>
          </cell>
          <cell r="Y88">
            <v>4.05</v>
          </cell>
          <cell r="Z88">
            <v>3.94</v>
          </cell>
          <cell r="AA88">
            <v>3.97</v>
          </cell>
          <cell r="BA88">
            <v>20405</v>
          </cell>
        </row>
        <row r="89">
          <cell r="I89">
            <v>1.82</v>
          </cell>
          <cell r="J89">
            <v>11401.66</v>
          </cell>
          <cell r="K89">
            <v>2.17</v>
          </cell>
          <cell r="L89">
            <v>5806.19</v>
          </cell>
          <cell r="M89">
            <v>2.75</v>
          </cell>
          <cell r="N89">
            <v>980.03</v>
          </cell>
          <cell r="O89">
            <v>3.57</v>
          </cell>
          <cell r="P89">
            <v>540.02</v>
          </cell>
          <cell r="Q89">
            <v>3.62</v>
          </cell>
          <cell r="R89">
            <v>930.24</v>
          </cell>
          <cell r="S89">
            <v>3.47</v>
          </cell>
          <cell r="T89">
            <v>1231.95</v>
          </cell>
          <cell r="U89">
            <v>3.59</v>
          </cell>
          <cell r="V89">
            <v>5.67</v>
          </cell>
          <cell r="W89">
            <v>3.97</v>
          </cell>
          <cell r="X89">
            <v>3.71</v>
          </cell>
          <cell r="Y89">
            <v>2.44</v>
          </cell>
          <cell r="Z89">
            <v>2.37</v>
          </cell>
          <cell r="AA89">
            <v>2.39</v>
          </cell>
          <cell r="BA89">
            <v>10225</v>
          </cell>
        </row>
        <row r="90">
          <cell r="I90">
            <v>0.16</v>
          </cell>
          <cell r="J90">
            <v>2897.92</v>
          </cell>
          <cell r="K90">
            <v>0.38</v>
          </cell>
          <cell r="L90">
            <v>1475.74</v>
          </cell>
          <cell r="M90">
            <v>0.53</v>
          </cell>
          <cell r="N90">
            <v>249.09</v>
          </cell>
          <cell r="O90">
            <v>0.7</v>
          </cell>
          <cell r="P90">
            <v>137.25</v>
          </cell>
          <cell r="Q90">
            <v>0.71</v>
          </cell>
          <cell r="R90">
            <v>236.44</v>
          </cell>
          <cell r="S90">
            <v>0.69</v>
          </cell>
          <cell r="T90">
            <v>313.12</v>
          </cell>
          <cell r="U90">
            <v>0.72</v>
          </cell>
          <cell r="V90">
            <v>0.97</v>
          </cell>
          <cell r="W90">
            <v>0.68</v>
          </cell>
          <cell r="X90">
            <v>0.63</v>
          </cell>
          <cell r="Y90">
            <v>0.42</v>
          </cell>
          <cell r="Z90">
            <v>0.41</v>
          </cell>
          <cell r="AA90">
            <v>0.41</v>
          </cell>
          <cell r="BA90">
            <v>0</v>
          </cell>
        </row>
        <row r="91">
          <cell r="I91">
            <v>0.28000000000000003</v>
          </cell>
          <cell r="J91">
            <v>3420.5</v>
          </cell>
          <cell r="K91">
            <v>0.5</v>
          </cell>
          <cell r="L91">
            <v>1741.86</v>
          </cell>
          <cell r="M91">
            <v>0.68</v>
          </cell>
          <cell r="N91">
            <v>294.01</v>
          </cell>
          <cell r="O91">
            <v>0.89</v>
          </cell>
          <cell r="P91">
            <v>162.01</v>
          </cell>
          <cell r="Q91">
            <v>0.9</v>
          </cell>
          <cell r="R91">
            <v>279.07</v>
          </cell>
          <cell r="S91">
            <v>0.87</v>
          </cell>
          <cell r="T91">
            <v>369.58</v>
          </cell>
          <cell r="U91">
            <v>0.91</v>
          </cell>
          <cell r="V91">
            <v>1.43</v>
          </cell>
          <cell r="W91">
            <v>1</v>
          </cell>
          <cell r="X91">
            <v>0.94</v>
          </cell>
          <cell r="Y91">
            <v>0.62</v>
          </cell>
          <cell r="Z91">
            <v>0.6</v>
          </cell>
          <cell r="AA91">
            <v>0.6</v>
          </cell>
          <cell r="BA91">
            <v>1590</v>
          </cell>
        </row>
        <row r="92">
          <cell r="I92">
            <v>0.21</v>
          </cell>
          <cell r="J92">
            <v>1862.27</v>
          </cell>
          <cell r="K92">
            <v>0.3</v>
          </cell>
          <cell r="L92">
            <v>948.34</v>
          </cell>
          <cell r="M92">
            <v>0.4</v>
          </cell>
          <cell r="N92">
            <v>160.07</v>
          </cell>
          <cell r="O92">
            <v>0.52</v>
          </cell>
          <cell r="P92">
            <v>88.2</v>
          </cell>
          <cell r="Q92">
            <v>0.53</v>
          </cell>
          <cell r="R92">
            <v>151.94</v>
          </cell>
          <cell r="S92">
            <v>0.51</v>
          </cell>
          <cell r="T92">
            <v>201.22</v>
          </cell>
          <cell r="U92">
            <v>0.53</v>
          </cell>
          <cell r="V92">
            <v>0.62</v>
          </cell>
          <cell r="W92">
            <v>0.44</v>
          </cell>
          <cell r="X92">
            <v>0.41</v>
          </cell>
          <cell r="Y92">
            <v>0.27</v>
          </cell>
          <cell r="Z92">
            <v>0.26</v>
          </cell>
          <cell r="AA92">
            <v>0.26</v>
          </cell>
          <cell r="BA92">
            <v>0</v>
          </cell>
        </row>
        <row r="93">
          <cell r="I93">
            <v>0.53</v>
          </cell>
          <cell r="J93">
            <v>6451.44</v>
          </cell>
          <cell r="K93">
            <v>0.94</v>
          </cell>
          <cell r="L93">
            <v>3285.34</v>
          </cell>
          <cell r="M93">
            <v>1.27</v>
          </cell>
          <cell r="N93">
            <v>554.53</v>
          </cell>
          <cell r="O93">
            <v>1.66</v>
          </cell>
          <cell r="P93">
            <v>305.56</v>
          </cell>
          <cell r="Q93">
            <v>1.69</v>
          </cell>
          <cell r="R93">
            <v>526.36</v>
          </cell>
          <cell r="S93">
            <v>1.64</v>
          </cell>
          <cell r="T93">
            <v>697.08</v>
          </cell>
          <cell r="U93">
            <v>1.7</v>
          </cell>
          <cell r="V93">
            <v>2.69</v>
          </cell>
          <cell r="W93">
            <v>1.88</v>
          </cell>
          <cell r="X93">
            <v>1.76</v>
          </cell>
          <cell r="Y93">
            <v>1.1599999999999999</v>
          </cell>
          <cell r="Z93">
            <v>1.1299999999999999</v>
          </cell>
          <cell r="AA93">
            <v>1.1399999999999999</v>
          </cell>
          <cell r="BA93">
            <v>2948</v>
          </cell>
        </row>
        <row r="94">
          <cell r="J94">
            <v>855.12</v>
          </cell>
          <cell r="K94">
            <v>0.09</v>
          </cell>
          <cell r="L94">
            <v>435.46</v>
          </cell>
          <cell r="M94">
            <v>0.13</v>
          </cell>
          <cell r="N94">
            <v>73.5</v>
          </cell>
          <cell r="O94">
            <v>0.18</v>
          </cell>
          <cell r="P94">
            <v>40.5</v>
          </cell>
          <cell r="Q94">
            <v>0.18</v>
          </cell>
          <cell r="R94">
            <v>69.77</v>
          </cell>
          <cell r="S94">
            <v>0.17</v>
          </cell>
          <cell r="T94">
            <v>92.4</v>
          </cell>
          <cell r="U94">
            <v>0.18</v>
          </cell>
          <cell r="V94">
            <v>0.28999999999999998</v>
          </cell>
          <cell r="W94">
            <v>0.2</v>
          </cell>
          <cell r="X94">
            <v>0.19</v>
          </cell>
          <cell r="Y94">
            <v>0.12</v>
          </cell>
          <cell r="Z94">
            <v>0.12</v>
          </cell>
          <cell r="AA94">
            <v>0.12</v>
          </cell>
          <cell r="BA94">
            <v>0</v>
          </cell>
        </row>
        <row r="95">
          <cell r="J95">
            <v>2840.91</v>
          </cell>
          <cell r="K95">
            <v>0.28000000000000003</v>
          </cell>
          <cell r="L95">
            <v>1446.71</v>
          </cell>
          <cell r="M95">
            <v>0.43</v>
          </cell>
          <cell r="N95">
            <v>244.19</v>
          </cell>
          <cell r="O95">
            <v>0.56999999999999995</v>
          </cell>
          <cell r="P95">
            <v>134.55000000000001</v>
          </cell>
          <cell r="Q95">
            <v>0.57999999999999996</v>
          </cell>
          <cell r="R95">
            <v>231.79</v>
          </cell>
          <cell r="S95">
            <v>0.56999999999999995</v>
          </cell>
          <cell r="T95">
            <v>306.95999999999998</v>
          </cell>
          <cell r="U95">
            <v>0.6</v>
          </cell>
          <cell r="V95">
            <v>0.95</v>
          </cell>
          <cell r="W95">
            <v>0.66</v>
          </cell>
          <cell r="X95">
            <v>0.62</v>
          </cell>
          <cell r="Y95">
            <v>0.41</v>
          </cell>
          <cell r="Z95">
            <v>0.4</v>
          </cell>
          <cell r="AA95">
            <v>0.4</v>
          </cell>
          <cell r="BA95">
            <v>0</v>
          </cell>
        </row>
        <row r="96">
          <cell r="J96">
            <v>4788.7</v>
          </cell>
          <cell r="K96">
            <v>0.48</v>
          </cell>
          <cell r="L96">
            <v>2438.6</v>
          </cell>
          <cell r="M96">
            <v>0.72</v>
          </cell>
          <cell r="N96">
            <v>411.61</v>
          </cell>
          <cell r="O96">
            <v>0.96</v>
          </cell>
          <cell r="P96">
            <v>226.81</v>
          </cell>
          <cell r="Q96">
            <v>0.98</v>
          </cell>
          <cell r="R96">
            <v>390.7</v>
          </cell>
          <cell r="S96">
            <v>0.96</v>
          </cell>
          <cell r="T96">
            <v>517.41999999999996</v>
          </cell>
          <cell r="U96">
            <v>1.01</v>
          </cell>
          <cell r="V96">
            <v>1.6</v>
          </cell>
          <cell r="W96">
            <v>1.1200000000000001</v>
          </cell>
          <cell r="X96">
            <v>1.05</v>
          </cell>
          <cell r="Y96">
            <v>0.69</v>
          </cell>
          <cell r="Z96">
            <v>0.67</v>
          </cell>
          <cell r="AA96">
            <v>0.67</v>
          </cell>
          <cell r="BA96">
            <v>0</v>
          </cell>
        </row>
        <row r="97">
          <cell r="J97">
            <v>3106.95</v>
          </cell>
          <cell r="K97">
            <v>0.31</v>
          </cell>
          <cell r="L97">
            <v>1582.19</v>
          </cell>
          <cell r="M97">
            <v>0.47</v>
          </cell>
          <cell r="N97">
            <v>267.06</v>
          </cell>
          <cell r="O97">
            <v>0.62</v>
          </cell>
          <cell r="P97">
            <v>147.16</v>
          </cell>
          <cell r="Q97">
            <v>0.64</v>
          </cell>
          <cell r="R97">
            <v>253.49</v>
          </cell>
          <cell r="S97">
            <v>0.62</v>
          </cell>
          <cell r="T97">
            <v>335.71</v>
          </cell>
          <cell r="U97">
            <v>0.66</v>
          </cell>
          <cell r="V97">
            <v>1.04</v>
          </cell>
          <cell r="W97">
            <v>0.73</v>
          </cell>
          <cell r="X97">
            <v>0.68</v>
          </cell>
          <cell r="Y97">
            <v>0.45</v>
          </cell>
          <cell r="Z97">
            <v>0.43</v>
          </cell>
          <cell r="AA97">
            <v>0.44</v>
          </cell>
          <cell r="BA97">
            <v>0</v>
          </cell>
        </row>
        <row r="98">
          <cell r="J98">
            <v>1539.22</v>
          </cell>
          <cell r="K98">
            <v>0.15</v>
          </cell>
          <cell r="L98">
            <v>783.84</v>
          </cell>
          <cell r="M98">
            <v>0.23</v>
          </cell>
          <cell r="N98">
            <v>132.30000000000001</v>
          </cell>
          <cell r="O98">
            <v>0.31</v>
          </cell>
          <cell r="P98">
            <v>72.900000000000006</v>
          </cell>
          <cell r="Q98">
            <v>0.32</v>
          </cell>
          <cell r="R98">
            <v>125.58</v>
          </cell>
          <cell r="S98">
            <v>0.31</v>
          </cell>
          <cell r="T98">
            <v>166.31</v>
          </cell>
          <cell r="U98">
            <v>0.32</v>
          </cell>
          <cell r="V98">
            <v>0.51</v>
          </cell>
          <cell r="W98">
            <v>0.36</v>
          </cell>
          <cell r="X98">
            <v>0.34</v>
          </cell>
          <cell r="Y98">
            <v>0.22</v>
          </cell>
          <cell r="Z98">
            <v>0.22</v>
          </cell>
          <cell r="AA98">
            <v>0.22</v>
          </cell>
          <cell r="BA98">
            <v>0</v>
          </cell>
        </row>
        <row r="99">
          <cell r="J99">
            <v>1187.67</v>
          </cell>
          <cell r="K99">
            <v>0.12</v>
          </cell>
          <cell r="L99">
            <v>604.80999999999995</v>
          </cell>
          <cell r="M99">
            <v>0.18</v>
          </cell>
          <cell r="N99">
            <v>102.09</v>
          </cell>
          <cell r="O99">
            <v>0.24</v>
          </cell>
          <cell r="P99">
            <v>56.25</v>
          </cell>
          <cell r="Q99">
            <v>0.24</v>
          </cell>
          <cell r="R99">
            <v>96.9</v>
          </cell>
          <cell r="S99">
            <v>0.24</v>
          </cell>
          <cell r="T99">
            <v>128.33000000000001</v>
          </cell>
          <cell r="U99">
            <v>0.25</v>
          </cell>
          <cell r="V99">
            <v>0.4</v>
          </cell>
          <cell r="W99">
            <v>0.28000000000000003</v>
          </cell>
          <cell r="X99">
            <v>0.26</v>
          </cell>
          <cell r="Y99">
            <v>0.17</v>
          </cell>
          <cell r="Z99">
            <v>0.17</v>
          </cell>
          <cell r="AA99">
            <v>0.17</v>
          </cell>
          <cell r="BA99">
            <v>0</v>
          </cell>
        </row>
        <row r="102">
          <cell r="I102">
            <v>1.58</v>
          </cell>
          <cell r="J102">
            <v>3534.51</v>
          </cell>
          <cell r="K102">
            <v>1.24</v>
          </cell>
          <cell r="L102">
            <v>1799.92</v>
          </cell>
          <cell r="M102">
            <v>1.42</v>
          </cell>
          <cell r="N102">
            <v>303.81</v>
          </cell>
          <cell r="O102">
            <v>1.82</v>
          </cell>
          <cell r="P102">
            <v>167.41</v>
          </cell>
          <cell r="Q102">
            <v>1.83</v>
          </cell>
          <cell r="R102">
            <v>288.38</v>
          </cell>
          <cell r="S102">
            <v>1.74</v>
          </cell>
          <cell r="T102">
            <v>381.9</v>
          </cell>
          <cell r="U102">
            <v>1.77</v>
          </cell>
          <cell r="V102">
            <v>1.18</v>
          </cell>
          <cell r="W102">
            <v>0.83</v>
          </cell>
          <cell r="X102">
            <v>0.77</v>
          </cell>
          <cell r="Y102">
            <v>0.51</v>
          </cell>
          <cell r="Z102">
            <v>0.49</v>
          </cell>
          <cell r="AA102">
            <v>0.5</v>
          </cell>
          <cell r="BA102">
            <v>3</v>
          </cell>
        </row>
        <row r="103">
          <cell r="I103">
            <v>0.72</v>
          </cell>
          <cell r="J103">
            <v>4465.6499999999996</v>
          </cell>
          <cell r="K103">
            <v>0.85</v>
          </cell>
          <cell r="L103">
            <v>2274.09</v>
          </cell>
          <cell r="M103">
            <v>1.08</v>
          </cell>
          <cell r="N103">
            <v>383.85</v>
          </cell>
          <cell r="O103">
            <v>1.4</v>
          </cell>
          <cell r="P103">
            <v>211.51</v>
          </cell>
          <cell r="Q103">
            <v>1.42</v>
          </cell>
          <cell r="R103">
            <v>364.35</v>
          </cell>
          <cell r="S103">
            <v>1.37</v>
          </cell>
          <cell r="T103">
            <v>482.51</v>
          </cell>
          <cell r="U103">
            <v>1.41</v>
          </cell>
          <cell r="V103">
            <v>1.49</v>
          </cell>
          <cell r="W103">
            <v>1.04</v>
          </cell>
          <cell r="X103">
            <v>0.98</v>
          </cell>
          <cell r="Y103">
            <v>0.64</v>
          </cell>
          <cell r="Z103">
            <v>0.62</v>
          </cell>
          <cell r="AA103">
            <v>0.63</v>
          </cell>
          <cell r="BA103">
            <v>4</v>
          </cell>
        </row>
        <row r="104">
          <cell r="I104">
            <v>0.79</v>
          </cell>
          <cell r="J104">
            <v>4627.17</v>
          </cell>
          <cell r="K104">
            <v>0.91</v>
          </cell>
          <cell r="L104">
            <v>2356.35</v>
          </cell>
          <cell r="M104">
            <v>1.1499999999999999</v>
          </cell>
          <cell r="N104">
            <v>397.73</v>
          </cell>
          <cell r="O104">
            <v>1.48</v>
          </cell>
          <cell r="P104">
            <v>219.16</v>
          </cell>
          <cell r="Q104">
            <v>1.5</v>
          </cell>
          <cell r="R104">
            <v>377.52</v>
          </cell>
          <cell r="S104">
            <v>1.44</v>
          </cell>
          <cell r="T104">
            <v>499.97</v>
          </cell>
          <cell r="U104">
            <v>1.49</v>
          </cell>
          <cell r="V104">
            <v>1.55</v>
          </cell>
          <cell r="W104">
            <v>1.08</v>
          </cell>
          <cell r="X104">
            <v>1.01</v>
          </cell>
          <cell r="Y104">
            <v>0.66</v>
          </cell>
          <cell r="Z104">
            <v>0.65</v>
          </cell>
          <cell r="AA104">
            <v>0.65</v>
          </cell>
          <cell r="BA104">
            <v>3</v>
          </cell>
        </row>
        <row r="105">
          <cell r="I105">
            <v>2.6</v>
          </cell>
          <cell r="J105">
            <v>7268.56</v>
          </cell>
          <cell r="K105">
            <v>2.19</v>
          </cell>
          <cell r="L105">
            <v>3701.45</v>
          </cell>
          <cell r="M105">
            <v>2.57</v>
          </cell>
          <cell r="N105">
            <v>624.77</v>
          </cell>
          <cell r="O105">
            <v>3.29</v>
          </cell>
          <cell r="P105">
            <v>344.26</v>
          </cell>
          <cell r="Q105">
            <v>3.32</v>
          </cell>
          <cell r="R105">
            <v>593.03</v>
          </cell>
          <cell r="S105">
            <v>3.16</v>
          </cell>
          <cell r="T105">
            <v>785.37</v>
          </cell>
          <cell r="U105">
            <v>3.22</v>
          </cell>
          <cell r="V105">
            <v>2.4300000000000002</v>
          </cell>
          <cell r="W105">
            <v>1.7</v>
          </cell>
          <cell r="X105">
            <v>1.59</v>
          </cell>
          <cell r="Y105">
            <v>1.04</v>
          </cell>
          <cell r="Z105">
            <v>1.02</v>
          </cell>
          <cell r="AA105">
            <v>1.02</v>
          </cell>
          <cell r="BA105">
            <v>4</v>
          </cell>
        </row>
        <row r="106">
          <cell r="I106">
            <v>0.84</v>
          </cell>
          <cell r="J106">
            <v>5045.2299999999996</v>
          </cell>
          <cell r="K106">
            <v>0.98</v>
          </cell>
          <cell r="L106">
            <v>2569.2399999999998</v>
          </cell>
          <cell r="M106">
            <v>1.24</v>
          </cell>
          <cell r="N106">
            <v>433.66</v>
          </cell>
          <cell r="O106">
            <v>1.6</v>
          </cell>
          <cell r="P106">
            <v>238.96</v>
          </cell>
          <cell r="Q106">
            <v>1.62</v>
          </cell>
          <cell r="R106">
            <v>411.63</v>
          </cell>
          <cell r="S106">
            <v>1.56</v>
          </cell>
          <cell r="T106">
            <v>545.14</v>
          </cell>
          <cell r="U106">
            <v>1.61</v>
          </cell>
          <cell r="V106">
            <v>-1.07</v>
          </cell>
          <cell r="W106">
            <v>-0.75</v>
          </cell>
          <cell r="X106">
            <v>-0.7</v>
          </cell>
          <cell r="Y106">
            <v>-0.46</v>
          </cell>
          <cell r="Z106">
            <v>-0.45</v>
          </cell>
          <cell r="AA106">
            <v>-0.45</v>
          </cell>
        </row>
        <row r="107">
          <cell r="I107">
            <v>0.98</v>
          </cell>
          <cell r="J107">
            <v>6451.44</v>
          </cell>
          <cell r="K107">
            <v>1.2</v>
          </cell>
          <cell r="L107">
            <v>3285.34</v>
          </cell>
          <cell r="M107">
            <v>1.53</v>
          </cell>
          <cell r="N107">
            <v>554.53</v>
          </cell>
          <cell r="O107">
            <v>1.98</v>
          </cell>
          <cell r="P107">
            <v>305.56</v>
          </cell>
          <cell r="Q107">
            <v>2.0099999999999998</v>
          </cell>
          <cell r="R107">
            <v>526.36</v>
          </cell>
          <cell r="S107">
            <v>1.93</v>
          </cell>
          <cell r="T107">
            <v>697.08</v>
          </cell>
          <cell r="U107">
            <v>2</v>
          </cell>
          <cell r="V107">
            <v>2.16</v>
          </cell>
          <cell r="W107">
            <v>1.51</v>
          </cell>
          <cell r="X107">
            <v>1.41</v>
          </cell>
          <cell r="Y107">
            <v>0.93</v>
          </cell>
          <cell r="Z107">
            <v>0.9</v>
          </cell>
          <cell r="AA107">
            <v>0.91</v>
          </cell>
          <cell r="BA107">
            <v>3</v>
          </cell>
        </row>
        <row r="108">
          <cell r="I108">
            <v>2.19</v>
          </cell>
          <cell r="J108">
            <v>5168.75</v>
          </cell>
          <cell r="K108">
            <v>1.75</v>
          </cell>
          <cell r="L108">
            <v>2632.14</v>
          </cell>
          <cell r="M108">
            <v>2.0099999999999998</v>
          </cell>
          <cell r="N108">
            <v>444.28</v>
          </cell>
          <cell r="O108">
            <v>2.58</v>
          </cell>
          <cell r="P108">
            <v>244.81</v>
          </cell>
          <cell r="Q108">
            <v>2.59</v>
          </cell>
          <cell r="R108">
            <v>421.71</v>
          </cell>
          <cell r="S108">
            <v>2.46</v>
          </cell>
          <cell r="T108">
            <v>558.48</v>
          </cell>
          <cell r="U108">
            <v>2.5099999999999998</v>
          </cell>
          <cell r="V108">
            <v>1.73</v>
          </cell>
          <cell r="W108">
            <v>1.21</v>
          </cell>
          <cell r="X108">
            <v>1.1299999999999999</v>
          </cell>
          <cell r="Y108">
            <v>0.74</v>
          </cell>
          <cell r="Z108">
            <v>0.72</v>
          </cell>
          <cell r="AA108">
            <v>0.73</v>
          </cell>
          <cell r="BA108">
            <v>4</v>
          </cell>
        </row>
        <row r="109">
          <cell r="I109">
            <v>1.31</v>
          </cell>
          <cell r="J109">
            <v>11145.12</v>
          </cell>
          <cell r="K109">
            <v>1.86</v>
          </cell>
          <cell r="L109">
            <v>5675.55</v>
          </cell>
          <cell r="M109">
            <v>2.4300000000000002</v>
          </cell>
          <cell r="N109">
            <v>957.98</v>
          </cell>
          <cell r="O109">
            <v>3.16</v>
          </cell>
          <cell r="P109">
            <v>527.87</v>
          </cell>
          <cell r="Q109">
            <v>3.21</v>
          </cell>
          <cell r="R109">
            <v>909.31</v>
          </cell>
          <cell r="S109">
            <v>3.09</v>
          </cell>
          <cell r="T109">
            <v>1204.23</v>
          </cell>
          <cell r="U109">
            <v>3.2</v>
          </cell>
          <cell r="V109">
            <v>3.72</v>
          </cell>
          <cell r="W109">
            <v>2.61</v>
          </cell>
          <cell r="X109">
            <v>2.4300000000000002</v>
          </cell>
          <cell r="Y109">
            <v>1.6</v>
          </cell>
          <cell r="Z109">
            <v>1.56</v>
          </cell>
          <cell r="AA109">
            <v>1.57</v>
          </cell>
          <cell r="BA109">
            <v>4</v>
          </cell>
        </row>
        <row r="110">
          <cell r="I110">
            <v>0.43</v>
          </cell>
          <cell r="J110">
            <v>2118.81</v>
          </cell>
          <cell r="K110">
            <v>0.45</v>
          </cell>
          <cell r="L110">
            <v>1078.98</v>
          </cell>
          <cell r="M110">
            <v>0.56000000000000005</v>
          </cell>
          <cell r="N110">
            <v>182.12</v>
          </cell>
          <cell r="O110">
            <v>0.72</v>
          </cell>
          <cell r="P110">
            <v>100.35</v>
          </cell>
          <cell r="Q110">
            <v>0.73</v>
          </cell>
          <cell r="R110">
            <v>172.87</v>
          </cell>
          <cell r="S110">
            <v>0.7</v>
          </cell>
          <cell r="T110">
            <v>228.94</v>
          </cell>
          <cell r="U110">
            <v>0.72</v>
          </cell>
          <cell r="V110">
            <v>0.71</v>
          </cell>
          <cell r="W110">
            <v>0.5</v>
          </cell>
          <cell r="X110">
            <v>0.46</v>
          </cell>
          <cell r="Y110">
            <v>0.3</v>
          </cell>
          <cell r="Z110">
            <v>0.3</v>
          </cell>
          <cell r="AA110">
            <v>0.3</v>
          </cell>
          <cell r="BA110">
            <v>1</v>
          </cell>
        </row>
        <row r="111">
          <cell r="I111">
            <v>0.93</v>
          </cell>
          <cell r="J111">
            <v>5814.84</v>
          </cell>
          <cell r="K111">
            <v>1.1100000000000001</v>
          </cell>
          <cell r="L111">
            <v>2961.16</v>
          </cell>
          <cell r="M111">
            <v>1.4</v>
          </cell>
          <cell r="N111">
            <v>499.82</v>
          </cell>
          <cell r="O111">
            <v>1.82</v>
          </cell>
          <cell r="P111">
            <v>275.41000000000003</v>
          </cell>
          <cell r="Q111">
            <v>1.85</v>
          </cell>
          <cell r="R111">
            <v>474.42</v>
          </cell>
          <cell r="S111">
            <v>1.77</v>
          </cell>
          <cell r="T111">
            <v>628.29</v>
          </cell>
          <cell r="U111">
            <v>1.83</v>
          </cell>
          <cell r="V111">
            <v>1.94</v>
          </cell>
          <cell r="W111">
            <v>1.36</v>
          </cell>
          <cell r="X111">
            <v>1.27</v>
          </cell>
          <cell r="Y111">
            <v>0.84</v>
          </cell>
          <cell r="Z111">
            <v>0.81</v>
          </cell>
          <cell r="AA111">
            <v>0.82</v>
          </cell>
          <cell r="BA111">
            <v>2</v>
          </cell>
        </row>
        <row r="112">
          <cell r="I112">
            <v>0.84</v>
          </cell>
          <cell r="J112">
            <v>5662.82</v>
          </cell>
          <cell r="K112">
            <v>1.04</v>
          </cell>
          <cell r="L112">
            <v>2883.74</v>
          </cell>
          <cell r="M112">
            <v>1.33</v>
          </cell>
          <cell r="N112">
            <v>486.75</v>
          </cell>
          <cell r="O112">
            <v>1.73</v>
          </cell>
          <cell r="P112">
            <v>268.20999999999998</v>
          </cell>
          <cell r="Q112">
            <v>1.75</v>
          </cell>
          <cell r="R112">
            <v>462.02</v>
          </cell>
          <cell r="S112">
            <v>1.68</v>
          </cell>
          <cell r="T112">
            <v>611.87</v>
          </cell>
          <cell r="U112">
            <v>1.74</v>
          </cell>
          <cell r="V112">
            <v>1.89</v>
          </cell>
          <cell r="W112">
            <v>1.32</v>
          </cell>
          <cell r="X112">
            <v>1.24</v>
          </cell>
          <cell r="Y112">
            <v>0.81</v>
          </cell>
          <cell r="Z112">
            <v>0.79</v>
          </cell>
          <cell r="AA112">
            <v>0.8</v>
          </cell>
          <cell r="BA112">
            <v>2</v>
          </cell>
        </row>
        <row r="113">
          <cell r="I113">
            <v>1.21</v>
          </cell>
          <cell r="J113">
            <v>8380.2199999999993</v>
          </cell>
          <cell r="K113">
            <v>1.52</v>
          </cell>
          <cell r="L113">
            <v>4267.55</v>
          </cell>
          <cell r="M113">
            <v>1.95</v>
          </cell>
          <cell r="N113">
            <v>720.32</v>
          </cell>
          <cell r="O113">
            <v>2.5299999999999998</v>
          </cell>
          <cell r="P113">
            <v>396.91</v>
          </cell>
          <cell r="Q113">
            <v>2.56</v>
          </cell>
          <cell r="R113">
            <v>683.73</v>
          </cell>
          <cell r="S113">
            <v>2.4700000000000002</v>
          </cell>
          <cell r="T113">
            <v>905.48</v>
          </cell>
          <cell r="U113">
            <v>2.5499999999999998</v>
          </cell>
          <cell r="V113">
            <v>4.03</v>
          </cell>
          <cell r="W113">
            <v>2.82</v>
          </cell>
          <cell r="X113">
            <v>2.64</v>
          </cell>
          <cell r="Y113">
            <v>1.73</v>
          </cell>
          <cell r="Z113">
            <v>1.69</v>
          </cell>
          <cell r="AA113">
            <v>1.7</v>
          </cell>
          <cell r="BA113">
            <v>6763</v>
          </cell>
        </row>
        <row r="114">
          <cell r="I114">
            <v>4.68</v>
          </cell>
          <cell r="J114">
            <v>5045.2299999999996</v>
          </cell>
          <cell r="K114">
            <v>3.14</v>
          </cell>
          <cell r="L114">
            <v>2569.2399999999998</v>
          </cell>
          <cell r="M114">
            <v>3.4</v>
          </cell>
          <cell r="N114">
            <v>433.66</v>
          </cell>
          <cell r="O114">
            <v>4.3099999999999996</v>
          </cell>
          <cell r="P114">
            <v>238.96</v>
          </cell>
          <cell r="Q114">
            <v>4.3099999999999996</v>
          </cell>
          <cell r="R114">
            <v>411.63</v>
          </cell>
          <cell r="S114">
            <v>4.0599999999999996</v>
          </cell>
          <cell r="T114">
            <v>545.14</v>
          </cell>
          <cell r="U114">
            <v>4.09</v>
          </cell>
          <cell r="V114">
            <v>6.47</v>
          </cell>
          <cell r="W114">
            <v>4.53</v>
          </cell>
          <cell r="X114">
            <v>4.2300000000000004</v>
          </cell>
          <cell r="Y114">
            <v>2.78</v>
          </cell>
          <cell r="Z114">
            <v>2.71</v>
          </cell>
          <cell r="AA114">
            <v>2.73</v>
          </cell>
          <cell r="BA114">
            <v>26257</v>
          </cell>
        </row>
        <row r="115">
          <cell r="I115">
            <v>0.65</v>
          </cell>
          <cell r="J115">
            <v>4484.6499999999996</v>
          </cell>
          <cell r="K115">
            <v>0.81</v>
          </cell>
          <cell r="L115">
            <v>2283.77</v>
          </cell>
          <cell r="M115">
            <v>1.04</v>
          </cell>
          <cell r="N115">
            <v>385.48</v>
          </cell>
          <cell r="O115">
            <v>1.36</v>
          </cell>
          <cell r="P115">
            <v>212.41</v>
          </cell>
          <cell r="Q115">
            <v>1.38</v>
          </cell>
          <cell r="R115">
            <v>365.9</v>
          </cell>
          <cell r="S115">
            <v>1.32</v>
          </cell>
          <cell r="T115">
            <v>484.57</v>
          </cell>
          <cell r="U115">
            <v>1.37</v>
          </cell>
          <cell r="V115">
            <v>2.16</v>
          </cell>
          <cell r="W115">
            <v>1.51</v>
          </cell>
          <cell r="X115">
            <v>1.41</v>
          </cell>
          <cell r="Y115">
            <v>0.93</v>
          </cell>
          <cell r="Z115">
            <v>0.9</v>
          </cell>
          <cell r="AA115">
            <v>0.91</v>
          </cell>
          <cell r="BA115">
            <v>3646</v>
          </cell>
        </row>
        <row r="116">
          <cell r="I116">
            <v>1.05</v>
          </cell>
          <cell r="J116">
            <v>6869.5</v>
          </cell>
          <cell r="K116">
            <v>1.28</v>
          </cell>
          <cell r="L116">
            <v>3498.23</v>
          </cell>
          <cell r="M116">
            <v>1.63</v>
          </cell>
          <cell r="N116">
            <v>590.47</v>
          </cell>
          <cell r="O116">
            <v>2.12</v>
          </cell>
          <cell r="P116">
            <v>325.36</v>
          </cell>
          <cell r="Q116">
            <v>2.14</v>
          </cell>
          <cell r="R116">
            <v>560.47</v>
          </cell>
          <cell r="S116">
            <v>2.06</v>
          </cell>
          <cell r="T116">
            <v>742.25</v>
          </cell>
          <cell r="U116">
            <v>2.13</v>
          </cell>
          <cell r="V116">
            <v>2.2999999999999998</v>
          </cell>
          <cell r="W116">
            <v>1.61</v>
          </cell>
          <cell r="X116">
            <v>1.5</v>
          </cell>
          <cell r="Y116">
            <v>0.99</v>
          </cell>
          <cell r="Z116">
            <v>0.96</v>
          </cell>
          <cell r="AA116">
            <v>0.97</v>
          </cell>
          <cell r="BA116">
            <v>3</v>
          </cell>
        </row>
        <row r="117">
          <cell r="I117">
            <v>0.6</v>
          </cell>
          <cell r="J117">
            <v>4038.09</v>
          </cell>
          <cell r="K117">
            <v>0.74</v>
          </cell>
          <cell r="L117">
            <v>2056.36</v>
          </cell>
          <cell r="M117">
            <v>0.95</v>
          </cell>
          <cell r="N117">
            <v>347.09</v>
          </cell>
          <cell r="O117">
            <v>1.23</v>
          </cell>
          <cell r="P117">
            <v>191.26</v>
          </cell>
          <cell r="Q117">
            <v>1.25</v>
          </cell>
          <cell r="R117">
            <v>329.46</v>
          </cell>
          <cell r="S117">
            <v>1.2</v>
          </cell>
          <cell r="T117">
            <v>436.32</v>
          </cell>
          <cell r="U117">
            <v>1.24</v>
          </cell>
          <cell r="V117">
            <v>1.35</v>
          </cell>
          <cell r="W117">
            <v>0.94</v>
          </cell>
          <cell r="X117">
            <v>0.88</v>
          </cell>
          <cell r="Y117">
            <v>0.57999999999999996</v>
          </cell>
          <cell r="Z117">
            <v>0.56000000000000005</v>
          </cell>
          <cell r="AA117">
            <v>0.56999999999999995</v>
          </cell>
          <cell r="BA117">
            <v>4</v>
          </cell>
        </row>
        <row r="118">
          <cell r="I118">
            <v>0.74</v>
          </cell>
          <cell r="J118">
            <v>6860</v>
          </cell>
          <cell r="K118">
            <v>1.1000000000000001</v>
          </cell>
          <cell r="L118">
            <v>3493.39</v>
          </cell>
          <cell r="M118">
            <v>1.46</v>
          </cell>
          <cell r="N118">
            <v>589.65</v>
          </cell>
          <cell r="O118">
            <v>1.9</v>
          </cell>
          <cell r="P118">
            <v>324.91000000000003</v>
          </cell>
          <cell r="Q118">
            <v>1.93</v>
          </cell>
          <cell r="R118">
            <v>559.70000000000005</v>
          </cell>
          <cell r="S118">
            <v>1.86</v>
          </cell>
          <cell r="T118">
            <v>741.22</v>
          </cell>
          <cell r="U118">
            <v>1.93</v>
          </cell>
          <cell r="V118">
            <v>2.29</v>
          </cell>
          <cell r="W118">
            <v>1.6</v>
          </cell>
          <cell r="X118">
            <v>1.5</v>
          </cell>
          <cell r="Y118">
            <v>0.99</v>
          </cell>
          <cell r="Z118">
            <v>0.96</v>
          </cell>
          <cell r="AA118">
            <v>0.97</v>
          </cell>
          <cell r="BA118">
            <v>5</v>
          </cell>
        </row>
        <row r="119">
          <cell r="I119">
            <v>0.86</v>
          </cell>
          <cell r="J119">
            <v>8237.7000000000007</v>
          </cell>
          <cell r="K119">
            <v>1.31</v>
          </cell>
          <cell r="L119">
            <v>4194.97</v>
          </cell>
          <cell r="M119">
            <v>1.73</v>
          </cell>
          <cell r="N119">
            <v>708.07</v>
          </cell>
          <cell r="O119">
            <v>2.2599999999999998</v>
          </cell>
          <cell r="P119">
            <v>390.16</v>
          </cell>
          <cell r="Q119">
            <v>2.29</v>
          </cell>
          <cell r="R119">
            <v>672.1</v>
          </cell>
          <cell r="S119">
            <v>2.21</v>
          </cell>
          <cell r="T119">
            <v>890.08</v>
          </cell>
          <cell r="U119">
            <v>2.2999999999999998</v>
          </cell>
          <cell r="V119">
            <v>2.75</v>
          </cell>
          <cell r="W119">
            <v>1.93</v>
          </cell>
          <cell r="X119">
            <v>1.8</v>
          </cell>
          <cell r="Y119">
            <v>1.18</v>
          </cell>
          <cell r="Z119">
            <v>1.1499999999999999</v>
          </cell>
          <cell r="AA119">
            <v>1.1599999999999999</v>
          </cell>
          <cell r="BA119">
            <v>8</v>
          </cell>
        </row>
        <row r="120">
          <cell r="I120">
            <v>0.95</v>
          </cell>
          <cell r="J120">
            <v>7268.56</v>
          </cell>
          <cell r="K120">
            <v>1.26</v>
          </cell>
          <cell r="L120">
            <v>3701.45</v>
          </cell>
          <cell r="M120">
            <v>1.63</v>
          </cell>
          <cell r="N120">
            <v>624.77</v>
          </cell>
          <cell r="O120">
            <v>2.12</v>
          </cell>
          <cell r="P120">
            <v>344.26</v>
          </cell>
          <cell r="Q120">
            <v>2.15</v>
          </cell>
          <cell r="R120">
            <v>593.03</v>
          </cell>
          <cell r="S120">
            <v>2.0699999999999998</v>
          </cell>
          <cell r="T120">
            <v>785.37</v>
          </cell>
          <cell r="U120">
            <v>2.15</v>
          </cell>
          <cell r="V120">
            <v>2.4300000000000002</v>
          </cell>
          <cell r="W120">
            <v>1.7</v>
          </cell>
          <cell r="X120">
            <v>1.59</v>
          </cell>
          <cell r="Y120">
            <v>1.04</v>
          </cell>
          <cell r="Z120">
            <v>1.02</v>
          </cell>
          <cell r="AA120">
            <v>1.02</v>
          </cell>
          <cell r="BA120">
            <v>6</v>
          </cell>
        </row>
        <row r="121">
          <cell r="I121">
            <v>0.65</v>
          </cell>
          <cell r="J121">
            <v>5634.32</v>
          </cell>
          <cell r="K121">
            <v>0.93</v>
          </cell>
          <cell r="L121">
            <v>2869.23</v>
          </cell>
          <cell r="M121">
            <v>1.22</v>
          </cell>
          <cell r="N121">
            <v>484.3</v>
          </cell>
          <cell r="O121">
            <v>1.58</v>
          </cell>
          <cell r="P121">
            <v>266.86</v>
          </cell>
          <cell r="Q121">
            <v>1.61</v>
          </cell>
          <cell r="R121">
            <v>459.69</v>
          </cell>
          <cell r="S121">
            <v>1.55</v>
          </cell>
          <cell r="T121">
            <v>608.79</v>
          </cell>
          <cell r="U121">
            <v>1.61</v>
          </cell>
          <cell r="V121">
            <v>1.88</v>
          </cell>
          <cell r="W121">
            <v>1.32</v>
          </cell>
          <cell r="X121">
            <v>1.23</v>
          </cell>
          <cell r="Y121">
            <v>0.81</v>
          </cell>
          <cell r="Z121">
            <v>0.79</v>
          </cell>
          <cell r="AA121">
            <v>0.79</v>
          </cell>
          <cell r="BA121">
            <v>2</v>
          </cell>
        </row>
        <row r="122">
          <cell r="I122">
            <v>0.77</v>
          </cell>
          <cell r="J122">
            <v>3040.44</v>
          </cell>
          <cell r="K122">
            <v>0.74</v>
          </cell>
          <cell r="L122">
            <v>1548.32</v>
          </cell>
          <cell r="M122">
            <v>0.89</v>
          </cell>
          <cell r="N122">
            <v>261.33999999999997</v>
          </cell>
          <cell r="O122">
            <v>1.1499999999999999</v>
          </cell>
          <cell r="P122">
            <v>144.01</v>
          </cell>
          <cell r="Q122">
            <v>1.1599999999999999</v>
          </cell>
          <cell r="R122">
            <v>248.06</v>
          </cell>
          <cell r="S122">
            <v>1.1100000000000001</v>
          </cell>
          <cell r="T122">
            <v>328.52</v>
          </cell>
          <cell r="U122">
            <v>1.1399999999999999</v>
          </cell>
          <cell r="V122">
            <v>1.02</v>
          </cell>
          <cell r="W122">
            <v>0.71</v>
          </cell>
          <cell r="X122">
            <v>0.66</v>
          </cell>
          <cell r="Y122">
            <v>0.44</v>
          </cell>
          <cell r="Z122">
            <v>0.43</v>
          </cell>
          <cell r="AA122">
            <v>0.43</v>
          </cell>
          <cell r="BA122">
            <v>4</v>
          </cell>
        </row>
        <row r="123">
          <cell r="I123">
            <v>0.61</v>
          </cell>
          <cell r="J123">
            <v>4247.12</v>
          </cell>
          <cell r="K123">
            <v>0.77</v>
          </cell>
          <cell r="L123">
            <v>2162.81</v>
          </cell>
          <cell r="M123">
            <v>0.99</v>
          </cell>
          <cell r="N123">
            <v>365.06</v>
          </cell>
          <cell r="O123">
            <v>1.28</v>
          </cell>
          <cell r="P123">
            <v>201.16</v>
          </cell>
          <cell r="Q123">
            <v>1.3</v>
          </cell>
          <cell r="R123">
            <v>346.52</v>
          </cell>
          <cell r="S123">
            <v>1.25</v>
          </cell>
          <cell r="T123">
            <v>458.9</v>
          </cell>
          <cell r="U123">
            <v>1.29</v>
          </cell>
          <cell r="V123">
            <v>1.42</v>
          </cell>
          <cell r="W123">
            <v>0.99</v>
          </cell>
          <cell r="X123">
            <v>0.93</v>
          </cell>
          <cell r="Y123">
            <v>0.61</v>
          </cell>
          <cell r="Z123">
            <v>0.59</v>
          </cell>
          <cell r="AA123">
            <v>0.6</v>
          </cell>
          <cell r="BA123">
            <v>3</v>
          </cell>
        </row>
        <row r="124">
          <cell r="I124">
            <v>0.73</v>
          </cell>
          <cell r="J124">
            <v>4199.6099999999997</v>
          </cell>
          <cell r="K124">
            <v>0.83</v>
          </cell>
          <cell r="L124">
            <v>2138.61</v>
          </cell>
          <cell r="M124">
            <v>1.05</v>
          </cell>
          <cell r="N124">
            <v>360.98</v>
          </cell>
          <cell r="O124">
            <v>1.36</v>
          </cell>
          <cell r="P124">
            <v>198.91</v>
          </cell>
          <cell r="Q124">
            <v>1.38</v>
          </cell>
          <cell r="R124">
            <v>342.64</v>
          </cell>
          <cell r="S124">
            <v>1.32</v>
          </cell>
          <cell r="T124">
            <v>453.77</v>
          </cell>
          <cell r="U124">
            <v>1.36</v>
          </cell>
          <cell r="V124">
            <v>2.15</v>
          </cell>
          <cell r="W124">
            <v>1.51</v>
          </cell>
          <cell r="X124">
            <v>1.41</v>
          </cell>
          <cell r="Y124">
            <v>0.93</v>
          </cell>
          <cell r="Z124">
            <v>0.9</v>
          </cell>
          <cell r="AA124">
            <v>0.91</v>
          </cell>
          <cell r="BA124">
            <v>4121</v>
          </cell>
        </row>
        <row r="125">
          <cell r="I125">
            <v>2</v>
          </cell>
          <cell r="J125">
            <v>2622.38</v>
          </cell>
          <cell r="K125">
            <v>1.38</v>
          </cell>
          <cell r="L125">
            <v>1335.42</v>
          </cell>
          <cell r="M125">
            <v>1.52</v>
          </cell>
          <cell r="N125">
            <v>225.41</v>
          </cell>
          <cell r="O125">
            <v>1.93</v>
          </cell>
          <cell r="P125">
            <v>124.2</v>
          </cell>
          <cell r="Q125">
            <v>1.94</v>
          </cell>
          <cell r="R125">
            <v>213.96</v>
          </cell>
          <cell r="S125">
            <v>1.83</v>
          </cell>
          <cell r="T125">
            <v>283.35000000000002</v>
          </cell>
          <cell r="U125">
            <v>1.84</v>
          </cell>
          <cell r="V125">
            <v>2.92</v>
          </cell>
          <cell r="W125">
            <v>2.04</v>
          </cell>
          <cell r="X125">
            <v>1.91</v>
          </cell>
          <cell r="Y125">
            <v>1.25</v>
          </cell>
          <cell r="Z125">
            <v>1.22</v>
          </cell>
          <cell r="AA125">
            <v>1.23</v>
          </cell>
          <cell r="BA125">
            <v>11194</v>
          </cell>
        </row>
        <row r="126">
          <cell r="I126">
            <v>2.68</v>
          </cell>
          <cell r="J126">
            <v>4199.6099999999997</v>
          </cell>
          <cell r="K126">
            <v>1.93</v>
          </cell>
          <cell r="L126">
            <v>2138.61</v>
          </cell>
          <cell r="M126">
            <v>2.14</v>
          </cell>
          <cell r="N126">
            <v>360.98</v>
          </cell>
          <cell r="O126">
            <v>2.73</v>
          </cell>
          <cell r="P126">
            <v>198.91</v>
          </cell>
          <cell r="Q126">
            <v>2.74</v>
          </cell>
          <cell r="R126">
            <v>342.64</v>
          </cell>
          <cell r="S126">
            <v>2.59</v>
          </cell>
          <cell r="T126">
            <v>453.77</v>
          </cell>
          <cell r="U126">
            <v>2.62</v>
          </cell>
          <cell r="V126">
            <v>1.41</v>
          </cell>
          <cell r="W126">
            <v>0.98</v>
          </cell>
          <cell r="X126">
            <v>0.92</v>
          </cell>
          <cell r="Y126">
            <v>0.6</v>
          </cell>
          <cell r="Z126">
            <v>0.59</v>
          </cell>
          <cell r="AA126">
            <v>0.59</v>
          </cell>
          <cell r="BA126">
            <v>5</v>
          </cell>
        </row>
        <row r="127">
          <cell r="I127">
            <v>0.47</v>
          </cell>
          <cell r="J127">
            <v>4484.6499999999996</v>
          </cell>
          <cell r="K127">
            <v>0.72</v>
          </cell>
          <cell r="L127">
            <v>2283.77</v>
          </cell>
          <cell r="M127">
            <v>0.95</v>
          </cell>
          <cell r="N127">
            <v>385.48</v>
          </cell>
          <cell r="O127">
            <v>1.23</v>
          </cell>
          <cell r="P127">
            <v>212.41</v>
          </cell>
          <cell r="Q127">
            <v>1.25</v>
          </cell>
          <cell r="R127">
            <v>365.9</v>
          </cell>
          <cell r="S127">
            <v>1.21</v>
          </cell>
          <cell r="T127">
            <v>484.57</v>
          </cell>
          <cell r="U127">
            <v>1.25</v>
          </cell>
          <cell r="V127">
            <v>1.5</v>
          </cell>
          <cell r="W127">
            <v>1.05</v>
          </cell>
          <cell r="X127">
            <v>0.98</v>
          </cell>
          <cell r="Y127">
            <v>0.64</v>
          </cell>
          <cell r="Z127">
            <v>0.63</v>
          </cell>
          <cell r="AA127">
            <v>0.63</v>
          </cell>
          <cell r="BA127">
            <v>3</v>
          </cell>
        </row>
        <row r="128">
          <cell r="I128">
            <v>0.64</v>
          </cell>
          <cell r="J128">
            <v>4969.22</v>
          </cell>
          <cell r="K128">
            <v>0.86</v>
          </cell>
          <cell r="L128">
            <v>2530.5300000000002</v>
          </cell>
          <cell r="M128">
            <v>1.1100000000000001</v>
          </cell>
          <cell r="N128">
            <v>427.13</v>
          </cell>
          <cell r="O128">
            <v>1.45</v>
          </cell>
          <cell r="P128">
            <v>235.36</v>
          </cell>
          <cell r="Q128">
            <v>1.47</v>
          </cell>
          <cell r="R128">
            <v>405.43</v>
          </cell>
          <cell r="S128">
            <v>1.41</v>
          </cell>
          <cell r="T128">
            <v>536.91999999999996</v>
          </cell>
          <cell r="U128">
            <v>1.46</v>
          </cell>
          <cell r="V128">
            <v>1.66</v>
          </cell>
          <cell r="W128">
            <v>1.1599999999999999</v>
          </cell>
          <cell r="X128">
            <v>1.0900000000000001</v>
          </cell>
          <cell r="Y128">
            <v>0.71</v>
          </cell>
          <cell r="Z128">
            <v>0.69</v>
          </cell>
          <cell r="AA128">
            <v>0.7</v>
          </cell>
          <cell r="BA128">
            <v>3</v>
          </cell>
        </row>
        <row r="129">
          <cell r="I129">
            <v>0.81</v>
          </cell>
          <cell r="J129">
            <v>3087.95</v>
          </cell>
          <cell r="K129">
            <v>0.76</v>
          </cell>
          <cell r="L129">
            <v>1572.51</v>
          </cell>
          <cell r="M129">
            <v>0.92</v>
          </cell>
          <cell r="N129">
            <v>265.43</v>
          </cell>
          <cell r="O129">
            <v>1.19</v>
          </cell>
          <cell r="P129">
            <v>146.26</v>
          </cell>
          <cell r="Q129">
            <v>1.2</v>
          </cell>
          <cell r="R129">
            <v>251.94</v>
          </cell>
          <cell r="S129">
            <v>1.1499999999999999</v>
          </cell>
          <cell r="T129">
            <v>333.65</v>
          </cell>
          <cell r="U129">
            <v>1.17</v>
          </cell>
          <cell r="V129">
            <v>1.86</v>
          </cell>
          <cell r="W129">
            <v>1.3</v>
          </cell>
          <cell r="X129">
            <v>1.21</v>
          </cell>
          <cell r="Y129">
            <v>0.8</v>
          </cell>
          <cell r="Z129">
            <v>0.78</v>
          </cell>
          <cell r="AA129">
            <v>0.78</v>
          </cell>
          <cell r="BA129">
            <v>4527</v>
          </cell>
        </row>
        <row r="130">
          <cell r="I130">
            <v>1.74</v>
          </cell>
          <cell r="J130">
            <v>4646.17</v>
          </cell>
          <cell r="K130">
            <v>1.45</v>
          </cell>
          <cell r="L130">
            <v>2366.02</v>
          </cell>
          <cell r="M130">
            <v>1.68</v>
          </cell>
          <cell r="N130">
            <v>399.36</v>
          </cell>
          <cell r="O130">
            <v>2.16</v>
          </cell>
          <cell r="P130">
            <v>220.06</v>
          </cell>
          <cell r="Q130">
            <v>2.17</v>
          </cell>
          <cell r="R130">
            <v>379.07</v>
          </cell>
          <cell r="S130">
            <v>2.0699999999999998</v>
          </cell>
          <cell r="T130">
            <v>502.02</v>
          </cell>
          <cell r="U130">
            <v>2.11</v>
          </cell>
          <cell r="V130">
            <v>1.55</v>
          </cell>
          <cell r="W130">
            <v>1.0900000000000001</v>
          </cell>
          <cell r="X130">
            <v>1.02</v>
          </cell>
          <cell r="Y130">
            <v>0.67</v>
          </cell>
          <cell r="Z130">
            <v>0.65</v>
          </cell>
          <cell r="AA130">
            <v>0.66</v>
          </cell>
          <cell r="BA130">
            <v>3</v>
          </cell>
        </row>
        <row r="131">
          <cell r="I131">
            <v>2.29</v>
          </cell>
          <cell r="J131">
            <v>4237.62</v>
          </cell>
          <cell r="K131">
            <v>1.71</v>
          </cell>
          <cell r="L131">
            <v>2157.9699999999998</v>
          </cell>
          <cell r="M131">
            <v>1.93</v>
          </cell>
          <cell r="N131">
            <v>364.25</v>
          </cell>
          <cell r="O131">
            <v>2.46</v>
          </cell>
          <cell r="P131">
            <v>200.71</v>
          </cell>
          <cell r="Q131">
            <v>2.4700000000000002</v>
          </cell>
          <cell r="R131">
            <v>345.74</v>
          </cell>
          <cell r="S131">
            <v>2.34</v>
          </cell>
          <cell r="T131">
            <v>457.87</v>
          </cell>
          <cell r="U131">
            <v>2.37</v>
          </cell>
          <cell r="V131">
            <v>3.75</v>
          </cell>
          <cell r="W131">
            <v>2.63</v>
          </cell>
          <cell r="X131">
            <v>2.4500000000000002</v>
          </cell>
          <cell r="Y131">
            <v>1.61</v>
          </cell>
          <cell r="Z131">
            <v>1.57</v>
          </cell>
          <cell r="AA131">
            <v>1.58</v>
          </cell>
          <cell r="BA131">
            <v>12821</v>
          </cell>
        </row>
        <row r="132">
          <cell r="I132">
            <v>1.18</v>
          </cell>
          <cell r="J132">
            <v>5007.2299999999996</v>
          </cell>
          <cell r="K132">
            <v>1.17</v>
          </cell>
          <cell r="L132">
            <v>2549.89</v>
          </cell>
          <cell r="M132">
            <v>1.42</v>
          </cell>
          <cell r="N132">
            <v>430.4</v>
          </cell>
          <cell r="O132">
            <v>1.84</v>
          </cell>
          <cell r="P132">
            <v>237.16</v>
          </cell>
          <cell r="Q132">
            <v>1.86</v>
          </cell>
          <cell r="R132">
            <v>408.53</v>
          </cell>
          <cell r="S132">
            <v>1.78</v>
          </cell>
          <cell r="T132">
            <v>541.03</v>
          </cell>
          <cell r="U132">
            <v>1.82</v>
          </cell>
          <cell r="V132">
            <v>1.67</v>
          </cell>
          <cell r="W132">
            <v>1.17</v>
          </cell>
          <cell r="X132">
            <v>1.0900000000000001</v>
          </cell>
          <cell r="Y132">
            <v>0.72</v>
          </cell>
          <cell r="Z132">
            <v>0.7</v>
          </cell>
          <cell r="AA132">
            <v>0.71</v>
          </cell>
          <cell r="BA132">
            <v>1</v>
          </cell>
        </row>
        <row r="133">
          <cell r="I133">
            <v>0.73</v>
          </cell>
          <cell r="J133">
            <v>5377.78</v>
          </cell>
          <cell r="K133">
            <v>0.95</v>
          </cell>
          <cell r="L133">
            <v>2738.59</v>
          </cell>
          <cell r="M133">
            <v>1.23</v>
          </cell>
          <cell r="N133">
            <v>462.25</v>
          </cell>
          <cell r="O133">
            <v>1.59</v>
          </cell>
          <cell r="P133">
            <v>254.71</v>
          </cell>
          <cell r="Q133">
            <v>1.62</v>
          </cell>
          <cell r="R133">
            <v>438.76</v>
          </cell>
          <cell r="S133">
            <v>1.56</v>
          </cell>
          <cell r="T133">
            <v>581.07000000000005</v>
          </cell>
          <cell r="U133">
            <v>1.61</v>
          </cell>
          <cell r="V133">
            <v>1.8</v>
          </cell>
          <cell r="W133">
            <v>1.26</v>
          </cell>
          <cell r="X133">
            <v>1.18</v>
          </cell>
          <cell r="Y133">
            <v>0.77</v>
          </cell>
          <cell r="Z133">
            <v>0.75</v>
          </cell>
          <cell r="AA133">
            <v>0.76</v>
          </cell>
          <cell r="BA133">
            <v>4</v>
          </cell>
        </row>
        <row r="134">
          <cell r="I134">
            <v>2.33</v>
          </cell>
          <cell r="J134">
            <v>4342.13</v>
          </cell>
          <cell r="K134">
            <v>1.75</v>
          </cell>
          <cell r="L134">
            <v>2211.19</v>
          </cell>
          <cell r="M134">
            <v>1.97</v>
          </cell>
          <cell r="N134">
            <v>373.23</v>
          </cell>
          <cell r="O134">
            <v>2.5099999999999998</v>
          </cell>
          <cell r="P134">
            <v>205.66</v>
          </cell>
          <cell r="Q134">
            <v>2.52</v>
          </cell>
          <cell r="R134">
            <v>354.27</v>
          </cell>
          <cell r="S134">
            <v>2.39</v>
          </cell>
          <cell r="T134">
            <v>469.17</v>
          </cell>
          <cell r="U134">
            <v>2.42</v>
          </cell>
          <cell r="V134">
            <v>1.45</v>
          </cell>
          <cell r="W134">
            <v>1.02</v>
          </cell>
          <cell r="X134">
            <v>0.95</v>
          </cell>
          <cell r="Y134">
            <v>0.62</v>
          </cell>
          <cell r="Z134">
            <v>0.61</v>
          </cell>
          <cell r="AA134">
            <v>0.61</v>
          </cell>
          <cell r="BA134">
            <v>4</v>
          </cell>
        </row>
        <row r="135">
          <cell r="I135">
            <v>2.46</v>
          </cell>
          <cell r="J135">
            <v>6327.92</v>
          </cell>
          <cell r="K135">
            <v>2.02</v>
          </cell>
          <cell r="L135">
            <v>3222.44</v>
          </cell>
          <cell r="M135">
            <v>2.34</v>
          </cell>
          <cell r="N135">
            <v>543.91999999999996</v>
          </cell>
          <cell r="O135">
            <v>3</v>
          </cell>
          <cell r="P135">
            <v>299.70999999999998</v>
          </cell>
          <cell r="Q135">
            <v>3.02</v>
          </cell>
          <cell r="R135">
            <v>516.28</v>
          </cell>
          <cell r="S135">
            <v>2.87</v>
          </cell>
          <cell r="T135">
            <v>683.73</v>
          </cell>
          <cell r="U135">
            <v>2.93</v>
          </cell>
          <cell r="V135">
            <v>2.12</v>
          </cell>
          <cell r="W135">
            <v>1.4</v>
          </cell>
          <cell r="X135">
            <v>1.38</v>
          </cell>
          <cell r="Y135">
            <v>0.91</v>
          </cell>
          <cell r="Z135">
            <v>0.89</v>
          </cell>
          <cell r="AA135">
            <v>0.89</v>
          </cell>
          <cell r="BA135">
            <v>4</v>
          </cell>
        </row>
        <row r="136">
          <cell r="I136">
            <v>0.89</v>
          </cell>
          <cell r="J136">
            <v>5710.33</v>
          </cell>
          <cell r="K136">
            <v>1.07</v>
          </cell>
          <cell r="L136">
            <v>2907.93</v>
          </cell>
          <cell r="M136">
            <v>1.36</v>
          </cell>
          <cell r="N136">
            <v>490.83</v>
          </cell>
          <cell r="O136">
            <v>1.77</v>
          </cell>
          <cell r="P136">
            <v>270.45999999999998</v>
          </cell>
          <cell r="Q136">
            <v>1.79</v>
          </cell>
          <cell r="R136">
            <v>465.9</v>
          </cell>
          <cell r="S136">
            <v>1.72</v>
          </cell>
          <cell r="T136">
            <v>617</v>
          </cell>
          <cell r="U136">
            <v>1.78</v>
          </cell>
          <cell r="V136">
            <v>1.91</v>
          </cell>
          <cell r="W136">
            <v>1.34</v>
          </cell>
          <cell r="X136">
            <v>1.25</v>
          </cell>
          <cell r="Y136">
            <v>0.82</v>
          </cell>
          <cell r="Z136">
            <v>0.8</v>
          </cell>
          <cell r="AA136">
            <v>0.8</v>
          </cell>
          <cell r="BA136">
            <v>3</v>
          </cell>
        </row>
        <row r="137">
          <cell r="I137">
            <v>0.93</v>
          </cell>
          <cell r="J137">
            <v>6565.45</v>
          </cell>
          <cell r="K137">
            <v>1.18</v>
          </cell>
          <cell r="L137">
            <v>3343.4</v>
          </cell>
          <cell r="M137">
            <v>1.52</v>
          </cell>
          <cell r="N137">
            <v>564.34</v>
          </cell>
          <cell r="O137">
            <v>1.97</v>
          </cell>
          <cell r="P137">
            <v>310.95999999999998</v>
          </cell>
          <cell r="Q137">
            <v>2</v>
          </cell>
          <cell r="R137">
            <v>535.66</v>
          </cell>
          <cell r="S137">
            <v>1.92</v>
          </cell>
          <cell r="T137">
            <v>709.4</v>
          </cell>
          <cell r="U137">
            <v>1.99</v>
          </cell>
          <cell r="V137">
            <v>2.19</v>
          </cell>
          <cell r="W137">
            <v>1.53</v>
          </cell>
          <cell r="X137">
            <v>1.43</v>
          </cell>
          <cell r="Y137">
            <v>0.94</v>
          </cell>
          <cell r="Z137">
            <v>0.92</v>
          </cell>
          <cell r="AA137">
            <v>0.93</v>
          </cell>
          <cell r="BA137">
            <v>3</v>
          </cell>
        </row>
        <row r="138">
          <cell r="I138">
            <v>1.1299999999999999</v>
          </cell>
          <cell r="J138">
            <v>3439.5</v>
          </cell>
          <cell r="K138">
            <v>0.98</v>
          </cell>
          <cell r="L138">
            <v>1751.53</v>
          </cell>
          <cell r="M138">
            <v>1.1599999999999999</v>
          </cell>
          <cell r="N138">
            <v>295.64</v>
          </cell>
          <cell r="O138">
            <v>1.49</v>
          </cell>
          <cell r="P138">
            <v>162.91</v>
          </cell>
          <cell r="Q138">
            <v>1.5</v>
          </cell>
          <cell r="R138">
            <v>280.62</v>
          </cell>
          <cell r="S138">
            <v>1.43</v>
          </cell>
          <cell r="T138">
            <v>371.64</v>
          </cell>
          <cell r="U138">
            <v>1.46</v>
          </cell>
          <cell r="V138">
            <v>2.31</v>
          </cell>
          <cell r="W138">
            <v>1.61</v>
          </cell>
          <cell r="X138">
            <v>1.51</v>
          </cell>
          <cell r="Y138">
            <v>0.99</v>
          </cell>
          <cell r="Z138">
            <v>0.97</v>
          </cell>
          <cell r="AA138">
            <v>0.97</v>
          </cell>
          <cell r="BA138">
            <v>6351</v>
          </cell>
        </row>
        <row r="139">
          <cell r="I139">
            <v>0.56000000000000005</v>
          </cell>
          <cell r="J139">
            <v>3372.99</v>
          </cell>
          <cell r="K139">
            <v>0.65</v>
          </cell>
          <cell r="L139">
            <v>1717.67</v>
          </cell>
          <cell r="M139">
            <v>0.82</v>
          </cell>
          <cell r="N139">
            <v>289.93</v>
          </cell>
          <cell r="O139">
            <v>1.07</v>
          </cell>
          <cell r="P139">
            <v>159.76</v>
          </cell>
          <cell r="Q139">
            <v>1.08</v>
          </cell>
          <cell r="R139">
            <v>275.2</v>
          </cell>
          <cell r="S139">
            <v>1.04</v>
          </cell>
          <cell r="T139">
            <v>364.45</v>
          </cell>
          <cell r="U139">
            <v>1.07</v>
          </cell>
          <cell r="V139">
            <v>1.7</v>
          </cell>
          <cell r="W139">
            <v>1.19</v>
          </cell>
          <cell r="X139">
            <v>1.1100000000000001</v>
          </cell>
          <cell r="Y139">
            <v>0.73</v>
          </cell>
          <cell r="Z139">
            <v>0.71</v>
          </cell>
          <cell r="AA139">
            <v>0.72</v>
          </cell>
          <cell r="BA139">
            <v>3136</v>
          </cell>
        </row>
        <row r="140">
          <cell r="I140">
            <v>0.55000000000000004</v>
          </cell>
          <cell r="J140">
            <v>1539.22</v>
          </cell>
          <cell r="K140">
            <v>0.46</v>
          </cell>
          <cell r="L140">
            <v>783.84</v>
          </cell>
          <cell r="M140">
            <v>0.54</v>
          </cell>
          <cell r="N140">
            <v>132.30000000000001</v>
          </cell>
          <cell r="O140">
            <v>0.69</v>
          </cell>
          <cell r="P140">
            <v>72.900000000000006</v>
          </cell>
          <cell r="Q140">
            <v>0.7</v>
          </cell>
          <cell r="R140">
            <v>125.58</v>
          </cell>
          <cell r="S140">
            <v>0.67</v>
          </cell>
          <cell r="T140">
            <v>166.31</v>
          </cell>
          <cell r="U140">
            <v>0.68</v>
          </cell>
          <cell r="V140">
            <v>0.51</v>
          </cell>
          <cell r="W140">
            <v>0.36</v>
          </cell>
          <cell r="X140">
            <v>0.34</v>
          </cell>
          <cell r="Y140">
            <v>0.22</v>
          </cell>
          <cell r="Z140">
            <v>0.22</v>
          </cell>
          <cell r="AA140">
            <v>0.22</v>
          </cell>
          <cell r="BA140">
            <v>1</v>
          </cell>
        </row>
        <row r="141">
          <cell r="I141">
            <v>0.41</v>
          </cell>
          <cell r="J141">
            <v>4114.1000000000004</v>
          </cell>
          <cell r="K141">
            <v>0.65</v>
          </cell>
          <cell r="L141">
            <v>2095.0700000000002</v>
          </cell>
          <cell r="M141">
            <v>0.86</v>
          </cell>
          <cell r="N141">
            <v>353.63</v>
          </cell>
          <cell r="O141">
            <v>1.1200000000000001</v>
          </cell>
          <cell r="P141">
            <v>194.86</v>
          </cell>
          <cell r="Q141">
            <v>1.1299999999999999</v>
          </cell>
          <cell r="R141">
            <v>335.66</v>
          </cell>
          <cell r="S141">
            <v>1.0900000000000001</v>
          </cell>
          <cell r="T141">
            <v>444.53</v>
          </cell>
          <cell r="U141">
            <v>1.1399999999999999</v>
          </cell>
          <cell r="V141">
            <v>1.37</v>
          </cell>
          <cell r="W141">
            <v>0.96</v>
          </cell>
          <cell r="X141">
            <v>0.9</v>
          </cell>
          <cell r="Y141">
            <v>0.59</v>
          </cell>
          <cell r="Z141">
            <v>0.57999999999999996</v>
          </cell>
          <cell r="AA141">
            <v>0.57999999999999996</v>
          </cell>
          <cell r="BA141">
            <v>1</v>
          </cell>
        </row>
        <row r="142">
          <cell r="I142">
            <v>0.47</v>
          </cell>
          <cell r="J142">
            <v>7458.58</v>
          </cell>
          <cell r="K142">
            <v>1.01</v>
          </cell>
          <cell r="L142">
            <v>3798.22</v>
          </cell>
          <cell r="M142">
            <v>1.39</v>
          </cell>
          <cell r="N142">
            <v>641.1</v>
          </cell>
          <cell r="O142">
            <v>1.83</v>
          </cell>
          <cell r="P142">
            <v>353.26</v>
          </cell>
          <cell r="Q142">
            <v>1.86</v>
          </cell>
          <cell r="R142">
            <v>608.53</v>
          </cell>
          <cell r="S142">
            <v>1.8</v>
          </cell>
          <cell r="T142">
            <v>805.9</v>
          </cell>
          <cell r="U142">
            <v>1.88</v>
          </cell>
          <cell r="V142">
            <v>2.4900000000000002</v>
          </cell>
          <cell r="W142">
            <v>1.74</v>
          </cell>
          <cell r="X142">
            <v>1.63</v>
          </cell>
          <cell r="Y142">
            <v>1.07</v>
          </cell>
          <cell r="Z142">
            <v>1.04</v>
          </cell>
          <cell r="AA142">
            <v>1.05</v>
          </cell>
          <cell r="BA142">
            <v>1</v>
          </cell>
        </row>
        <row r="143">
          <cell r="I143">
            <v>0.65</v>
          </cell>
          <cell r="J143">
            <v>4788.7</v>
          </cell>
          <cell r="K143">
            <v>0.85</v>
          </cell>
          <cell r="L143">
            <v>2438.6</v>
          </cell>
          <cell r="M143">
            <v>1.0900000000000001</v>
          </cell>
          <cell r="N143">
            <v>411.61</v>
          </cell>
          <cell r="O143">
            <v>1.42</v>
          </cell>
          <cell r="P143">
            <v>226.81</v>
          </cell>
          <cell r="Q143">
            <v>1.44</v>
          </cell>
          <cell r="R143">
            <v>390.7</v>
          </cell>
          <cell r="S143">
            <v>1.38</v>
          </cell>
          <cell r="T143">
            <v>517.41999999999996</v>
          </cell>
          <cell r="U143">
            <v>1.43</v>
          </cell>
          <cell r="V143">
            <v>1.6</v>
          </cell>
          <cell r="W143">
            <v>1.1200000000000001</v>
          </cell>
          <cell r="X143">
            <v>1.05</v>
          </cell>
          <cell r="Y143">
            <v>0.69</v>
          </cell>
          <cell r="Z143">
            <v>0.67</v>
          </cell>
          <cell r="AA143">
            <v>0.67</v>
          </cell>
          <cell r="BA143">
            <v>3</v>
          </cell>
        </row>
        <row r="144">
          <cell r="I144">
            <v>1.79</v>
          </cell>
          <cell r="J144">
            <v>4104.6000000000004</v>
          </cell>
          <cell r="K144">
            <v>1.42</v>
          </cell>
          <cell r="L144">
            <v>2090.23</v>
          </cell>
          <cell r="M144">
            <v>1.63</v>
          </cell>
          <cell r="N144">
            <v>352.81</v>
          </cell>
          <cell r="O144">
            <v>2.09</v>
          </cell>
          <cell r="P144">
            <v>194.41</v>
          </cell>
          <cell r="Q144">
            <v>2.1</v>
          </cell>
          <cell r="R144">
            <v>334.89</v>
          </cell>
          <cell r="S144">
            <v>1.99</v>
          </cell>
          <cell r="T144">
            <v>443.5</v>
          </cell>
          <cell r="U144">
            <v>2.0299999999999998</v>
          </cell>
          <cell r="V144">
            <v>1.37</v>
          </cell>
          <cell r="W144">
            <v>0.96</v>
          </cell>
          <cell r="X144">
            <v>0.9</v>
          </cell>
          <cell r="Y144">
            <v>0.59</v>
          </cell>
          <cell r="Z144">
            <v>0.56999999999999995</v>
          </cell>
          <cell r="AA144">
            <v>0.57999999999999996</v>
          </cell>
          <cell r="BA144">
            <v>3</v>
          </cell>
        </row>
        <row r="145">
          <cell r="I145">
            <v>1.41</v>
          </cell>
          <cell r="J145">
            <v>5140.25</v>
          </cell>
          <cell r="K145">
            <v>1.31</v>
          </cell>
          <cell r="L145">
            <v>2617.62</v>
          </cell>
          <cell r="M145">
            <v>1.57</v>
          </cell>
          <cell r="N145">
            <v>441.83</v>
          </cell>
          <cell r="O145">
            <v>2.02</v>
          </cell>
          <cell r="P145">
            <v>243.46</v>
          </cell>
          <cell r="Q145">
            <v>2.04</v>
          </cell>
          <cell r="R145">
            <v>419.38</v>
          </cell>
          <cell r="S145">
            <v>1.95</v>
          </cell>
          <cell r="T145">
            <v>555.4</v>
          </cell>
          <cell r="U145">
            <v>2</v>
          </cell>
          <cell r="V145">
            <v>1.72</v>
          </cell>
          <cell r="W145">
            <v>1.2</v>
          </cell>
          <cell r="X145">
            <v>1.1200000000000001</v>
          </cell>
          <cell r="Y145">
            <v>0.74</v>
          </cell>
          <cell r="Z145">
            <v>0.72</v>
          </cell>
          <cell r="AA145">
            <v>0.72</v>
          </cell>
          <cell r="BA145">
            <v>2</v>
          </cell>
        </row>
        <row r="146">
          <cell r="I146">
            <v>0.59</v>
          </cell>
          <cell r="J146">
            <v>3753.04</v>
          </cell>
          <cell r="K146">
            <v>0.71</v>
          </cell>
          <cell r="L146">
            <v>1911.2</v>
          </cell>
          <cell r="M146">
            <v>0.9</v>
          </cell>
          <cell r="N146">
            <v>322.58999999999997</v>
          </cell>
          <cell r="O146">
            <v>1.17</v>
          </cell>
          <cell r="P146">
            <v>177.76</v>
          </cell>
          <cell r="Q146">
            <v>1.18</v>
          </cell>
          <cell r="R146">
            <v>306.2</v>
          </cell>
          <cell r="S146">
            <v>1.1399999999999999</v>
          </cell>
          <cell r="T146">
            <v>405.52</v>
          </cell>
          <cell r="U146">
            <v>1.17</v>
          </cell>
          <cell r="V146">
            <v>1.25</v>
          </cell>
          <cell r="W146">
            <v>0.88</v>
          </cell>
          <cell r="X146">
            <v>0.82</v>
          </cell>
          <cell r="Y146">
            <v>0.54</v>
          </cell>
          <cell r="Z146">
            <v>0.52</v>
          </cell>
          <cell r="AA146">
            <v>0.53</v>
          </cell>
          <cell r="BA146">
            <v>1</v>
          </cell>
        </row>
        <row r="147">
          <cell r="I147">
            <v>0.21</v>
          </cell>
          <cell r="J147">
            <v>1510.72</v>
          </cell>
          <cell r="K147">
            <v>0.27</v>
          </cell>
          <cell r="L147">
            <v>769.32</v>
          </cell>
          <cell r="M147">
            <v>0.35</v>
          </cell>
          <cell r="N147">
            <v>129.85</v>
          </cell>
          <cell r="O147">
            <v>0.45</v>
          </cell>
          <cell r="P147">
            <v>71.55</v>
          </cell>
          <cell r="Q147">
            <v>0.46</v>
          </cell>
          <cell r="R147">
            <v>123.26</v>
          </cell>
          <cell r="S147">
            <v>0.44</v>
          </cell>
          <cell r="T147">
            <v>163.22999999999999</v>
          </cell>
          <cell r="U147">
            <v>0.46</v>
          </cell>
          <cell r="V147">
            <v>0.5</v>
          </cell>
          <cell r="W147">
            <v>0.35</v>
          </cell>
          <cell r="X147">
            <v>0.33</v>
          </cell>
          <cell r="Y147">
            <v>0.22</v>
          </cell>
          <cell r="Z147">
            <v>0.21</v>
          </cell>
          <cell r="AA147">
            <v>0.21</v>
          </cell>
          <cell r="BA147">
            <v>0</v>
          </cell>
        </row>
        <row r="148">
          <cell r="I148">
            <v>0.26</v>
          </cell>
          <cell r="J148">
            <v>1624.74</v>
          </cell>
          <cell r="K148">
            <v>0.31</v>
          </cell>
          <cell r="L148">
            <v>827.38</v>
          </cell>
          <cell r="M148">
            <v>0.39</v>
          </cell>
          <cell r="N148">
            <v>139.65</v>
          </cell>
          <cell r="O148">
            <v>0.51</v>
          </cell>
          <cell r="P148">
            <v>76.95</v>
          </cell>
          <cell r="Q148">
            <v>0.52</v>
          </cell>
          <cell r="R148">
            <v>132.56</v>
          </cell>
          <cell r="S148">
            <v>0.5</v>
          </cell>
          <cell r="T148">
            <v>175.55</v>
          </cell>
          <cell r="U148">
            <v>0.51</v>
          </cell>
          <cell r="V148">
            <v>0.54</v>
          </cell>
          <cell r="W148">
            <v>0.38</v>
          </cell>
          <cell r="X148">
            <v>0.35</v>
          </cell>
          <cell r="Y148">
            <v>0.23</v>
          </cell>
          <cell r="Z148">
            <v>0.23</v>
          </cell>
          <cell r="AA148">
            <v>0.23</v>
          </cell>
          <cell r="BA148">
            <v>1</v>
          </cell>
        </row>
        <row r="149">
          <cell r="I149">
            <v>0.83</v>
          </cell>
          <cell r="J149">
            <v>6688.97</v>
          </cell>
          <cell r="K149">
            <v>1.1399999999999999</v>
          </cell>
          <cell r="L149">
            <v>3406.3</v>
          </cell>
          <cell r="M149">
            <v>1.48</v>
          </cell>
          <cell r="N149">
            <v>574.95000000000005</v>
          </cell>
          <cell r="O149">
            <v>1.93</v>
          </cell>
          <cell r="P149">
            <v>316.81</v>
          </cell>
          <cell r="Q149">
            <v>1.95</v>
          </cell>
          <cell r="R149">
            <v>545.74</v>
          </cell>
          <cell r="S149">
            <v>1.88</v>
          </cell>
          <cell r="T149">
            <v>722.74</v>
          </cell>
          <cell r="U149">
            <v>1.95</v>
          </cell>
          <cell r="V149">
            <v>2.2400000000000002</v>
          </cell>
          <cell r="W149">
            <v>1.56</v>
          </cell>
          <cell r="X149">
            <v>1.46</v>
          </cell>
          <cell r="Y149">
            <v>0.96</v>
          </cell>
          <cell r="Z149">
            <v>0.94</v>
          </cell>
          <cell r="AA149">
            <v>0.94</v>
          </cell>
          <cell r="BA149">
            <v>2</v>
          </cell>
        </row>
        <row r="150">
          <cell r="I150">
            <v>0.16</v>
          </cell>
          <cell r="J150">
            <v>1510.72</v>
          </cell>
          <cell r="K150">
            <v>0.24</v>
          </cell>
          <cell r="L150">
            <v>769.32</v>
          </cell>
          <cell r="M150">
            <v>0.32</v>
          </cell>
          <cell r="N150">
            <v>129.85</v>
          </cell>
          <cell r="O150">
            <v>0.42</v>
          </cell>
          <cell r="P150">
            <v>71.55</v>
          </cell>
          <cell r="Q150">
            <v>0.42</v>
          </cell>
          <cell r="R150">
            <v>123.26</v>
          </cell>
          <cell r="S150">
            <v>0.41</v>
          </cell>
          <cell r="T150">
            <v>163.22999999999999</v>
          </cell>
          <cell r="U150">
            <v>0.42</v>
          </cell>
          <cell r="V150">
            <v>0.5</v>
          </cell>
          <cell r="W150">
            <v>0.35</v>
          </cell>
          <cell r="X150">
            <v>0.33</v>
          </cell>
          <cell r="Y150">
            <v>0.22</v>
          </cell>
          <cell r="Z150">
            <v>0.21</v>
          </cell>
          <cell r="AA150">
            <v>0.21</v>
          </cell>
          <cell r="BA150">
            <v>0</v>
          </cell>
        </row>
        <row r="151">
          <cell r="I151">
            <v>0.23</v>
          </cell>
          <cell r="J151">
            <v>2156.81</v>
          </cell>
          <cell r="K151">
            <v>0.35</v>
          </cell>
          <cell r="L151">
            <v>1098.3399999999999</v>
          </cell>
          <cell r="M151">
            <v>0.46</v>
          </cell>
          <cell r="N151">
            <v>185.39</v>
          </cell>
          <cell r="O151">
            <v>0.6</v>
          </cell>
          <cell r="P151">
            <v>102.15</v>
          </cell>
          <cell r="Q151">
            <v>0.61</v>
          </cell>
          <cell r="R151">
            <v>175.97</v>
          </cell>
          <cell r="S151">
            <v>0.57999999999999996</v>
          </cell>
          <cell r="T151">
            <v>233.04</v>
          </cell>
          <cell r="U151">
            <v>0.61</v>
          </cell>
          <cell r="V151">
            <v>0.72</v>
          </cell>
          <cell r="W151">
            <v>0.5</v>
          </cell>
          <cell r="X151">
            <v>0.47</v>
          </cell>
          <cell r="Y151">
            <v>0.31</v>
          </cell>
          <cell r="Z151">
            <v>0.3</v>
          </cell>
          <cell r="AA151">
            <v>0.3</v>
          </cell>
          <cell r="BA151">
            <v>0</v>
          </cell>
        </row>
        <row r="152">
          <cell r="I152">
            <v>0.56000000000000005</v>
          </cell>
          <cell r="J152">
            <v>2954.93</v>
          </cell>
          <cell r="K152">
            <v>0.61</v>
          </cell>
          <cell r="L152">
            <v>1504.77</v>
          </cell>
          <cell r="M152">
            <v>0.76</v>
          </cell>
          <cell r="N152">
            <v>253.99</v>
          </cell>
          <cell r="O152">
            <v>0.99</v>
          </cell>
          <cell r="P152">
            <v>139.96</v>
          </cell>
          <cell r="Q152">
            <v>1</v>
          </cell>
          <cell r="R152">
            <v>241.09</v>
          </cell>
          <cell r="S152">
            <v>0.96</v>
          </cell>
          <cell r="T152">
            <v>319.27999999999997</v>
          </cell>
          <cell r="U152">
            <v>0.99</v>
          </cell>
          <cell r="V152">
            <v>1.56</v>
          </cell>
          <cell r="W152">
            <v>1.0900000000000001</v>
          </cell>
          <cell r="X152">
            <v>1.02</v>
          </cell>
          <cell r="Y152">
            <v>0.67</v>
          </cell>
          <cell r="Z152">
            <v>0.65</v>
          </cell>
          <cell r="AA152">
            <v>0.66</v>
          </cell>
          <cell r="BA152">
            <v>3145</v>
          </cell>
        </row>
        <row r="153">
          <cell r="I153">
            <v>0.14000000000000001</v>
          </cell>
          <cell r="J153">
            <v>2033.3</v>
          </cell>
          <cell r="K153">
            <v>0.28000000000000003</v>
          </cell>
          <cell r="L153">
            <v>1035.44</v>
          </cell>
          <cell r="M153">
            <v>0.39</v>
          </cell>
          <cell r="N153">
            <v>174.77</v>
          </cell>
          <cell r="O153">
            <v>0.51</v>
          </cell>
          <cell r="P153">
            <v>96.3</v>
          </cell>
          <cell r="Q153">
            <v>0.52</v>
          </cell>
          <cell r="R153">
            <v>165.89</v>
          </cell>
          <cell r="S153">
            <v>0.5</v>
          </cell>
          <cell r="T153">
            <v>219.7</v>
          </cell>
          <cell r="U153">
            <v>0.52</v>
          </cell>
          <cell r="V153">
            <v>0.68</v>
          </cell>
          <cell r="W153">
            <v>0.48</v>
          </cell>
          <cell r="X153">
            <v>0.44</v>
          </cell>
          <cell r="Y153">
            <v>0.28999999999999998</v>
          </cell>
          <cell r="Z153">
            <v>0.28000000000000003</v>
          </cell>
          <cell r="AA153">
            <v>0.28999999999999998</v>
          </cell>
          <cell r="BA153">
            <v>0</v>
          </cell>
        </row>
        <row r="154">
          <cell r="I154">
            <v>0.14000000000000001</v>
          </cell>
          <cell r="J154">
            <v>1871.77</v>
          </cell>
          <cell r="K154">
            <v>0.27</v>
          </cell>
          <cell r="L154">
            <v>953.18</v>
          </cell>
          <cell r="M154">
            <v>0.36</v>
          </cell>
          <cell r="N154">
            <v>160.88999999999999</v>
          </cell>
          <cell r="O154">
            <v>0.47</v>
          </cell>
          <cell r="P154">
            <v>88.65</v>
          </cell>
          <cell r="Q154">
            <v>0.48</v>
          </cell>
          <cell r="R154">
            <v>152.71</v>
          </cell>
          <cell r="S154">
            <v>0.47</v>
          </cell>
          <cell r="T154">
            <v>202.25</v>
          </cell>
          <cell r="U154">
            <v>0.49</v>
          </cell>
          <cell r="V154">
            <v>0.63</v>
          </cell>
          <cell r="W154">
            <v>0.44</v>
          </cell>
          <cell r="X154">
            <v>0.41</v>
          </cell>
          <cell r="Y154">
            <v>0.27</v>
          </cell>
          <cell r="Z154">
            <v>0.26</v>
          </cell>
          <cell r="AA154">
            <v>0.26</v>
          </cell>
          <cell r="BA154">
            <v>0</v>
          </cell>
        </row>
        <row r="155">
          <cell r="I155">
            <v>0.67</v>
          </cell>
          <cell r="J155">
            <v>4921.71</v>
          </cell>
          <cell r="K155">
            <v>0.87</v>
          </cell>
          <cell r="L155">
            <v>2506.34</v>
          </cell>
          <cell r="M155">
            <v>1.1200000000000001</v>
          </cell>
          <cell r="N155">
            <v>423.05</v>
          </cell>
          <cell r="O155">
            <v>1.46</v>
          </cell>
          <cell r="P155">
            <v>233.11</v>
          </cell>
          <cell r="Q155">
            <v>1.48</v>
          </cell>
          <cell r="R155">
            <v>401.55</v>
          </cell>
          <cell r="S155">
            <v>1.42</v>
          </cell>
          <cell r="T155">
            <v>531.79</v>
          </cell>
          <cell r="U155">
            <v>1.47</v>
          </cell>
          <cell r="V155">
            <v>1.64</v>
          </cell>
          <cell r="W155">
            <v>1.1499999999999999</v>
          </cell>
          <cell r="X155">
            <v>1.08</v>
          </cell>
          <cell r="Y155">
            <v>0.71</v>
          </cell>
          <cell r="Z155">
            <v>0.69</v>
          </cell>
          <cell r="AA155">
            <v>0.69</v>
          </cell>
          <cell r="BA155">
            <v>1</v>
          </cell>
        </row>
        <row r="156">
          <cell r="I156">
            <v>0.49</v>
          </cell>
          <cell r="J156">
            <v>3506.01</v>
          </cell>
          <cell r="K156">
            <v>0.63</v>
          </cell>
          <cell r="L156">
            <v>1785.4</v>
          </cell>
          <cell r="M156">
            <v>0.81</v>
          </cell>
          <cell r="N156">
            <v>301.36</v>
          </cell>
          <cell r="O156">
            <v>1.05</v>
          </cell>
          <cell r="P156">
            <v>166.06</v>
          </cell>
          <cell r="Q156">
            <v>1.06</v>
          </cell>
          <cell r="R156">
            <v>286.05</v>
          </cell>
          <cell r="S156">
            <v>1.02</v>
          </cell>
          <cell r="T156">
            <v>378.82</v>
          </cell>
          <cell r="U156">
            <v>1.06</v>
          </cell>
          <cell r="V156">
            <v>1.17</v>
          </cell>
          <cell r="W156">
            <v>0.82</v>
          </cell>
          <cell r="X156">
            <v>0.77</v>
          </cell>
          <cell r="Y156">
            <v>0.5</v>
          </cell>
          <cell r="Z156">
            <v>0.49</v>
          </cell>
          <cell r="AA156">
            <v>0.49</v>
          </cell>
          <cell r="BA156">
            <v>1</v>
          </cell>
        </row>
        <row r="157">
          <cell r="J157">
            <v>3211.47</v>
          </cell>
          <cell r="K157">
            <v>0.32</v>
          </cell>
          <cell r="L157">
            <v>1635.41</v>
          </cell>
          <cell r="M157">
            <v>0.49</v>
          </cell>
          <cell r="N157">
            <v>276.04000000000002</v>
          </cell>
          <cell r="O157">
            <v>0.64</v>
          </cell>
          <cell r="P157">
            <v>152.11000000000001</v>
          </cell>
          <cell r="Q157">
            <v>0.66</v>
          </cell>
          <cell r="R157">
            <v>262.02</v>
          </cell>
          <cell r="S157">
            <v>0.64</v>
          </cell>
          <cell r="T157">
            <v>347</v>
          </cell>
          <cell r="U157">
            <v>0.68</v>
          </cell>
          <cell r="V157">
            <v>1.07</v>
          </cell>
          <cell r="W157">
            <v>0.75</v>
          </cell>
          <cell r="X157">
            <v>0.7</v>
          </cell>
          <cell r="Y157">
            <v>0.46</v>
          </cell>
          <cell r="Z157">
            <v>0.45</v>
          </cell>
          <cell r="AA157">
            <v>0.45</v>
          </cell>
          <cell r="BA157">
            <v>0</v>
          </cell>
        </row>
        <row r="158">
          <cell r="J158">
            <v>7392.07</v>
          </cell>
          <cell r="K158">
            <v>0.74</v>
          </cell>
          <cell r="L158">
            <v>3764.35</v>
          </cell>
          <cell r="M158">
            <v>1.1200000000000001</v>
          </cell>
          <cell r="N158">
            <v>635.39</v>
          </cell>
          <cell r="O158">
            <v>1.48</v>
          </cell>
          <cell r="P158">
            <v>350.11</v>
          </cell>
          <cell r="Q158">
            <v>1.52</v>
          </cell>
          <cell r="R158">
            <v>603.11</v>
          </cell>
          <cell r="S158">
            <v>1.48</v>
          </cell>
          <cell r="T158">
            <v>798.71</v>
          </cell>
          <cell r="U158">
            <v>1.56</v>
          </cell>
          <cell r="V158">
            <v>2.4700000000000002</v>
          </cell>
          <cell r="W158">
            <v>1.73</v>
          </cell>
          <cell r="X158">
            <v>1.61</v>
          </cell>
          <cell r="Y158">
            <v>1.06</v>
          </cell>
          <cell r="Z158">
            <v>1.03</v>
          </cell>
          <cell r="AA158">
            <v>1.04</v>
          </cell>
          <cell r="BA158">
            <v>0</v>
          </cell>
        </row>
        <row r="159">
          <cell r="J159">
            <v>3601.02</v>
          </cell>
          <cell r="K159">
            <v>0.36</v>
          </cell>
          <cell r="L159">
            <v>1833.79</v>
          </cell>
          <cell r="M159">
            <v>0.54</v>
          </cell>
          <cell r="N159">
            <v>309.52999999999997</v>
          </cell>
          <cell r="O159">
            <v>0.72</v>
          </cell>
          <cell r="P159">
            <v>170.56</v>
          </cell>
          <cell r="Q159">
            <v>0.74</v>
          </cell>
          <cell r="R159">
            <v>293.8</v>
          </cell>
          <cell r="S159">
            <v>0.72</v>
          </cell>
          <cell r="T159">
            <v>389.09</v>
          </cell>
          <cell r="U159">
            <v>0.76</v>
          </cell>
          <cell r="V159">
            <v>1.2</v>
          </cell>
          <cell r="W159">
            <v>0.84</v>
          </cell>
          <cell r="X159">
            <v>0.79</v>
          </cell>
          <cell r="Y159">
            <v>0.52</v>
          </cell>
          <cell r="Z159">
            <v>0.5</v>
          </cell>
          <cell r="AA159">
            <v>0.51</v>
          </cell>
          <cell r="BA159">
            <v>0</v>
          </cell>
        </row>
        <row r="160">
          <cell r="J160">
            <v>5710.33</v>
          </cell>
          <cell r="K160">
            <v>0.56999999999999995</v>
          </cell>
          <cell r="L160">
            <v>2907.93</v>
          </cell>
          <cell r="M160">
            <v>0.86</v>
          </cell>
          <cell r="N160">
            <v>490.83</v>
          </cell>
          <cell r="O160">
            <v>1.1399999999999999</v>
          </cell>
          <cell r="P160">
            <v>270.45999999999998</v>
          </cell>
          <cell r="Q160">
            <v>1.17</v>
          </cell>
          <cell r="R160">
            <v>465.9</v>
          </cell>
          <cell r="S160">
            <v>1.1399999999999999</v>
          </cell>
          <cell r="T160">
            <v>617</v>
          </cell>
          <cell r="U160">
            <v>1.21</v>
          </cell>
          <cell r="V160">
            <v>1.91</v>
          </cell>
          <cell r="W160">
            <v>1.33</v>
          </cell>
          <cell r="X160">
            <v>1.25</v>
          </cell>
          <cell r="Y160">
            <v>0.82</v>
          </cell>
          <cell r="Z160">
            <v>0.8</v>
          </cell>
          <cell r="AA160">
            <v>0.8</v>
          </cell>
          <cell r="BA160">
            <v>0</v>
          </cell>
        </row>
        <row r="163">
          <cell r="BA163">
            <v>17</v>
          </cell>
          <cell r="BE163">
            <v>89.179999999999978</v>
          </cell>
        </row>
        <row r="164">
          <cell r="BA164">
            <v>100</v>
          </cell>
          <cell r="BE164">
            <v>536.81999999999994</v>
          </cell>
        </row>
        <row r="165">
          <cell r="BA165">
            <v>13817</v>
          </cell>
          <cell r="BE165">
            <v>217.21999999999997</v>
          </cell>
        </row>
        <row r="166">
          <cell r="BA166">
            <v>608524</v>
          </cell>
          <cell r="BE166">
            <v>1379.08</v>
          </cell>
        </row>
        <row r="167">
          <cell r="BA167">
            <v>36835</v>
          </cell>
          <cell r="BE167">
            <v>156.85999999999999</v>
          </cell>
        </row>
        <row r="168">
          <cell r="BA168">
            <v>241</v>
          </cell>
          <cell r="BE168">
            <v>1289.96</v>
          </cell>
        </row>
        <row r="169">
          <cell r="BA169">
            <v>3491</v>
          </cell>
          <cell r="BE169">
            <v>75.75</v>
          </cell>
        </row>
        <row r="170">
          <cell r="I170">
            <v>0.4</v>
          </cell>
          <cell r="J170">
            <v>956.39</v>
          </cell>
          <cell r="K170">
            <v>0.32</v>
          </cell>
          <cell r="L170">
            <v>487.03</v>
          </cell>
          <cell r="M170">
            <v>0.37</v>
          </cell>
          <cell r="N170">
            <v>82.21</v>
          </cell>
          <cell r="O170">
            <v>0.48</v>
          </cell>
          <cell r="P170">
            <v>45.3</v>
          </cell>
          <cell r="Q170">
            <v>0.48</v>
          </cell>
          <cell r="R170">
            <v>78.03</v>
          </cell>
          <cell r="S170">
            <v>0.46</v>
          </cell>
          <cell r="T170">
            <v>103.34</v>
          </cell>
          <cell r="U170">
            <v>0.46</v>
          </cell>
          <cell r="V170">
            <v>0.35</v>
          </cell>
          <cell r="W170">
            <v>0.25</v>
          </cell>
          <cell r="X170">
            <v>0.23</v>
          </cell>
          <cell r="Y170">
            <v>0.15</v>
          </cell>
          <cell r="Z170">
            <v>0.15</v>
          </cell>
          <cell r="AA170">
            <v>0.15</v>
          </cell>
          <cell r="BA170">
            <v>188</v>
          </cell>
        </row>
        <row r="171">
          <cell r="I171">
            <v>1.19</v>
          </cell>
          <cell r="J171">
            <v>3816.18</v>
          </cell>
          <cell r="K171">
            <v>1.05</v>
          </cell>
          <cell r="L171">
            <v>1943.35</v>
          </cell>
          <cell r="M171">
            <v>1.25</v>
          </cell>
          <cell r="N171">
            <v>328.02</v>
          </cell>
          <cell r="O171">
            <v>1.6</v>
          </cell>
          <cell r="P171">
            <v>180.75</v>
          </cell>
          <cell r="Q171">
            <v>1.62</v>
          </cell>
          <cell r="R171">
            <v>311.36</v>
          </cell>
          <cell r="S171">
            <v>1.54</v>
          </cell>
          <cell r="T171">
            <v>412.34</v>
          </cell>
          <cell r="U171">
            <v>1.58</v>
          </cell>
          <cell r="V171">
            <v>2.4900000000000002</v>
          </cell>
          <cell r="W171">
            <v>1.74</v>
          </cell>
          <cell r="X171">
            <v>1.63</v>
          </cell>
          <cell r="Y171">
            <v>1.07</v>
          </cell>
          <cell r="Z171">
            <v>1.04</v>
          </cell>
          <cell r="AA171">
            <v>1.05</v>
          </cell>
          <cell r="BA171">
            <v>6682</v>
          </cell>
        </row>
        <row r="172">
          <cell r="I172">
            <v>6.55</v>
          </cell>
          <cell r="J172">
            <v>8616.8700000000008</v>
          </cell>
          <cell r="K172">
            <v>4.55</v>
          </cell>
          <cell r="L172">
            <v>4388.07</v>
          </cell>
          <cell r="M172">
            <v>4.99</v>
          </cell>
          <cell r="N172">
            <v>740.67</v>
          </cell>
          <cell r="O172">
            <v>6.34</v>
          </cell>
          <cell r="P172">
            <v>408.12</v>
          </cell>
          <cell r="Q172">
            <v>6.36</v>
          </cell>
          <cell r="R172">
            <v>703.04</v>
          </cell>
          <cell r="S172">
            <v>6</v>
          </cell>
          <cell r="T172">
            <v>931.05</v>
          </cell>
          <cell r="U172">
            <v>6.05</v>
          </cell>
          <cell r="V172">
            <v>2.89</v>
          </cell>
          <cell r="W172">
            <v>2.02</v>
          </cell>
          <cell r="X172">
            <v>1.89</v>
          </cell>
          <cell r="Y172">
            <v>1.24</v>
          </cell>
          <cell r="Z172">
            <v>1.21</v>
          </cell>
          <cell r="AA172">
            <v>1.22</v>
          </cell>
          <cell r="BA172">
            <v>11</v>
          </cell>
        </row>
        <row r="173">
          <cell r="I173">
            <v>10.33</v>
          </cell>
          <cell r="J173">
            <v>3881.81</v>
          </cell>
          <cell r="K173">
            <v>6.2</v>
          </cell>
          <cell r="L173">
            <v>1976.78</v>
          </cell>
          <cell r="M173">
            <v>6.4</v>
          </cell>
          <cell r="N173">
            <v>333.66</v>
          </cell>
          <cell r="O173">
            <v>8.06</v>
          </cell>
          <cell r="P173">
            <v>183.86</v>
          </cell>
          <cell r="Q173">
            <v>8.0299999999999994</v>
          </cell>
          <cell r="R173">
            <v>316.70999999999998</v>
          </cell>
          <cell r="S173">
            <v>7.51</v>
          </cell>
          <cell r="T173">
            <v>419.43</v>
          </cell>
          <cell r="U173">
            <v>7.5</v>
          </cell>
          <cell r="V173">
            <v>3.5</v>
          </cell>
          <cell r="W173">
            <v>2.4500000000000002</v>
          </cell>
          <cell r="X173">
            <v>2.29</v>
          </cell>
          <cell r="Y173">
            <v>1.5</v>
          </cell>
          <cell r="Z173">
            <v>1.46</v>
          </cell>
          <cell r="AA173">
            <v>1.47</v>
          </cell>
          <cell r="BA173">
            <v>12020</v>
          </cell>
        </row>
        <row r="174">
          <cell r="I174">
            <v>10.71</v>
          </cell>
          <cell r="J174">
            <v>3872.44</v>
          </cell>
          <cell r="K174">
            <v>6.41</v>
          </cell>
          <cell r="L174">
            <v>1972</v>
          </cell>
          <cell r="M174">
            <v>6.61</v>
          </cell>
          <cell r="N174">
            <v>332.86</v>
          </cell>
          <cell r="O174">
            <v>8.33</v>
          </cell>
          <cell r="P174">
            <v>183.41</v>
          </cell>
          <cell r="Q174">
            <v>8.3000000000000007</v>
          </cell>
          <cell r="R174">
            <v>315.95</v>
          </cell>
          <cell r="S174">
            <v>7.76</v>
          </cell>
          <cell r="T174">
            <v>418.42</v>
          </cell>
          <cell r="U174">
            <v>7.74</v>
          </cell>
          <cell r="V174">
            <v>12.25</v>
          </cell>
          <cell r="W174">
            <v>8.57</v>
          </cell>
          <cell r="X174">
            <v>8.01</v>
          </cell>
          <cell r="Y174">
            <v>5.26</v>
          </cell>
          <cell r="Z174">
            <v>5.13</v>
          </cell>
          <cell r="AA174">
            <v>5.17</v>
          </cell>
          <cell r="BA174">
            <v>60096</v>
          </cell>
        </row>
        <row r="175">
          <cell r="I175">
            <v>0.81</v>
          </cell>
          <cell r="J175">
            <v>3300.48</v>
          </cell>
          <cell r="K175">
            <v>0.79</v>
          </cell>
          <cell r="L175">
            <v>1680.74</v>
          </cell>
          <cell r="M175">
            <v>0.96</v>
          </cell>
          <cell r="N175">
            <v>283.69</v>
          </cell>
          <cell r="O175">
            <v>1.23</v>
          </cell>
          <cell r="P175">
            <v>156.32</v>
          </cell>
          <cell r="Q175">
            <v>1.25</v>
          </cell>
          <cell r="R175">
            <v>269.27999999999997</v>
          </cell>
          <cell r="S175">
            <v>1.19</v>
          </cell>
          <cell r="T175">
            <v>356.62</v>
          </cell>
          <cell r="U175">
            <v>1.22</v>
          </cell>
          <cell r="V175">
            <v>1.1000000000000001</v>
          </cell>
          <cell r="W175">
            <v>0.77</v>
          </cell>
          <cell r="X175">
            <v>0.72</v>
          </cell>
          <cell r="Y175">
            <v>0.47</v>
          </cell>
          <cell r="Z175">
            <v>0.46</v>
          </cell>
          <cell r="AA175">
            <v>0.47</v>
          </cell>
          <cell r="BA175">
            <v>3</v>
          </cell>
        </row>
        <row r="176">
          <cell r="I176">
            <v>0.88</v>
          </cell>
          <cell r="J176">
            <v>2269.08</v>
          </cell>
          <cell r="K176">
            <v>0.72</v>
          </cell>
          <cell r="L176">
            <v>1155.51</v>
          </cell>
          <cell r="M176">
            <v>0.84</v>
          </cell>
          <cell r="N176">
            <v>195.04</v>
          </cell>
          <cell r="O176">
            <v>1.07</v>
          </cell>
          <cell r="P176">
            <v>107.47</v>
          </cell>
          <cell r="Q176">
            <v>1.08</v>
          </cell>
          <cell r="R176">
            <v>185.13</v>
          </cell>
          <cell r="S176">
            <v>1.03</v>
          </cell>
          <cell r="T176">
            <v>245.17</v>
          </cell>
          <cell r="U176">
            <v>1.05</v>
          </cell>
          <cell r="V176">
            <v>1.65</v>
          </cell>
          <cell r="W176">
            <v>1.1599999999999999</v>
          </cell>
          <cell r="X176">
            <v>1.08</v>
          </cell>
          <cell r="Y176">
            <v>0.71</v>
          </cell>
          <cell r="Z176">
            <v>0.69</v>
          </cell>
          <cell r="AA176">
            <v>0.7</v>
          </cell>
          <cell r="BA176">
            <v>4912</v>
          </cell>
        </row>
        <row r="177">
          <cell r="I177">
            <v>2.35</v>
          </cell>
          <cell r="J177">
            <v>2512.86</v>
          </cell>
          <cell r="K177">
            <v>1.57</v>
          </cell>
          <cell r="L177">
            <v>1279.6500000000001</v>
          </cell>
          <cell r="M177">
            <v>1.7</v>
          </cell>
          <cell r="N177">
            <v>215.99</v>
          </cell>
          <cell r="O177">
            <v>2.16</v>
          </cell>
          <cell r="P177">
            <v>119.02</v>
          </cell>
          <cell r="Q177">
            <v>2.16</v>
          </cell>
          <cell r="R177">
            <v>205.02</v>
          </cell>
          <cell r="S177">
            <v>2.04</v>
          </cell>
          <cell r="T177">
            <v>271.52</v>
          </cell>
          <cell r="U177">
            <v>2.0499999999999998</v>
          </cell>
          <cell r="V177">
            <v>3.24</v>
          </cell>
          <cell r="W177">
            <v>2.27</v>
          </cell>
          <cell r="X177">
            <v>2.12</v>
          </cell>
          <cell r="Y177">
            <v>1.39</v>
          </cell>
          <cell r="Z177">
            <v>1.36</v>
          </cell>
          <cell r="AA177">
            <v>1.37</v>
          </cell>
          <cell r="BA177">
            <v>13183</v>
          </cell>
        </row>
        <row r="178">
          <cell r="I178">
            <v>0.78</v>
          </cell>
          <cell r="J178">
            <v>2991.06</v>
          </cell>
          <cell r="K178">
            <v>0.74</v>
          </cell>
          <cell r="L178">
            <v>1523.17</v>
          </cell>
          <cell r="M178">
            <v>0.89</v>
          </cell>
          <cell r="N178">
            <v>257.10000000000002</v>
          </cell>
          <cell r="O178">
            <v>1.1499999999999999</v>
          </cell>
          <cell r="P178">
            <v>141.66999999999999</v>
          </cell>
          <cell r="Q178">
            <v>1.1599999999999999</v>
          </cell>
          <cell r="R178">
            <v>244.04</v>
          </cell>
          <cell r="S178">
            <v>1.1100000000000001</v>
          </cell>
          <cell r="T178">
            <v>323.18</v>
          </cell>
          <cell r="U178">
            <v>1.1399999999999999</v>
          </cell>
          <cell r="V178">
            <v>1</v>
          </cell>
          <cell r="W178">
            <v>0.7</v>
          </cell>
          <cell r="X178">
            <v>0.65</v>
          </cell>
          <cell r="Y178">
            <v>0.43</v>
          </cell>
          <cell r="Z178">
            <v>0.42</v>
          </cell>
          <cell r="AA178">
            <v>0.42</v>
          </cell>
          <cell r="BA178">
            <v>3</v>
          </cell>
        </row>
        <row r="179">
          <cell r="I179">
            <v>3.55</v>
          </cell>
          <cell r="J179">
            <v>1134.54</v>
          </cell>
          <cell r="K179">
            <v>2.11</v>
          </cell>
          <cell r="L179">
            <v>577.75</v>
          </cell>
          <cell r="M179">
            <v>2.17</v>
          </cell>
          <cell r="N179">
            <v>97.52</v>
          </cell>
          <cell r="O179">
            <v>2.73</v>
          </cell>
          <cell r="P179">
            <v>53.74</v>
          </cell>
          <cell r="Q179">
            <v>2.72</v>
          </cell>
          <cell r="R179">
            <v>92.57</v>
          </cell>
          <cell r="S179">
            <v>2.54</v>
          </cell>
          <cell r="T179">
            <v>122.59</v>
          </cell>
          <cell r="U179">
            <v>2.5299999999999998</v>
          </cell>
          <cell r="V179">
            <v>4.01</v>
          </cell>
          <cell r="W179">
            <v>2.8</v>
          </cell>
          <cell r="X179">
            <v>2.62</v>
          </cell>
          <cell r="Y179">
            <v>1.72</v>
          </cell>
          <cell r="Z179">
            <v>1.68</v>
          </cell>
          <cell r="AA179">
            <v>1.69</v>
          </cell>
          <cell r="BA179">
            <v>19899</v>
          </cell>
        </row>
        <row r="180">
          <cell r="I180">
            <v>1.02</v>
          </cell>
          <cell r="J180">
            <v>1387.7</v>
          </cell>
          <cell r="K180">
            <v>0.71</v>
          </cell>
          <cell r="L180">
            <v>706.67</v>
          </cell>
          <cell r="M180">
            <v>0.78</v>
          </cell>
          <cell r="N180">
            <v>119.28</v>
          </cell>
          <cell r="O180">
            <v>0.99</v>
          </cell>
          <cell r="P180">
            <v>65.73</v>
          </cell>
          <cell r="Q180">
            <v>1</v>
          </cell>
          <cell r="R180">
            <v>113.22</v>
          </cell>
          <cell r="S180">
            <v>0.94</v>
          </cell>
          <cell r="T180">
            <v>149.94</v>
          </cell>
          <cell r="U180">
            <v>0.95</v>
          </cell>
          <cell r="V180">
            <v>1.5</v>
          </cell>
          <cell r="W180">
            <v>1.05</v>
          </cell>
          <cell r="X180">
            <v>0.98</v>
          </cell>
          <cell r="Y180">
            <v>0.65</v>
          </cell>
          <cell r="Z180">
            <v>0.63</v>
          </cell>
          <cell r="AA180">
            <v>0.63</v>
          </cell>
          <cell r="BA180">
            <v>5703</v>
          </cell>
        </row>
        <row r="181">
          <cell r="I181">
            <v>1.42</v>
          </cell>
          <cell r="J181">
            <v>1744</v>
          </cell>
          <cell r="K181">
            <v>0.97</v>
          </cell>
          <cell r="L181">
            <v>888.12</v>
          </cell>
          <cell r="M181">
            <v>1.06</v>
          </cell>
          <cell r="N181">
            <v>149.91</v>
          </cell>
          <cell r="O181">
            <v>1.35</v>
          </cell>
          <cell r="P181">
            <v>82.6</v>
          </cell>
          <cell r="Q181">
            <v>1.35</v>
          </cell>
          <cell r="R181">
            <v>142.29</v>
          </cell>
          <cell r="S181">
            <v>1.27</v>
          </cell>
          <cell r="T181">
            <v>188.44</v>
          </cell>
          <cell r="U181">
            <v>1.28</v>
          </cell>
          <cell r="V181">
            <v>2.0299999999999998</v>
          </cell>
          <cell r="W181">
            <v>1.42</v>
          </cell>
          <cell r="X181">
            <v>1.33</v>
          </cell>
          <cell r="Y181">
            <v>0.87</v>
          </cell>
          <cell r="Z181">
            <v>0.85</v>
          </cell>
          <cell r="AA181">
            <v>0.86</v>
          </cell>
          <cell r="BA181">
            <v>7944</v>
          </cell>
        </row>
        <row r="182">
          <cell r="I182">
            <v>0.46</v>
          </cell>
          <cell r="J182">
            <v>1687.74</v>
          </cell>
          <cell r="K182">
            <v>0.43</v>
          </cell>
          <cell r="L182">
            <v>859.47</v>
          </cell>
          <cell r="M182">
            <v>0.51</v>
          </cell>
          <cell r="N182">
            <v>145.07</v>
          </cell>
          <cell r="O182">
            <v>0.66</v>
          </cell>
          <cell r="P182">
            <v>79.94</v>
          </cell>
          <cell r="Q182">
            <v>0.67</v>
          </cell>
          <cell r="R182">
            <v>137.69999999999999</v>
          </cell>
          <cell r="S182">
            <v>0.64</v>
          </cell>
          <cell r="T182">
            <v>182.36</v>
          </cell>
          <cell r="U182">
            <v>0.65</v>
          </cell>
          <cell r="V182">
            <v>0.56000000000000005</v>
          </cell>
          <cell r="W182">
            <v>0.39</v>
          </cell>
          <cell r="X182">
            <v>0.37</v>
          </cell>
          <cell r="Y182">
            <v>0.24</v>
          </cell>
          <cell r="Z182">
            <v>0.24</v>
          </cell>
          <cell r="AA182">
            <v>0.24</v>
          </cell>
          <cell r="BA182">
            <v>1</v>
          </cell>
        </row>
        <row r="183">
          <cell r="I183">
            <v>1.51</v>
          </cell>
          <cell r="J183">
            <v>1612.73</v>
          </cell>
          <cell r="K183">
            <v>1.01</v>
          </cell>
          <cell r="L183">
            <v>821.27</v>
          </cell>
          <cell r="M183">
            <v>1.1000000000000001</v>
          </cell>
          <cell r="N183">
            <v>138.62</v>
          </cell>
          <cell r="O183">
            <v>1.39</v>
          </cell>
          <cell r="P183">
            <v>76.38</v>
          </cell>
          <cell r="Q183">
            <v>1.39</v>
          </cell>
          <cell r="R183">
            <v>131.58000000000001</v>
          </cell>
          <cell r="S183">
            <v>1.31</v>
          </cell>
          <cell r="T183">
            <v>174.26</v>
          </cell>
          <cell r="U183">
            <v>1.32</v>
          </cell>
          <cell r="V183">
            <v>0.78</v>
          </cell>
          <cell r="W183">
            <v>0.54</v>
          </cell>
          <cell r="X183">
            <v>0.51</v>
          </cell>
          <cell r="Y183">
            <v>0.33</v>
          </cell>
          <cell r="Z183">
            <v>0.33</v>
          </cell>
          <cell r="AA183">
            <v>0.33</v>
          </cell>
          <cell r="BA183">
            <v>1301</v>
          </cell>
        </row>
        <row r="184">
          <cell r="I184">
            <v>0.65</v>
          </cell>
          <cell r="J184">
            <v>825.12</v>
          </cell>
          <cell r="K184">
            <v>0.45</v>
          </cell>
          <cell r="L184">
            <v>420.18</v>
          </cell>
          <cell r="M184">
            <v>0.49</v>
          </cell>
          <cell r="N184">
            <v>70.92</v>
          </cell>
          <cell r="O184">
            <v>0.62</v>
          </cell>
          <cell r="P184">
            <v>39.08</v>
          </cell>
          <cell r="Q184">
            <v>0.62</v>
          </cell>
          <cell r="R184">
            <v>67.319999999999993</v>
          </cell>
          <cell r="S184">
            <v>0.59</v>
          </cell>
          <cell r="T184">
            <v>89.15</v>
          </cell>
          <cell r="U184">
            <v>0.59</v>
          </cell>
          <cell r="V184">
            <v>0.28000000000000003</v>
          </cell>
          <cell r="W184">
            <v>0.19</v>
          </cell>
          <cell r="X184">
            <v>0.18</v>
          </cell>
          <cell r="Y184">
            <v>0.12</v>
          </cell>
          <cell r="Z184">
            <v>0.12</v>
          </cell>
          <cell r="AA184">
            <v>0.12</v>
          </cell>
          <cell r="BA184">
            <v>1</v>
          </cell>
        </row>
        <row r="185">
          <cell r="I185">
            <v>0.47</v>
          </cell>
          <cell r="J185">
            <v>1200.17</v>
          </cell>
          <cell r="K185">
            <v>0.38</v>
          </cell>
          <cell r="L185">
            <v>611.17999999999995</v>
          </cell>
          <cell r="M185">
            <v>0.45</v>
          </cell>
          <cell r="N185">
            <v>103.16</v>
          </cell>
          <cell r="O185">
            <v>0.56999999999999995</v>
          </cell>
          <cell r="P185">
            <v>56.84</v>
          </cell>
          <cell r="Q185">
            <v>0.57999999999999996</v>
          </cell>
          <cell r="R185">
            <v>97.92</v>
          </cell>
          <cell r="S185">
            <v>0.55000000000000004</v>
          </cell>
          <cell r="T185">
            <v>129.68</v>
          </cell>
          <cell r="U185">
            <v>0.56000000000000005</v>
          </cell>
          <cell r="V185">
            <v>0.4</v>
          </cell>
          <cell r="W185">
            <v>0.28000000000000003</v>
          </cell>
          <cell r="X185">
            <v>0.26</v>
          </cell>
          <cell r="Y185">
            <v>0.17</v>
          </cell>
          <cell r="Z185">
            <v>0.17</v>
          </cell>
          <cell r="AA185">
            <v>0.17</v>
          </cell>
          <cell r="BA185">
            <v>1</v>
          </cell>
        </row>
        <row r="186">
          <cell r="I186">
            <v>1.81</v>
          </cell>
          <cell r="J186">
            <v>3300.48</v>
          </cell>
          <cell r="K186">
            <v>1.35</v>
          </cell>
          <cell r="L186">
            <v>1680.74</v>
          </cell>
          <cell r="M186">
            <v>1.52</v>
          </cell>
          <cell r="N186">
            <v>283.69</v>
          </cell>
          <cell r="O186">
            <v>1.94</v>
          </cell>
          <cell r="P186">
            <v>156.32</v>
          </cell>
          <cell r="Q186">
            <v>1.95</v>
          </cell>
          <cell r="R186">
            <v>269.27999999999997</v>
          </cell>
          <cell r="S186">
            <v>1.84</v>
          </cell>
          <cell r="T186">
            <v>356.62</v>
          </cell>
          <cell r="U186">
            <v>1.87</v>
          </cell>
          <cell r="V186">
            <v>1.1000000000000001</v>
          </cell>
          <cell r="W186">
            <v>0.77</v>
          </cell>
          <cell r="X186">
            <v>0.72</v>
          </cell>
          <cell r="Y186">
            <v>0.47</v>
          </cell>
          <cell r="Z186">
            <v>0.46</v>
          </cell>
          <cell r="AA186">
            <v>0.47</v>
          </cell>
          <cell r="BA186">
            <v>4</v>
          </cell>
        </row>
        <row r="187">
          <cell r="I187">
            <v>3.58</v>
          </cell>
          <cell r="J187">
            <v>5100.74</v>
          </cell>
          <cell r="K187">
            <v>2.52</v>
          </cell>
          <cell r="L187">
            <v>2597.5100000000002</v>
          </cell>
          <cell r="M187">
            <v>2.79</v>
          </cell>
          <cell r="N187">
            <v>438.44</v>
          </cell>
          <cell r="O187">
            <v>3.55</v>
          </cell>
          <cell r="P187">
            <v>241.59</v>
          </cell>
          <cell r="Q187">
            <v>3.55</v>
          </cell>
          <cell r="R187">
            <v>416.16</v>
          </cell>
          <cell r="S187">
            <v>3.36</v>
          </cell>
          <cell r="T187">
            <v>551.14</v>
          </cell>
          <cell r="U187">
            <v>3.39</v>
          </cell>
          <cell r="V187">
            <v>1.71</v>
          </cell>
          <cell r="W187">
            <v>1.2</v>
          </cell>
          <cell r="X187">
            <v>1.1200000000000001</v>
          </cell>
          <cell r="Y187">
            <v>0.73</v>
          </cell>
          <cell r="Z187">
            <v>0.72</v>
          </cell>
          <cell r="AA187">
            <v>0.72</v>
          </cell>
          <cell r="BA187">
            <v>16</v>
          </cell>
        </row>
        <row r="188">
          <cell r="I188">
            <v>0.16</v>
          </cell>
          <cell r="J188">
            <v>459.44</v>
          </cell>
          <cell r="K188">
            <v>0.14000000000000001</v>
          </cell>
          <cell r="L188">
            <v>233.97</v>
          </cell>
          <cell r="M188">
            <v>0.16</v>
          </cell>
          <cell r="N188">
            <v>39.49</v>
          </cell>
          <cell r="O188">
            <v>0.21</v>
          </cell>
          <cell r="P188">
            <v>21.76</v>
          </cell>
          <cell r="Q188">
            <v>0.21</v>
          </cell>
          <cell r="R188">
            <v>37.49</v>
          </cell>
          <cell r="S188">
            <v>0.2</v>
          </cell>
          <cell r="T188">
            <v>49.64</v>
          </cell>
          <cell r="U188">
            <v>0.2</v>
          </cell>
          <cell r="V188">
            <v>0.32</v>
          </cell>
          <cell r="W188">
            <v>0.23</v>
          </cell>
          <cell r="X188">
            <v>0.21</v>
          </cell>
          <cell r="Y188">
            <v>0.14000000000000001</v>
          </cell>
          <cell r="Z188">
            <v>0.13</v>
          </cell>
          <cell r="AA188">
            <v>0.14000000000000001</v>
          </cell>
          <cell r="BA188">
            <v>925</v>
          </cell>
        </row>
        <row r="189">
          <cell r="I189">
            <v>2.96</v>
          </cell>
          <cell r="J189">
            <v>8710.64</v>
          </cell>
          <cell r="K189">
            <v>2.54</v>
          </cell>
          <cell r="L189">
            <v>4435.82</v>
          </cell>
          <cell r="M189">
            <v>2.99</v>
          </cell>
          <cell r="N189">
            <v>748.73</v>
          </cell>
          <cell r="O189">
            <v>3.83</v>
          </cell>
          <cell r="P189">
            <v>412.56</v>
          </cell>
          <cell r="Q189">
            <v>3.86</v>
          </cell>
          <cell r="R189">
            <v>710.69</v>
          </cell>
          <cell r="S189">
            <v>3.68</v>
          </cell>
          <cell r="T189">
            <v>941.19</v>
          </cell>
          <cell r="U189">
            <v>3.76</v>
          </cell>
          <cell r="V189">
            <v>5.94</v>
          </cell>
          <cell r="W189">
            <v>4.16</v>
          </cell>
          <cell r="X189">
            <v>3.88</v>
          </cell>
          <cell r="Y189">
            <v>2.5499999999999998</v>
          </cell>
          <cell r="Z189">
            <v>2.4900000000000002</v>
          </cell>
          <cell r="AA189">
            <v>2.5</v>
          </cell>
          <cell r="BA189">
            <v>16623</v>
          </cell>
        </row>
        <row r="190">
          <cell r="I190">
            <v>0.68</v>
          </cell>
          <cell r="J190">
            <v>0</v>
          </cell>
          <cell r="K190">
            <v>0.38</v>
          </cell>
          <cell r="L190">
            <v>0</v>
          </cell>
          <cell r="M190">
            <v>0.38</v>
          </cell>
          <cell r="N190">
            <v>0</v>
          </cell>
          <cell r="O190">
            <v>0.48</v>
          </cell>
          <cell r="P190">
            <v>0</v>
          </cell>
          <cell r="Q190">
            <v>0.48</v>
          </cell>
          <cell r="R190">
            <v>0</v>
          </cell>
          <cell r="S190">
            <v>0.45</v>
          </cell>
          <cell r="T190">
            <v>0</v>
          </cell>
          <cell r="U190">
            <v>0.44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BA190">
            <v>2</v>
          </cell>
        </row>
        <row r="191">
          <cell r="I191">
            <v>0.91</v>
          </cell>
          <cell r="J191">
            <v>6122.76</v>
          </cell>
          <cell r="K191">
            <v>1.1299999999999999</v>
          </cell>
          <cell r="L191">
            <v>3117.96</v>
          </cell>
          <cell r="M191">
            <v>1.44</v>
          </cell>
          <cell r="N191">
            <v>526.28</v>
          </cell>
          <cell r="O191">
            <v>1.87</v>
          </cell>
          <cell r="P191">
            <v>289.99</v>
          </cell>
          <cell r="Q191">
            <v>1.9</v>
          </cell>
          <cell r="R191">
            <v>499.55</v>
          </cell>
          <cell r="S191">
            <v>1.82</v>
          </cell>
          <cell r="T191">
            <v>661.57</v>
          </cell>
          <cell r="U191">
            <v>1.88</v>
          </cell>
          <cell r="V191">
            <v>2.06</v>
          </cell>
          <cell r="W191">
            <v>1.44</v>
          </cell>
          <cell r="X191">
            <v>1.35</v>
          </cell>
          <cell r="Y191">
            <v>0.88</v>
          </cell>
          <cell r="Z191">
            <v>0.86</v>
          </cell>
          <cell r="AA191">
            <v>0.87</v>
          </cell>
          <cell r="BA191">
            <v>73</v>
          </cell>
        </row>
        <row r="192">
          <cell r="I192">
            <v>0.77</v>
          </cell>
          <cell r="J192">
            <v>1415.83</v>
          </cell>
          <cell r="K192">
            <v>0.56999999999999995</v>
          </cell>
          <cell r="L192">
            <v>721</v>
          </cell>
          <cell r="M192">
            <v>0.65</v>
          </cell>
          <cell r="N192">
            <v>121.7</v>
          </cell>
          <cell r="O192">
            <v>0.83</v>
          </cell>
          <cell r="P192">
            <v>67.06</v>
          </cell>
          <cell r="Q192">
            <v>0.83</v>
          </cell>
          <cell r="R192">
            <v>115.52</v>
          </cell>
          <cell r="S192">
            <v>0.78</v>
          </cell>
          <cell r="T192">
            <v>152.97999999999999</v>
          </cell>
          <cell r="U192">
            <v>0.8</v>
          </cell>
          <cell r="V192">
            <v>1.26</v>
          </cell>
          <cell r="W192">
            <v>0.88</v>
          </cell>
          <cell r="X192">
            <v>0.82</v>
          </cell>
          <cell r="Y192">
            <v>0.54</v>
          </cell>
          <cell r="Z192">
            <v>0.53</v>
          </cell>
          <cell r="AA192">
            <v>0.53</v>
          </cell>
          <cell r="BA192">
            <v>4311</v>
          </cell>
        </row>
        <row r="193">
          <cell r="I193">
            <v>0.61</v>
          </cell>
          <cell r="J193">
            <v>281.29000000000002</v>
          </cell>
          <cell r="K193">
            <v>0.37</v>
          </cell>
          <cell r="L193">
            <v>143.24</v>
          </cell>
          <cell r="M193">
            <v>0.38</v>
          </cell>
          <cell r="N193">
            <v>24.18</v>
          </cell>
          <cell r="O193">
            <v>0.49</v>
          </cell>
          <cell r="P193">
            <v>13.32</v>
          </cell>
          <cell r="Q193">
            <v>0.48</v>
          </cell>
          <cell r="R193">
            <v>22.95</v>
          </cell>
          <cell r="S193">
            <v>0.45</v>
          </cell>
          <cell r="T193">
            <v>30.39</v>
          </cell>
          <cell r="U193">
            <v>0.45</v>
          </cell>
          <cell r="V193">
            <v>0.72</v>
          </cell>
          <cell r="W193">
            <v>0.5</v>
          </cell>
          <cell r="X193">
            <v>0.47</v>
          </cell>
          <cell r="Y193">
            <v>0.31</v>
          </cell>
          <cell r="Z193">
            <v>0.3</v>
          </cell>
          <cell r="AA193">
            <v>0.3</v>
          </cell>
          <cell r="BA193">
            <v>3414</v>
          </cell>
        </row>
        <row r="194">
          <cell r="I194">
            <v>4.25</v>
          </cell>
          <cell r="J194">
            <v>12133.01</v>
          </cell>
          <cell r="K194">
            <v>3.61</v>
          </cell>
          <cell r="L194">
            <v>6178.63</v>
          </cell>
          <cell r="M194">
            <v>4.2300000000000004</v>
          </cell>
          <cell r="N194">
            <v>1042.9000000000001</v>
          </cell>
          <cell r="O194">
            <v>5.43</v>
          </cell>
          <cell r="P194">
            <v>574.66</v>
          </cell>
          <cell r="Q194">
            <v>5.47</v>
          </cell>
          <cell r="R194">
            <v>989.91</v>
          </cell>
          <cell r="S194">
            <v>5.21</v>
          </cell>
          <cell r="T194">
            <v>1310.97</v>
          </cell>
          <cell r="U194">
            <v>5.31</v>
          </cell>
          <cell r="V194">
            <v>4.0599999999999996</v>
          </cell>
          <cell r="W194">
            <v>2.84</v>
          </cell>
          <cell r="X194">
            <v>2.65</v>
          </cell>
          <cell r="Y194">
            <v>1.74</v>
          </cell>
          <cell r="Z194">
            <v>1.7</v>
          </cell>
          <cell r="AA194">
            <v>1.71</v>
          </cell>
          <cell r="BA194">
            <v>10</v>
          </cell>
        </row>
        <row r="195">
          <cell r="I195">
            <v>2.36</v>
          </cell>
          <cell r="J195">
            <v>6469.69</v>
          </cell>
          <cell r="K195">
            <v>1.98</v>
          </cell>
          <cell r="L195">
            <v>3294.63</v>
          </cell>
          <cell r="M195">
            <v>2.31</v>
          </cell>
          <cell r="N195">
            <v>556.1</v>
          </cell>
          <cell r="O195">
            <v>2.96</v>
          </cell>
          <cell r="P195">
            <v>306.43</v>
          </cell>
          <cell r="Q195">
            <v>2.98</v>
          </cell>
          <cell r="R195">
            <v>527.85</v>
          </cell>
          <cell r="S195">
            <v>2.84</v>
          </cell>
          <cell r="T195">
            <v>699.05</v>
          </cell>
          <cell r="U195">
            <v>2.89</v>
          </cell>
          <cell r="V195">
            <v>2.16</v>
          </cell>
          <cell r="W195">
            <v>1.51</v>
          </cell>
          <cell r="X195">
            <v>1.41</v>
          </cell>
          <cell r="Y195">
            <v>0.93</v>
          </cell>
          <cell r="Z195">
            <v>0.91</v>
          </cell>
          <cell r="AA195">
            <v>0.91</v>
          </cell>
          <cell r="BA195">
            <v>5</v>
          </cell>
        </row>
        <row r="196">
          <cell r="I196">
            <v>0.74</v>
          </cell>
          <cell r="J196">
            <v>2691.02</v>
          </cell>
          <cell r="K196">
            <v>0.68</v>
          </cell>
          <cell r="L196">
            <v>1370.38</v>
          </cell>
          <cell r="M196">
            <v>0.82</v>
          </cell>
          <cell r="N196">
            <v>231.31</v>
          </cell>
          <cell r="O196">
            <v>1.06</v>
          </cell>
          <cell r="P196">
            <v>127.46</v>
          </cell>
          <cell r="Q196">
            <v>1.07</v>
          </cell>
          <cell r="R196">
            <v>219.56</v>
          </cell>
          <cell r="S196">
            <v>1.02</v>
          </cell>
          <cell r="T196">
            <v>290.76</v>
          </cell>
          <cell r="U196">
            <v>1.04</v>
          </cell>
          <cell r="V196">
            <v>0.9</v>
          </cell>
          <cell r="W196">
            <v>0.63</v>
          </cell>
          <cell r="X196">
            <v>0.59</v>
          </cell>
          <cell r="Y196">
            <v>0.39</v>
          </cell>
          <cell r="Z196">
            <v>0.38</v>
          </cell>
          <cell r="AA196">
            <v>0.38</v>
          </cell>
          <cell r="BA196">
            <v>2</v>
          </cell>
        </row>
        <row r="197">
          <cell r="I197">
            <v>0.99</v>
          </cell>
          <cell r="J197">
            <v>3169.21</v>
          </cell>
          <cell r="K197">
            <v>0.87</v>
          </cell>
          <cell r="L197">
            <v>1613.89</v>
          </cell>
          <cell r="M197">
            <v>1.03</v>
          </cell>
          <cell r="N197">
            <v>272.41000000000003</v>
          </cell>
          <cell r="O197">
            <v>1.33</v>
          </cell>
          <cell r="P197">
            <v>150.1</v>
          </cell>
          <cell r="Q197">
            <v>1.34</v>
          </cell>
          <cell r="R197">
            <v>258.57</v>
          </cell>
          <cell r="S197">
            <v>1.28</v>
          </cell>
          <cell r="T197">
            <v>342.43</v>
          </cell>
          <cell r="U197">
            <v>1.31</v>
          </cell>
          <cell r="V197">
            <v>2.0699999999999998</v>
          </cell>
          <cell r="W197">
            <v>1.45</v>
          </cell>
          <cell r="X197">
            <v>1.35</v>
          </cell>
          <cell r="Y197">
            <v>0.89</v>
          </cell>
          <cell r="Z197">
            <v>0.86</v>
          </cell>
          <cell r="AA197">
            <v>0.87</v>
          </cell>
          <cell r="BA197">
            <v>5525</v>
          </cell>
        </row>
        <row r="198">
          <cell r="I198">
            <v>2.77</v>
          </cell>
          <cell r="J198">
            <v>7219.8</v>
          </cell>
          <cell r="K198">
            <v>2.2799999999999998</v>
          </cell>
          <cell r="L198">
            <v>3676.62</v>
          </cell>
          <cell r="M198">
            <v>2.65</v>
          </cell>
          <cell r="N198">
            <v>620.58000000000004</v>
          </cell>
          <cell r="O198">
            <v>3.4</v>
          </cell>
          <cell r="P198">
            <v>341.95</v>
          </cell>
          <cell r="Q198">
            <v>3.42</v>
          </cell>
          <cell r="R198">
            <v>589.04999999999995</v>
          </cell>
          <cell r="S198">
            <v>3.25</v>
          </cell>
          <cell r="T198">
            <v>780.1</v>
          </cell>
          <cell r="U198">
            <v>3.31</v>
          </cell>
          <cell r="V198">
            <v>2.84</v>
          </cell>
          <cell r="W198">
            <v>1.99</v>
          </cell>
          <cell r="X198">
            <v>1.86</v>
          </cell>
          <cell r="Y198">
            <v>1.22</v>
          </cell>
          <cell r="Z198">
            <v>1.19</v>
          </cell>
          <cell r="AA198">
            <v>1.2</v>
          </cell>
          <cell r="BA198">
            <v>2356</v>
          </cell>
        </row>
        <row r="199">
          <cell r="I199">
            <v>1.03</v>
          </cell>
          <cell r="J199">
            <v>3572.39</v>
          </cell>
          <cell r="K199">
            <v>0.94</v>
          </cell>
          <cell r="L199">
            <v>1819.21</v>
          </cell>
          <cell r="M199">
            <v>1.1200000000000001</v>
          </cell>
          <cell r="N199">
            <v>307.07</v>
          </cell>
          <cell r="O199">
            <v>1.44</v>
          </cell>
          <cell r="P199">
            <v>169.2</v>
          </cell>
          <cell r="Q199">
            <v>1.45</v>
          </cell>
          <cell r="R199">
            <v>291.47000000000003</v>
          </cell>
          <cell r="S199">
            <v>1.39</v>
          </cell>
          <cell r="T199">
            <v>386</v>
          </cell>
          <cell r="U199">
            <v>1.42</v>
          </cell>
          <cell r="V199">
            <v>1.19</v>
          </cell>
          <cell r="W199">
            <v>0.84</v>
          </cell>
          <cell r="X199">
            <v>0.78</v>
          </cell>
          <cell r="Y199">
            <v>0.51</v>
          </cell>
          <cell r="Z199">
            <v>0.5</v>
          </cell>
          <cell r="AA199">
            <v>0.5</v>
          </cell>
          <cell r="BA199">
            <v>2</v>
          </cell>
        </row>
        <row r="200">
          <cell r="I200">
            <v>10.94</v>
          </cell>
          <cell r="J200">
            <v>2756.65</v>
          </cell>
          <cell r="K200">
            <v>6.43</v>
          </cell>
          <cell r="L200">
            <v>1403.8</v>
          </cell>
          <cell r="M200">
            <v>6.57</v>
          </cell>
          <cell r="N200">
            <v>236.95</v>
          </cell>
          <cell r="O200">
            <v>8.26</v>
          </cell>
          <cell r="P200">
            <v>130.56</v>
          </cell>
          <cell r="Q200">
            <v>8.23</v>
          </cell>
          <cell r="R200">
            <v>224.91</v>
          </cell>
          <cell r="S200">
            <v>7.69</v>
          </cell>
          <cell r="T200">
            <v>297.86</v>
          </cell>
          <cell r="U200">
            <v>7.65</v>
          </cell>
          <cell r="V200">
            <v>12.11</v>
          </cell>
          <cell r="W200">
            <v>8.4700000000000006</v>
          </cell>
          <cell r="X200">
            <v>7.92</v>
          </cell>
          <cell r="Y200">
            <v>5.2</v>
          </cell>
          <cell r="Z200">
            <v>5.07</v>
          </cell>
          <cell r="AA200">
            <v>5.1100000000000003</v>
          </cell>
          <cell r="BA200">
            <v>61359</v>
          </cell>
        </row>
        <row r="201">
          <cell r="I201">
            <v>3.95</v>
          </cell>
          <cell r="J201">
            <v>1884.65</v>
          </cell>
          <cell r="K201">
            <v>2.41</v>
          </cell>
          <cell r="L201">
            <v>959.74</v>
          </cell>
          <cell r="M201">
            <v>2.5</v>
          </cell>
          <cell r="N201">
            <v>162</v>
          </cell>
          <cell r="O201">
            <v>3.16</v>
          </cell>
          <cell r="P201">
            <v>89.26</v>
          </cell>
          <cell r="Q201">
            <v>3.15</v>
          </cell>
          <cell r="R201">
            <v>153.77000000000001</v>
          </cell>
          <cell r="S201">
            <v>2.95</v>
          </cell>
          <cell r="T201">
            <v>203.64</v>
          </cell>
          <cell r="U201">
            <v>2.95</v>
          </cell>
          <cell r="V201">
            <v>4.67</v>
          </cell>
          <cell r="W201">
            <v>3.26</v>
          </cell>
          <cell r="X201">
            <v>3.05</v>
          </cell>
          <cell r="Y201">
            <v>2</v>
          </cell>
          <cell r="Z201">
            <v>1.95</v>
          </cell>
          <cell r="AA201">
            <v>1.97</v>
          </cell>
          <cell r="BA201">
            <v>22132</v>
          </cell>
        </row>
        <row r="202">
          <cell r="I202">
            <v>1.78</v>
          </cell>
          <cell r="J202">
            <v>2916.05</v>
          </cell>
          <cell r="K202">
            <v>1.29</v>
          </cell>
          <cell r="L202">
            <v>1484.97</v>
          </cell>
          <cell r="M202">
            <v>1.44</v>
          </cell>
          <cell r="N202">
            <v>250.65</v>
          </cell>
          <cell r="O202">
            <v>1.84</v>
          </cell>
          <cell r="P202">
            <v>138.11000000000001</v>
          </cell>
          <cell r="Q202">
            <v>1.84</v>
          </cell>
          <cell r="R202">
            <v>237.92</v>
          </cell>
          <cell r="S202">
            <v>1.74</v>
          </cell>
          <cell r="T202">
            <v>315.08</v>
          </cell>
          <cell r="U202">
            <v>1.77</v>
          </cell>
          <cell r="V202">
            <v>0.98</v>
          </cell>
          <cell r="W202">
            <v>0.68</v>
          </cell>
          <cell r="X202">
            <v>0.64</v>
          </cell>
          <cell r="Y202">
            <v>0.42</v>
          </cell>
          <cell r="Z202">
            <v>0.41</v>
          </cell>
          <cell r="AA202">
            <v>0.41</v>
          </cell>
          <cell r="BA202">
            <v>3</v>
          </cell>
        </row>
        <row r="203">
          <cell r="I203">
            <v>0.31</v>
          </cell>
          <cell r="J203">
            <v>872</v>
          </cell>
          <cell r="K203">
            <v>0.26</v>
          </cell>
          <cell r="L203">
            <v>444.06</v>
          </cell>
          <cell r="M203">
            <v>0.31</v>
          </cell>
          <cell r="N203">
            <v>74.95</v>
          </cell>
          <cell r="O203">
            <v>0.39</v>
          </cell>
          <cell r="P203">
            <v>41.3</v>
          </cell>
          <cell r="Q203">
            <v>0.4</v>
          </cell>
          <cell r="R203">
            <v>71.150000000000006</v>
          </cell>
          <cell r="S203">
            <v>0.38</v>
          </cell>
          <cell r="T203">
            <v>94.22</v>
          </cell>
          <cell r="U203">
            <v>0.38</v>
          </cell>
          <cell r="V203">
            <v>0.61</v>
          </cell>
          <cell r="W203">
            <v>0.43</v>
          </cell>
          <cell r="X203">
            <v>0.4</v>
          </cell>
          <cell r="Y203">
            <v>0.26</v>
          </cell>
          <cell r="Z203">
            <v>0.25</v>
          </cell>
          <cell r="AA203">
            <v>0.26</v>
          </cell>
          <cell r="BA203">
            <v>1736</v>
          </cell>
        </row>
        <row r="204">
          <cell r="I204">
            <v>13.66</v>
          </cell>
          <cell r="J204">
            <v>4547.53</v>
          </cell>
          <cell r="K204">
            <v>8.14</v>
          </cell>
          <cell r="L204">
            <v>2315.79</v>
          </cell>
          <cell r="M204">
            <v>8.3699999999999992</v>
          </cell>
          <cell r="N204">
            <v>390.88</v>
          </cell>
          <cell r="O204">
            <v>10.54</v>
          </cell>
          <cell r="P204">
            <v>215.39</v>
          </cell>
          <cell r="Q204">
            <v>10.5</v>
          </cell>
          <cell r="R204">
            <v>371.03</v>
          </cell>
          <cell r="S204">
            <v>9.82</v>
          </cell>
          <cell r="T204">
            <v>491.36</v>
          </cell>
          <cell r="U204">
            <v>9.7899999999999991</v>
          </cell>
          <cell r="V204">
            <v>15.49</v>
          </cell>
          <cell r="W204">
            <v>10.84</v>
          </cell>
          <cell r="X204">
            <v>10.130000000000001</v>
          </cell>
          <cell r="Y204">
            <v>6.66</v>
          </cell>
          <cell r="Z204">
            <v>6.48</v>
          </cell>
          <cell r="AA204">
            <v>6.53</v>
          </cell>
          <cell r="BA204">
            <v>76624</v>
          </cell>
        </row>
        <row r="205">
          <cell r="I205">
            <v>2.3199999999999998</v>
          </cell>
          <cell r="J205">
            <v>3966.2</v>
          </cell>
          <cell r="K205">
            <v>1.7</v>
          </cell>
          <cell r="L205">
            <v>2019.75</v>
          </cell>
          <cell r="M205">
            <v>1.91</v>
          </cell>
          <cell r="N205">
            <v>340.92</v>
          </cell>
          <cell r="O205">
            <v>2.4300000000000002</v>
          </cell>
          <cell r="P205">
            <v>187.85</v>
          </cell>
          <cell r="Q205">
            <v>2.44</v>
          </cell>
          <cell r="R205">
            <v>323.60000000000002</v>
          </cell>
          <cell r="S205">
            <v>2.31</v>
          </cell>
          <cell r="T205">
            <v>428.55</v>
          </cell>
          <cell r="U205">
            <v>2.34</v>
          </cell>
          <cell r="V205">
            <v>3.7</v>
          </cell>
          <cell r="W205">
            <v>2.59</v>
          </cell>
          <cell r="X205">
            <v>2.42</v>
          </cell>
          <cell r="Y205">
            <v>1.59</v>
          </cell>
          <cell r="Z205">
            <v>1.55</v>
          </cell>
          <cell r="AA205">
            <v>1.56</v>
          </cell>
          <cell r="BA205">
            <v>13027</v>
          </cell>
        </row>
        <row r="206">
          <cell r="I206">
            <v>0.65</v>
          </cell>
          <cell r="J206">
            <v>2287.83</v>
          </cell>
          <cell r="K206">
            <v>0.6</v>
          </cell>
          <cell r="L206">
            <v>1165.06</v>
          </cell>
          <cell r="M206">
            <v>0.71</v>
          </cell>
          <cell r="N206">
            <v>196.65</v>
          </cell>
          <cell r="O206">
            <v>0.92</v>
          </cell>
          <cell r="P206">
            <v>108.36</v>
          </cell>
          <cell r="Q206">
            <v>0.93</v>
          </cell>
          <cell r="R206">
            <v>186.66</v>
          </cell>
          <cell r="S206">
            <v>0.88</v>
          </cell>
          <cell r="T206">
            <v>247.2</v>
          </cell>
          <cell r="U206">
            <v>0.91</v>
          </cell>
          <cell r="V206">
            <v>0.77</v>
          </cell>
          <cell r="W206">
            <v>0.54</v>
          </cell>
          <cell r="X206">
            <v>0.5</v>
          </cell>
          <cell r="Y206">
            <v>0.33</v>
          </cell>
          <cell r="Z206">
            <v>0.32</v>
          </cell>
          <cell r="AA206">
            <v>0.32</v>
          </cell>
          <cell r="BA206">
            <v>1</v>
          </cell>
        </row>
        <row r="207">
          <cell r="I207">
            <v>2.2000000000000002</v>
          </cell>
          <cell r="J207">
            <v>3159.83</v>
          </cell>
          <cell r="K207">
            <v>1.55</v>
          </cell>
          <cell r="L207">
            <v>1609.12</v>
          </cell>
          <cell r="M207">
            <v>1.72</v>
          </cell>
          <cell r="N207">
            <v>271.60000000000002</v>
          </cell>
          <cell r="O207">
            <v>2.1800000000000002</v>
          </cell>
          <cell r="P207">
            <v>149.66</v>
          </cell>
          <cell r="Q207">
            <v>2.19</v>
          </cell>
          <cell r="R207">
            <v>257.81</v>
          </cell>
          <cell r="S207">
            <v>2.0699999999999998</v>
          </cell>
          <cell r="T207">
            <v>341.42</v>
          </cell>
          <cell r="U207">
            <v>2.09</v>
          </cell>
          <cell r="V207">
            <v>3.31</v>
          </cell>
          <cell r="W207">
            <v>2.31</v>
          </cell>
          <cell r="X207">
            <v>2.16</v>
          </cell>
          <cell r="Y207">
            <v>1.42</v>
          </cell>
          <cell r="Z207">
            <v>1.38</v>
          </cell>
          <cell r="AA207">
            <v>1.39</v>
          </cell>
          <cell r="BA207">
            <v>12345</v>
          </cell>
        </row>
        <row r="208">
          <cell r="I208">
            <v>0.83</v>
          </cell>
          <cell r="J208">
            <v>2419.1</v>
          </cell>
          <cell r="K208">
            <v>0.71</v>
          </cell>
          <cell r="L208">
            <v>1231.9100000000001</v>
          </cell>
          <cell r="M208">
            <v>0.83</v>
          </cell>
          <cell r="N208">
            <v>207.93</v>
          </cell>
          <cell r="O208">
            <v>1.07</v>
          </cell>
          <cell r="P208">
            <v>114.58</v>
          </cell>
          <cell r="Q208">
            <v>1.07</v>
          </cell>
          <cell r="R208">
            <v>197.37</v>
          </cell>
          <cell r="S208">
            <v>1.02</v>
          </cell>
          <cell r="T208">
            <v>261.38</v>
          </cell>
          <cell r="U208">
            <v>1.04</v>
          </cell>
          <cell r="V208">
            <v>0.81</v>
          </cell>
          <cell r="W208">
            <v>0.56999999999999995</v>
          </cell>
          <cell r="X208">
            <v>0.53</v>
          </cell>
          <cell r="Y208">
            <v>0.35</v>
          </cell>
          <cell r="Z208">
            <v>0.34</v>
          </cell>
          <cell r="AA208">
            <v>0.34</v>
          </cell>
          <cell r="BA208">
            <v>2</v>
          </cell>
        </row>
        <row r="209">
          <cell r="I209">
            <v>0.34</v>
          </cell>
          <cell r="J209">
            <v>609.46</v>
          </cell>
          <cell r="K209">
            <v>0.25</v>
          </cell>
          <cell r="L209">
            <v>310.36</v>
          </cell>
          <cell r="M209">
            <v>0.28999999999999998</v>
          </cell>
          <cell r="N209">
            <v>52.39</v>
          </cell>
          <cell r="O209">
            <v>0.36</v>
          </cell>
          <cell r="P209">
            <v>28.87</v>
          </cell>
          <cell r="Q209">
            <v>0.37</v>
          </cell>
          <cell r="R209">
            <v>49.73</v>
          </cell>
          <cell r="S209">
            <v>0.35</v>
          </cell>
          <cell r="T209">
            <v>65.849999999999994</v>
          </cell>
          <cell r="U209">
            <v>0.35</v>
          </cell>
          <cell r="V209">
            <v>0.21</v>
          </cell>
          <cell r="W209">
            <v>0.14000000000000001</v>
          </cell>
          <cell r="X209">
            <v>0.13</v>
          </cell>
          <cell r="Y209">
            <v>0.09</v>
          </cell>
          <cell r="Z209">
            <v>0.09</v>
          </cell>
          <cell r="AA209">
            <v>0.09</v>
          </cell>
          <cell r="BA209">
            <v>8</v>
          </cell>
        </row>
        <row r="210">
          <cell r="I210">
            <v>2.44</v>
          </cell>
          <cell r="J210">
            <v>7998.03</v>
          </cell>
          <cell r="K210">
            <v>2.17</v>
          </cell>
          <cell r="L210">
            <v>4072.93</v>
          </cell>
          <cell r="M210">
            <v>2.58</v>
          </cell>
          <cell r="N210">
            <v>687.47</v>
          </cell>
          <cell r="O210">
            <v>3.32</v>
          </cell>
          <cell r="P210">
            <v>378.81</v>
          </cell>
          <cell r="Q210">
            <v>3.35</v>
          </cell>
          <cell r="R210">
            <v>652.54999999999995</v>
          </cell>
          <cell r="S210">
            <v>3.19</v>
          </cell>
          <cell r="T210">
            <v>864.19</v>
          </cell>
          <cell r="U210">
            <v>3.27</v>
          </cell>
          <cell r="V210">
            <v>2.76</v>
          </cell>
          <cell r="W210">
            <v>1.93</v>
          </cell>
          <cell r="X210">
            <v>1.81</v>
          </cell>
          <cell r="Y210">
            <v>1.19</v>
          </cell>
          <cell r="Z210">
            <v>1.1599999999999999</v>
          </cell>
          <cell r="AA210">
            <v>1.1599999999999999</v>
          </cell>
          <cell r="BA210">
            <v>484</v>
          </cell>
        </row>
        <row r="211">
          <cell r="I211">
            <v>1.36</v>
          </cell>
          <cell r="J211">
            <v>4125.6000000000004</v>
          </cell>
          <cell r="K211">
            <v>1.18</v>
          </cell>
          <cell r="L211">
            <v>2100.92</v>
          </cell>
          <cell r="M211">
            <v>1.39</v>
          </cell>
          <cell r="N211">
            <v>354.62</v>
          </cell>
          <cell r="O211">
            <v>1.78</v>
          </cell>
          <cell r="P211">
            <v>195.4</v>
          </cell>
          <cell r="Q211">
            <v>1.8</v>
          </cell>
          <cell r="R211">
            <v>336.6</v>
          </cell>
          <cell r="S211">
            <v>1.71</v>
          </cell>
          <cell r="T211">
            <v>445.77</v>
          </cell>
          <cell r="U211">
            <v>1.75</v>
          </cell>
          <cell r="V211">
            <v>1.38</v>
          </cell>
          <cell r="W211">
            <v>0.97</v>
          </cell>
          <cell r="X211">
            <v>0.9</v>
          </cell>
          <cell r="Y211">
            <v>0.59</v>
          </cell>
          <cell r="Z211">
            <v>0.57999999999999996</v>
          </cell>
          <cell r="AA211">
            <v>0.57999999999999996</v>
          </cell>
          <cell r="BA211">
            <v>6</v>
          </cell>
        </row>
        <row r="212">
          <cell r="I212">
            <v>0.18</v>
          </cell>
          <cell r="J212">
            <v>656.35</v>
          </cell>
          <cell r="K212">
            <v>0.17</v>
          </cell>
          <cell r="L212">
            <v>334.24</v>
          </cell>
          <cell r="M212">
            <v>0.2</v>
          </cell>
          <cell r="N212">
            <v>56.42</v>
          </cell>
          <cell r="O212">
            <v>0.26</v>
          </cell>
          <cell r="P212">
            <v>31.09</v>
          </cell>
          <cell r="Q212">
            <v>0.26</v>
          </cell>
          <cell r="R212">
            <v>53.55</v>
          </cell>
          <cell r="S212">
            <v>0.25</v>
          </cell>
          <cell r="T212">
            <v>70.92</v>
          </cell>
          <cell r="U212">
            <v>0.26</v>
          </cell>
          <cell r="V212">
            <v>0.22</v>
          </cell>
          <cell r="W212">
            <v>0.15</v>
          </cell>
          <cell r="X212">
            <v>0.14000000000000001</v>
          </cell>
          <cell r="Y212">
            <v>0.09</v>
          </cell>
          <cell r="Z212">
            <v>0.09</v>
          </cell>
          <cell r="AA212">
            <v>0.09</v>
          </cell>
          <cell r="BA212">
            <v>1</v>
          </cell>
        </row>
        <row r="213">
          <cell r="I213">
            <v>0.13</v>
          </cell>
          <cell r="J213">
            <v>440.69</v>
          </cell>
          <cell r="K213">
            <v>0.12</v>
          </cell>
          <cell r="L213">
            <v>224.42</v>
          </cell>
          <cell r="M213">
            <v>0.14000000000000001</v>
          </cell>
          <cell r="N213">
            <v>37.880000000000003</v>
          </cell>
          <cell r="O213">
            <v>0.18</v>
          </cell>
          <cell r="P213">
            <v>20.87</v>
          </cell>
          <cell r="Q213">
            <v>0.18</v>
          </cell>
          <cell r="R213">
            <v>35.96</v>
          </cell>
          <cell r="S213">
            <v>0.17</v>
          </cell>
          <cell r="T213">
            <v>47.62</v>
          </cell>
          <cell r="U213">
            <v>0.18</v>
          </cell>
          <cell r="V213">
            <v>0.28000000000000003</v>
          </cell>
          <cell r="W213">
            <v>0.2</v>
          </cell>
          <cell r="X213">
            <v>0.18</v>
          </cell>
          <cell r="Y213">
            <v>0.12</v>
          </cell>
          <cell r="Z213">
            <v>0.12</v>
          </cell>
          <cell r="AA213">
            <v>0.12</v>
          </cell>
          <cell r="BA213">
            <v>741</v>
          </cell>
        </row>
        <row r="214">
          <cell r="I214">
            <v>2.21</v>
          </cell>
          <cell r="J214">
            <v>6788.48</v>
          </cell>
          <cell r="K214">
            <v>1.92</v>
          </cell>
          <cell r="L214">
            <v>3456.98</v>
          </cell>
          <cell r="M214">
            <v>2.27</v>
          </cell>
          <cell r="N214">
            <v>583.51</v>
          </cell>
          <cell r="O214">
            <v>2.92</v>
          </cell>
          <cell r="P214">
            <v>321.52</v>
          </cell>
          <cell r="Q214">
            <v>2.94</v>
          </cell>
          <cell r="R214">
            <v>553.86</v>
          </cell>
          <cell r="S214">
            <v>2.8</v>
          </cell>
          <cell r="T214">
            <v>733.5</v>
          </cell>
          <cell r="U214">
            <v>2.86</v>
          </cell>
          <cell r="V214">
            <v>2.27</v>
          </cell>
          <cell r="W214">
            <v>1.59</v>
          </cell>
          <cell r="X214">
            <v>1.48</v>
          </cell>
          <cell r="Y214">
            <v>0.98</v>
          </cell>
          <cell r="Z214">
            <v>0.95</v>
          </cell>
          <cell r="AA214">
            <v>0.96</v>
          </cell>
          <cell r="BA214">
            <v>5</v>
          </cell>
        </row>
        <row r="215">
          <cell r="I215">
            <v>0.14000000000000001</v>
          </cell>
          <cell r="J215">
            <v>253.16</v>
          </cell>
          <cell r="K215">
            <v>0.1</v>
          </cell>
          <cell r="L215">
            <v>128.91999999999999</v>
          </cell>
          <cell r="M215">
            <v>0.12</v>
          </cell>
          <cell r="N215">
            <v>21.76</v>
          </cell>
          <cell r="O215">
            <v>0.15</v>
          </cell>
          <cell r="P215">
            <v>11.99</v>
          </cell>
          <cell r="Q215">
            <v>0.15</v>
          </cell>
          <cell r="R215">
            <v>20.66</v>
          </cell>
          <cell r="S215">
            <v>0.14000000000000001</v>
          </cell>
          <cell r="T215">
            <v>27.35</v>
          </cell>
          <cell r="U215">
            <v>0.14000000000000001</v>
          </cell>
          <cell r="V215">
            <v>0.22</v>
          </cell>
          <cell r="W215">
            <v>0.16</v>
          </cell>
          <cell r="X215">
            <v>0.15</v>
          </cell>
          <cell r="Y215">
            <v>0.1</v>
          </cell>
          <cell r="Z215">
            <v>0.09</v>
          </cell>
          <cell r="AA215">
            <v>0.09</v>
          </cell>
          <cell r="BA215">
            <v>768</v>
          </cell>
        </row>
        <row r="216">
          <cell r="I216">
            <v>0.73</v>
          </cell>
          <cell r="J216">
            <v>2222.1999999999998</v>
          </cell>
          <cell r="K216">
            <v>0.63</v>
          </cell>
          <cell r="L216">
            <v>1131.6300000000001</v>
          </cell>
          <cell r="M216">
            <v>0.74</v>
          </cell>
          <cell r="N216">
            <v>191.01</v>
          </cell>
          <cell r="O216">
            <v>0.96</v>
          </cell>
          <cell r="P216">
            <v>105.25</v>
          </cell>
          <cell r="Q216">
            <v>0.96</v>
          </cell>
          <cell r="R216">
            <v>181.31</v>
          </cell>
          <cell r="S216">
            <v>0.92</v>
          </cell>
          <cell r="T216">
            <v>240.11</v>
          </cell>
          <cell r="U216">
            <v>0.94</v>
          </cell>
          <cell r="V216">
            <v>0.74</v>
          </cell>
          <cell r="W216">
            <v>0.52</v>
          </cell>
          <cell r="X216">
            <v>0.49</v>
          </cell>
          <cell r="Y216">
            <v>0.32</v>
          </cell>
          <cell r="Z216">
            <v>0.31</v>
          </cell>
          <cell r="AA216">
            <v>0.31</v>
          </cell>
          <cell r="BA216">
            <v>2</v>
          </cell>
        </row>
        <row r="217">
          <cell r="I217">
            <v>1.7</v>
          </cell>
          <cell r="J217">
            <v>4575.66</v>
          </cell>
          <cell r="K217">
            <v>1.41</v>
          </cell>
          <cell r="L217">
            <v>2330.12</v>
          </cell>
          <cell r="M217">
            <v>1.65</v>
          </cell>
          <cell r="N217">
            <v>393.3</v>
          </cell>
          <cell r="O217">
            <v>2.11</v>
          </cell>
          <cell r="P217">
            <v>216.72</v>
          </cell>
          <cell r="Q217">
            <v>2.13</v>
          </cell>
          <cell r="R217">
            <v>373.32</v>
          </cell>
          <cell r="S217">
            <v>2.02</v>
          </cell>
          <cell r="T217">
            <v>494.4</v>
          </cell>
          <cell r="U217">
            <v>2.06</v>
          </cell>
          <cell r="V217">
            <v>1.53</v>
          </cell>
          <cell r="W217">
            <v>1.07</v>
          </cell>
          <cell r="X217">
            <v>1</v>
          </cell>
          <cell r="Y217">
            <v>0.66</v>
          </cell>
          <cell r="Z217">
            <v>0.64</v>
          </cell>
          <cell r="AA217">
            <v>0.65</v>
          </cell>
          <cell r="BA217">
            <v>5</v>
          </cell>
        </row>
        <row r="218">
          <cell r="I218">
            <v>2.2799999999999998</v>
          </cell>
          <cell r="J218">
            <v>6976.01</v>
          </cell>
          <cell r="K218">
            <v>1.98</v>
          </cell>
          <cell r="L218">
            <v>3552.47</v>
          </cell>
          <cell r="M218">
            <v>2.34</v>
          </cell>
          <cell r="N218">
            <v>599.62</v>
          </cell>
          <cell r="O218">
            <v>3.01</v>
          </cell>
          <cell r="P218">
            <v>330.41</v>
          </cell>
          <cell r="Q218">
            <v>3.03</v>
          </cell>
          <cell r="R218">
            <v>569.16</v>
          </cell>
          <cell r="S218">
            <v>2.89</v>
          </cell>
          <cell r="T218">
            <v>753.76</v>
          </cell>
          <cell r="U218">
            <v>2.95</v>
          </cell>
          <cell r="V218">
            <v>4.66</v>
          </cell>
          <cell r="W218">
            <v>3.26</v>
          </cell>
          <cell r="X218">
            <v>3.05</v>
          </cell>
          <cell r="Y218">
            <v>2</v>
          </cell>
          <cell r="Z218">
            <v>1.95</v>
          </cell>
          <cell r="AA218">
            <v>1.97</v>
          </cell>
          <cell r="BA218">
            <v>12795</v>
          </cell>
        </row>
        <row r="219">
          <cell r="I219">
            <v>0.53</v>
          </cell>
          <cell r="J219">
            <v>1106.4100000000001</v>
          </cell>
          <cell r="K219">
            <v>0.41</v>
          </cell>
          <cell r="L219">
            <v>563.42999999999995</v>
          </cell>
          <cell r="M219">
            <v>0.47</v>
          </cell>
          <cell r="N219">
            <v>95.1</v>
          </cell>
          <cell r="O219">
            <v>0.6</v>
          </cell>
          <cell r="P219">
            <v>52.4</v>
          </cell>
          <cell r="Q219">
            <v>0.6</v>
          </cell>
          <cell r="R219">
            <v>90.27</v>
          </cell>
          <cell r="S219">
            <v>0.56999999999999995</v>
          </cell>
          <cell r="T219">
            <v>119.55</v>
          </cell>
          <cell r="U219">
            <v>0.57999999999999996</v>
          </cell>
          <cell r="V219">
            <v>0.43</v>
          </cell>
          <cell r="W219">
            <v>0.3</v>
          </cell>
          <cell r="X219">
            <v>0.28000000000000003</v>
          </cell>
          <cell r="Y219">
            <v>0.18</v>
          </cell>
          <cell r="Z219">
            <v>0.18</v>
          </cell>
          <cell r="AA219">
            <v>0.18</v>
          </cell>
          <cell r="BA219">
            <v>304</v>
          </cell>
        </row>
        <row r="220">
          <cell r="I220">
            <v>0.39</v>
          </cell>
          <cell r="J220">
            <v>1228.3</v>
          </cell>
          <cell r="K220">
            <v>0.34</v>
          </cell>
          <cell r="L220">
            <v>625.5</v>
          </cell>
          <cell r="M220">
            <v>0.4</v>
          </cell>
          <cell r="N220">
            <v>105.58</v>
          </cell>
          <cell r="O220">
            <v>0.52</v>
          </cell>
          <cell r="P220">
            <v>58.18</v>
          </cell>
          <cell r="Q220">
            <v>0.52</v>
          </cell>
          <cell r="R220">
            <v>100.22</v>
          </cell>
          <cell r="S220">
            <v>0.5</v>
          </cell>
          <cell r="T220">
            <v>132.72</v>
          </cell>
          <cell r="U220">
            <v>0.51</v>
          </cell>
          <cell r="V220">
            <v>0.81</v>
          </cell>
          <cell r="W220">
            <v>0.56000000000000005</v>
          </cell>
          <cell r="X220">
            <v>0.53</v>
          </cell>
          <cell r="Y220">
            <v>0.35</v>
          </cell>
          <cell r="Z220">
            <v>0.34</v>
          </cell>
          <cell r="AA220">
            <v>0.34</v>
          </cell>
          <cell r="BA220">
            <v>2170</v>
          </cell>
        </row>
        <row r="221">
          <cell r="I221">
            <v>1.79</v>
          </cell>
          <cell r="J221">
            <v>6404.05</v>
          </cell>
          <cell r="K221">
            <v>1.65</v>
          </cell>
          <cell r="L221">
            <v>3261.21</v>
          </cell>
          <cell r="M221">
            <v>1.98</v>
          </cell>
          <cell r="N221">
            <v>550.46</v>
          </cell>
          <cell r="O221">
            <v>2.5499999999999998</v>
          </cell>
          <cell r="P221">
            <v>303.32</v>
          </cell>
          <cell r="Q221">
            <v>2.57</v>
          </cell>
          <cell r="R221">
            <v>522.5</v>
          </cell>
          <cell r="S221">
            <v>2.4500000000000002</v>
          </cell>
          <cell r="T221">
            <v>691.96</v>
          </cell>
          <cell r="U221">
            <v>2.5099999999999998</v>
          </cell>
          <cell r="V221">
            <v>2.14</v>
          </cell>
          <cell r="W221">
            <v>1.5</v>
          </cell>
          <cell r="X221">
            <v>1.4</v>
          </cell>
          <cell r="Y221">
            <v>0.92</v>
          </cell>
          <cell r="Z221">
            <v>0.9</v>
          </cell>
          <cell r="AA221">
            <v>0.9</v>
          </cell>
          <cell r="BA221">
            <v>4</v>
          </cell>
        </row>
        <row r="222">
          <cell r="I222">
            <v>0.27</v>
          </cell>
          <cell r="J222">
            <v>1181.42</v>
          </cell>
          <cell r="K222">
            <v>0.27</v>
          </cell>
          <cell r="L222">
            <v>601.63</v>
          </cell>
          <cell r="M222">
            <v>0.33</v>
          </cell>
          <cell r="N222">
            <v>101.55</v>
          </cell>
          <cell r="O222">
            <v>0.43</v>
          </cell>
          <cell r="P222">
            <v>55.96</v>
          </cell>
          <cell r="Q222">
            <v>0.43</v>
          </cell>
          <cell r="R222">
            <v>96.39</v>
          </cell>
          <cell r="S222">
            <v>0.41</v>
          </cell>
          <cell r="T222">
            <v>127.65</v>
          </cell>
          <cell r="U222">
            <v>0.42</v>
          </cell>
          <cell r="V222">
            <v>0.39</v>
          </cell>
          <cell r="W222">
            <v>0.28000000000000003</v>
          </cell>
          <cell r="X222">
            <v>0.26</v>
          </cell>
          <cell r="Y222">
            <v>0.17</v>
          </cell>
          <cell r="Z222">
            <v>0.17</v>
          </cell>
          <cell r="AA222">
            <v>0.17</v>
          </cell>
          <cell r="BA222">
            <v>1</v>
          </cell>
        </row>
        <row r="223">
          <cell r="I223">
            <v>1.74</v>
          </cell>
          <cell r="J223">
            <v>2465.98</v>
          </cell>
          <cell r="K223">
            <v>1.23</v>
          </cell>
          <cell r="L223">
            <v>1255.78</v>
          </cell>
          <cell r="M223">
            <v>1.35</v>
          </cell>
          <cell r="N223">
            <v>211.96</v>
          </cell>
          <cell r="O223">
            <v>1.72</v>
          </cell>
          <cell r="P223">
            <v>116.8</v>
          </cell>
          <cell r="Q223">
            <v>1.73</v>
          </cell>
          <cell r="R223">
            <v>201.2</v>
          </cell>
          <cell r="S223">
            <v>1.63</v>
          </cell>
          <cell r="T223">
            <v>266.45</v>
          </cell>
          <cell r="U223">
            <v>1.65</v>
          </cell>
          <cell r="V223">
            <v>1.58</v>
          </cell>
          <cell r="W223">
            <v>1.1000000000000001</v>
          </cell>
          <cell r="X223">
            <v>1.03</v>
          </cell>
          <cell r="Y223">
            <v>0.68</v>
          </cell>
          <cell r="Z223">
            <v>0.66</v>
          </cell>
          <cell r="AA223">
            <v>0.66</v>
          </cell>
          <cell r="BA223">
            <v>4124</v>
          </cell>
        </row>
        <row r="224">
          <cell r="I224">
            <v>-0.54</v>
          </cell>
          <cell r="J224">
            <v>1106.4100000000001</v>
          </cell>
          <cell r="K224">
            <v>-0.19</v>
          </cell>
          <cell r="L224">
            <v>563.42999999999995</v>
          </cell>
          <cell r="M224">
            <v>-0.14000000000000001</v>
          </cell>
          <cell r="N224">
            <v>95.1</v>
          </cell>
          <cell r="O224">
            <v>-0.16</v>
          </cell>
          <cell r="P224">
            <v>52.4</v>
          </cell>
          <cell r="Q224">
            <v>-0.15</v>
          </cell>
          <cell r="R224">
            <v>90.27</v>
          </cell>
          <cell r="S224">
            <v>-0.13</v>
          </cell>
          <cell r="T224">
            <v>119.55</v>
          </cell>
          <cell r="U224">
            <v>-0.12</v>
          </cell>
          <cell r="V224">
            <v>-0.19</v>
          </cell>
          <cell r="W224">
            <v>-0.13</v>
          </cell>
          <cell r="X224">
            <v>-0.12</v>
          </cell>
          <cell r="Y224">
            <v>-0.08</v>
          </cell>
          <cell r="Z224">
            <v>-0.08</v>
          </cell>
          <cell r="AA224">
            <v>-0.08</v>
          </cell>
        </row>
        <row r="225">
          <cell r="I225">
            <v>14.2</v>
          </cell>
          <cell r="J225">
            <v>8710.64</v>
          </cell>
          <cell r="K225">
            <v>8.86</v>
          </cell>
          <cell r="L225">
            <v>4435.82</v>
          </cell>
          <cell r="M225">
            <v>9.31</v>
          </cell>
          <cell r="N225">
            <v>748.73</v>
          </cell>
          <cell r="O225">
            <v>11.75</v>
          </cell>
          <cell r="P225">
            <v>412.56</v>
          </cell>
          <cell r="Q225">
            <v>11.73</v>
          </cell>
          <cell r="R225">
            <v>710.69</v>
          </cell>
          <cell r="S225">
            <v>11</v>
          </cell>
          <cell r="T225">
            <v>941.19</v>
          </cell>
          <cell r="U225">
            <v>11.02</v>
          </cell>
          <cell r="V225">
            <v>17.43</v>
          </cell>
          <cell r="W225">
            <v>12.19</v>
          </cell>
          <cell r="X225">
            <v>11.4</v>
          </cell>
          <cell r="Y225">
            <v>7.49</v>
          </cell>
          <cell r="Z225">
            <v>7.29</v>
          </cell>
          <cell r="AA225">
            <v>7.35</v>
          </cell>
          <cell r="BA225">
            <v>79642</v>
          </cell>
        </row>
        <row r="226">
          <cell r="I226">
            <v>1.77</v>
          </cell>
          <cell r="J226">
            <v>4810.07</v>
          </cell>
          <cell r="K226">
            <v>1.48</v>
          </cell>
          <cell r="L226">
            <v>2449.4899999999998</v>
          </cell>
          <cell r="M226">
            <v>1.73</v>
          </cell>
          <cell r="N226">
            <v>413.45</v>
          </cell>
          <cell r="O226">
            <v>2.21</v>
          </cell>
          <cell r="P226">
            <v>227.82</v>
          </cell>
          <cell r="Q226">
            <v>2.23</v>
          </cell>
          <cell r="R226">
            <v>392.45</v>
          </cell>
          <cell r="S226">
            <v>2.12</v>
          </cell>
          <cell r="T226">
            <v>519.73</v>
          </cell>
          <cell r="U226">
            <v>2.16</v>
          </cell>
          <cell r="V226">
            <v>1.62</v>
          </cell>
          <cell r="W226">
            <v>1.1299999999999999</v>
          </cell>
          <cell r="X226">
            <v>1.06</v>
          </cell>
          <cell r="Y226">
            <v>0.69</v>
          </cell>
          <cell r="Z226">
            <v>0.68</v>
          </cell>
          <cell r="AA226">
            <v>0.68</v>
          </cell>
          <cell r="BA226">
            <v>48</v>
          </cell>
        </row>
        <row r="227">
          <cell r="I227">
            <v>1.01</v>
          </cell>
          <cell r="J227">
            <v>1697.12</v>
          </cell>
          <cell r="K227">
            <v>0.74</v>
          </cell>
          <cell r="L227">
            <v>864.24</v>
          </cell>
          <cell r="M227">
            <v>0.82</v>
          </cell>
          <cell r="N227">
            <v>145.88</v>
          </cell>
          <cell r="O227">
            <v>1.05</v>
          </cell>
          <cell r="P227">
            <v>80.38</v>
          </cell>
          <cell r="Q227">
            <v>1.05</v>
          </cell>
          <cell r="R227">
            <v>138.47</v>
          </cell>
          <cell r="S227">
            <v>1</v>
          </cell>
          <cell r="T227">
            <v>183.37</v>
          </cell>
          <cell r="U227">
            <v>1.01</v>
          </cell>
          <cell r="V227">
            <v>1.6</v>
          </cell>
          <cell r="W227">
            <v>1.1200000000000001</v>
          </cell>
          <cell r="X227">
            <v>1.04</v>
          </cell>
          <cell r="Y227">
            <v>0.69</v>
          </cell>
          <cell r="Z227">
            <v>0.67</v>
          </cell>
          <cell r="AA227">
            <v>0.67</v>
          </cell>
          <cell r="BA227">
            <v>5642</v>
          </cell>
        </row>
        <row r="228">
          <cell r="I228">
            <v>0.87</v>
          </cell>
          <cell r="J228">
            <v>3094.2</v>
          </cell>
          <cell r="K228">
            <v>0.8</v>
          </cell>
          <cell r="L228">
            <v>1575.69</v>
          </cell>
          <cell r="M228">
            <v>0.95</v>
          </cell>
          <cell r="N228">
            <v>265.95999999999998</v>
          </cell>
          <cell r="O228">
            <v>1.23</v>
          </cell>
          <cell r="P228">
            <v>146.55000000000001</v>
          </cell>
          <cell r="Q228">
            <v>1.24</v>
          </cell>
          <cell r="R228">
            <v>252.45</v>
          </cell>
          <cell r="S228">
            <v>1.18</v>
          </cell>
          <cell r="T228">
            <v>334.33</v>
          </cell>
          <cell r="U228">
            <v>1.21</v>
          </cell>
          <cell r="V228">
            <v>1.05</v>
          </cell>
          <cell r="W228">
            <v>0.74</v>
          </cell>
          <cell r="X228">
            <v>0.69</v>
          </cell>
          <cell r="Y228">
            <v>0.45</v>
          </cell>
          <cell r="Z228">
            <v>0.44</v>
          </cell>
          <cell r="AA228">
            <v>0.44</v>
          </cell>
          <cell r="BA228">
            <v>103</v>
          </cell>
        </row>
        <row r="229">
          <cell r="I229">
            <v>0.43</v>
          </cell>
          <cell r="J229">
            <v>1275.18</v>
          </cell>
          <cell r="K229">
            <v>0.37</v>
          </cell>
          <cell r="L229">
            <v>649.38</v>
          </cell>
          <cell r="M229">
            <v>0.44</v>
          </cell>
          <cell r="N229">
            <v>109.61</v>
          </cell>
          <cell r="O229">
            <v>0.56000000000000005</v>
          </cell>
          <cell r="P229">
            <v>60.4</v>
          </cell>
          <cell r="Q229">
            <v>0.56999999999999995</v>
          </cell>
          <cell r="R229">
            <v>104.04</v>
          </cell>
          <cell r="S229">
            <v>0.54</v>
          </cell>
          <cell r="T229">
            <v>137.78</v>
          </cell>
          <cell r="U229">
            <v>0.55000000000000004</v>
          </cell>
          <cell r="V229">
            <v>0.43</v>
          </cell>
          <cell r="W229">
            <v>0.3</v>
          </cell>
          <cell r="X229">
            <v>0.28000000000000003</v>
          </cell>
          <cell r="Y229">
            <v>0.18</v>
          </cell>
          <cell r="Z229">
            <v>0.18</v>
          </cell>
          <cell r="AA229">
            <v>0.18</v>
          </cell>
          <cell r="BA229">
            <v>1</v>
          </cell>
        </row>
        <row r="230">
          <cell r="I230">
            <v>0.52</v>
          </cell>
          <cell r="J230">
            <v>2072.1799999999998</v>
          </cell>
          <cell r="K230">
            <v>0.5</v>
          </cell>
          <cell r="L230">
            <v>1055.24</v>
          </cell>
          <cell r="M230">
            <v>0.61</v>
          </cell>
          <cell r="N230">
            <v>178.11</v>
          </cell>
          <cell r="O230">
            <v>0.78</v>
          </cell>
          <cell r="P230">
            <v>98.14</v>
          </cell>
          <cell r="Q230">
            <v>0.79</v>
          </cell>
          <cell r="R230">
            <v>169.07</v>
          </cell>
          <cell r="S230">
            <v>0.76</v>
          </cell>
          <cell r="T230">
            <v>223.9</v>
          </cell>
          <cell r="U230">
            <v>0.77</v>
          </cell>
          <cell r="V230">
            <v>1.23</v>
          </cell>
          <cell r="W230">
            <v>0.86</v>
          </cell>
          <cell r="X230">
            <v>0.8</v>
          </cell>
          <cell r="Y230">
            <v>0.53</v>
          </cell>
          <cell r="Z230">
            <v>0.51</v>
          </cell>
          <cell r="AA230">
            <v>0.52</v>
          </cell>
          <cell r="BA230">
            <v>2926</v>
          </cell>
        </row>
        <row r="231">
          <cell r="I231">
            <v>2.2400000000000002</v>
          </cell>
          <cell r="J231">
            <v>1790.88</v>
          </cell>
          <cell r="K231">
            <v>1.44</v>
          </cell>
          <cell r="L231">
            <v>911.99</v>
          </cell>
          <cell r="M231">
            <v>1.53</v>
          </cell>
          <cell r="N231">
            <v>153.94</v>
          </cell>
          <cell r="O231">
            <v>1.94</v>
          </cell>
          <cell r="P231">
            <v>84.82</v>
          </cell>
          <cell r="Q231">
            <v>1.94</v>
          </cell>
          <cell r="R231">
            <v>146.12</v>
          </cell>
          <cell r="S231">
            <v>1.82</v>
          </cell>
          <cell r="T231">
            <v>193.51</v>
          </cell>
          <cell r="U231">
            <v>1.83</v>
          </cell>
          <cell r="V231">
            <v>0.6</v>
          </cell>
          <cell r="W231">
            <v>0.42</v>
          </cell>
          <cell r="X231">
            <v>0.39</v>
          </cell>
          <cell r="Y231">
            <v>0.26</v>
          </cell>
          <cell r="Z231">
            <v>0.25</v>
          </cell>
          <cell r="AA231">
            <v>0.25</v>
          </cell>
          <cell r="BA231">
            <v>4</v>
          </cell>
        </row>
        <row r="232">
          <cell r="I232">
            <v>0.61</v>
          </cell>
          <cell r="J232">
            <v>3891.19</v>
          </cell>
          <cell r="K232">
            <v>0.73</v>
          </cell>
          <cell r="L232">
            <v>1981.55</v>
          </cell>
          <cell r="M232">
            <v>0.93</v>
          </cell>
          <cell r="N232">
            <v>334.47</v>
          </cell>
          <cell r="O232">
            <v>1.21</v>
          </cell>
          <cell r="P232">
            <v>184.3</v>
          </cell>
          <cell r="Q232">
            <v>1.23</v>
          </cell>
          <cell r="R232">
            <v>317.48</v>
          </cell>
          <cell r="S232">
            <v>1.18</v>
          </cell>
          <cell r="T232">
            <v>420.44</v>
          </cell>
          <cell r="U232">
            <v>1.22</v>
          </cell>
          <cell r="V232">
            <v>1.93</v>
          </cell>
          <cell r="W232">
            <v>1.35</v>
          </cell>
          <cell r="X232">
            <v>1.26</v>
          </cell>
          <cell r="Y232">
            <v>0.83</v>
          </cell>
          <cell r="Z232">
            <v>0.81</v>
          </cell>
          <cell r="AA232">
            <v>0.81</v>
          </cell>
          <cell r="BA232">
            <v>3439</v>
          </cell>
        </row>
        <row r="233">
          <cell r="I233">
            <v>0.43</v>
          </cell>
          <cell r="J233">
            <v>2034.67</v>
          </cell>
          <cell r="K233">
            <v>0.44</v>
          </cell>
          <cell r="L233">
            <v>1036.1400000000001</v>
          </cell>
          <cell r="M233">
            <v>0.55000000000000004</v>
          </cell>
          <cell r="N233">
            <v>174.89</v>
          </cell>
          <cell r="O233">
            <v>0.71</v>
          </cell>
          <cell r="P233">
            <v>96.37</v>
          </cell>
          <cell r="Q233">
            <v>0.72</v>
          </cell>
          <cell r="R233">
            <v>166.01</v>
          </cell>
          <cell r="S233">
            <v>0.69</v>
          </cell>
          <cell r="T233">
            <v>219.85</v>
          </cell>
          <cell r="U233">
            <v>0.71</v>
          </cell>
          <cell r="V233">
            <v>0.68</v>
          </cell>
          <cell r="W233">
            <v>0.48</v>
          </cell>
          <cell r="X233">
            <v>0.44</v>
          </cell>
          <cell r="Y233">
            <v>0.28999999999999998</v>
          </cell>
          <cell r="Z233">
            <v>0.28000000000000003</v>
          </cell>
          <cell r="AA233">
            <v>0.28999999999999998</v>
          </cell>
          <cell r="BA233">
            <v>1</v>
          </cell>
        </row>
        <row r="234">
          <cell r="I234">
            <v>7.21</v>
          </cell>
          <cell r="J234">
            <v>8026.16</v>
          </cell>
          <cell r="K234">
            <v>4.8600000000000003</v>
          </cell>
          <cell r="L234">
            <v>4087.25</v>
          </cell>
          <cell r="M234">
            <v>5.27</v>
          </cell>
          <cell r="N234">
            <v>689.89</v>
          </cell>
          <cell r="O234">
            <v>6.69</v>
          </cell>
          <cell r="P234">
            <v>380.15</v>
          </cell>
          <cell r="Q234">
            <v>6.69</v>
          </cell>
          <cell r="R234">
            <v>654.84</v>
          </cell>
          <cell r="S234">
            <v>6.31</v>
          </cell>
          <cell r="T234">
            <v>867.23</v>
          </cell>
          <cell r="U234">
            <v>6.35</v>
          </cell>
          <cell r="V234">
            <v>5.03</v>
          </cell>
          <cell r="W234">
            <v>3.52</v>
          </cell>
          <cell r="X234">
            <v>3.29</v>
          </cell>
          <cell r="Y234">
            <v>2.16</v>
          </cell>
          <cell r="Z234">
            <v>2.11</v>
          </cell>
          <cell r="AA234">
            <v>2.12</v>
          </cell>
          <cell r="BA234">
            <v>12878</v>
          </cell>
        </row>
        <row r="235">
          <cell r="I235">
            <v>0.27</v>
          </cell>
          <cell r="J235">
            <v>496.95</v>
          </cell>
          <cell r="K235">
            <v>0.2</v>
          </cell>
          <cell r="L235">
            <v>253.07</v>
          </cell>
          <cell r="M235">
            <v>0.23</v>
          </cell>
          <cell r="N235">
            <v>42.72</v>
          </cell>
          <cell r="O235">
            <v>0.28999999999999998</v>
          </cell>
          <cell r="P235">
            <v>23.54</v>
          </cell>
          <cell r="Q235">
            <v>0.28999999999999998</v>
          </cell>
          <cell r="R235">
            <v>40.549999999999997</v>
          </cell>
          <cell r="S235">
            <v>0.28000000000000003</v>
          </cell>
          <cell r="T235">
            <v>53.7</v>
          </cell>
          <cell r="U235">
            <v>0.28000000000000003</v>
          </cell>
          <cell r="V235">
            <v>0.45</v>
          </cell>
          <cell r="W235">
            <v>0.31</v>
          </cell>
          <cell r="X235">
            <v>0.28999999999999998</v>
          </cell>
          <cell r="Y235">
            <v>0.19</v>
          </cell>
          <cell r="Z235">
            <v>0.19</v>
          </cell>
          <cell r="AA235">
            <v>0.19</v>
          </cell>
          <cell r="BA235">
            <v>1535</v>
          </cell>
        </row>
        <row r="236">
          <cell r="I236">
            <v>4.0599999999999996</v>
          </cell>
          <cell r="J236">
            <v>2972.31</v>
          </cell>
          <cell r="K236">
            <v>2.58</v>
          </cell>
          <cell r="L236">
            <v>1513.62</v>
          </cell>
          <cell r="M236">
            <v>2.73</v>
          </cell>
          <cell r="N236">
            <v>255.49</v>
          </cell>
          <cell r="O236">
            <v>3.46</v>
          </cell>
          <cell r="P236">
            <v>140.78</v>
          </cell>
          <cell r="Q236">
            <v>3.45</v>
          </cell>
          <cell r="R236">
            <v>242.51</v>
          </cell>
          <cell r="S236">
            <v>3.24</v>
          </cell>
          <cell r="T236">
            <v>321.16000000000003</v>
          </cell>
          <cell r="U236">
            <v>3.25</v>
          </cell>
          <cell r="V236">
            <v>1</v>
          </cell>
          <cell r="W236">
            <v>0.7</v>
          </cell>
          <cell r="X236">
            <v>0.65</v>
          </cell>
          <cell r="Y236">
            <v>0.43</v>
          </cell>
          <cell r="Z236">
            <v>0.42</v>
          </cell>
          <cell r="AA236">
            <v>0.42</v>
          </cell>
          <cell r="BA236">
            <v>7</v>
          </cell>
        </row>
        <row r="237">
          <cell r="I237">
            <v>1.62</v>
          </cell>
          <cell r="J237">
            <v>4528.78</v>
          </cell>
          <cell r="K237">
            <v>1.36</v>
          </cell>
          <cell r="L237">
            <v>2306.2399999999998</v>
          </cell>
          <cell r="M237">
            <v>1.6</v>
          </cell>
          <cell r="N237">
            <v>389.27</v>
          </cell>
          <cell r="O237">
            <v>2.0499999999999998</v>
          </cell>
          <cell r="P237">
            <v>214.5</v>
          </cell>
          <cell r="Q237">
            <v>2.06</v>
          </cell>
          <cell r="R237">
            <v>369.5</v>
          </cell>
          <cell r="S237">
            <v>1.96</v>
          </cell>
          <cell r="T237">
            <v>489.34</v>
          </cell>
          <cell r="U237">
            <v>2</v>
          </cell>
          <cell r="V237">
            <v>1.51</v>
          </cell>
          <cell r="W237">
            <v>1.06</v>
          </cell>
          <cell r="X237">
            <v>0.99</v>
          </cell>
          <cell r="Y237">
            <v>0.65</v>
          </cell>
          <cell r="Z237">
            <v>0.63</v>
          </cell>
          <cell r="AA237">
            <v>0.64</v>
          </cell>
          <cell r="BA237">
            <v>4</v>
          </cell>
        </row>
        <row r="238">
          <cell r="I238">
            <v>1.42</v>
          </cell>
          <cell r="J238">
            <v>4463.1499999999996</v>
          </cell>
          <cell r="K238">
            <v>1.25</v>
          </cell>
          <cell r="L238">
            <v>2272.8200000000002</v>
          </cell>
          <cell r="M238">
            <v>1.48</v>
          </cell>
          <cell r="N238">
            <v>383.63</v>
          </cell>
          <cell r="O238">
            <v>1.9</v>
          </cell>
          <cell r="P238">
            <v>211.39</v>
          </cell>
          <cell r="Q238">
            <v>1.91</v>
          </cell>
          <cell r="R238">
            <v>364.14</v>
          </cell>
          <cell r="S238">
            <v>1.82</v>
          </cell>
          <cell r="T238">
            <v>482.24</v>
          </cell>
          <cell r="U238">
            <v>1.86</v>
          </cell>
          <cell r="V238">
            <v>1.49</v>
          </cell>
          <cell r="W238">
            <v>1.05</v>
          </cell>
          <cell r="X238">
            <v>0.98</v>
          </cell>
          <cell r="Y238">
            <v>0.64</v>
          </cell>
          <cell r="Z238">
            <v>0.63</v>
          </cell>
          <cell r="AA238">
            <v>0.63</v>
          </cell>
          <cell r="BA238">
            <v>11</v>
          </cell>
        </row>
        <row r="239">
          <cell r="I239">
            <v>9.14</v>
          </cell>
          <cell r="J239">
            <v>4641.3</v>
          </cell>
          <cell r="K239">
            <v>5.6</v>
          </cell>
          <cell r="L239">
            <v>2363.54</v>
          </cell>
          <cell r="M239">
            <v>5.84</v>
          </cell>
          <cell r="N239">
            <v>398.94</v>
          </cell>
          <cell r="O239">
            <v>7.37</v>
          </cell>
          <cell r="P239">
            <v>219.83</v>
          </cell>
          <cell r="Q239">
            <v>7.35</v>
          </cell>
          <cell r="R239">
            <v>378.68</v>
          </cell>
          <cell r="S239">
            <v>6.89</v>
          </cell>
          <cell r="T239">
            <v>501.49</v>
          </cell>
          <cell r="U239">
            <v>6.89</v>
          </cell>
          <cell r="V239">
            <v>10.9</v>
          </cell>
          <cell r="W239">
            <v>7.62</v>
          </cell>
          <cell r="X239">
            <v>7.12</v>
          </cell>
          <cell r="Y239">
            <v>4.68</v>
          </cell>
          <cell r="Z239">
            <v>4.5599999999999996</v>
          </cell>
          <cell r="AA239">
            <v>4.59</v>
          </cell>
          <cell r="BA239">
            <v>51241</v>
          </cell>
        </row>
        <row r="240">
          <cell r="I240">
            <v>4.76</v>
          </cell>
          <cell r="J240">
            <v>3066.07</v>
          </cell>
          <cell r="K240">
            <v>2.98</v>
          </cell>
          <cell r="L240">
            <v>1561.37</v>
          </cell>
          <cell r="M240">
            <v>3.14</v>
          </cell>
          <cell r="N240">
            <v>263.54000000000002</v>
          </cell>
          <cell r="O240">
            <v>3.97</v>
          </cell>
          <cell r="P240">
            <v>145.22</v>
          </cell>
          <cell r="Q240">
            <v>3.96</v>
          </cell>
          <cell r="R240">
            <v>250.16</v>
          </cell>
          <cell r="S240">
            <v>3.72</v>
          </cell>
          <cell r="T240">
            <v>331.29</v>
          </cell>
          <cell r="U240">
            <v>3.72</v>
          </cell>
          <cell r="V240">
            <v>5.89</v>
          </cell>
          <cell r="W240">
            <v>4.12</v>
          </cell>
          <cell r="X240">
            <v>3.85</v>
          </cell>
          <cell r="Y240">
            <v>2.5299999999999998</v>
          </cell>
          <cell r="Z240">
            <v>2.46</v>
          </cell>
          <cell r="AA240">
            <v>2.48</v>
          </cell>
          <cell r="BA240">
            <v>26687</v>
          </cell>
        </row>
        <row r="241">
          <cell r="I241">
            <v>2.68</v>
          </cell>
          <cell r="J241">
            <v>3234.84</v>
          </cell>
          <cell r="K241">
            <v>1.83</v>
          </cell>
          <cell r="L241">
            <v>1647.32</v>
          </cell>
          <cell r="M241">
            <v>2</v>
          </cell>
          <cell r="N241">
            <v>278.05</v>
          </cell>
          <cell r="O241">
            <v>2.54</v>
          </cell>
          <cell r="P241">
            <v>153.21</v>
          </cell>
          <cell r="Q241">
            <v>2.54</v>
          </cell>
          <cell r="R241">
            <v>263.93</v>
          </cell>
          <cell r="S241">
            <v>2.39</v>
          </cell>
          <cell r="T241">
            <v>349.53</v>
          </cell>
          <cell r="U241">
            <v>2.41</v>
          </cell>
          <cell r="V241">
            <v>3.82</v>
          </cell>
          <cell r="W241">
            <v>2.67</v>
          </cell>
          <cell r="X241">
            <v>2.5</v>
          </cell>
          <cell r="Y241">
            <v>1.64</v>
          </cell>
          <cell r="Z241">
            <v>1.6</v>
          </cell>
          <cell r="AA241">
            <v>1.61</v>
          </cell>
          <cell r="BA241">
            <v>15022</v>
          </cell>
        </row>
        <row r="242">
          <cell r="I242">
            <v>3.06</v>
          </cell>
          <cell r="J242">
            <v>1312.69</v>
          </cell>
          <cell r="K242">
            <v>1.85</v>
          </cell>
          <cell r="L242">
            <v>668.48</v>
          </cell>
          <cell r="M242">
            <v>1.92</v>
          </cell>
          <cell r="N242">
            <v>112.83</v>
          </cell>
          <cell r="O242">
            <v>2.42</v>
          </cell>
          <cell r="P242">
            <v>62.17</v>
          </cell>
          <cell r="Q242">
            <v>2.41</v>
          </cell>
          <cell r="R242">
            <v>107.1</v>
          </cell>
          <cell r="S242">
            <v>2.2599999999999998</v>
          </cell>
          <cell r="T242">
            <v>141.84</v>
          </cell>
          <cell r="U242">
            <v>2.2599999999999998</v>
          </cell>
          <cell r="V242">
            <v>3.57</v>
          </cell>
          <cell r="W242">
            <v>2.5</v>
          </cell>
          <cell r="X242">
            <v>2.33</v>
          </cell>
          <cell r="Y242">
            <v>1.53</v>
          </cell>
          <cell r="Z242">
            <v>1.49</v>
          </cell>
          <cell r="AA242">
            <v>1.5</v>
          </cell>
          <cell r="BA242">
            <v>17169</v>
          </cell>
        </row>
        <row r="243">
          <cell r="I243">
            <v>0.39</v>
          </cell>
          <cell r="J243">
            <v>2381.6</v>
          </cell>
          <cell r="K243">
            <v>0.46</v>
          </cell>
          <cell r="L243">
            <v>1212.81</v>
          </cell>
          <cell r="M243">
            <v>0.57999999999999996</v>
          </cell>
          <cell r="N243">
            <v>204.71</v>
          </cell>
          <cell r="O243">
            <v>0.75</v>
          </cell>
          <cell r="P243">
            <v>112.8</v>
          </cell>
          <cell r="Q243">
            <v>0.76</v>
          </cell>
          <cell r="R243">
            <v>194.31</v>
          </cell>
          <cell r="S243">
            <v>0.73</v>
          </cell>
          <cell r="T243">
            <v>257.33</v>
          </cell>
          <cell r="U243">
            <v>0.76</v>
          </cell>
          <cell r="V243">
            <v>0.8</v>
          </cell>
          <cell r="W243">
            <v>0.56000000000000005</v>
          </cell>
          <cell r="X243">
            <v>0.52</v>
          </cell>
          <cell r="Y243">
            <v>0.34</v>
          </cell>
          <cell r="Z243">
            <v>0.33</v>
          </cell>
          <cell r="AA243">
            <v>0.34</v>
          </cell>
          <cell r="BA243">
            <v>1</v>
          </cell>
        </row>
        <row r="244">
          <cell r="I244">
            <v>2.21</v>
          </cell>
          <cell r="J244">
            <v>6225.9</v>
          </cell>
          <cell r="K244">
            <v>1.86</v>
          </cell>
          <cell r="L244">
            <v>3170.49</v>
          </cell>
          <cell r="M244">
            <v>2.1800000000000002</v>
          </cell>
          <cell r="N244">
            <v>535.15</v>
          </cell>
          <cell r="O244">
            <v>2.8</v>
          </cell>
          <cell r="P244">
            <v>294.88</v>
          </cell>
          <cell r="Q244">
            <v>2.82</v>
          </cell>
          <cell r="R244">
            <v>507.96</v>
          </cell>
          <cell r="S244">
            <v>2.69</v>
          </cell>
          <cell r="T244">
            <v>672.71</v>
          </cell>
          <cell r="U244">
            <v>2.74</v>
          </cell>
          <cell r="V244">
            <v>2.08</v>
          </cell>
          <cell r="W244">
            <v>1.46</v>
          </cell>
          <cell r="X244">
            <v>1.36</v>
          </cell>
          <cell r="Y244">
            <v>0.89</v>
          </cell>
          <cell r="Z244">
            <v>0.87</v>
          </cell>
          <cell r="AA244">
            <v>0.88</v>
          </cell>
          <cell r="BA244">
            <v>5</v>
          </cell>
        </row>
        <row r="245">
          <cell r="I245">
            <v>2.41</v>
          </cell>
          <cell r="J245">
            <v>5897.73</v>
          </cell>
          <cell r="K245">
            <v>1.94</v>
          </cell>
          <cell r="L245">
            <v>3003.37</v>
          </cell>
          <cell r="M245">
            <v>2.25</v>
          </cell>
          <cell r="N245">
            <v>506.94</v>
          </cell>
          <cell r="O245">
            <v>2.88</v>
          </cell>
          <cell r="P245">
            <v>279.33999999999997</v>
          </cell>
          <cell r="Q245">
            <v>2.9</v>
          </cell>
          <cell r="R245">
            <v>481.19</v>
          </cell>
          <cell r="S245">
            <v>2.75</v>
          </cell>
          <cell r="T245">
            <v>637.25</v>
          </cell>
          <cell r="U245">
            <v>2.8</v>
          </cell>
          <cell r="V245">
            <v>4.43</v>
          </cell>
          <cell r="W245">
            <v>3.1</v>
          </cell>
          <cell r="X245">
            <v>2.9</v>
          </cell>
          <cell r="Y245">
            <v>1.9</v>
          </cell>
          <cell r="Z245">
            <v>1.85</v>
          </cell>
          <cell r="AA245">
            <v>1.87</v>
          </cell>
          <cell r="BA245">
            <v>13507</v>
          </cell>
        </row>
        <row r="246">
          <cell r="I246">
            <v>1.51</v>
          </cell>
          <cell r="J246">
            <v>4725.6899999999996</v>
          </cell>
          <cell r="K246">
            <v>1.32</v>
          </cell>
          <cell r="L246">
            <v>2406.5100000000002</v>
          </cell>
          <cell r="M246">
            <v>1.56</v>
          </cell>
          <cell r="N246">
            <v>406.2</v>
          </cell>
          <cell r="O246">
            <v>2.0099999999999998</v>
          </cell>
          <cell r="P246">
            <v>223.82</v>
          </cell>
          <cell r="Q246">
            <v>2.02</v>
          </cell>
          <cell r="R246">
            <v>385.56</v>
          </cell>
          <cell r="S246">
            <v>1.93</v>
          </cell>
          <cell r="T246">
            <v>510.61</v>
          </cell>
          <cell r="U246">
            <v>1.97</v>
          </cell>
          <cell r="V246">
            <v>1.86</v>
          </cell>
          <cell r="W246">
            <v>1.3</v>
          </cell>
          <cell r="X246">
            <v>1.21</v>
          </cell>
          <cell r="Y246">
            <v>0.8</v>
          </cell>
          <cell r="Z246">
            <v>0.78</v>
          </cell>
          <cell r="AA246">
            <v>0.78</v>
          </cell>
          <cell r="BA246">
            <v>1516</v>
          </cell>
        </row>
        <row r="247">
          <cell r="I247">
            <v>3.71</v>
          </cell>
          <cell r="J247">
            <v>1012.65</v>
          </cell>
          <cell r="K247">
            <v>2.19</v>
          </cell>
          <cell r="L247">
            <v>515.67999999999995</v>
          </cell>
          <cell r="M247">
            <v>2.2400000000000002</v>
          </cell>
          <cell r="N247">
            <v>87.04</v>
          </cell>
          <cell r="O247">
            <v>2.82</v>
          </cell>
          <cell r="P247">
            <v>47.96</v>
          </cell>
          <cell r="Q247">
            <v>2.81</v>
          </cell>
          <cell r="R247">
            <v>82.62</v>
          </cell>
          <cell r="S247">
            <v>2.62</v>
          </cell>
          <cell r="T247">
            <v>109.42</v>
          </cell>
          <cell r="U247">
            <v>2.61</v>
          </cell>
          <cell r="V247">
            <v>4.13</v>
          </cell>
          <cell r="W247">
            <v>2.89</v>
          </cell>
          <cell r="X247">
            <v>2.7</v>
          </cell>
          <cell r="Y247">
            <v>1.78</v>
          </cell>
          <cell r="Z247">
            <v>1.73</v>
          </cell>
          <cell r="AA247">
            <v>1.74</v>
          </cell>
          <cell r="BA247">
            <v>20802</v>
          </cell>
        </row>
        <row r="248">
          <cell r="I248">
            <v>0.53</v>
          </cell>
          <cell r="J248">
            <v>2269.08</v>
          </cell>
          <cell r="K248">
            <v>0.53</v>
          </cell>
          <cell r="L248">
            <v>1155.51</v>
          </cell>
          <cell r="M248">
            <v>0.64</v>
          </cell>
          <cell r="N248">
            <v>195.04</v>
          </cell>
          <cell r="O248">
            <v>0.83</v>
          </cell>
          <cell r="P248">
            <v>107.47</v>
          </cell>
          <cell r="Q248">
            <v>0.84</v>
          </cell>
          <cell r="R248">
            <v>185.13</v>
          </cell>
          <cell r="S248">
            <v>0.8</v>
          </cell>
          <cell r="T248">
            <v>245.17</v>
          </cell>
          <cell r="U248">
            <v>0.82</v>
          </cell>
          <cell r="V248">
            <v>0.76</v>
          </cell>
          <cell r="W248">
            <v>0.53</v>
          </cell>
          <cell r="X248">
            <v>0.5</v>
          </cell>
          <cell r="Y248">
            <v>0.33</v>
          </cell>
          <cell r="Z248">
            <v>0.32</v>
          </cell>
          <cell r="AA248">
            <v>0.32</v>
          </cell>
          <cell r="BA248">
            <v>1</v>
          </cell>
        </row>
        <row r="249">
          <cell r="I249">
            <v>1.62</v>
          </cell>
          <cell r="J249">
            <v>5391.41</v>
          </cell>
          <cell r="K249">
            <v>1.45</v>
          </cell>
          <cell r="L249">
            <v>2745.53</v>
          </cell>
          <cell r="M249">
            <v>1.73</v>
          </cell>
          <cell r="N249">
            <v>463.42</v>
          </cell>
          <cell r="O249">
            <v>2.2200000000000002</v>
          </cell>
          <cell r="P249">
            <v>255.35</v>
          </cell>
          <cell r="Q249">
            <v>2.2400000000000002</v>
          </cell>
          <cell r="R249">
            <v>439.88</v>
          </cell>
          <cell r="S249">
            <v>2.14</v>
          </cell>
          <cell r="T249">
            <v>582.54</v>
          </cell>
          <cell r="U249">
            <v>2.1800000000000002</v>
          </cell>
          <cell r="V249">
            <v>3.46</v>
          </cell>
          <cell r="W249">
            <v>2.42</v>
          </cell>
          <cell r="X249">
            <v>2.2599999999999998</v>
          </cell>
          <cell r="Y249">
            <v>1.48</v>
          </cell>
          <cell r="Z249">
            <v>1.45</v>
          </cell>
          <cell r="AA249">
            <v>1.46</v>
          </cell>
          <cell r="BA249">
            <v>9072</v>
          </cell>
        </row>
        <row r="250">
          <cell r="I250">
            <v>0.72</v>
          </cell>
          <cell r="J250">
            <v>1809.64</v>
          </cell>
          <cell r="K250">
            <v>0.57999999999999996</v>
          </cell>
          <cell r="L250">
            <v>921.54</v>
          </cell>
          <cell r="M250">
            <v>0.68</v>
          </cell>
          <cell r="N250">
            <v>155.55000000000001</v>
          </cell>
          <cell r="O250">
            <v>0.87</v>
          </cell>
          <cell r="P250">
            <v>85.71</v>
          </cell>
          <cell r="Q250">
            <v>0.87</v>
          </cell>
          <cell r="R250">
            <v>147.65</v>
          </cell>
          <cell r="S250">
            <v>0.83</v>
          </cell>
          <cell r="T250">
            <v>195.53</v>
          </cell>
          <cell r="U250">
            <v>0.85</v>
          </cell>
          <cell r="V250">
            <v>0.61</v>
          </cell>
          <cell r="W250">
            <v>0.42</v>
          </cell>
          <cell r="X250">
            <v>0.4</v>
          </cell>
          <cell r="Y250">
            <v>0.26</v>
          </cell>
          <cell r="Z250">
            <v>0.25</v>
          </cell>
          <cell r="AA250">
            <v>0.26</v>
          </cell>
          <cell r="BA250">
            <v>2</v>
          </cell>
        </row>
        <row r="251">
          <cell r="I251">
            <v>0.81</v>
          </cell>
          <cell r="J251">
            <v>2784.78</v>
          </cell>
          <cell r="K251">
            <v>0.73</v>
          </cell>
          <cell r="L251">
            <v>1418.12</v>
          </cell>
          <cell r="M251">
            <v>0.88</v>
          </cell>
          <cell r="N251">
            <v>239.37</v>
          </cell>
          <cell r="O251">
            <v>1.1299999999999999</v>
          </cell>
          <cell r="P251">
            <v>131.9</v>
          </cell>
          <cell r="Q251">
            <v>1.1399999999999999</v>
          </cell>
          <cell r="R251">
            <v>227.21</v>
          </cell>
          <cell r="S251">
            <v>1.08</v>
          </cell>
          <cell r="T251">
            <v>300.89999999999998</v>
          </cell>
          <cell r="U251">
            <v>1.1100000000000001</v>
          </cell>
          <cell r="V251">
            <v>0.93</v>
          </cell>
          <cell r="W251">
            <v>0.65</v>
          </cell>
          <cell r="X251">
            <v>0.61</v>
          </cell>
          <cell r="Y251">
            <v>0.4</v>
          </cell>
          <cell r="Z251">
            <v>0.39</v>
          </cell>
          <cell r="AA251">
            <v>0.39</v>
          </cell>
          <cell r="BA251">
            <v>2</v>
          </cell>
        </row>
        <row r="252">
          <cell r="I252">
            <v>1.8</v>
          </cell>
          <cell r="J252">
            <v>6113.39</v>
          </cell>
          <cell r="K252">
            <v>1.63</v>
          </cell>
          <cell r="L252">
            <v>3113.19</v>
          </cell>
          <cell r="M252">
            <v>1.94</v>
          </cell>
          <cell r="N252">
            <v>525.48</v>
          </cell>
          <cell r="O252">
            <v>2.5</v>
          </cell>
          <cell r="P252">
            <v>289.55</v>
          </cell>
          <cell r="Q252">
            <v>2.52</v>
          </cell>
          <cell r="R252">
            <v>498.78</v>
          </cell>
          <cell r="S252">
            <v>2.4</v>
          </cell>
          <cell r="T252">
            <v>660.55</v>
          </cell>
          <cell r="U252">
            <v>2.46</v>
          </cell>
          <cell r="V252">
            <v>2.04</v>
          </cell>
          <cell r="W252">
            <v>1.43</v>
          </cell>
          <cell r="X252">
            <v>1.34</v>
          </cell>
          <cell r="Y252">
            <v>0.88</v>
          </cell>
          <cell r="Z252">
            <v>0.86</v>
          </cell>
          <cell r="AA252">
            <v>0.86</v>
          </cell>
          <cell r="BA252">
            <v>4</v>
          </cell>
        </row>
        <row r="253">
          <cell r="I253">
            <v>0.61</v>
          </cell>
          <cell r="J253">
            <v>1997.16</v>
          </cell>
          <cell r="K253">
            <v>0.55000000000000004</v>
          </cell>
          <cell r="L253">
            <v>1017.04</v>
          </cell>
          <cell r="M253">
            <v>0.65</v>
          </cell>
          <cell r="N253">
            <v>171.67</v>
          </cell>
          <cell r="O253">
            <v>0.83</v>
          </cell>
          <cell r="P253">
            <v>94.59</v>
          </cell>
          <cell r="Q253">
            <v>0.84</v>
          </cell>
          <cell r="R253">
            <v>162.94999999999999</v>
          </cell>
          <cell r="S253">
            <v>0.8</v>
          </cell>
          <cell r="T253">
            <v>215.79</v>
          </cell>
          <cell r="U253">
            <v>0.82</v>
          </cell>
          <cell r="V253">
            <v>1.29</v>
          </cell>
          <cell r="W253">
            <v>0.91</v>
          </cell>
          <cell r="X253">
            <v>0.85</v>
          </cell>
          <cell r="Y253">
            <v>0.56000000000000005</v>
          </cell>
          <cell r="Z253">
            <v>0.54</v>
          </cell>
          <cell r="AA253">
            <v>0.55000000000000004</v>
          </cell>
          <cell r="BA253">
            <v>3442</v>
          </cell>
        </row>
        <row r="254">
          <cell r="I254">
            <v>2.79</v>
          </cell>
          <cell r="J254">
            <v>1734.63</v>
          </cell>
          <cell r="K254">
            <v>1.74</v>
          </cell>
          <cell r="L254">
            <v>883.34</v>
          </cell>
          <cell r="M254">
            <v>1.83</v>
          </cell>
          <cell r="N254">
            <v>149.1</v>
          </cell>
          <cell r="O254">
            <v>2.3199999999999998</v>
          </cell>
          <cell r="P254">
            <v>82.16</v>
          </cell>
          <cell r="Q254">
            <v>2.31</v>
          </cell>
          <cell r="R254">
            <v>141.53</v>
          </cell>
          <cell r="S254">
            <v>2.17</v>
          </cell>
          <cell r="T254">
            <v>187.43</v>
          </cell>
          <cell r="U254">
            <v>2.17</v>
          </cell>
          <cell r="V254">
            <v>3.44</v>
          </cell>
          <cell r="W254">
            <v>2.4</v>
          </cell>
          <cell r="X254">
            <v>2.25</v>
          </cell>
          <cell r="Y254">
            <v>1.48</v>
          </cell>
          <cell r="Z254">
            <v>1.44</v>
          </cell>
          <cell r="AA254">
            <v>1.45</v>
          </cell>
          <cell r="BA254">
            <v>15658</v>
          </cell>
        </row>
        <row r="255">
          <cell r="I255">
            <v>1.08</v>
          </cell>
          <cell r="J255">
            <v>4519.41</v>
          </cell>
          <cell r="K255">
            <v>1.06</v>
          </cell>
          <cell r="L255">
            <v>2301.4699999999998</v>
          </cell>
          <cell r="M255">
            <v>1.29</v>
          </cell>
          <cell r="N255">
            <v>388.47</v>
          </cell>
          <cell r="O255">
            <v>1.67</v>
          </cell>
          <cell r="P255">
            <v>214.05</v>
          </cell>
          <cell r="Q255">
            <v>1.69</v>
          </cell>
          <cell r="R255">
            <v>368.73</v>
          </cell>
          <cell r="S255">
            <v>1.61</v>
          </cell>
          <cell r="T255">
            <v>488.32</v>
          </cell>
          <cell r="U255">
            <v>1.66</v>
          </cell>
          <cell r="V255">
            <v>1.51</v>
          </cell>
          <cell r="W255">
            <v>1.06</v>
          </cell>
          <cell r="X255">
            <v>0.99</v>
          </cell>
          <cell r="Y255">
            <v>0.65</v>
          </cell>
          <cell r="Z255">
            <v>0.63</v>
          </cell>
          <cell r="AA255">
            <v>0.64</v>
          </cell>
          <cell r="BA255">
            <v>2</v>
          </cell>
        </row>
        <row r="256">
          <cell r="I256">
            <v>0.59</v>
          </cell>
          <cell r="J256">
            <v>1481.46</v>
          </cell>
          <cell r="K256">
            <v>0.48</v>
          </cell>
          <cell r="L256">
            <v>754.42</v>
          </cell>
          <cell r="M256">
            <v>0.56000000000000005</v>
          </cell>
          <cell r="N256">
            <v>127.34</v>
          </cell>
          <cell r="O256">
            <v>0.71</v>
          </cell>
          <cell r="P256">
            <v>70.17</v>
          </cell>
          <cell r="Q256">
            <v>0.72</v>
          </cell>
          <cell r="R256">
            <v>120.87</v>
          </cell>
          <cell r="S256">
            <v>0.68</v>
          </cell>
          <cell r="T256">
            <v>160.07</v>
          </cell>
          <cell r="U256">
            <v>0.7</v>
          </cell>
          <cell r="V256">
            <v>0.5</v>
          </cell>
          <cell r="W256">
            <v>0.35</v>
          </cell>
          <cell r="X256">
            <v>0.32</v>
          </cell>
          <cell r="Y256">
            <v>0.21</v>
          </cell>
          <cell r="Z256">
            <v>0.21</v>
          </cell>
          <cell r="AA256">
            <v>0.21</v>
          </cell>
          <cell r="BA256">
            <v>2</v>
          </cell>
        </row>
        <row r="257">
          <cell r="I257">
            <v>5.69</v>
          </cell>
          <cell r="J257">
            <v>3750.54</v>
          </cell>
          <cell r="K257">
            <v>3.58</v>
          </cell>
          <cell r="L257">
            <v>1909.93</v>
          </cell>
          <cell r="M257">
            <v>3.77</v>
          </cell>
          <cell r="N257">
            <v>322.38</v>
          </cell>
          <cell r="O257">
            <v>4.7699999999999996</v>
          </cell>
          <cell r="P257">
            <v>177.64</v>
          </cell>
          <cell r="Q257">
            <v>4.76</v>
          </cell>
          <cell r="R257">
            <v>306</v>
          </cell>
          <cell r="S257">
            <v>4.46</v>
          </cell>
          <cell r="T257">
            <v>405.25</v>
          </cell>
          <cell r="U257">
            <v>4.47</v>
          </cell>
          <cell r="V257">
            <v>7.08</v>
          </cell>
          <cell r="W257">
            <v>4.95</v>
          </cell>
          <cell r="X257">
            <v>4.63</v>
          </cell>
          <cell r="Y257">
            <v>3.04</v>
          </cell>
          <cell r="Z257">
            <v>2.96</v>
          </cell>
          <cell r="AA257">
            <v>2.98</v>
          </cell>
          <cell r="BA257">
            <v>31935</v>
          </cell>
        </row>
        <row r="258">
          <cell r="I258">
            <v>4.54</v>
          </cell>
          <cell r="J258">
            <v>1903.4</v>
          </cell>
          <cell r="K258">
            <v>2.74</v>
          </cell>
          <cell r="L258">
            <v>969.29</v>
          </cell>
          <cell r="M258">
            <v>2.84</v>
          </cell>
          <cell r="N258">
            <v>163.61000000000001</v>
          </cell>
          <cell r="O258">
            <v>3.58</v>
          </cell>
          <cell r="P258">
            <v>90.15</v>
          </cell>
          <cell r="Q258">
            <v>3.57</v>
          </cell>
          <cell r="R258">
            <v>155.30000000000001</v>
          </cell>
          <cell r="S258">
            <v>3.34</v>
          </cell>
          <cell r="T258">
            <v>205.66</v>
          </cell>
          <cell r="U258">
            <v>3.34</v>
          </cell>
          <cell r="V258">
            <v>5.28</v>
          </cell>
          <cell r="W258">
            <v>3.69</v>
          </cell>
          <cell r="X258">
            <v>3.45</v>
          </cell>
          <cell r="Y258">
            <v>2.27</v>
          </cell>
          <cell r="Z258">
            <v>2.21</v>
          </cell>
          <cell r="AA258">
            <v>2.2200000000000002</v>
          </cell>
          <cell r="BA258">
            <v>25448</v>
          </cell>
        </row>
        <row r="259">
          <cell r="I259">
            <v>1.59</v>
          </cell>
          <cell r="J259">
            <v>665.72</v>
          </cell>
          <cell r="K259">
            <v>0.96</v>
          </cell>
          <cell r="L259">
            <v>339.01</v>
          </cell>
          <cell r="M259">
            <v>0.99</v>
          </cell>
          <cell r="N259">
            <v>57.22</v>
          </cell>
          <cell r="O259">
            <v>1.25</v>
          </cell>
          <cell r="P259">
            <v>31.53</v>
          </cell>
          <cell r="Q259">
            <v>1.25</v>
          </cell>
          <cell r="R259">
            <v>54.32</v>
          </cell>
          <cell r="S259">
            <v>1.17</v>
          </cell>
          <cell r="T259">
            <v>71.930000000000007</v>
          </cell>
          <cell r="U259">
            <v>1.17</v>
          </cell>
          <cell r="V259">
            <v>1.85</v>
          </cell>
          <cell r="W259">
            <v>1.29</v>
          </cell>
          <cell r="X259">
            <v>1.21</v>
          </cell>
          <cell r="Y259">
            <v>0.79</v>
          </cell>
          <cell r="Z259">
            <v>0.77</v>
          </cell>
          <cell r="AA259">
            <v>0.78</v>
          </cell>
          <cell r="BA259">
            <v>8900</v>
          </cell>
        </row>
        <row r="260">
          <cell r="I260">
            <v>0.02</v>
          </cell>
          <cell r="J260">
            <v>468.82</v>
          </cell>
          <cell r="K260">
            <v>0.06</v>
          </cell>
          <cell r="L260">
            <v>238.74</v>
          </cell>
          <cell r="M260">
            <v>0.08</v>
          </cell>
          <cell r="N260">
            <v>40.299999999999997</v>
          </cell>
          <cell r="O260">
            <v>0.11</v>
          </cell>
          <cell r="P260">
            <v>22.2</v>
          </cell>
          <cell r="Q260">
            <v>0.11</v>
          </cell>
          <cell r="R260">
            <v>38.25</v>
          </cell>
          <cell r="S260">
            <v>0.11</v>
          </cell>
          <cell r="T260">
            <v>50.66</v>
          </cell>
          <cell r="U260">
            <v>0.11</v>
          </cell>
          <cell r="V260">
            <v>0.18</v>
          </cell>
          <cell r="W260">
            <v>0.13</v>
          </cell>
          <cell r="X260">
            <v>0.12</v>
          </cell>
          <cell r="Y260">
            <v>0.08</v>
          </cell>
          <cell r="Z260">
            <v>0.08</v>
          </cell>
          <cell r="AA260">
            <v>0.08</v>
          </cell>
          <cell r="BA260">
            <v>128</v>
          </cell>
        </row>
        <row r="261">
          <cell r="I261">
            <v>2.77</v>
          </cell>
          <cell r="J261">
            <v>806.37</v>
          </cell>
          <cell r="K261">
            <v>1.64</v>
          </cell>
          <cell r="L261">
            <v>410.64</v>
          </cell>
          <cell r="M261">
            <v>1.68</v>
          </cell>
          <cell r="N261">
            <v>69.31</v>
          </cell>
          <cell r="O261">
            <v>2.11</v>
          </cell>
          <cell r="P261">
            <v>38.19</v>
          </cell>
          <cell r="Q261">
            <v>2.11</v>
          </cell>
          <cell r="R261">
            <v>65.790000000000006</v>
          </cell>
          <cell r="S261">
            <v>1.97</v>
          </cell>
          <cell r="T261">
            <v>87.13</v>
          </cell>
          <cell r="U261">
            <v>1.96</v>
          </cell>
          <cell r="V261">
            <v>3.1</v>
          </cell>
          <cell r="W261">
            <v>2.17</v>
          </cell>
          <cell r="X261">
            <v>2.0299999999999998</v>
          </cell>
          <cell r="Y261">
            <v>1.33</v>
          </cell>
          <cell r="Z261">
            <v>1.3</v>
          </cell>
          <cell r="AA261">
            <v>1.31</v>
          </cell>
          <cell r="BA261">
            <v>15534</v>
          </cell>
        </row>
        <row r="262">
          <cell r="I262">
            <v>0.24</v>
          </cell>
          <cell r="J262">
            <v>1209.55</v>
          </cell>
          <cell r="K262">
            <v>0.25</v>
          </cell>
          <cell r="L262">
            <v>615.95000000000005</v>
          </cell>
          <cell r="M262">
            <v>0.32</v>
          </cell>
          <cell r="N262">
            <v>103.97</v>
          </cell>
          <cell r="O262">
            <v>0.41</v>
          </cell>
          <cell r="P262">
            <v>57.29</v>
          </cell>
          <cell r="Q262">
            <v>0.41</v>
          </cell>
          <cell r="R262">
            <v>98.69</v>
          </cell>
          <cell r="S262">
            <v>0.4</v>
          </cell>
          <cell r="T262">
            <v>130.69</v>
          </cell>
          <cell r="U262">
            <v>0.41</v>
          </cell>
          <cell r="V262">
            <v>0.65</v>
          </cell>
          <cell r="W262">
            <v>0.45</v>
          </cell>
          <cell r="X262">
            <v>0.42</v>
          </cell>
          <cell r="Y262">
            <v>0.28000000000000003</v>
          </cell>
          <cell r="Z262">
            <v>0.27</v>
          </cell>
          <cell r="AA262">
            <v>0.27</v>
          </cell>
          <cell r="BA262">
            <v>1327</v>
          </cell>
        </row>
        <row r="263">
          <cell r="I263">
            <v>0.67</v>
          </cell>
          <cell r="J263">
            <v>2034.67</v>
          </cell>
          <cell r="K263">
            <v>0.57999999999999996</v>
          </cell>
          <cell r="L263">
            <v>1036.1400000000001</v>
          </cell>
          <cell r="M263">
            <v>0.69</v>
          </cell>
          <cell r="N263">
            <v>174.89</v>
          </cell>
          <cell r="O263">
            <v>0.88</v>
          </cell>
          <cell r="P263">
            <v>96.37</v>
          </cell>
          <cell r="Q263">
            <v>0.89</v>
          </cell>
          <cell r="R263">
            <v>166.01</v>
          </cell>
          <cell r="S263">
            <v>0.84</v>
          </cell>
          <cell r="T263">
            <v>219.85</v>
          </cell>
          <cell r="U263">
            <v>0.86</v>
          </cell>
          <cell r="V263">
            <v>1.37</v>
          </cell>
          <cell r="W263">
            <v>0.96</v>
          </cell>
          <cell r="X263">
            <v>0.89</v>
          </cell>
          <cell r="Y263">
            <v>0.59</v>
          </cell>
          <cell r="Z263">
            <v>0.56999999999999995</v>
          </cell>
          <cell r="AA263">
            <v>0.57999999999999996</v>
          </cell>
          <cell r="BA263">
            <v>3761</v>
          </cell>
        </row>
        <row r="264">
          <cell r="I264">
            <v>0.78</v>
          </cell>
          <cell r="J264">
            <v>3187.96</v>
          </cell>
          <cell r="K264">
            <v>0.76</v>
          </cell>
          <cell r="L264">
            <v>1623.44</v>
          </cell>
          <cell r="M264">
            <v>0.92</v>
          </cell>
          <cell r="N264">
            <v>274.02</v>
          </cell>
          <cell r="O264">
            <v>1.19</v>
          </cell>
          <cell r="P264">
            <v>150.99</v>
          </cell>
          <cell r="Q264">
            <v>1.2</v>
          </cell>
          <cell r="R264">
            <v>260.10000000000002</v>
          </cell>
          <cell r="S264">
            <v>1.1499999999999999</v>
          </cell>
          <cell r="T264">
            <v>344.46</v>
          </cell>
          <cell r="U264">
            <v>1.18</v>
          </cell>
          <cell r="V264">
            <v>1.07</v>
          </cell>
          <cell r="W264">
            <v>0.75</v>
          </cell>
          <cell r="X264">
            <v>0.7</v>
          </cell>
          <cell r="Y264">
            <v>0.46</v>
          </cell>
          <cell r="Z264">
            <v>0.45</v>
          </cell>
          <cell r="AA264">
            <v>0.45</v>
          </cell>
          <cell r="BA264">
            <v>2</v>
          </cell>
        </row>
        <row r="265">
          <cell r="I265">
            <v>1.06</v>
          </cell>
          <cell r="J265">
            <v>600.09</v>
          </cell>
          <cell r="K265">
            <v>0.66</v>
          </cell>
          <cell r="L265">
            <v>305.58999999999997</v>
          </cell>
          <cell r="M265">
            <v>0.69</v>
          </cell>
          <cell r="N265">
            <v>51.58</v>
          </cell>
          <cell r="O265">
            <v>0.87</v>
          </cell>
          <cell r="P265">
            <v>28.42</v>
          </cell>
          <cell r="Q265">
            <v>0.87</v>
          </cell>
          <cell r="R265">
            <v>48.96</v>
          </cell>
          <cell r="S265">
            <v>0.81</v>
          </cell>
          <cell r="T265">
            <v>64.84</v>
          </cell>
          <cell r="U265">
            <v>0.81</v>
          </cell>
          <cell r="V265">
            <v>1.28</v>
          </cell>
          <cell r="W265">
            <v>0.9</v>
          </cell>
          <cell r="X265">
            <v>0.84</v>
          </cell>
          <cell r="Y265">
            <v>0.55000000000000004</v>
          </cell>
          <cell r="Z265">
            <v>0.54</v>
          </cell>
          <cell r="AA265">
            <v>0.54</v>
          </cell>
          <cell r="BA265">
            <v>5946</v>
          </cell>
        </row>
        <row r="266">
          <cell r="I266">
            <v>0.21</v>
          </cell>
          <cell r="J266">
            <v>1153.29</v>
          </cell>
          <cell r="K266">
            <v>0.24</v>
          </cell>
          <cell r="L266">
            <v>587.29999999999995</v>
          </cell>
          <cell r="M266">
            <v>0.28999999999999998</v>
          </cell>
          <cell r="N266">
            <v>99.13</v>
          </cell>
          <cell r="O266">
            <v>0.38</v>
          </cell>
          <cell r="P266">
            <v>54.62</v>
          </cell>
          <cell r="Q266">
            <v>0.39</v>
          </cell>
          <cell r="R266">
            <v>94.1</v>
          </cell>
          <cell r="S266">
            <v>0.37</v>
          </cell>
          <cell r="T266">
            <v>124.61</v>
          </cell>
          <cell r="U266">
            <v>0.38</v>
          </cell>
          <cell r="V266">
            <v>0.6</v>
          </cell>
          <cell r="W266">
            <v>0.42</v>
          </cell>
          <cell r="X266">
            <v>0.39</v>
          </cell>
          <cell r="Y266">
            <v>0.26</v>
          </cell>
          <cell r="Z266">
            <v>0.25</v>
          </cell>
          <cell r="AA266">
            <v>0.25</v>
          </cell>
          <cell r="BA266">
            <v>1194</v>
          </cell>
        </row>
        <row r="267">
          <cell r="I267">
            <v>0.78</v>
          </cell>
          <cell r="J267">
            <v>1340.82</v>
          </cell>
          <cell r="K267">
            <v>0.56999999999999995</v>
          </cell>
          <cell r="L267">
            <v>682.8</v>
          </cell>
          <cell r="M267">
            <v>0.64</v>
          </cell>
          <cell r="N267">
            <v>115.25</v>
          </cell>
          <cell r="O267">
            <v>0.82</v>
          </cell>
          <cell r="P267">
            <v>63.51</v>
          </cell>
          <cell r="Q267">
            <v>0.82</v>
          </cell>
          <cell r="R267">
            <v>109.4</v>
          </cell>
          <cell r="S267">
            <v>0.78</v>
          </cell>
          <cell r="T267">
            <v>144.88</v>
          </cell>
          <cell r="U267">
            <v>0.79</v>
          </cell>
          <cell r="V267">
            <v>1.25</v>
          </cell>
          <cell r="W267">
            <v>0.87</v>
          </cell>
          <cell r="X267">
            <v>0.81</v>
          </cell>
          <cell r="Y267">
            <v>0.54</v>
          </cell>
          <cell r="Z267">
            <v>0.52</v>
          </cell>
          <cell r="AA267">
            <v>0.52</v>
          </cell>
          <cell r="BA267">
            <v>4373</v>
          </cell>
        </row>
        <row r="268">
          <cell r="I268">
            <v>7.55</v>
          </cell>
          <cell r="J268">
            <v>1987.79</v>
          </cell>
          <cell r="K268">
            <v>4.4400000000000004</v>
          </cell>
          <cell r="L268">
            <v>1012.26</v>
          </cell>
          <cell r="M268">
            <v>4.55</v>
          </cell>
          <cell r="N268">
            <v>170.86</v>
          </cell>
          <cell r="O268">
            <v>5.72</v>
          </cell>
          <cell r="P268">
            <v>94.15</v>
          </cell>
          <cell r="Q268">
            <v>5.69</v>
          </cell>
          <cell r="R268">
            <v>162.18</v>
          </cell>
          <cell r="S268">
            <v>5.32</v>
          </cell>
          <cell r="T268">
            <v>214.78</v>
          </cell>
          <cell r="U268">
            <v>5.3</v>
          </cell>
          <cell r="V268">
            <v>8.3800000000000008</v>
          </cell>
          <cell r="W268">
            <v>5.86</v>
          </cell>
          <cell r="X268">
            <v>5.48</v>
          </cell>
          <cell r="Y268">
            <v>3.6</v>
          </cell>
          <cell r="Z268">
            <v>3.51</v>
          </cell>
          <cell r="AA268">
            <v>3.53</v>
          </cell>
          <cell r="BA268">
            <v>42331</v>
          </cell>
        </row>
        <row r="269">
          <cell r="I269">
            <v>1.03</v>
          </cell>
          <cell r="J269">
            <v>3600.52</v>
          </cell>
          <cell r="K269">
            <v>0.94</v>
          </cell>
          <cell r="L269">
            <v>1833.53</v>
          </cell>
          <cell r="M269">
            <v>1.1200000000000001</v>
          </cell>
          <cell r="N269">
            <v>309.48</v>
          </cell>
          <cell r="O269">
            <v>1.44</v>
          </cell>
          <cell r="P269">
            <v>170.53</v>
          </cell>
          <cell r="Q269">
            <v>1.46</v>
          </cell>
          <cell r="R269">
            <v>293.76</v>
          </cell>
          <cell r="S269">
            <v>1.39</v>
          </cell>
          <cell r="T269">
            <v>389.04</v>
          </cell>
          <cell r="U269">
            <v>1.42</v>
          </cell>
          <cell r="V269">
            <v>1.26</v>
          </cell>
          <cell r="W269">
            <v>0.88</v>
          </cell>
          <cell r="X269">
            <v>0.83</v>
          </cell>
          <cell r="Y269">
            <v>0.54</v>
          </cell>
          <cell r="Z269">
            <v>0.53</v>
          </cell>
          <cell r="AA269">
            <v>0.53</v>
          </cell>
          <cell r="BA269">
            <v>326</v>
          </cell>
        </row>
        <row r="270">
          <cell r="I270">
            <v>0.81</v>
          </cell>
          <cell r="J270">
            <v>234.41</v>
          </cell>
          <cell r="K270">
            <v>0.48</v>
          </cell>
          <cell r="L270">
            <v>119.37</v>
          </cell>
          <cell r="M270">
            <v>0.49</v>
          </cell>
          <cell r="N270">
            <v>20.149999999999999</v>
          </cell>
          <cell r="O270">
            <v>0.62</v>
          </cell>
          <cell r="P270">
            <v>11.1</v>
          </cell>
          <cell r="Q270">
            <v>0.61</v>
          </cell>
          <cell r="R270">
            <v>19.13</v>
          </cell>
          <cell r="S270">
            <v>0.56999999999999995</v>
          </cell>
          <cell r="T270">
            <v>25.33</v>
          </cell>
          <cell r="U270">
            <v>0.56999999999999995</v>
          </cell>
          <cell r="V270">
            <v>0.9</v>
          </cell>
          <cell r="W270">
            <v>0.63</v>
          </cell>
          <cell r="X270">
            <v>0.59</v>
          </cell>
          <cell r="Y270">
            <v>0.39</v>
          </cell>
          <cell r="Z270">
            <v>0.38</v>
          </cell>
          <cell r="AA270">
            <v>0.38</v>
          </cell>
          <cell r="BA270">
            <v>4524</v>
          </cell>
        </row>
        <row r="271">
          <cell r="I271">
            <v>7.07</v>
          </cell>
          <cell r="J271">
            <v>2494.11</v>
          </cell>
          <cell r="K271">
            <v>4.22</v>
          </cell>
          <cell r="L271">
            <v>1270.0999999999999</v>
          </cell>
          <cell r="M271">
            <v>4.3499999999999996</v>
          </cell>
          <cell r="N271">
            <v>214.38</v>
          </cell>
          <cell r="O271">
            <v>5.48</v>
          </cell>
          <cell r="P271">
            <v>118.13</v>
          </cell>
          <cell r="Q271">
            <v>5.46</v>
          </cell>
          <cell r="R271">
            <v>203.49</v>
          </cell>
          <cell r="S271">
            <v>5.1100000000000003</v>
          </cell>
          <cell r="T271">
            <v>269.49</v>
          </cell>
          <cell r="U271">
            <v>5.09</v>
          </cell>
          <cell r="V271">
            <v>8.06</v>
          </cell>
          <cell r="W271">
            <v>5.64</v>
          </cell>
          <cell r="X271">
            <v>5.27</v>
          </cell>
          <cell r="Y271">
            <v>3.46</v>
          </cell>
          <cell r="Z271">
            <v>3.37</v>
          </cell>
          <cell r="AA271">
            <v>3.4</v>
          </cell>
          <cell r="BA271">
            <v>39633</v>
          </cell>
        </row>
        <row r="272">
          <cell r="I272">
            <v>1.28</v>
          </cell>
          <cell r="J272">
            <v>4022.46</v>
          </cell>
          <cell r="K272">
            <v>1.1200000000000001</v>
          </cell>
          <cell r="L272">
            <v>2048.4</v>
          </cell>
          <cell r="M272">
            <v>1.33</v>
          </cell>
          <cell r="N272">
            <v>345.75</v>
          </cell>
          <cell r="O272">
            <v>1.71</v>
          </cell>
          <cell r="P272">
            <v>190.52</v>
          </cell>
          <cell r="Q272">
            <v>1.72</v>
          </cell>
          <cell r="R272">
            <v>328.19</v>
          </cell>
          <cell r="S272">
            <v>1.64</v>
          </cell>
          <cell r="T272">
            <v>434.63</v>
          </cell>
          <cell r="U272">
            <v>1.68</v>
          </cell>
          <cell r="V272">
            <v>1.35</v>
          </cell>
          <cell r="W272">
            <v>0.94</v>
          </cell>
          <cell r="X272">
            <v>0.88</v>
          </cell>
          <cell r="Y272">
            <v>0.57999999999999996</v>
          </cell>
          <cell r="Z272">
            <v>0.56000000000000005</v>
          </cell>
          <cell r="AA272">
            <v>0.56999999999999995</v>
          </cell>
          <cell r="BA272">
            <v>3</v>
          </cell>
        </row>
        <row r="273">
          <cell r="I273">
            <v>0.47</v>
          </cell>
          <cell r="J273">
            <v>1481.46</v>
          </cell>
          <cell r="K273">
            <v>0.41</v>
          </cell>
          <cell r="L273">
            <v>754.42</v>
          </cell>
          <cell r="M273">
            <v>0.49</v>
          </cell>
          <cell r="N273">
            <v>127.34</v>
          </cell>
          <cell r="O273">
            <v>0.63</v>
          </cell>
          <cell r="P273">
            <v>70.17</v>
          </cell>
          <cell r="Q273">
            <v>0.63</v>
          </cell>
          <cell r="R273">
            <v>120.87</v>
          </cell>
          <cell r="S273">
            <v>0.6</v>
          </cell>
          <cell r="T273">
            <v>160.07</v>
          </cell>
          <cell r="U273">
            <v>0.61</v>
          </cell>
          <cell r="V273">
            <v>0.5</v>
          </cell>
          <cell r="W273">
            <v>0.35</v>
          </cell>
          <cell r="X273">
            <v>0.32</v>
          </cell>
          <cell r="Y273">
            <v>0.21</v>
          </cell>
          <cell r="Z273">
            <v>0.21</v>
          </cell>
          <cell r="AA273">
            <v>0.21</v>
          </cell>
          <cell r="BA273">
            <v>1</v>
          </cell>
        </row>
        <row r="274">
          <cell r="I274">
            <v>0.93</v>
          </cell>
          <cell r="J274">
            <v>243.79</v>
          </cell>
          <cell r="K274">
            <v>0.55000000000000004</v>
          </cell>
          <cell r="L274">
            <v>124.15</v>
          </cell>
          <cell r="M274">
            <v>0.56000000000000005</v>
          </cell>
          <cell r="N274">
            <v>20.95</v>
          </cell>
          <cell r="O274">
            <v>0.71</v>
          </cell>
          <cell r="P274">
            <v>11.55</v>
          </cell>
          <cell r="Q274">
            <v>0.7</v>
          </cell>
          <cell r="R274">
            <v>19.89</v>
          </cell>
          <cell r="S274">
            <v>0.66</v>
          </cell>
          <cell r="T274">
            <v>26.34</v>
          </cell>
          <cell r="U274">
            <v>0.65</v>
          </cell>
          <cell r="V274">
            <v>0.08</v>
          </cell>
          <cell r="W274">
            <v>0.06</v>
          </cell>
          <cell r="X274">
            <v>0.05</v>
          </cell>
          <cell r="Y274">
            <v>0.04</v>
          </cell>
          <cell r="Z274">
            <v>0.03</v>
          </cell>
          <cell r="AA274">
            <v>0.03</v>
          </cell>
          <cell r="BA274">
            <v>2</v>
          </cell>
        </row>
        <row r="275">
          <cell r="I275">
            <v>0.97</v>
          </cell>
          <cell r="J275">
            <v>1978.41</v>
          </cell>
          <cell r="K275">
            <v>0.74</v>
          </cell>
          <cell r="L275">
            <v>1007.49</v>
          </cell>
          <cell r="M275">
            <v>0.85</v>
          </cell>
          <cell r="N275">
            <v>170.05</v>
          </cell>
          <cell r="O275">
            <v>1.08</v>
          </cell>
          <cell r="P275">
            <v>93.7</v>
          </cell>
          <cell r="Q275">
            <v>1.0900000000000001</v>
          </cell>
          <cell r="R275">
            <v>161.41999999999999</v>
          </cell>
          <cell r="S275">
            <v>1.03</v>
          </cell>
          <cell r="T275">
            <v>213.77</v>
          </cell>
          <cell r="U275">
            <v>1.05</v>
          </cell>
          <cell r="V275">
            <v>0.66</v>
          </cell>
          <cell r="W275">
            <v>0.46</v>
          </cell>
          <cell r="X275">
            <v>0.43</v>
          </cell>
          <cell r="Y275">
            <v>0.28000000000000003</v>
          </cell>
          <cell r="Z275">
            <v>0.28000000000000003</v>
          </cell>
          <cell r="AA275">
            <v>0.28000000000000003</v>
          </cell>
          <cell r="BA275">
            <v>3</v>
          </cell>
        </row>
        <row r="276">
          <cell r="I276">
            <v>0.4</v>
          </cell>
          <cell r="J276">
            <v>140.65</v>
          </cell>
          <cell r="K276">
            <v>0.24</v>
          </cell>
          <cell r="L276">
            <v>71.62</v>
          </cell>
          <cell r="M276">
            <v>0.24</v>
          </cell>
          <cell r="N276">
            <v>12.09</v>
          </cell>
          <cell r="O276">
            <v>0.31</v>
          </cell>
          <cell r="P276">
            <v>6.66</v>
          </cell>
          <cell r="Q276">
            <v>0.31</v>
          </cell>
          <cell r="R276">
            <v>11.48</v>
          </cell>
          <cell r="S276">
            <v>0.28999999999999998</v>
          </cell>
          <cell r="T276">
            <v>15.2</v>
          </cell>
          <cell r="U276">
            <v>0.28999999999999998</v>
          </cell>
          <cell r="V276">
            <v>0.05</v>
          </cell>
          <cell r="W276">
            <v>0.03</v>
          </cell>
          <cell r="X276">
            <v>0.03</v>
          </cell>
          <cell r="Y276">
            <v>0.02</v>
          </cell>
          <cell r="Z276">
            <v>0.02</v>
          </cell>
          <cell r="AA276">
            <v>0.02</v>
          </cell>
          <cell r="BA276">
            <v>1</v>
          </cell>
        </row>
        <row r="277">
          <cell r="I277">
            <v>1.25</v>
          </cell>
          <cell r="J277">
            <v>4209.99</v>
          </cell>
          <cell r="K277">
            <v>1.1200000000000001</v>
          </cell>
          <cell r="L277">
            <v>2143.9</v>
          </cell>
          <cell r="M277">
            <v>1.34</v>
          </cell>
          <cell r="N277">
            <v>361.87</v>
          </cell>
          <cell r="O277">
            <v>1.72</v>
          </cell>
          <cell r="P277">
            <v>199.4</v>
          </cell>
          <cell r="Q277">
            <v>1.74</v>
          </cell>
          <cell r="R277">
            <v>343.49</v>
          </cell>
          <cell r="S277">
            <v>1.66</v>
          </cell>
          <cell r="T277">
            <v>454.89</v>
          </cell>
          <cell r="U277">
            <v>1.7</v>
          </cell>
          <cell r="V277">
            <v>1.41</v>
          </cell>
          <cell r="W277">
            <v>0.98</v>
          </cell>
          <cell r="X277">
            <v>0.92</v>
          </cell>
          <cell r="Y277">
            <v>0.6</v>
          </cell>
          <cell r="Z277">
            <v>0.59</v>
          </cell>
          <cell r="AA277">
            <v>0.59</v>
          </cell>
          <cell r="BA277">
            <v>3</v>
          </cell>
        </row>
        <row r="278">
          <cell r="I278">
            <v>5.59</v>
          </cell>
          <cell r="J278">
            <v>1622.11</v>
          </cell>
          <cell r="K278">
            <v>3.3</v>
          </cell>
          <cell r="L278">
            <v>826.05</v>
          </cell>
          <cell r="M278">
            <v>3.39</v>
          </cell>
          <cell r="N278">
            <v>139.43</v>
          </cell>
          <cell r="O278">
            <v>4.26</v>
          </cell>
          <cell r="P278">
            <v>76.83</v>
          </cell>
          <cell r="Q278">
            <v>4.25</v>
          </cell>
          <cell r="R278">
            <v>132.35</v>
          </cell>
          <cell r="S278">
            <v>3.97</v>
          </cell>
          <cell r="T278">
            <v>175.27</v>
          </cell>
          <cell r="U278">
            <v>3.95</v>
          </cell>
          <cell r="V278">
            <v>6.26</v>
          </cell>
          <cell r="W278">
            <v>4.38</v>
          </cell>
          <cell r="X278">
            <v>4.09</v>
          </cell>
          <cell r="Y278">
            <v>2.69</v>
          </cell>
          <cell r="Z278">
            <v>2.62</v>
          </cell>
          <cell r="AA278">
            <v>2.64</v>
          </cell>
          <cell r="BA278">
            <v>31336</v>
          </cell>
        </row>
        <row r="279">
          <cell r="I279">
            <v>8.17</v>
          </cell>
          <cell r="J279">
            <v>7604.23</v>
          </cell>
          <cell r="K279">
            <v>5.36</v>
          </cell>
          <cell r="L279">
            <v>3872.39</v>
          </cell>
          <cell r="M279">
            <v>5.75</v>
          </cell>
          <cell r="N279">
            <v>653.62</v>
          </cell>
          <cell r="O279">
            <v>7.28</v>
          </cell>
          <cell r="P279">
            <v>360.16</v>
          </cell>
          <cell r="Q279">
            <v>7.28</v>
          </cell>
          <cell r="R279">
            <v>620.41999999999996</v>
          </cell>
          <cell r="S279">
            <v>6.85</v>
          </cell>
          <cell r="T279">
            <v>821.64</v>
          </cell>
          <cell r="U279">
            <v>6.89</v>
          </cell>
          <cell r="V279">
            <v>2.5499999999999998</v>
          </cell>
          <cell r="W279">
            <v>1.78</v>
          </cell>
          <cell r="X279">
            <v>1.67</v>
          </cell>
          <cell r="Y279">
            <v>1.1000000000000001</v>
          </cell>
          <cell r="Z279">
            <v>1.07</v>
          </cell>
          <cell r="AA279">
            <v>1.08</v>
          </cell>
          <cell r="BA279">
            <v>18</v>
          </cell>
        </row>
        <row r="280">
          <cell r="I280">
            <v>0.63</v>
          </cell>
          <cell r="J280">
            <v>2456.61</v>
          </cell>
          <cell r="K280">
            <v>0.6</v>
          </cell>
          <cell r="L280">
            <v>1251</v>
          </cell>
          <cell r="M280">
            <v>0.73</v>
          </cell>
          <cell r="N280">
            <v>211.16</v>
          </cell>
          <cell r="O280">
            <v>0.94</v>
          </cell>
          <cell r="P280">
            <v>116.35</v>
          </cell>
          <cell r="Q280">
            <v>0.95</v>
          </cell>
          <cell r="R280">
            <v>200.43</v>
          </cell>
          <cell r="S280">
            <v>0.9</v>
          </cell>
          <cell r="T280">
            <v>265.44</v>
          </cell>
          <cell r="U280">
            <v>0.93</v>
          </cell>
          <cell r="V280">
            <v>0.82</v>
          </cell>
          <cell r="W280">
            <v>0.56999999999999995</v>
          </cell>
          <cell r="X280">
            <v>0.54</v>
          </cell>
          <cell r="Y280">
            <v>0.35</v>
          </cell>
          <cell r="Z280">
            <v>0.34</v>
          </cell>
          <cell r="AA280">
            <v>0.35</v>
          </cell>
          <cell r="BA280">
            <v>2</v>
          </cell>
        </row>
        <row r="281">
          <cell r="I281">
            <v>1.71</v>
          </cell>
          <cell r="J281">
            <v>581.33000000000004</v>
          </cell>
          <cell r="K281">
            <v>1.02</v>
          </cell>
          <cell r="L281">
            <v>296.04000000000002</v>
          </cell>
          <cell r="M281">
            <v>1.05</v>
          </cell>
          <cell r="N281">
            <v>49.97</v>
          </cell>
          <cell r="O281">
            <v>1.32</v>
          </cell>
          <cell r="P281">
            <v>27.53</v>
          </cell>
          <cell r="Q281">
            <v>1.32</v>
          </cell>
          <cell r="R281">
            <v>47.43</v>
          </cell>
          <cell r="S281">
            <v>1.23</v>
          </cell>
          <cell r="T281">
            <v>62.81</v>
          </cell>
          <cell r="U281">
            <v>1.23</v>
          </cell>
          <cell r="V281">
            <v>1.95</v>
          </cell>
          <cell r="W281">
            <v>1.36</v>
          </cell>
          <cell r="X281">
            <v>1.27</v>
          </cell>
          <cell r="Y281">
            <v>0.84</v>
          </cell>
          <cell r="Z281">
            <v>0.81</v>
          </cell>
          <cell r="AA281">
            <v>0.82</v>
          </cell>
          <cell r="BA281">
            <v>9614</v>
          </cell>
        </row>
        <row r="282">
          <cell r="I282">
            <v>1.1299999999999999</v>
          </cell>
          <cell r="J282">
            <v>3956.82</v>
          </cell>
          <cell r="K282">
            <v>1.03</v>
          </cell>
          <cell r="L282">
            <v>2014.98</v>
          </cell>
          <cell r="M282">
            <v>1.23</v>
          </cell>
          <cell r="N282">
            <v>340.11</v>
          </cell>
          <cell r="O282">
            <v>1.59</v>
          </cell>
          <cell r="P282">
            <v>187.41</v>
          </cell>
          <cell r="Q282">
            <v>1.6</v>
          </cell>
          <cell r="R282">
            <v>322.83</v>
          </cell>
          <cell r="S282">
            <v>1.53</v>
          </cell>
          <cell r="T282">
            <v>427.54</v>
          </cell>
          <cell r="U282">
            <v>1.57</v>
          </cell>
          <cell r="V282">
            <v>2.48</v>
          </cell>
          <cell r="W282">
            <v>1.73</v>
          </cell>
          <cell r="X282">
            <v>1.62</v>
          </cell>
          <cell r="Y282">
            <v>1.06</v>
          </cell>
          <cell r="Z282">
            <v>1.04</v>
          </cell>
          <cell r="AA282">
            <v>1.04</v>
          </cell>
          <cell r="BA282">
            <v>6333</v>
          </cell>
        </row>
        <row r="283">
          <cell r="I283">
            <v>1.19</v>
          </cell>
          <cell r="J283">
            <v>2240.9499999999998</v>
          </cell>
          <cell r="K283">
            <v>0.89</v>
          </cell>
          <cell r="L283">
            <v>1141.18</v>
          </cell>
          <cell r="M283">
            <v>1.01</v>
          </cell>
          <cell r="N283">
            <v>192.62</v>
          </cell>
          <cell r="O283">
            <v>1.29</v>
          </cell>
          <cell r="P283">
            <v>106.14</v>
          </cell>
          <cell r="Q283">
            <v>1.29</v>
          </cell>
          <cell r="R283">
            <v>182.84</v>
          </cell>
          <cell r="S283">
            <v>1.22</v>
          </cell>
          <cell r="T283">
            <v>242.13</v>
          </cell>
          <cell r="U283">
            <v>1.24</v>
          </cell>
          <cell r="V283">
            <v>0.76</v>
          </cell>
          <cell r="W283">
            <v>0.53</v>
          </cell>
          <cell r="X283">
            <v>0.5</v>
          </cell>
          <cell r="Y283">
            <v>0.33</v>
          </cell>
          <cell r="Z283">
            <v>0.32</v>
          </cell>
          <cell r="AA283">
            <v>0.32</v>
          </cell>
          <cell r="BA283">
            <v>43</v>
          </cell>
        </row>
        <row r="284">
          <cell r="I284">
            <v>0.35</v>
          </cell>
          <cell r="J284">
            <v>318.8</v>
          </cell>
          <cell r="K284">
            <v>0.23</v>
          </cell>
          <cell r="L284">
            <v>162.34</v>
          </cell>
          <cell r="M284">
            <v>0.24</v>
          </cell>
          <cell r="N284">
            <v>27.4</v>
          </cell>
          <cell r="O284">
            <v>0.31</v>
          </cell>
          <cell r="P284">
            <v>15.1</v>
          </cell>
          <cell r="Q284">
            <v>0.31</v>
          </cell>
          <cell r="R284">
            <v>26.01</v>
          </cell>
          <cell r="S284">
            <v>0.28999999999999998</v>
          </cell>
          <cell r="T284">
            <v>34.450000000000003</v>
          </cell>
          <cell r="U284">
            <v>0.28999999999999998</v>
          </cell>
          <cell r="V284">
            <v>0.46</v>
          </cell>
          <cell r="W284">
            <v>0.32</v>
          </cell>
          <cell r="X284">
            <v>0.3</v>
          </cell>
          <cell r="Y284">
            <v>0.2</v>
          </cell>
          <cell r="Z284">
            <v>0.19</v>
          </cell>
          <cell r="AA284">
            <v>0.19</v>
          </cell>
          <cell r="BA284">
            <v>1950</v>
          </cell>
        </row>
        <row r="285">
          <cell r="I285">
            <v>0.39</v>
          </cell>
          <cell r="J285">
            <v>590.71</v>
          </cell>
          <cell r="K285">
            <v>0.28000000000000003</v>
          </cell>
          <cell r="L285">
            <v>300.81</v>
          </cell>
          <cell r="M285">
            <v>0.31</v>
          </cell>
          <cell r="N285">
            <v>50.77</v>
          </cell>
          <cell r="O285">
            <v>0.39</v>
          </cell>
          <cell r="P285">
            <v>27.98</v>
          </cell>
          <cell r="Q285">
            <v>0.39</v>
          </cell>
          <cell r="R285">
            <v>48.2</v>
          </cell>
          <cell r="S285">
            <v>0.37</v>
          </cell>
          <cell r="T285">
            <v>63.83</v>
          </cell>
          <cell r="U285">
            <v>0.37</v>
          </cell>
          <cell r="V285">
            <v>0.59</v>
          </cell>
          <cell r="W285">
            <v>0.41</v>
          </cell>
          <cell r="X285">
            <v>0.39</v>
          </cell>
          <cell r="Y285">
            <v>0.25</v>
          </cell>
          <cell r="Z285">
            <v>0.25</v>
          </cell>
          <cell r="AA285">
            <v>0.25</v>
          </cell>
          <cell r="BA285">
            <v>2165</v>
          </cell>
        </row>
        <row r="286">
          <cell r="I286">
            <v>3.65</v>
          </cell>
          <cell r="J286">
            <v>412.56</v>
          </cell>
          <cell r="K286">
            <v>2.09</v>
          </cell>
          <cell r="L286">
            <v>210.09</v>
          </cell>
          <cell r="M286">
            <v>2.11</v>
          </cell>
          <cell r="N286">
            <v>35.46</v>
          </cell>
          <cell r="O286">
            <v>2.65</v>
          </cell>
          <cell r="P286">
            <v>19.54</v>
          </cell>
          <cell r="Q286">
            <v>2.64</v>
          </cell>
          <cell r="R286">
            <v>33.659999999999997</v>
          </cell>
          <cell r="S286">
            <v>2.46</v>
          </cell>
          <cell r="T286">
            <v>44.58</v>
          </cell>
          <cell r="U286">
            <v>2.4500000000000002</v>
          </cell>
          <cell r="V286">
            <v>0.14000000000000001</v>
          </cell>
          <cell r="W286">
            <v>0.1</v>
          </cell>
          <cell r="X286">
            <v>0.09</v>
          </cell>
          <cell r="Y286">
            <v>0.06</v>
          </cell>
          <cell r="Z286">
            <v>0.06</v>
          </cell>
          <cell r="AA286">
            <v>0.06</v>
          </cell>
          <cell r="BA286">
            <v>7</v>
          </cell>
        </row>
        <row r="287">
          <cell r="I287">
            <v>0.35</v>
          </cell>
          <cell r="J287">
            <v>909.51</v>
          </cell>
          <cell r="K287">
            <v>0.28999999999999998</v>
          </cell>
          <cell r="L287">
            <v>463.16</v>
          </cell>
          <cell r="M287">
            <v>0.34</v>
          </cell>
          <cell r="N287">
            <v>78.180000000000007</v>
          </cell>
          <cell r="O287">
            <v>0.43</v>
          </cell>
          <cell r="P287">
            <v>43.08</v>
          </cell>
          <cell r="Q287">
            <v>0.43</v>
          </cell>
          <cell r="R287">
            <v>74.209999999999994</v>
          </cell>
          <cell r="S287">
            <v>0.41</v>
          </cell>
          <cell r="T287">
            <v>98.27</v>
          </cell>
          <cell r="U287">
            <v>0.42</v>
          </cell>
          <cell r="V287">
            <v>0.67</v>
          </cell>
          <cell r="W287">
            <v>0.47</v>
          </cell>
          <cell r="X287">
            <v>0.44</v>
          </cell>
          <cell r="Y287">
            <v>0.28999999999999998</v>
          </cell>
          <cell r="Z287">
            <v>0.28000000000000003</v>
          </cell>
          <cell r="AA287">
            <v>0.28000000000000003</v>
          </cell>
          <cell r="BA287">
            <v>1985</v>
          </cell>
        </row>
        <row r="288">
          <cell r="I288">
            <v>2.68</v>
          </cell>
          <cell r="J288">
            <v>1997.16</v>
          </cell>
          <cell r="K288">
            <v>1.7</v>
          </cell>
          <cell r="L288">
            <v>1017.04</v>
          </cell>
          <cell r="M288">
            <v>1.81</v>
          </cell>
          <cell r="N288">
            <v>171.67</v>
          </cell>
          <cell r="O288">
            <v>2.29</v>
          </cell>
          <cell r="P288">
            <v>94.59</v>
          </cell>
          <cell r="Q288">
            <v>2.2799999999999998</v>
          </cell>
          <cell r="R288">
            <v>162.94999999999999</v>
          </cell>
          <cell r="S288">
            <v>2.15</v>
          </cell>
          <cell r="T288">
            <v>215.79</v>
          </cell>
          <cell r="U288">
            <v>2.15</v>
          </cell>
          <cell r="V288">
            <v>3.4</v>
          </cell>
          <cell r="W288">
            <v>2.38</v>
          </cell>
          <cell r="X288">
            <v>2.23</v>
          </cell>
          <cell r="Y288">
            <v>1.46</v>
          </cell>
          <cell r="Z288">
            <v>1.42</v>
          </cell>
          <cell r="AA288">
            <v>1.44</v>
          </cell>
          <cell r="BA288">
            <v>15009</v>
          </cell>
        </row>
        <row r="289">
          <cell r="I289">
            <v>1.02</v>
          </cell>
          <cell r="J289">
            <v>1640.86</v>
          </cell>
          <cell r="K289">
            <v>0.74</v>
          </cell>
          <cell r="L289">
            <v>835.59</v>
          </cell>
          <cell r="M289">
            <v>0.82</v>
          </cell>
          <cell r="N289">
            <v>141.04</v>
          </cell>
          <cell r="O289">
            <v>1.05</v>
          </cell>
          <cell r="P289">
            <v>77.72</v>
          </cell>
          <cell r="Q289">
            <v>1.05</v>
          </cell>
          <cell r="R289">
            <v>133.88</v>
          </cell>
          <cell r="S289">
            <v>1</v>
          </cell>
          <cell r="T289">
            <v>177.3</v>
          </cell>
          <cell r="U289">
            <v>1.01</v>
          </cell>
          <cell r="V289">
            <v>1.59</v>
          </cell>
          <cell r="W289">
            <v>1.1200000000000001</v>
          </cell>
          <cell r="X289">
            <v>1.04</v>
          </cell>
          <cell r="Y289">
            <v>0.69</v>
          </cell>
          <cell r="Z289">
            <v>0.67</v>
          </cell>
          <cell r="AA289">
            <v>0.67</v>
          </cell>
          <cell r="BA289">
            <v>5739</v>
          </cell>
        </row>
        <row r="290">
          <cell r="I290">
            <v>1.42</v>
          </cell>
          <cell r="J290">
            <v>1481.46</v>
          </cell>
          <cell r="K290">
            <v>0.95</v>
          </cell>
          <cell r="L290">
            <v>754.42</v>
          </cell>
          <cell r="M290">
            <v>1.02</v>
          </cell>
          <cell r="N290">
            <v>127.34</v>
          </cell>
          <cell r="O290">
            <v>1.3</v>
          </cell>
          <cell r="P290">
            <v>70.17</v>
          </cell>
          <cell r="Q290">
            <v>1.3</v>
          </cell>
          <cell r="R290">
            <v>120.87</v>
          </cell>
          <cell r="S290">
            <v>1.22</v>
          </cell>
          <cell r="T290">
            <v>160.07</v>
          </cell>
          <cell r="U290">
            <v>1.23</v>
          </cell>
          <cell r="V290">
            <v>1.95</v>
          </cell>
          <cell r="W290">
            <v>1.36</v>
          </cell>
          <cell r="X290">
            <v>1.27</v>
          </cell>
          <cell r="Y290">
            <v>0.84</v>
          </cell>
          <cell r="Z290">
            <v>0.82</v>
          </cell>
          <cell r="AA290">
            <v>0.82</v>
          </cell>
          <cell r="BA290">
            <v>7981</v>
          </cell>
        </row>
        <row r="291">
          <cell r="I291">
            <v>0.79</v>
          </cell>
          <cell r="J291">
            <v>665.72</v>
          </cell>
          <cell r="K291">
            <v>0.51</v>
          </cell>
          <cell r="L291">
            <v>339.01</v>
          </cell>
          <cell r="M291">
            <v>0.54</v>
          </cell>
          <cell r="N291">
            <v>57.22</v>
          </cell>
          <cell r="O291">
            <v>0.69</v>
          </cell>
          <cell r="P291">
            <v>31.53</v>
          </cell>
          <cell r="Q291">
            <v>0.69</v>
          </cell>
          <cell r="R291">
            <v>54.32</v>
          </cell>
          <cell r="S291">
            <v>0.65</v>
          </cell>
          <cell r="T291">
            <v>71.930000000000007</v>
          </cell>
          <cell r="U291">
            <v>0.65</v>
          </cell>
          <cell r="V291">
            <v>1.03</v>
          </cell>
          <cell r="W291">
            <v>0.72</v>
          </cell>
          <cell r="X291">
            <v>0.67</v>
          </cell>
          <cell r="Y291">
            <v>0.44</v>
          </cell>
          <cell r="Z291">
            <v>0.43</v>
          </cell>
          <cell r="AA291">
            <v>0.43</v>
          </cell>
          <cell r="BA291">
            <v>4422</v>
          </cell>
        </row>
        <row r="292">
          <cell r="I292">
            <v>0.62</v>
          </cell>
          <cell r="J292">
            <v>281.29000000000002</v>
          </cell>
          <cell r="K292">
            <v>0.37</v>
          </cell>
          <cell r="L292">
            <v>143.24</v>
          </cell>
          <cell r="M292">
            <v>0.39</v>
          </cell>
          <cell r="N292">
            <v>24.18</v>
          </cell>
          <cell r="O292">
            <v>0.49</v>
          </cell>
          <cell r="P292">
            <v>13.32</v>
          </cell>
          <cell r="Q292">
            <v>0.49</v>
          </cell>
          <cell r="R292">
            <v>22.95</v>
          </cell>
          <cell r="S292">
            <v>0.46</v>
          </cell>
          <cell r="T292">
            <v>30.39</v>
          </cell>
          <cell r="U292">
            <v>0.46</v>
          </cell>
          <cell r="V292">
            <v>0.1</v>
          </cell>
          <cell r="W292">
            <v>7.0000000000000007E-2</v>
          </cell>
          <cell r="X292">
            <v>0.06</v>
          </cell>
          <cell r="Y292">
            <v>0.04</v>
          </cell>
          <cell r="Z292">
            <v>0.04</v>
          </cell>
          <cell r="AA292">
            <v>0.04</v>
          </cell>
          <cell r="BA292">
            <v>11</v>
          </cell>
        </row>
        <row r="293">
          <cell r="I293">
            <v>4.96</v>
          </cell>
          <cell r="J293">
            <v>853.25</v>
          </cell>
          <cell r="K293">
            <v>2.87</v>
          </cell>
          <cell r="L293">
            <v>434.51</v>
          </cell>
          <cell r="M293">
            <v>2.92</v>
          </cell>
          <cell r="N293">
            <v>73.34</v>
          </cell>
          <cell r="O293">
            <v>3.67</v>
          </cell>
          <cell r="P293">
            <v>40.409999999999997</v>
          </cell>
          <cell r="Q293">
            <v>3.65</v>
          </cell>
          <cell r="R293">
            <v>69.62</v>
          </cell>
          <cell r="S293">
            <v>3.41</v>
          </cell>
          <cell r="T293">
            <v>92.19</v>
          </cell>
          <cell r="U293">
            <v>3.39</v>
          </cell>
          <cell r="V293">
            <v>0.28999999999999998</v>
          </cell>
          <cell r="W293">
            <v>0.2</v>
          </cell>
          <cell r="X293">
            <v>0.19</v>
          </cell>
          <cell r="Y293">
            <v>0.13</v>
          </cell>
          <cell r="Z293">
            <v>0.12</v>
          </cell>
          <cell r="AA293">
            <v>0.12</v>
          </cell>
          <cell r="BA293">
            <v>9</v>
          </cell>
        </row>
        <row r="294">
          <cell r="I294">
            <v>0.21</v>
          </cell>
          <cell r="J294">
            <v>1472.09</v>
          </cell>
          <cell r="K294">
            <v>0.26</v>
          </cell>
          <cell r="L294">
            <v>749.65</v>
          </cell>
          <cell r="M294">
            <v>0.34</v>
          </cell>
          <cell r="N294">
            <v>126.53</v>
          </cell>
          <cell r="O294">
            <v>0.44</v>
          </cell>
          <cell r="P294">
            <v>69.72</v>
          </cell>
          <cell r="Q294">
            <v>0.45</v>
          </cell>
          <cell r="R294">
            <v>120.11</v>
          </cell>
          <cell r="S294">
            <v>0.43</v>
          </cell>
          <cell r="T294">
            <v>159.06</v>
          </cell>
          <cell r="U294">
            <v>0.45</v>
          </cell>
          <cell r="V294">
            <v>0.7</v>
          </cell>
          <cell r="W294">
            <v>0.49</v>
          </cell>
          <cell r="X294">
            <v>0.46</v>
          </cell>
          <cell r="Y294">
            <v>0.3</v>
          </cell>
          <cell r="Z294">
            <v>0.28999999999999998</v>
          </cell>
          <cell r="AA294">
            <v>0.3</v>
          </cell>
          <cell r="BA294">
            <v>1164</v>
          </cell>
        </row>
        <row r="295">
          <cell r="I295">
            <v>2.15</v>
          </cell>
          <cell r="J295">
            <v>525.08000000000004</v>
          </cell>
          <cell r="K295">
            <v>1.26</v>
          </cell>
          <cell r="L295">
            <v>267.39</v>
          </cell>
          <cell r="M295">
            <v>1.29</v>
          </cell>
          <cell r="N295">
            <v>45.13</v>
          </cell>
          <cell r="O295">
            <v>1.62</v>
          </cell>
          <cell r="P295">
            <v>24.87</v>
          </cell>
          <cell r="Q295">
            <v>1.61</v>
          </cell>
          <cell r="R295">
            <v>42.84</v>
          </cell>
          <cell r="S295">
            <v>1.5</v>
          </cell>
          <cell r="T295">
            <v>56.73</v>
          </cell>
          <cell r="U295">
            <v>1.5</v>
          </cell>
          <cell r="V295">
            <v>2.37</v>
          </cell>
          <cell r="W295">
            <v>1.66</v>
          </cell>
          <cell r="X295">
            <v>1.55</v>
          </cell>
          <cell r="Y295">
            <v>1.02</v>
          </cell>
          <cell r="Z295">
            <v>0.99</v>
          </cell>
          <cell r="AA295">
            <v>1</v>
          </cell>
          <cell r="BA295">
            <v>12034</v>
          </cell>
        </row>
        <row r="296">
          <cell r="I296">
            <v>4.17</v>
          </cell>
          <cell r="J296">
            <v>4547.53</v>
          </cell>
          <cell r="K296">
            <v>2.8</v>
          </cell>
          <cell r="L296">
            <v>2315.79</v>
          </cell>
          <cell r="M296">
            <v>3.04</v>
          </cell>
          <cell r="N296">
            <v>390.88</v>
          </cell>
          <cell r="O296">
            <v>3.85</v>
          </cell>
          <cell r="P296">
            <v>215.39</v>
          </cell>
          <cell r="Q296">
            <v>3.86</v>
          </cell>
          <cell r="R296">
            <v>371.03</v>
          </cell>
          <cell r="S296">
            <v>3.63</v>
          </cell>
          <cell r="T296">
            <v>491.36</v>
          </cell>
          <cell r="U296">
            <v>3.66</v>
          </cell>
          <cell r="V296">
            <v>5.79</v>
          </cell>
          <cell r="W296">
            <v>4.05</v>
          </cell>
          <cell r="X296">
            <v>3.78</v>
          </cell>
          <cell r="Y296">
            <v>2.4900000000000002</v>
          </cell>
          <cell r="Z296">
            <v>2.42</v>
          </cell>
          <cell r="AA296">
            <v>2.44</v>
          </cell>
          <cell r="BA296">
            <v>23413</v>
          </cell>
        </row>
        <row r="297">
          <cell r="I297">
            <v>0.78</v>
          </cell>
          <cell r="J297">
            <v>2587.88</v>
          </cell>
          <cell r="K297">
            <v>0.7</v>
          </cell>
          <cell r="L297">
            <v>1317.85</v>
          </cell>
          <cell r="M297">
            <v>0.83</v>
          </cell>
          <cell r="N297">
            <v>222.44</v>
          </cell>
          <cell r="O297">
            <v>1.07</v>
          </cell>
          <cell r="P297">
            <v>122.57</v>
          </cell>
          <cell r="Q297">
            <v>1.08</v>
          </cell>
          <cell r="R297">
            <v>211.14</v>
          </cell>
          <cell r="S297">
            <v>1.03</v>
          </cell>
          <cell r="T297">
            <v>279.62</v>
          </cell>
          <cell r="U297">
            <v>1.05</v>
          </cell>
          <cell r="V297">
            <v>0.87</v>
          </cell>
          <cell r="W297">
            <v>0.61</v>
          </cell>
          <cell r="X297">
            <v>0.56999999999999995</v>
          </cell>
          <cell r="Y297">
            <v>0.37</v>
          </cell>
          <cell r="Z297">
            <v>0.36</v>
          </cell>
          <cell r="AA297">
            <v>0.36</v>
          </cell>
          <cell r="BA297">
            <v>2</v>
          </cell>
        </row>
        <row r="298">
          <cell r="I298">
            <v>2.0699999999999998</v>
          </cell>
          <cell r="J298">
            <v>2400.35</v>
          </cell>
          <cell r="K298">
            <v>1.4</v>
          </cell>
          <cell r="L298">
            <v>1222.3599999999999</v>
          </cell>
          <cell r="M298">
            <v>1.53</v>
          </cell>
          <cell r="N298">
            <v>206.32</v>
          </cell>
          <cell r="O298">
            <v>1.94</v>
          </cell>
          <cell r="P298">
            <v>113.69</v>
          </cell>
          <cell r="Q298">
            <v>1.94</v>
          </cell>
          <cell r="R298">
            <v>195.84</v>
          </cell>
          <cell r="S298">
            <v>1.83</v>
          </cell>
          <cell r="T298">
            <v>259.36</v>
          </cell>
          <cell r="U298">
            <v>1.85</v>
          </cell>
          <cell r="V298">
            <v>0.84</v>
          </cell>
          <cell r="W298">
            <v>0.59</v>
          </cell>
          <cell r="X298">
            <v>0.55000000000000004</v>
          </cell>
          <cell r="Y298">
            <v>0.36</v>
          </cell>
          <cell r="Z298">
            <v>0.35</v>
          </cell>
          <cell r="AA298">
            <v>0.36</v>
          </cell>
          <cell r="BA298">
            <v>224</v>
          </cell>
        </row>
        <row r="299">
          <cell r="I299">
            <v>1.23</v>
          </cell>
          <cell r="J299">
            <v>4913.21</v>
          </cell>
          <cell r="K299">
            <v>1.18</v>
          </cell>
          <cell r="L299">
            <v>2502.0100000000002</v>
          </cell>
          <cell r="M299">
            <v>1.43</v>
          </cell>
          <cell r="N299">
            <v>422.32</v>
          </cell>
          <cell r="O299">
            <v>1.85</v>
          </cell>
          <cell r="P299">
            <v>232.71</v>
          </cell>
          <cell r="Q299">
            <v>1.87</v>
          </cell>
          <cell r="R299">
            <v>400.86</v>
          </cell>
          <cell r="S299">
            <v>1.79</v>
          </cell>
          <cell r="T299">
            <v>530.87</v>
          </cell>
          <cell r="U299">
            <v>1.83</v>
          </cell>
          <cell r="V299">
            <v>1.64</v>
          </cell>
          <cell r="W299">
            <v>1.1499999999999999</v>
          </cell>
          <cell r="X299">
            <v>1.07</v>
          </cell>
          <cell r="Y299">
            <v>0.71</v>
          </cell>
          <cell r="Z299">
            <v>0.69</v>
          </cell>
          <cell r="AA299">
            <v>0.69</v>
          </cell>
          <cell r="BA299">
            <v>2</v>
          </cell>
        </row>
        <row r="300">
          <cell r="I300">
            <v>0.85</v>
          </cell>
          <cell r="J300">
            <v>1350.2</v>
          </cell>
          <cell r="K300">
            <v>0.61</v>
          </cell>
          <cell r="L300">
            <v>687.58</v>
          </cell>
          <cell r="M300">
            <v>0.68</v>
          </cell>
          <cell r="N300">
            <v>116.06</v>
          </cell>
          <cell r="O300">
            <v>0.87</v>
          </cell>
          <cell r="P300">
            <v>63.95</v>
          </cell>
          <cell r="Q300">
            <v>0.87</v>
          </cell>
          <cell r="R300">
            <v>110.16</v>
          </cell>
          <cell r="S300">
            <v>0.83</v>
          </cell>
          <cell r="T300">
            <v>145.88999999999999</v>
          </cell>
          <cell r="U300">
            <v>0.84</v>
          </cell>
          <cell r="V300">
            <v>0.45</v>
          </cell>
          <cell r="W300">
            <v>0.32</v>
          </cell>
          <cell r="X300">
            <v>0.3</v>
          </cell>
          <cell r="Y300">
            <v>0.19</v>
          </cell>
          <cell r="Z300">
            <v>0.19</v>
          </cell>
          <cell r="AA300">
            <v>0.19</v>
          </cell>
          <cell r="BA300">
            <v>1</v>
          </cell>
        </row>
        <row r="301">
          <cell r="I301">
            <v>2.48</v>
          </cell>
          <cell r="J301">
            <v>2044.05</v>
          </cell>
          <cell r="K301">
            <v>1.6</v>
          </cell>
          <cell r="L301">
            <v>1040.9100000000001</v>
          </cell>
          <cell r="M301">
            <v>1.7</v>
          </cell>
          <cell r="N301">
            <v>175.7</v>
          </cell>
          <cell r="O301">
            <v>2.16</v>
          </cell>
          <cell r="P301">
            <v>96.81</v>
          </cell>
          <cell r="Q301">
            <v>2.16</v>
          </cell>
          <cell r="R301">
            <v>166.77</v>
          </cell>
          <cell r="S301">
            <v>2.0299999999999998</v>
          </cell>
          <cell r="T301">
            <v>220.86</v>
          </cell>
          <cell r="U301">
            <v>2.0299999999999998</v>
          </cell>
          <cell r="V301">
            <v>3.22</v>
          </cell>
          <cell r="W301">
            <v>2.25</v>
          </cell>
          <cell r="X301">
            <v>2.1</v>
          </cell>
          <cell r="Y301">
            <v>1.38</v>
          </cell>
          <cell r="Z301">
            <v>1.35</v>
          </cell>
          <cell r="AA301">
            <v>1.36</v>
          </cell>
          <cell r="BA301">
            <v>13906</v>
          </cell>
        </row>
        <row r="302">
          <cell r="I302">
            <v>1.21</v>
          </cell>
          <cell r="J302">
            <v>1472.09</v>
          </cell>
          <cell r="K302">
            <v>0.83</v>
          </cell>
          <cell r="L302">
            <v>749.65</v>
          </cell>
          <cell r="M302">
            <v>0.9</v>
          </cell>
          <cell r="N302">
            <v>126.53</v>
          </cell>
          <cell r="O302">
            <v>1.1399999999999999</v>
          </cell>
          <cell r="P302">
            <v>69.72</v>
          </cell>
          <cell r="Q302">
            <v>1.1499999999999999</v>
          </cell>
          <cell r="R302">
            <v>120.11</v>
          </cell>
          <cell r="S302">
            <v>1.08</v>
          </cell>
          <cell r="T302">
            <v>159.06</v>
          </cell>
          <cell r="U302">
            <v>1.0900000000000001</v>
          </cell>
          <cell r="V302">
            <v>1.72</v>
          </cell>
          <cell r="W302">
            <v>1.21</v>
          </cell>
          <cell r="X302">
            <v>1.1299999999999999</v>
          </cell>
          <cell r="Y302">
            <v>0.74</v>
          </cell>
          <cell r="Z302">
            <v>0.72</v>
          </cell>
          <cell r="AA302">
            <v>0.73</v>
          </cell>
          <cell r="BA302">
            <v>6760</v>
          </cell>
        </row>
        <row r="303">
          <cell r="I303">
            <v>0.37</v>
          </cell>
          <cell r="J303">
            <v>431.31</v>
          </cell>
          <cell r="K303">
            <v>0.25</v>
          </cell>
          <cell r="L303">
            <v>219.64</v>
          </cell>
          <cell r="M303">
            <v>0.27</v>
          </cell>
          <cell r="N303">
            <v>37.07</v>
          </cell>
          <cell r="O303">
            <v>0.35</v>
          </cell>
          <cell r="P303">
            <v>20.43</v>
          </cell>
          <cell r="Q303">
            <v>0.35</v>
          </cell>
          <cell r="R303">
            <v>35.19</v>
          </cell>
          <cell r="S303">
            <v>0.33</v>
          </cell>
          <cell r="T303">
            <v>46.6</v>
          </cell>
          <cell r="U303">
            <v>0.33</v>
          </cell>
          <cell r="V303">
            <v>0.52</v>
          </cell>
          <cell r="W303">
            <v>0.37</v>
          </cell>
          <cell r="X303">
            <v>0.34</v>
          </cell>
          <cell r="Y303">
            <v>0.22</v>
          </cell>
          <cell r="Z303">
            <v>0.22</v>
          </cell>
          <cell r="AA303">
            <v>0.22</v>
          </cell>
          <cell r="BA303">
            <v>2080</v>
          </cell>
        </row>
        <row r="304">
          <cell r="I304">
            <v>0.12</v>
          </cell>
          <cell r="J304">
            <v>187.53</v>
          </cell>
          <cell r="K304">
            <v>0.08</v>
          </cell>
          <cell r="L304">
            <v>95.5</v>
          </cell>
          <cell r="M304">
            <v>0.09</v>
          </cell>
          <cell r="N304">
            <v>16.12</v>
          </cell>
          <cell r="O304">
            <v>0.12</v>
          </cell>
          <cell r="P304">
            <v>8.8800000000000008</v>
          </cell>
          <cell r="Q304">
            <v>0.12</v>
          </cell>
          <cell r="R304">
            <v>15.3</v>
          </cell>
          <cell r="S304">
            <v>0.11</v>
          </cell>
          <cell r="T304">
            <v>20.260000000000002</v>
          </cell>
          <cell r="U304">
            <v>0.11</v>
          </cell>
          <cell r="V304">
            <v>0.18</v>
          </cell>
          <cell r="W304">
            <v>0.13</v>
          </cell>
          <cell r="X304">
            <v>0.12</v>
          </cell>
          <cell r="Y304">
            <v>0.08</v>
          </cell>
          <cell r="Z304">
            <v>0.08</v>
          </cell>
          <cell r="AA304">
            <v>0.08</v>
          </cell>
          <cell r="BA304">
            <v>654</v>
          </cell>
        </row>
        <row r="305">
          <cell r="I305">
            <v>0.09</v>
          </cell>
          <cell r="J305">
            <v>609.46</v>
          </cell>
          <cell r="K305">
            <v>0.11</v>
          </cell>
          <cell r="L305">
            <v>310.36</v>
          </cell>
          <cell r="M305">
            <v>0.14000000000000001</v>
          </cell>
          <cell r="N305">
            <v>52.39</v>
          </cell>
          <cell r="O305">
            <v>0.18</v>
          </cell>
          <cell r="P305">
            <v>28.87</v>
          </cell>
          <cell r="Q305">
            <v>0.19</v>
          </cell>
          <cell r="R305">
            <v>49.73</v>
          </cell>
          <cell r="S305">
            <v>0.18</v>
          </cell>
          <cell r="T305">
            <v>65.849999999999994</v>
          </cell>
          <cell r="U305">
            <v>0.19</v>
          </cell>
          <cell r="V305">
            <v>0.28999999999999998</v>
          </cell>
          <cell r="W305">
            <v>0.21</v>
          </cell>
          <cell r="X305">
            <v>0.19</v>
          </cell>
          <cell r="Y305">
            <v>0.13</v>
          </cell>
          <cell r="Z305">
            <v>0.12</v>
          </cell>
          <cell r="AA305">
            <v>0.12</v>
          </cell>
          <cell r="BA305">
            <v>496</v>
          </cell>
        </row>
        <row r="306">
          <cell r="I306">
            <v>1.03</v>
          </cell>
          <cell r="J306">
            <v>1331.44</v>
          </cell>
          <cell r="K306">
            <v>0.71</v>
          </cell>
          <cell r="L306">
            <v>678.03</v>
          </cell>
          <cell r="M306">
            <v>0.78</v>
          </cell>
          <cell r="N306">
            <v>114.44</v>
          </cell>
          <cell r="O306">
            <v>1</v>
          </cell>
          <cell r="P306">
            <v>63.06</v>
          </cell>
          <cell r="Q306">
            <v>1</v>
          </cell>
          <cell r="R306">
            <v>108.63</v>
          </cell>
          <cell r="S306">
            <v>0.94</v>
          </cell>
          <cell r="T306">
            <v>143.86000000000001</v>
          </cell>
          <cell r="U306">
            <v>0.95</v>
          </cell>
          <cell r="V306">
            <v>1.5</v>
          </cell>
          <cell r="W306">
            <v>1.05</v>
          </cell>
          <cell r="X306">
            <v>0.98</v>
          </cell>
          <cell r="Y306">
            <v>0.65</v>
          </cell>
          <cell r="Z306">
            <v>0.63</v>
          </cell>
          <cell r="AA306">
            <v>0.63</v>
          </cell>
          <cell r="BA306">
            <v>5800</v>
          </cell>
        </row>
        <row r="307">
          <cell r="I307">
            <v>0</v>
          </cell>
          <cell r="J307">
            <v>271.91000000000003</v>
          </cell>
          <cell r="K307">
            <v>0.03</v>
          </cell>
          <cell r="L307">
            <v>138.47</v>
          </cell>
          <cell r="M307">
            <v>0.04</v>
          </cell>
          <cell r="N307">
            <v>23.37</v>
          </cell>
          <cell r="O307">
            <v>0.05</v>
          </cell>
          <cell r="P307">
            <v>12.88</v>
          </cell>
          <cell r="Q307">
            <v>0.06</v>
          </cell>
          <cell r="R307">
            <v>22.19</v>
          </cell>
          <cell r="S307">
            <v>0.05</v>
          </cell>
          <cell r="T307">
            <v>29.38</v>
          </cell>
          <cell r="U307">
            <v>0.06</v>
          </cell>
          <cell r="V307">
            <v>0.09</v>
          </cell>
          <cell r="W307">
            <v>0.06</v>
          </cell>
          <cell r="X307">
            <v>0.06</v>
          </cell>
          <cell r="Y307">
            <v>0.04</v>
          </cell>
          <cell r="Z307">
            <v>0.04</v>
          </cell>
          <cell r="AA307">
            <v>0.04</v>
          </cell>
          <cell r="BA307">
            <v>1</v>
          </cell>
        </row>
        <row r="308">
          <cell r="I308">
            <v>0.54</v>
          </cell>
          <cell r="J308">
            <v>1518.97</v>
          </cell>
          <cell r="K308">
            <v>0.45</v>
          </cell>
          <cell r="L308">
            <v>773.52</v>
          </cell>
          <cell r="M308">
            <v>0.53</v>
          </cell>
          <cell r="N308">
            <v>130.56</v>
          </cell>
          <cell r="O308">
            <v>0.68</v>
          </cell>
          <cell r="P308">
            <v>71.94</v>
          </cell>
          <cell r="Q308">
            <v>0.69</v>
          </cell>
          <cell r="R308">
            <v>123.93</v>
          </cell>
          <cell r="S308">
            <v>0.65</v>
          </cell>
          <cell r="T308">
            <v>164.12</v>
          </cell>
          <cell r="U308">
            <v>0.67</v>
          </cell>
          <cell r="V308">
            <v>1.06</v>
          </cell>
          <cell r="W308">
            <v>0.74</v>
          </cell>
          <cell r="X308">
            <v>0.69</v>
          </cell>
          <cell r="Y308">
            <v>0.45</v>
          </cell>
          <cell r="Z308">
            <v>0.44</v>
          </cell>
          <cell r="AA308">
            <v>0.44</v>
          </cell>
          <cell r="BA308">
            <v>3005</v>
          </cell>
        </row>
        <row r="309">
          <cell r="I309">
            <v>0.8</v>
          </cell>
          <cell r="J309">
            <v>1303.31</v>
          </cell>
          <cell r="K309">
            <v>0.57999999999999996</v>
          </cell>
          <cell r="L309">
            <v>663.7</v>
          </cell>
          <cell r="M309">
            <v>0.65</v>
          </cell>
          <cell r="N309">
            <v>112.03</v>
          </cell>
          <cell r="O309">
            <v>0.82</v>
          </cell>
          <cell r="P309">
            <v>61.73</v>
          </cell>
          <cell r="Q309">
            <v>0.83</v>
          </cell>
          <cell r="R309">
            <v>106.34</v>
          </cell>
          <cell r="S309">
            <v>0.78</v>
          </cell>
          <cell r="T309">
            <v>140.82</v>
          </cell>
          <cell r="U309">
            <v>0.79</v>
          </cell>
          <cell r="V309">
            <v>1.25</v>
          </cell>
          <cell r="W309">
            <v>0.88</v>
          </cell>
          <cell r="X309">
            <v>0.82</v>
          </cell>
          <cell r="Y309">
            <v>0.54</v>
          </cell>
          <cell r="Z309">
            <v>0.52</v>
          </cell>
          <cell r="AA309">
            <v>0.53</v>
          </cell>
          <cell r="BA309">
            <v>4479</v>
          </cell>
        </row>
        <row r="310">
          <cell r="I310">
            <v>0</v>
          </cell>
          <cell r="J310">
            <v>506.32</v>
          </cell>
          <cell r="K310">
            <v>0.05</v>
          </cell>
          <cell r="L310">
            <v>257.83999999999997</v>
          </cell>
          <cell r="M310">
            <v>0.08</v>
          </cell>
          <cell r="N310">
            <v>43.52</v>
          </cell>
          <cell r="O310">
            <v>0.1</v>
          </cell>
          <cell r="P310">
            <v>23.98</v>
          </cell>
          <cell r="Q310">
            <v>0.11</v>
          </cell>
          <cell r="R310">
            <v>41.31</v>
          </cell>
          <cell r="S310">
            <v>0.1</v>
          </cell>
          <cell r="T310">
            <v>54.71</v>
          </cell>
          <cell r="U310">
            <v>0.11</v>
          </cell>
          <cell r="V310">
            <v>0.17</v>
          </cell>
          <cell r="W310">
            <v>0.12</v>
          </cell>
          <cell r="X310">
            <v>0.11</v>
          </cell>
          <cell r="Y310">
            <v>7.0000000000000007E-2</v>
          </cell>
          <cell r="Z310">
            <v>7.0000000000000007E-2</v>
          </cell>
          <cell r="AA310">
            <v>7.0000000000000007E-2</v>
          </cell>
          <cell r="BA310">
            <v>14</v>
          </cell>
        </row>
        <row r="311">
          <cell r="J311">
            <v>206.28</v>
          </cell>
          <cell r="K311">
            <v>0.02</v>
          </cell>
          <cell r="L311">
            <v>105.05</v>
          </cell>
          <cell r="M311">
            <v>0.03</v>
          </cell>
          <cell r="N311">
            <v>17.73</v>
          </cell>
          <cell r="O311">
            <v>0.04</v>
          </cell>
          <cell r="P311">
            <v>9.77</v>
          </cell>
          <cell r="Q311">
            <v>0.04</v>
          </cell>
          <cell r="R311">
            <v>16.829999999999998</v>
          </cell>
          <cell r="S311">
            <v>0.04</v>
          </cell>
          <cell r="T311">
            <v>22.29</v>
          </cell>
          <cell r="U311">
            <v>0.04</v>
          </cell>
          <cell r="V311">
            <v>7.0000000000000007E-2</v>
          </cell>
          <cell r="W311">
            <v>0.05</v>
          </cell>
          <cell r="X311">
            <v>0.05</v>
          </cell>
          <cell r="Y311">
            <v>0.03</v>
          </cell>
          <cell r="Z311">
            <v>0.03</v>
          </cell>
          <cell r="AA311">
            <v>0.03</v>
          </cell>
          <cell r="BA311">
            <v>0</v>
          </cell>
        </row>
        <row r="312">
          <cell r="I312">
            <v>0.02</v>
          </cell>
          <cell r="J312">
            <v>872</v>
          </cell>
          <cell r="K312">
            <v>0.1</v>
          </cell>
          <cell r="L312">
            <v>444.06</v>
          </cell>
          <cell r="M312">
            <v>0.14000000000000001</v>
          </cell>
          <cell r="N312">
            <v>74.95</v>
          </cell>
          <cell r="O312">
            <v>0.19</v>
          </cell>
          <cell r="P312">
            <v>41.3</v>
          </cell>
          <cell r="Q312">
            <v>0.19</v>
          </cell>
          <cell r="R312">
            <v>71.150000000000006</v>
          </cell>
          <cell r="S312">
            <v>0.19</v>
          </cell>
          <cell r="T312">
            <v>94.22</v>
          </cell>
          <cell r="U312">
            <v>0.2</v>
          </cell>
          <cell r="V312">
            <v>0.31</v>
          </cell>
          <cell r="W312">
            <v>0.22</v>
          </cell>
          <cell r="X312">
            <v>0.2</v>
          </cell>
          <cell r="Y312">
            <v>0.13</v>
          </cell>
          <cell r="Z312">
            <v>0.13</v>
          </cell>
          <cell r="AA312">
            <v>0.13</v>
          </cell>
          <cell r="BA312">
            <v>115</v>
          </cell>
        </row>
        <row r="313">
          <cell r="I313">
            <v>0.11</v>
          </cell>
          <cell r="J313">
            <v>356.3</v>
          </cell>
          <cell r="K313">
            <v>0.1</v>
          </cell>
          <cell r="L313">
            <v>181.44</v>
          </cell>
          <cell r="M313">
            <v>0.12</v>
          </cell>
          <cell r="N313">
            <v>30.63</v>
          </cell>
          <cell r="O313">
            <v>0.15</v>
          </cell>
          <cell r="P313">
            <v>16.88</v>
          </cell>
          <cell r="Q313">
            <v>0.15</v>
          </cell>
          <cell r="R313">
            <v>29.07</v>
          </cell>
          <cell r="S313">
            <v>0.14000000000000001</v>
          </cell>
          <cell r="T313">
            <v>38.5</v>
          </cell>
          <cell r="U313">
            <v>0.15</v>
          </cell>
          <cell r="V313">
            <v>0.23</v>
          </cell>
          <cell r="W313">
            <v>0.16</v>
          </cell>
          <cell r="X313">
            <v>0.15</v>
          </cell>
          <cell r="Y313">
            <v>0.1</v>
          </cell>
          <cell r="Z313">
            <v>0.1</v>
          </cell>
          <cell r="AA313">
            <v>0.1</v>
          </cell>
          <cell r="BA313">
            <v>615</v>
          </cell>
        </row>
        <row r="314">
          <cell r="I314">
            <v>0.06</v>
          </cell>
          <cell r="J314">
            <v>84.39</v>
          </cell>
          <cell r="K314">
            <v>0.04</v>
          </cell>
          <cell r="L314">
            <v>42.97</v>
          </cell>
          <cell r="M314">
            <v>0.05</v>
          </cell>
          <cell r="N314">
            <v>7.25</v>
          </cell>
          <cell r="O314">
            <v>0.06</v>
          </cell>
          <cell r="P314">
            <v>4</v>
          </cell>
          <cell r="Q314">
            <v>0.06</v>
          </cell>
          <cell r="R314">
            <v>6.89</v>
          </cell>
          <cell r="S314">
            <v>0.06</v>
          </cell>
          <cell r="T314">
            <v>9.1199999999999992</v>
          </cell>
          <cell r="U314">
            <v>0.06</v>
          </cell>
          <cell r="V314">
            <v>0.09</v>
          </cell>
          <cell r="W314">
            <v>0.06</v>
          </cell>
          <cell r="X314">
            <v>0.06</v>
          </cell>
          <cell r="Y314">
            <v>0.04</v>
          </cell>
          <cell r="Z314">
            <v>0.04</v>
          </cell>
          <cell r="AA314">
            <v>0.04</v>
          </cell>
          <cell r="BA314">
            <v>339</v>
          </cell>
        </row>
        <row r="315">
          <cell r="I315">
            <v>0.12</v>
          </cell>
          <cell r="J315">
            <v>300.04000000000002</v>
          </cell>
          <cell r="K315">
            <v>0.1</v>
          </cell>
          <cell r="L315">
            <v>152.79</v>
          </cell>
          <cell r="M315">
            <v>0.11</v>
          </cell>
          <cell r="N315">
            <v>25.79</v>
          </cell>
          <cell r="O315">
            <v>0.15</v>
          </cell>
          <cell r="P315">
            <v>14.21</v>
          </cell>
          <cell r="Q315">
            <v>0.15</v>
          </cell>
          <cell r="R315">
            <v>24.48</v>
          </cell>
          <cell r="S315">
            <v>0.14000000000000001</v>
          </cell>
          <cell r="T315">
            <v>32.42</v>
          </cell>
          <cell r="U315">
            <v>0.14000000000000001</v>
          </cell>
          <cell r="V315">
            <v>0.23</v>
          </cell>
          <cell r="W315">
            <v>0.16</v>
          </cell>
          <cell r="X315">
            <v>0.15</v>
          </cell>
          <cell r="Y315">
            <v>0.1</v>
          </cell>
          <cell r="Z315">
            <v>0.09</v>
          </cell>
          <cell r="AA315">
            <v>0.1</v>
          </cell>
          <cell r="BA315">
            <v>693</v>
          </cell>
        </row>
        <row r="316">
          <cell r="I316">
            <v>0.52</v>
          </cell>
          <cell r="J316">
            <v>1528.35</v>
          </cell>
          <cell r="K316">
            <v>0.45</v>
          </cell>
          <cell r="L316">
            <v>778.3</v>
          </cell>
          <cell r="M316">
            <v>0.53</v>
          </cell>
          <cell r="N316">
            <v>131.37</v>
          </cell>
          <cell r="O316">
            <v>0.68</v>
          </cell>
          <cell r="P316">
            <v>72.39</v>
          </cell>
          <cell r="Q316">
            <v>0.68</v>
          </cell>
          <cell r="R316">
            <v>124.7</v>
          </cell>
          <cell r="S316">
            <v>0.65</v>
          </cell>
          <cell r="T316">
            <v>165.14</v>
          </cell>
          <cell r="U316">
            <v>0.66</v>
          </cell>
          <cell r="V316">
            <v>1.05</v>
          </cell>
          <cell r="W316">
            <v>0.73</v>
          </cell>
          <cell r="X316">
            <v>0.68</v>
          </cell>
          <cell r="Y316">
            <v>0.45</v>
          </cell>
          <cell r="Z316">
            <v>0.44</v>
          </cell>
          <cell r="AA316">
            <v>0.44</v>
          </cell>
          <cell r="BA316">
            <v>2943</v>
          </cell>
        </row>
        <row r="317">
          <cell r="J317">
            <v>393.81</v>
          </cell>
          <cell r="K317">
            <v>0.04</v>
          </cell>
          <cell r="L317">
            <v>200.54</v>
          </cell>
          <cell r="M317">
            <v>0.06</v>
          </cell>
          <cell r="N317">
            <v>33.85</v>
          </cell>
          <cell r="O317">
            <v>0.08</v>
          </cell>
          <cell r="P317">
            <v>18.649999999999999</v>
          </cell>
          <cell r="Q317">
            <v>0.08</v>
          </cell>
          <cell r="R317">
            <v>32.130000000000003</v>
          </cell>
          <cell r="S317">
            <v>0.08</v>
          </cell>
          <cell r="T317">
            <v>42.55</v>
          </cell>
          <cell r="U317">
            <v>0.08</v>
          </cell>
          <cell r="V317">
            <v>0.13</v>
          </cell>
          <cell r="W317">
            <v>0.09</v>
          </cell>
          <cell r="X317">
            <v>0.09</v>
          </cell>
          <cell r="Y317">
            <v>0.06</v>
          </cell>
          <cell r="Z317">
            <v>0.06</v>
          </cell>
          <cell r="AA317">
            <v>0.06</v>
          </cell>
          <cell r="BA317">
            <v>0</v>
          </cell>
        </row>
        <row r="318">
          <cell r="I318">
            <v>0.38</v>
          </cell>
          <cell r="J318">
            <v>103.14</v>
          </cell>
          <cell r="K318">
            <v>0.23</v>
          </cell>
          <cell r="L318">
            <v>52.52</v>
          </cell>
          <cell r="M318">
            <v>0.23</v>
          </cell>
          <cell r="N318">
            <v>8.8699999999999992</v>
          </cell>
          <cell r="O318">
            <v>0.28999999999999998</v>
          </cell>
          <cell r="P318">
            <v>4.8899999999999997</v>
          </cell>
          <cell r="Q318">
            <v>0.28999999999999998</v>
          </cell>
          <cell r="R318">
            <v>8.42</v>
          </cell>
          <cell r="S318">
            <v>0.27</v>
          </cell>
          <cell r="T318">
            <v>11.14</v>
          </cell>
          <cell r="U318">
            <v>0.27</v>
          </cell>
          <cell r="V318">
            <v>0.43</v>
          </cell>
          <cell r="W318">
            <v>0.3</v>
          </cell>
          <cell r="X318">
            <v>0.28000000000000003</v>
          </cell>
          <cell r="Y318">
            <v>0.18</v>
          </cell>
          <cell r="Z318">
            <v>0.18</v>
          </cell>
          <cell r="AA318">
            <v>0.18</v>
          </cell>
          <cell r="BA318">
            <v>2152</v>
          </cell>
        </row>
        <row r="319">
          <cell r="I319">
            <v>0.41</v>
          </cell>
          <cell r="J319">
            <v>1050.1500000000001</v>
          </cell>
          <cell r="K319">
            <v>0.34</v>
          </cell>
          <cell r="L319">
            <v>534.78</v>
          </cell>
          <cell r="M319">
            <v>0.39</v>
          </cell>
          <cell r="N319">
            <v>90.27</v>
          </cell>
          <cell r="O319">
            <v>0.5</v>
          </cell>
          <cell r="P319">
            <v>49.74</v>
          </cell>
          <cell r="Q319">
            <v>0.5</v>
          </cell>
          <cell r="R319">
            <v>85.68</v>
          </cell>
          <cell r="S319">
            <v>0.48</v>
          </cell>
          <cell r="T319">
            <v>113.47</v>
          </cell>
          <cell r="U319">
            <v>0.49</v>
          </cell>
          <cell r="V319">
            <v>0.77</v>
          </cell>
          <cell r="W319">
            <v>0.54</v>
          </cell>
          <cell r="X319">
            <v>0.5</v>
          </cell>
          <cell r="Y319">
            <v>0.33</v>
          </cell>
          <cell r="Z319">
            <v>0.32</v>
          </cell>
          <cell r="AA319">
            <v>0.32</v>
          </cell>
          <cell r="BA319">
            <v>2294</v>
          </cell>
        </row>
        <row r="320">
          <cell r="I320">
            <v>0.22</v>
          </cell>
          <cell r="J320">
            <v>496.95</v>
          </cell>
          <cell r="K320">
            <v>0.18</v>
          </cell>
          <cell r="L320">
            <v>253.07</v>
          </cell>
          <cell r="M320">
            <v>0.2</v>
          </cell>
          <cell r="N320">
            <v>42.72</v>
          </cell>
          <cell r="O320">
            <v>0.26</v>
          </cell>
          <cell r="P320">
            <v>23.54</v>
          </cell>
          <cell r="Q320">
            <v>0.26</v>
          </cell>
          <cell r="R320">
            <v>40.549999999999997</v>
          </cell>
          <cell r="S320">
            <v>0.25</v>
          </cell>
          <cell r="T320">
            <v>53.7</v>
          </cell>
          <cell r="U320">
            <v>0.25</v>
          </cell>
          <cell r="V320">
            <v>0.39</v>
          </cell>
          <cell r="W320">
            <v>0.28000000000000003</v>
          </cell>
          <cell r="X320">
            <v>0.26</v>
          </cell>
          <cell r="Y320">
            <v>0.17</v>
          </cell>
          <cell r="Z320">
            <v>0.17</v>
          </cell>
          <cell r="AA320">
            <v>0.17</v>
          </cell>
          <cell r="BA320">
            <v>1255</v>
          </cell>
        </row>
        <row r="321">
          <cell r="J321">
            <v>150.02000000000001</v>
          </cell>
          <cell r="K321">
            <v>0.02</v>
          </cell>
          <cell r="L321">
            <v>76.400000000000006</v>
          </cell>
          <cell r="M321">
            <v>0.02</v>
          </cell>
          <cell r="N321">
            <v>12.9</v>
          </cell>
          <cell r="O321">
            <v>0.03</v>
          </cell>
          <cell r="P321">
            <v>7.11</v>
          </cell>
          <cell r="Q321">
            <v>0.03</v>
          </cell>
          <cell r="R321">
            <v>12.24</v>
          </cell>
          <cell r="S321">
            <v>0.03</v>
          </cell>
          <cell r="T321">
            <v>16.21</v>
          </cell>
          <cell r="U321">
            <v>0.03</v>
          </cell>
          <cell r="V321">
            <v>0.05</v>
          </cell>
          <cell r="W321">
            <v>0.04</v>
          </cell>
          <cell r="X321">
            <v>0.03</v>
          </cell>
          <cell r="Y321">
            <v>0.02</v>
          </cell>
          <cell r="Z321">
            <v>0.02</v>
          </cell>
          <cell r="AA321">
            <v>0.02</v>
          </cell>
          <cell r="BA321">
            <v>0</v>
          </cell>
        </row>
        <row r="322">
          <cell r="I322">
            <v>0.73</v>
          </cell>
          <cell r="J322">
            <v>3056.69</v>
          </cell>
          <cell r="K322">
            <v>0.71</v>
          </cell>
          <cell r="L322">
            <v>1556.59</v>
          </cell>
          <cell r="M322">
            <v>0.87</v>
          </cell>
          <cell r="N322">
            <v>262.74</v>
          </cell>
          <cell r="O322">
            <v>1.1200000000000001</v>
          </cell>
          <cell r="P322">
            <v>144.77000000000001</v>
          </cell>
          <cell r="Q322">
            <v>1.1399999999999999</v>
          </cell>
          <cell r="R322">
            <v>249.39</v>
          </cell>
          <cell r="S322">
            <v>1.0900000000000001</v>
          </cell>
          <cell r="T322">
            <v>330.28</v>
          </cell>
          <cell r="U322">
            <v>1.1200000000000001</v>
          </cell>
          <cell r="V322">
            <v>1.76</v>
          </cell>
          <cell r="W322">
            <v>1.23</v>
          </cell>
          <cell r="X322">
            <v>1.1499999999999999</v>
          </cell>
          <cell r="Y322">
            <v>0.76</v>
          </cell>
          <cell r="Z322">
            <v>0.74</v>
          </cell>
          <cell r="AA322">
            <v>0.74</v>
          </cell>
          <cell r="BA322">
            <v>4075</v>
          </cell>
        </row>
        <row r="323">
          <cell r="J323">
            <v>46.88</v>
          </cell>
          <cell r="K323">
            <v>0</v>
          </cell>
          <cell r="L323">
            <v>23.87</v>
          </cell>
          <cell r="M323">
            <v>0.01</v>
          </cell>
          <cell r="N323">
            <v>4.03</v>
          </cell>
          <cell r="O323">
            <v>0.01</v>
          </cell>
          <cell r="P323">
            <v>2.2200000000000002</v>
          </cell>
          <cell r="Q323">
            <v>0.01</v>
          </cell>
          <cell r="R323">
            <v>3.83</v>
          </cell>
          <cell r="S323">
            <v>0.01</v>
          </cell>
          <cell r="T323">
            <v>5.07</v>
          </cell>
          <cell r="U323">
            <v>0.01</v>
          </cell>
          <cell r="V323">
            <v>0.02</v>
          </cell>
          <cell r="W323">
            <v>0.01</v>
          </cell>
          <cell r="X323">
            <v>0.01</v>
          </cell>
          <cell r="Y323">
            <v>0.01</v>
          </cell>
          <cell r="Z323">
            <v>0.01</v>
          </cell>
          <cell r="AA323">
            <v>0.01</v>
          </cell>
          <cell r="BA323">
            <v>0</v>
          </cell>
        </row>
        <row r="324">
          <cell r="J324">
            <v>187.53</v>
          </cell>
          <cell r="K324">
            <v>0.02</v>
          </cell>
          <cell r="L324">
            <v>95.5</v>
          </cell>
          <cell r="M324">
            <v>0.03</v>
          </cell>
          <cell r="N324">
            <v>16.12</v>
          </cell>
          <cell r="O324">
            <v>0.04</v>
          </cell>
          <cell r="P324">
            <v>8.8800000000000008</v>
          </cell>
          <cell r="Q324">
            <v>0.04</v>
          </cell>
          <cell r="R324">
            <v>15.3</v>
          </cell>
          <cell r="S324">
            <v>0.04</v>
          </cell>
          <cell r="T324">
            <v>20.260000000000002</v>
          </cell>
          <cell r="U324">
            <v>0.04</v>
          </cell>
          <cell r="V324">
            <v>0.06</v>
          </cell>
          <cell r="W324">
            <v>0.04</v>
          </cell>
          <cell r="X324">
            <v>0.04</v>
          </cell>
          <cell r="Y324">
            <v>0.03</v>
          </cell>
          <cell r="Z324">
            <v>0.03</v>
          </cell>
          <cell r="AA324">
            <v>0.03</v>
          </cell>
          <cell r="BA324">
            <v>0</v>
          </cell>
        </row>
        <row r="325">
          <cell r="I325">
            <v>0.04</v>
          </cell>
          <cell r="J325">
            <v>412.56</v>
          </cell>
          <cell r="K325">
            <v>7.0000000000000007E-2</v>
          </cell>
          <cell r="L325">
            <v>210.09</v>
          </cell>
          <cell r="M325">
            <v>0.09</v>
          </cell>
          <cell r="N325">
            <v>35.46</v>
          </cell>
          <cell r="O325">
            <v>0.11</v>
          </cell>
          <cell r="P325">
            <v>19.54</v>
          </cell>
          <cell r="Q325">
            <v>0.12</v>
          </cell>
          <cell r="R325">
            <v>33.659999999999997</v>
          </cell>
          <cell r="S325">
            <v>0.11</v>
          </cell>
          <cell r="T325">
            <v>44.58</v>
          </cell>
          <cell r="U325">
            <v>0.12</v>
          </cell>
          <cell r="V325">
            <v>0.18</v>
          </cell>
          <cell r="W325">
            <v>0.13</v>
          </cell>
          <cell r="X325">
            <v>0.12</v>
          </cell>
          <cell r="Y325">
            <v>0.08</v>
          </cell>
          <cell r="Z325">
            <v>0.08</v>
          </cell>
          <cell r="AA325">
            <v>0.08</v>
          </cell>
          <cell r="BA325">
            <v>244</v>
          </cell>
        </row>
        <row r="326">
          <cell r="I326">
            <v>7.0000000000000007E-2</v>
          </cell>
          <cell r="J326">
            <v>628.22</v>
          </cell>
          <cell r="K326">
            <v>0.1</v>
          </cell>
          <cell r="L326">
            <v>319.91000000000003</v>
          </cell>
          <cell r="M326">
            <v>0.13</v>
          </cell>
          <cell r="N326">
            <v>54</v>
          </cell>
          <cell r="O326">
            <v>0.17</v>
          </cell>
          <cell r="P326">
            <v>29.75</v>
          </cell>
          <cell r="Q326">
            <v>0.17</v>
          </cell>
          <cell r="R326">
            <v>51.26</v>
          </cell>
          <cell r="S326">
            <v>0.17</v>
          </cell>
          <cell r="T326">
            <v>67.88</v>
          </cell>
          <cell r="U326">
            <v>0.18</v>
          </cell>
          <cell r="V326">
            <v>0.28000000000000003</v>
          </cell>
          <cell r="W326">
            <v>0.19</v>
          </cell>
          <cell r="X326">
            <v>0.18</v>
          </cell>
          <cell r="Y326">
            <v>0.12</v>
          </cell>
          <cell r="Z326">
            <v>0.12</v>
          </cell>
          <cell r="AA326">
            <v>0.12</v>
          </cell>
          <cell r="BA326">
            <v>369</v>
          </cell>
        </row>
        <row r="327">
          <cell r="I327">
            <v>0.77</v>
          </cell>
          <cell r="J327">
            <v>1781.51</v>
          </cell>
          <cell r="K327">
            <v>0.61</v>
          </cell>
          <cell r="L327">
            <v>907.22</v>
          </cell>
          <cell r="M327">
            <v>0.7</v>
          </cell>
          <cell r="N327">
            <v>153.13</v>
          </cell>
          <cell r="O327">
            <v>0.9</v>
          </cell>
          <cell r="P327">
            <v>84.38</v>
          </cell>
          <cell r="Q327">
            <v>0.9</v>
          </cell>
          <cell r="R327">
            <v>145.35</v>
          </cell>
          <cell r="S327">
            <v>0.86</v>
          </cell>
          <cell r="T327">
            <v>192.49</v>
          </cell>
          <cell r="U327">
            <v>0.87</v>
          </cell>
          <cell r="V327">
            <v>1.38</v>
          </cell>
          <cell r="W327">
            <v>0.97</v>
          </cell>
          <cell r="X327">
            <v>0.9</v>
          </cell>
          <cell r="Y327">
            <v>0.59</v>
          </cell>
          <cell r="Z327">
            <v>0.57999999999999996</v>
          </cell>
          <cell r="AA327">
            <v>0.57999999999999996</v>
          </cell>
          <cell r="BA327">
            <v>4318</v>
          </cell>
        </row>
        <row r="328">
          <cell r="I328">
            <v>0.49</v>
          </cell>
          <cell r="J328">
            <v>2428.48</v>
          </cell>
          <cell r="K328">
            <v>0.52</v>
          </cell>
          <cell r="L328">
            <v>1236.68</v>
          </cell>
          <cell r="M328">
            <v>0.64</v>
          </cell>
          <cell r="N328">
            <v>208.74</v>
          </cell>
          <cell r="O328">
            <v>0.83</v>
          </cell>
          <cell r="P328">
            <v>115.02</v>
          </cell>
          <cell r="Q328">
            <v>0.84</v>
          </cell>
          <cell r="R328">
            <v>198.14</v>
          </cell>
          <cell r="S328">
            <v>0.81</v>
          </cell>
          <cell r="T328">
            <v>262.39999999999998</v>
          </cell>
          <cell r="U328">
            <v>0.83</v>
          </cell>
          <cell r="V328">
            <v>1.31</v>
          </cell>
          <cell r="W328">
            <v>0.92</v>
          </cell>
          <cell r="X328">
            <v>0.86</v>
          </cell>
          <cell r="Y328">
            <v>0.56000000000000005</v>
          </cell>
          <cell r="Z328">
            <v>0.55000000000000004</v>
          </cell>
          <cell r="AA328">
            <v>0.55000000000000004</v>
          </cell>
          <cell r="BA328">
            <v>2748</v>
          </cell>
        </row>
        <row r="329">
          <cell r="I329">
            <v>0.61</v>
          </cell>
          <cell r="J329">
            <v>2194.0700000000002</v>
          </cell>
          <cell r="K329">
            <v>0.56000000000000005</v>
          </cell>
          <cell r="L329">
            <v>1117.31</v>
          </cell>
          <cell r="M329">
            <v>0.68</v>
          </cell>
          <cell r="N329">
            <v>188.59</v>
          </cell>
          <cell r="O329">
            <v>0.87</v>
          </cell>
          <cell r="P329">
            <v>103.92</v>
          </cell>
          <cell r="Q329">
            <v>0.88</v>
          </cell>
          <cell r="R329">
            <v>179.01</v>
          </cell>
          <cell r="S329">
            <v>0.84</v>
          </cell>
          <cell r="T329">
            <v>237.07</v>
          </cell>
          <cell r="U329">
            <v>0.86</v>
          </cell>
          <cell r="V329">
            <v>0.33</v>
          </cell>
          <cell r="W329">
            <v>0.23</v>
          </cell>
          <cell r="X329">
            <v>0.22</v>
          </cell>
          <cell r="Y329">
            <v>0.14000000000000001</v>
          </cell>
          <cell r="Z329">
            <v>0.14000000000000001</v>
          </cell>
          <cell r="AA329">
            <v>0.14000000000000001</v>
          </cell>
        </row>
        <row r="330">
          <cell r="I330">
            <v>0.15</v>
          </cell>
          <cell r="J330">
            <v>290.67</v>
          </cell>
          <cell r="K330">
            <v>0.12</v>
          </cell>
          <cell r="L330">
            <v>148.02000000000001</v>
          </cell>
          <cell r="M330">
            <v>0.13</v>
          </cell>
          <cell r="N330">
            <v>24.98</v>
          </cell>
          <cell r="O330">
            <v>0.17</v>
          </cell>
          <cell r="P330">
            <v>13.77</v>
          </cell>
          <cell r="Q330">
            <v>0.17</v>
          </cell>
          <cell r="R330">
            <v>23.72</v>
          </cell>
          <cell r="S330">
            <v>0.16</v>
          </cell>
          <cell r="T330">
            <v>31.41</v>
          </cell>
          <cell r="U330">
            <v>0.16</v>
          </cell>
          <cell r="V330">
            <v>0.25</v>
          </cell>
          <cell r="W330">
            <v>0.18</v>
          </cell>
          <cell r="X330">
            <v>0.17</v>
          </cell>
          <cell r="Y330">
            <v>0.11</v>
          </cell>
          <cell r="Z330">
            <v>0.11</v>
          </cell>
          <cell r="AA330">
            <v>0.11</v>
          </cell>
          <cell r="BA330">
            <v>861</v>
          </cell>
        </row>
        <row r="331">
          <cell r="I331">
            <v>0.35</v>
          </cell>
          <cell r="J331">
            <v>1894.02</v>
          </cell>
          <cell r="K331">
            <v>0.39</v>
          </cell>
          <cell r="L331">
            <v>964.52</v>
          </cell>
          <cell r="M331">
            <v>0.48</v>
          </cell>
          <cell r="N331">
            <v>162.80000000000001</v>
          </cell>
          <cell r="O331">
            <v>0.62</v>
          </cell>
          <cell r="P331">
            <v>89.71</v>
          </cell>
          <cell r="Q331">
            <v>0.63</v>
          </cell>
          <cell r="R331">
            <v>154.53</v>
          </cell>
          <cell r="S331">
            <v>0.61</v>
          </cell>
          <cell r="T331">
            <v>204.65</v>
          </cell>
          <cell r="U331">
            <v>0.62</v>
          </cell>
          <cell r="V331">
            <v>0.63</v>
          </cell>
          <cell r="W331">
            <v>0.44</v>
          </cell>
          <cell r="X331">
            <v>0.41</v>
          </cell>
          <cell r="Y331">
            <v>0.27</v>
          </cell>
          <cell r="Z331">
            <v>0.26</v>
          </cell>
          <cell r="AA331">
            <v>0.27</v>
          </cell>
          <cell r="BA331">
            <v>0</v>
          </cell>
        </row>
        <row r="332">
          <cell r="J332">
            <v>496.95</v>
          </cell>
          <cell r="K332">
            <v>0.05</v>
          </cell>
          <cell r="L332">
            <v>253.07</v>
          </cell>
          <cell r="M332">
            <v>0.08</v>
          </cell>
          <cell r="N332">
            <v>42.72</v>
          </cell>
          <cell r="O332">
            <v>0.1</v>
          </cell>
          <cell r="P332">
            <v>23.54</v>
          </cell>
          <cell r="Q332">
            <v>0.1</v>
          </cell>
          <cell r="R332">
            <v>40.549999999999997</v>
          </cell>
          <cell r="S332">
            <v>0.1</v>
          </cell>
          <cell r="T332">
            <v>53.7</v>
          </cell>
          <cell r="U332">
            <v>0.1</v>
          </cell>
          <cell r="V332">
            <v>0.17</v>
          </cell>
          <cell r="W332">
            <v>0.12</v>
          </cell>
          <cell r="X332">
            <v>0.11</v>
          </cell>
          <cell r="Y332">
            <v>7.0000000000000007E-2</v>
          </cell>
          <cell r="Z332">
            <v>7.0000000000000007E-2</v>
          </cell>
          <cell r="AA332">
            <v>7.0000000000000007E-2</v>
          </cell>
          <cell r="BA332">
            <v>0</v>
          </cell>
        </row>
        <row r="333">
          <cell r="J333">
            <v>365.68</v>
          </cell>
          <cell r="K333">
            <v>0.04</v>
          </cell>
          <cell r="L333">
            <v>186.22</v>
          </cell>
          <cell r="M333">
            <v>0.06</v>
          </cell>
          <cell r="N333">
            <v>31.43</v>
          </cell>
          <cell r="O333">
            <v>0.08</v>
          </cell>
          <cell r="P333">
            <v>17.32</v>
          </cell>
          <cell r="Q333">
            <v>0.08</v>
          </cell>
          <cell r="R333">
            <v>29.84</v>
          </cell>
          <cell r="S333">
            <v>7.0000000000000007E-2</v>
          </cell>
          <cell r="T333">
            <v>39.51</v>
          </cell>
          <cell r="U333">
            <v>0.08</v>
          </cell>
          <cell r="V333">
            <v>0.12</v>
          </cell>
          <cell r="W333">
            <v>0.09</v>
          </cell>
          <cell r="X333">
            <v>0.08</v>
          </cell>
          <cell r="Y333">
            <v>0.05</v>
          </cell>
          <cell r="Z333">
            <v>0.05</v>
          </cell>
          <cell r="AA333">
            <v>0.05</v>
          </cell>
          <cell r="BA333">
            <v>0</v>
          </cell>
        </row>
        <row r="334">
          <cell r="J334">
            <v>365.68</v>
          </cell>
          <cell r="K334">
            <v>0.04</v>
          </cell>
          <cell r="L334">
            <v>186.22</v>
          </cell>
          <cell r="M334">
            <v>0.06</v>
          </cell>
          <cell r="N334">
            <v>31.43</v>
          </cell>
          <cell r="O334">
            <v>0.08</v>
          </cell>
          <cell r="P334">
            <v>17.32</v>
          </cell>
          <cell r="Q334">
            <v>0.08</v>
          </cell>
          <cell r="R334">
            <v>29.84</v>
          </cell>
          <cell r="S334">
            <v>7.0000000000000007E-2</v>
          </cell>
          <cell r="T334">
            <v>39.51</v>
          </cell>
          <cell r="U334">
            <v>0.08</v>
          </cell>
          <cell r="V334">
            <v>0.12</v>
          </cell>
          <cell r="W334">
            <v>0.09</v>
          </cell>
          <cell r="X334">
            <v>0.08</v>
          </cell>
          <cell r="Y334">
            <v>0.05</v>
          </cell>
          <cell r="Z334">
            <v>0.05</v>
          </cell>
          <cell r="AA334">
            <v>0.05</v>
          </cell>
          <cell r="BA334">
            <v>0</v>
          </cell>
        </row>
        <row r="335">
          <cell r="J335">
            <v>712.6</v>
          </cell>
          <cell r="K335">
            <v>7.0000000000000007E-2</v>
          </cell>
          <cell r="L335">
            <v>362.89</v>
          </cell>
          <cell r="M335">
            <v>0.11</v>
          </cell>
          <cell r="N335">
            <v>61.25</v>
          </cell>
          <cell r="O335">
            <v>0.14000000000000001</v>
          </cell>
          <cell r="P335">
            <v>33.75</v>
          </cell>
          <cell r="Q335">
            <v>0.15</v>
          </cell>
          <cell r="R335">
            <v>58.14</v>
          </cell>
          <cell r="S335">
            <v>0.14000000000000001</v>
          </cell>
          <cell r="T335">
            <v>77</v>
          </cell>
          <cell r="U335">
            <v>0.15</v>
          </cell>
          <cell r="V335">
            <v>0.24</v>
          </cell>
          <cell r="W335">
            <v>0.17</v>
          </cell>
          <cell r="X335">
            <v>0.16</v>
          </cell>
          <cell r="Y335">
            <v>0.1</v>
          </cell>
          <cell r="Z335">
            <v>0.1</v>
          </cell>
          <cell r="AA335">
            <v>0.1</v>
          </cell>
          <cell r="BA335">
            <v>0</v>
          </cell>
        </row>
        <row r="336">
          <cell r="J336">
            <v>1593.98</v>
          </cell>
          <cell r="K336">
            <v>0.16</v>
          </cell>
          <cell r="L336">
            <v>811.72</v>
          </cell>
          <cell r="M336">
            <v>0.24</v>
          </cell>
          <cell r="N336">
            <v>137.01</v>
          </cell>
          <cell r="O336">
            <v>0.32</v>
          </cell>
          <cell r="P336">
            <v>75.5</v>
          </cell>
          <cell r="Q336">
            <v>0.33</v>
          </cell>
          <cell r="R336">
            <v>130.05000000000001</v>
          </cell>
          <cell r="S336">
            <v>0.32</v>
          </cell>
          <cell r="T336">
            <v>172.23</v>
          </cell>
          <cell r="U336">
            <v>0.34</v>
          </cell>
          <cell r="V336">
            <v>0.53</v>
          </cell>
          <cell r="W336">
            <v>0.37</v>
          </cell>
          <cell r="X336">
            <v>0.35</v>
          </cell>
          <cell r="Y336">
            <v>0.23</v>
          </cell>
          <cell r="Z336">
            <v>0.22</v>
          </cell>
          <cell r="AA336">
            <v>0.22</v>
          </cell>
          <cell r="BA336">
            <v>0</v>
          </cell>
        </row>
        <row r="337">
          <cell r="J337">
            <v>1059.53</v>
          </cell>
          <cell r="K337">
            <v>0.11</v>
          </cell>
          <cell r="L337">
            <v>539.55999999999995</v>
          </cell>
          <cell r="M337">
            <v>0.16</v>
          </cell>
          <cell r="N337">
            <v>91.07</v>
          </cell>
          <cell r="O337">
            <v>0.21</v>
          </cell>
          <cell r="P337">
            <v>50.18</v>
          </cell>
          <cell r="Q337">
            <v>0.22</v>
          </cell>
          <cell r="R337">
            <v>86.45</v>
          </cell>
          <cell r="S337">
            <v>0.21</v>
          </cell>
          <cell r="T337">
            <v>114.48</v>
          </cell>
          <cell r="U337">
            <v>0.22</v>
          </cell>
          <cell r="V337">
            <v>0.35</v>
          </cell>
          <cell r="W337">
            <v>0.25</v>
          </cell>
          <cell r="X337">
            <v>0.23</v>
          </cell>
          <cell r="Y337">
            <v>0.15</v>
          </cell>
          <cell r="Z337">
            <v>0.15</v>
          </cell>
          <cell r="AA337">
            <v>0.15</v>
          </cell>
          <cell r="BA337">
            <v>0</v>
          </cell>
        </row>
        <row r="338">
          <cell r="J338">
            <v>121.89</v>
          </cell>
          <cell r="K338">
            <v>0.01</v>
          </cell>
          <cell r="L338">
            <v>62.07</v>
          </cell>
          <cell r="M338">
            <v>0.02</v>
          </cell>
          <cell r="N338">
            <v>10.48</v>
          </cell>
          <cell r="O338">
            <v>0.03</v>
          </cell>
          <cell r="P338">
            <v>5.77</v>
          </cell>
          <cell r="Q338">
            <v>0.03</v>
          </cell>
          <cell r="R338">
            <v>9.9499999999999993</v>
          </cell>
          <cell r="S338">
            <v>0.02</v>
          </cell>
          <cell r="T338">
            <v>13.17</v>
          </cell>
          <cell r="U338">
            <v>0.03</v>
          </cell>
          <cell r="V338">
            <v>0.04</v>
          </cell>
          <cell r="W338">
            <v>0.03</v>
          </cell>
          <cell r="X338">
            <v>0.03</v>
          </cell>
          <cell r="Y338">
            <v>0.02</v>
          </cell>
          <cell r="Z338">
            <v>0.02</v>
          </cell>
          <cell r="AA338">
            <v>0.02</v>
          </cell>
          <cell r="BA338">
            <v>0</v>
          </cell>
        </row>
        <row r="339">
          <cell r="J339">
            <v>56.26</v>
          </cell>
          <cell r="K339">
            <v>0.01</v>
          </cell>
          <cell r="L339">
            <v>28.65</v>
          </cell>
          <cell r="M339">
            <v>0.01</v>
          </cell>
          <cell r="N339">
            <v>4.84</v>
          </cell>
          <cell r="O339">
            <v>0.02</v>
          </cell>
          <cell r="P339">
            <v>2.66</v>
          </cell>
          <cell r="Q339">
            <v>0.01</v>
          </cell>
          <cell r="R339">
            <v>4.59</v>
          </cell>
          <cell r="S339">
            <v>0.01</v>
          </cell>
          <cell r="T339">
            <v>6.08</v>
          </cell>
          <cell r="U339">
            <v>0.01</v>
          </cell>
          <cell r="V339">
            <v>0.02</v>
          </cell>
          <cell r="W339">
            <v>0.01</v>
          </cell>
          <cell r="X339">
            <v>0.01</v>
          </cell>
          <cell r="Y339">
            <v>0.01</v>
          </cell>
          <cell r="Z339">
            <v>0.01</v>
          </cell>
          <cell r="AA339">
            <v>0.01</v>
          </cell>
          <cell r="BA339">
            <v>0</v>
          </cell>
        </row>
        <row r="340">
          <cell r="J340">
            <v>346.93</v>
          </cell>
          <cell r="K340">
            <v>0.03</v>
          </cell>
          <cell r="L340">
            <v>176.67</v>
          </cell>
          <cell r="M340">
            <v>0.05</v>
          </cell>
          <cell r="N340">
            <v>29.82</v>
          </cell>
          <cell r="O340">
            <v>7.0000000000000007E-2</v>
          </cell>
          <cell r="P340">
            <v>16.43</v>
          </cell>
          <cell r="Q340">
            <v>7.0000000000000007E-2</v>
          </cell>
          <cell r="R340">
            <v>28.31</v>
          </cell>
          <cell r="S340">
            <v>7.0000000000000007E-2</v>
          </cell>
          <cell r="T340">
            <v>37.49</v>
          </cell>
          <cell r="U340">
            <v>7.0000000000000007E-2</v>
          </cell>
          <cell r="V340">
            <v>0.12</v>
          </cell>
          <cell r="W340">
            <v>0.08</v>
          </cell>
          <cell r="X340">
            <v>0.08</v>
          </cell>
          <cell r="Y340">
            <v>0.05</v>
          </cell>
          <cell r="Z340">
            <v>0.05</v>
          </cell>
          <cell r="AA340">
            <v>0.05</v>
          </cell>
          <cell r="BA340">
            <v>0</v>
          </cell>
        </row>
        <row r="341">
          <cell r="J341">
            <v>140.65</v>
          </cell>
          <cell r="K341">
            <v>0.01</v>
          </cell>
          <cell r="L341">
            <v>71.62</v>
          </cell>
          <cell r="M341">
            <v>0.02</v>
          </cell>
          <cell r="N341">
            <v>12.09</v>
          </cell>
          <cell r="O341">
            <v>0.04</v>
          </cell>
          <cell r="P341">
            <v>6.66</v>
          </cell>
          <cell r="Q341">
            <v>0.03</v>
          </cell>
          <cell r="R341">
            <v>11.48</v>
          </cell>
          <cell r="S341">
            <v>0.03</v>
          </cell>
          <cell r="T341">
            <v>15.2</v>
          </cell>
          <cell r="U341">
            <v>0.03</v>
          </cell>
          <cell r="V341">
            <v>0.05</v>
          </cell>
          <cell r="W341">
            <v>0.03</v>
          </cell>
          <cell r="X341">
            <v>0.03</v>
          </cell>
          <cell r="Y341">
            <v>0.02</v>
          </cell>
          <cell r="Z341">
            <v>0.02</v>
          </cell>
          <cell r="AA341">
            <v>0.02</v>
          </cell>
          <cell r="BA341">
            <v>0</v>
          </cell>
        </row>
        <row r="342">
          <cell r="J342">
            <v>543.83000000000004</v>
          </cell>
          <cell r="K342">
            <v>0.05</v>
          </cell>
          <cell r="L342">
            <v>276.94</v>
          </cell>
          <cell r="M342">
            <v>0.08</v>
          </cell>
          <cell r="N342">
            <v>46.74</v>
          </cell>
          <cell r="O342">
            <v>0.11</v>
          </cell>
          <cell r="P342">
            <v>25.76</v>
          </cell>
          <cell r="Q342">
            <v>0.11</v>
          </cell>
          <cell r="R342">
            <v>44.37</v>
          </cell>
          <cell r="S342">
            <v>0.11</v>
          </cell>
          <cell r="T342">
            <v>58.76</v>
          </cell>
          <cell r="U342">
            <v>0.11</v>
          </cell>
          <cell r="V342">
            <v>0.18</v>
          </cell>
          <cell r="W342">
            <v>0.13</v>
          </cell>
          <cell r="X342">
            <v>7.0000000000000007E-2</v>
          </cell>
          <cell r="Y342">
            <v>0.08</v>
          </cell>
          <cell r="Z342">
            <v>0.08</v>
          </cell>
          <cell r="AA342">
            <v>0.08</v>
          </cell>
          <cell r="BA342">
            <v>0</v>
          </cell>
        </row>
        <row r="343">
          <cell r="J343">
            <v>384.43</v>
          </cell>
          <cell r="K343">
            <v>0.04</v>
          </cell>
          <cell r="L343">
            <v>195.77</v>
          </cell>
          <cell r="M343">
            <v>0.06</v>
          </cell>
          <cell r="N343">
            <v>33.04</v>
          </cell>
          <cell r="O343">
            <v>0.08</v>
          </cell>
          <cell r="P343">
            <v>18.21</v>
          </cell>
          <cell r="Q343">
            <v>0.08</v>
          </cell>
          <cell r="R343">
            <v>31.37</v>
          </cell>
          <cell r="S343">
            <v>0.08</v>
          </cell>
          <cell r="T343">
            <v>41.54</v>
          </cell>
          <cell r="U343">
            <v>0.08</v>
          </cell>
          <cell r="V343">
            <v>0.13</v>
          </cell>
          <cell r="W343">
            <v>0.09</v>
          </cell>
          <cell r="X343">
            <v>0.08</v>
          </cell>
          <cell r="Y343">
            <v>0.06</v>
          </cell>
          <cell r="Z343">
            <v>0.05</v>
          </cell>
          <cell r="AA343">
            <v>0.05</v>
          </cell>
          <cell r="BA343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2 "/>
    </sheetNames>
    <sheetDataSet>
      <sheetData sheetId="0">
        <row r="6">
          <cell r="H6">
            <v>621722.02</v>
          </cell>
        </row>
        <row r="7">
          <cell r="H7">
            <v>823402.98</v>
          </cell>
        </row>
        <row r="8">
          <cell r="H8">
            <v>1963777.55</v>
          </cell>
        </row>
        <row r="9">
          <cell r="H9">
            <v>806848.51</v>
          </cell>
        </row>
        <row r="10">
          <cell r="H10">
            <v>1386587.65</v>
          </cell>
        </row>
        <row r="11">
          <cell r="H11">
            <v>299597.40999999997</v>
          </cell>
        </row>
        <row r="12">
          <cell r="H12">
            <v>4620.18</v>
          </cell>
        </row>
        <row r="13">
          <cell r="H13">
            <v>36815.050000000003</v>
          </cell>
        </row>
        <row r="14">
          <cell r="H14">
            <v>781102.97</v>
          </cell>
        </row>
        <row r="15">
          <cell r="H15">
            <v>1099.99</v>
          </cell>
        </row>
        <row r="16">
          <cell r="H16">
            <v>106445.09</v>
          </cell>
        </row>
        <row r="17">
          <cell r="H17">
            <v>332143.7</v>
          </cell>
        </row>
        <row r="18">
          <cell r="H18">
            <v>6743.03</v>
          </cell>
        </row>
        <row r="19">
          <cell r="H19">
            <v>1305242.4099999999</v>
          </cell>
        </row>
        <row r="20">
          <cell r="H20">
            <v>672618.29</v>
          </cell>
        </row>
        <row r="21">
          <cell r="H21">
            <v>126334.3</v>
          </cell>
        </row>
        <row r="22">
          <cell r="H22">
            <v>824668.08</v>
          </cell>
        </row>
        <row r="23">
          <cell r="H23">
            <v>985552.31</v>
          </cell>
        </row>
        <row r="24">
          <cell r="H24">
            <v>898294.06</v>
          </cell>
        </row>
        <row r="25">
          <cell r="H25">
            <v>578294.88</v>
          </cell>
        </row>
        <row r="26">
          <cell r="H26">
            <v>111057.74</v>
          </cell>
        </row>
        <row r="27">
          <cell r="H27">
            <v>327705.82</v>
          </cell>
        </row>
        <row r="28">
          <cell r="H28">
            <v>147158.85999999999</v>
          </cell>
        </row>
        <row r="29">
          <cell r="H29">
            <v>417606.07</v>
          </cell>
        </row>
        <row r="30">
          <cell r="H30">
            <v>1589187.77</v>
          </cell>
        </row>
        <row r="31">
          <cell r="H31">
            <v>899230.54</v>
          </cell>
        </row>
        <row r="32">
          <cell r="H32">
            <v>1809443.62</v>
          </cell>
        </row>
        <row r="33">
          <cell r="H33">
            <v>678390.69</v>
          </cell>
        </row>
        <row r="34">
          <cell r="H34">
            <v>507878.40000000002</v>
          </cell>
        </row>
        <row r="35">
          <cell r="H35">
            <v>1280956.04</v>
          </cell>
        </row>
        <row r="36">
          <cell r="H36">
            <v>243343.35999999999</v>
          </cell>
        </row>
        <row r="37">
          <cell r="H37">
            <v>842168.6</v>
          </cell>
        </row>
        <row r="38">
          <cell r="H38">
            <v>39.950000000000003</v>
          </cell>
        </row>
        <row r="39">
          <cell r="H39">
            <v>795639.72</v>
          </cell>
        </row>
        <row r="40">
          <cell r="H40">
            <v>1223509.57</v>
          </cell>
        </row>
        <row r="41">
          <cell r="H41">
            <v>1641947.23</v>
          </cell>
        </row>
        <row r="42">
          <cell r="H42">
            <v>683462.61</v>
          </cell>
        </row>
        <row r="43">
          <cell r="H43">
            <v>400406.49</v>
          </cell>
        </row>
        <row r="44">
          <cell r="H44">
            <v>924097.2</v>
          </cell>
        </row>
        <row r="45">
          <cell r="H45">
            <v>293717.78000000003</v>
          </cell>
        </row>
        <row r="46">
          <cell r="H46">
            <v>847327.99</v>
          </cell>
        </row>
        <row r="47">
          <cell r="H47">
            <v>461660.61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opLeftCell="A3" zoomScaleNormal="100" workbookViewId="0">
      <pane ySplit="1" topLeftCell="A57" activePane="bottomLeft" state="frozen"/>
      <selection activeCell="J3" sqref="J3"/>
      <selection pane="bottomLeft" activeCell="G9" sqref="G9"/>
    </sheetView>
  </sheetViews>
  <sheetFormatPr defaultRowHeight="16.5" outlineLevelRow="2"/>
  <cols>
    <col min="1" max="1" width="7.7109375" style="7" customWidth="1"/>
    <col min="2" max="2" width="24.7109375" style="8" customWidth="1"/>
    <col min="3" max="8" width="13.85546875" style="10" customWidth="1"/>
    <col min="9" max="9" width="11.7109375" style="7" customWidth="1"/>
    <col min="10" max="10" width="11.5703125" style="7" customWidth="1"/>
    <col min="11" max="11" width="13.5703125" style="7" customWidth="1"/>
    <col min="12" max="12" width="16.7109375" style="7" customWidth="1"/>
    <col min="13" max="16384" width="9.140625" style="7"/>
  </cols>
  <sheetData>
    <row r="1" spans="1:12" ht="24" customHeight="1">
      <c r="A1" s="39" t="s">
        <v>581</v>
      </c>
    </row>
    <row r="2" spans="1:12" ht="27" customHeight="1" thickBot="1">
      <c r="A2" s="40" t="s">
        <v>362</v>
      </c>
    </row>
    <row r="3" spans="1:12" s="11" customFormat="1" ht="42" customHeight="1" thickBot="1">
      <c r="A3" s="35" t="s">
        <v>0</v>
      </c>
      <c r="B3" s="36" t="s">
        <v>2</v>
      </c>
      <c r="C3" s="38" t="s">
        <v>584</v>
      </c>
      <c r="D3" s="38" t="s">
        <v>585</v>
      </c>
      <c r="E3" s="38" t="s">
        <v>586</v>
      </c>
      <c r="F3" s="38" t="s">
        <v>587</v>
      </c>
      <c r="G3" s="38" t="s">
        <v>588</v>
      </c>
      <c r="H3" s="44" t="s">
        <v>589</v>
      </c>
      <c r="I3" s="82" t="s">
        <v>590</v>
      </c>
      <c r="J3" s="38" t="s">
        <v>953</v>
      </c>
      <c r="K3" s="44" t="s">
        <v>591</v>
      </c>
      <c r="L3" s="47" t="s">
        <v>592</v>
      </c>
    </row>
    <row r="4" spans="1:12" ht="27" customHeight="1" outlineLevel="2" thickTop="1" thickBot="1">
      <c r="A4" s="41" t="s">
        <v>294</v>
      </c>
      <c r="B4" s="16" t="s">
        <v>502</v>
      </c>
      <c r="C4" s="19">
        <f>SUM('[1]FY 2013-14'!I5:J5)</f>
        <v>92971.54</v>
      </c>
      <c r="D4" s="19">
        <f>SUM('[1]FY 2013-14'!K5:L5)</f>
        <v>47355.689999999995</v>
      </c>
      <c r="E4" s="19">
        <f>SUM('[1]FY 2013-14'!M5:N5)</f>
        <v>8018.64</v>
      </c>
      <c r="F4" s="19">
        <f>SUM('[1]FY 2013-14'!O5:P5)</f>
        <v>4440.2999999999993</v>
      </c>
      <c r="G4" s="19">
        <f>SUM('[1]FY 2013-14'!Q5:R5)</f>
        <v>7621.6100000000006</v>
      </c>
      <c r="H4" s="42">
        <f>SUM('[1]FY 2013-14'!S5:AA5)</f>
        <v>10229.430000000002</v>
      </c>
      <c r="I4" s="116">
        <f>ROUND(SUM(C4:H4),0)</f>
        <v>170637</v>
      </c>
      <c r="J4" s="117">
        <f>ROUND('[1]FY 2013-14'!BA5,0)</f>
        <v>62</v>
      </c>
      <c r="K4" s="118">
        <f>ROUND('[2]EAP2 '!H6,0)</f>
        <v>621722</v>
      </c>
      <c r="L4" s="121">
        <f>SUM(I4:K4)</f>
        <v>792421</v>
      </c>
    </row>
    <row r="5" spans="1:12" ht="27" customHeight="1" outlineLevel="2" thickTop="1" thickBot="1">
      <c r="A5" s="41" t="s">
        <v>295</v>
      </c>
      <c r="B5" s="16" t="s">
        <v>503</v>
      </c>
      <c r="C5" s="19">
        <f>SUM('[1]FY 2013-14'!I6:J6)</f>
        <v>38979.21</v>
      </c>
      <c r="D5" s="19">
        <f>SUM('[1]FY 2013-14'!K6:L6)</f>
        <v>19854.36</v>
      </c>
      <c r="E5" s="19">
        <f>SUM('[1]FY 2013-14'!M6:N6)</f>
        <v>3362.05</v>
      </c>
      <c r="F5" s="19">
        <f>SUM('[1]FY 2013-14'!O6:P6)</f>
        <v>1861.85</v>
      </c>
      <c r="G5" s="19">
        <f>SUM('[1]FY 2013-14'!Q6:R6)</f>
        <v>3195.6400000000003</v>
      </c>
      <c r="H5" s="42">
        <f>SUM('[1]FY 2013-14'!S6:AA6)</f>
        <v>4289.18</v>
      </c>
      <c r="I5" s="119">
        <f t="shared" ref="I5:I55" si="0">ROUND(SUM(C5:H5),0)</f>
        <v>71542</v>
      </c>
      <c r="J5" s="117">
        <f>ROUND('[1]FY 2013-14'!BA6,0)</f>
        <v>27</v>
      </c>
      <c r="K5" s="118">
        <f>ROUND('[2]EAP2 '!H7,0)</f>
        <v>823403</v>
      </c>
      <c r="L5" s="122">
        <f t="shared" ref="L5:L68" si="1">SUM(I5:K5)</f>
        <v>894972</v>
      </c>
    </row>
    <row r="6" spans="1:12" ht="27" customHeight="1" outlineLevel="2" thickTop="1">
      <c r="A6" s="41" t="s">
        <v>296</v>
      </c>
      <c r="B6" s="16" t="s">
        <v>504</v>
      </c>
      <c r="C6" s="19">
        <f>SUM('[1]FY 2013-14'!I7:J7)</f>
        <v>199023.48</v>
      </c>
      <c r="D6" s="19">
        <f>SUM('[1]FY 2013-14'!K7:L7)</f>
        <v>101379.84</v>
      </c>
      <c r="E6" s="19">
        <f>SUM('[1]FY 2013-14'!M7:N7)</f>
        <v>17217.68</v>
      </c>
      <c r="F6" s="19">
        <f>SUM('[1]FY 2013-14'!O7:P7)</f>
        <v>9577.2899999999991</v>
      </c>
      <c r="G6" s="19">
        <f>SUM('[1]FY 2013-14'!Q7:R7)</f>
        <v>16383.32</v>
      </c>
      <c r="H6" s="42">
        <f>SUM('[1]FY 2013-14'!S7:AA7)</f>
        <v>22417.420000000002</v>
      </c>
      <c r="I6" s="119">
        <f t="shared" si="0"/>
        <v>365999</v>
      </c>
      <c r="J6" s="117">
        <f>ROUND('[1]FY 2013-14'!BA7,0)</f>
        <v>589077</v>
      </c>
      <c r="K6" s="118">
        <f>ROUND('[2]EAP2 '!H8,0)</f>
        <v>1963778</v>
      </c>
      <c r="L6" s="122">
        <f t="shared" si="1"/>
        <v>2918854</v>
      </c>
    </row>
    <row r="7" spans="1:12" ht="27" customHeight="1" outlineLevel="2">
      <c r="A7" s="41" t="s">
        <v>297</v>
      </c>
      <c r="B7" s="16" t="s">
        <v>505</v>
      </c>
      <c r="C7" s="19">
        <f>SUM('[1]FY 2013-14'!I8:J8)</f>
        <v>34180.58</v>
      </c>
      <c r="D7" s="19">
        <f>SUM('[1]FY 2013-14'!K8:L8)</f>
        <v>17410.14</v>
      </c>
      <c r="E7" s="19">
        <f>SUM('[1]FY 2013-14'!M8:N8)</f>
        <v>2948.2200000000003</v>
      </c>
      <c r="F7" s="19">
        <f>SUM('[1]FY 2013-14'!O8:P8)</f>
        <v>1632.72</v>
      </c>
      <c r="G7" s="19">
        <f>SUM('[1]FY 2013-14'!Q8:R8)</f>
        <v>2802.2999999999997</v>
      </c>
      <c r="H7" s="42">
        <f>SUM('[1]FY 2013-14'!S8:AA8)</f>
        <v>3761.3</v>
      </c>
      <c r="I7" s="119">
        <f t="shared" si="0"/>
        <v>62735</v>
      </c>
      <c r="J7" s="117">
        <f>ROUND('[1]FY 2013-14'!BA8,0)</f>
        <v>24</v>
      </c>
      <c r="K7" s="120">
        <f>ROUND('[2]EAP2 '!$H$9,0)</f>
        <v>806849</v>
      </c>
      <c r="L7" s="122">
        <f t="shared" si="1"/>
        <v>869608</v>
      </c>
    </row>
    <row r="8" spans="1:12" ht="27" customHeight="1" outlineLevel="2">
      <c r="A8" s="41" t="s">
        <v>298</v>
      </c>
      <c r="B8" s="16" t="s">
        <v>506</v>
      </c>
      <c r="C8" s="19">
        <f>SUM('[1]FY 2013-14'!I9:J9)</f>
        <v>53767.1</v>
      </c>
      <c r="D8" s="19">
        <f>SUM('[1]FY 2013-14'!K9:L9)</f>
        <v>27386.78</v>
      </c>
      <c r="E8" s="19">
        <f>SUM('[1]FY 2013-14'!M9:N9)</f>
        <v>4638.5199999999995</v>
      </c>
      <c r="F8" s="19">
        <f>SUM('[1]FY 2013-14'!O9:P9)</f>
        <v>2569.52</v>
      </c>
      <c r="G8" s="19">
        <f>SUM('[1]FY 2013-14'!Q9:R9)</f>
        <v>4409.24</v>
      </c>
      <c r="H8" s="42">
        <f>SUM('[1]FY 2013-14'!S9:AA9)</f>
        <v>5918.81</v>
      </c>
      <c r="I8" s="119">
        <f t="shared" si="0"/>
        <v>98690</v>
      </c>
      <c r="J8" s="117">
        <f>ROUND('[1]FY 2013-14'!BA9,0)</f>
        <v>40</v>
      </c>
      <c r="K8" s="120">
        <f>ROUND('[2]EAP2 '!$H$10,0)</f>
        <v>1386588</v>
      </c>
      <c r="L8" s="122">
        <f t="shared" si="1"/>
        <v>1485318</v>
      </c>
    </row>
    <row r="9" spans="1:12" ht="27" customHeight="1" outlineLevel="2">
      <c r="A9" s="41" t="s">
        <v>299</v>
      </c>
      <c r="B9" s="16" t="s">
        <v>507</v>
      </c>
      <c r="C9" s="19">
        <f>SUM('[1]FY 2013-14'!I10:J10)</f>
        <v>56520.299999999996</v>
      </c>
      <c r="D9" s="19">
        <f>SUM('[1]FY 2013-14'!K10:L10)</f>
        <v>28790.52</v>
      </c>
      <c r="E9" s="19">
        <f>SUM('[1]FY 2013-14'!M10:N10)</f>
        <v>4888.3499999999995</v>
      </c>
      <c r="F9" s="19">
        <f>SUM('[1]FY 2013-14'!O10:P10)</f>
        <v>2718.1000000000004</v>
      </c>
      <c r="G9" s="19">
        <f>SUM('[1]FY 2013-14'!Q10:R10)</f>
        <v>4651.0199999999995</v>
      </c>
      <c r="H9" s="42">
        <f>SUM('[1]FY 2013-14'!S10:AA10)</f>
        <v>6266.6600000000008</v>
      </c>
      <c r="I9" s="119">
        <f t="shared" si="0"/>
        <v>103835</v>
      </c>
      <c r="J9" s="117">
        <f>ROUND('[1]FY 2013-14'!BA10,0)</f>
        <v>21156</v>
      </c>
      <c r="K9" s="120">
        <v>0</v>
      </c>
      <c r="L9" s="122">
        <f t="shared" si="1"/>
        <v>124991</v>
      </c>
    </row>
    <row r="10" spans="1:12" ht="27" customHeight="1" outlineLevel="2">
      <c r="A10" s="41" t="s">
        <v>300</v>
      </c>
      <c r="B10" s="16" t="s">
        <v>508</v>
      </c>
      <c r="C10" s="19">
        <f>SUM('[1]FY 2013-14'!I11:J11)</f>
        <v>20787.310000000001</v>
      </c>
      <c r="D10" s="19">
        <f>SUM('[1]FY 2013-14'!K11:L11)</f>
        <v>10589.460000000001</v>
      </c>
      <c r="E10" s="19">
        <f>SUM('[1]FY 2013-14'!M11:N11)</f>
        <v>1804.5700000000002</v>
      </c>
      <c r="F10" s="19">
        <f>SUM('[1]FY 2013-14'!O11:P11)</f>
        <v>1008.9200000000001</v>
      </c>
      <c r="G10" s="19">
        <f>SUM('[1]FY 2013-14'!Q11:R11)</f>
        <v>1719.29</v>
      </c>
      <c r="H10" s="42">
        <f>SUM('[1]FY 2013-14'!S11:AA11)</f>
        <v>2316.4599999999996</v>
      </c>
      <c r="I10" s="119">
        <f t="shared" si="0"/>
        <v>38226</v>
      </c>
      <c r="J10" s="117">
        <f>ROUND('[1]FY 2013-14'!BA11,0)</f>
        <v>54</v>
      </c>
      <c r="K10" s="120">
        <v>0</v>
      </c>
      <c r="L10" s="122">
        <f t="shared" si="1"/>
        <v>38280</v>
      </c>
    </row>
    <row r="11" spans="1:12" ht="27" customHeight="1" outlineLevel="2">
      <c r="A11" s="41" t="s">
        <v>301</v>
      </c>
      <c r="B11" s="16" t="s">
        <v>509</v>
      </c>
      <c r="C11" s="19">
        <f>SUM('[1]FY 2013-14'!I12:J12)</f>
        <v>204749.02</v>
      </c>
      <c r="D11" s="19">
        <f>SUM('[1]FY 2013-14'!K12:L12)</f>
        <v>104290.4</v>
      </c>
      <c r="E11" s="19">
        <f>SUM('[1]FY 2013-14'!M12:N12)</f>
        <v>17659.599999999999</v>
      </c>
      <c r="F11" s="19">
        <f>SUM('[1]FY 2013-14'!O12:P12)</f>
        <v>9779.119999999999</v>
      </c>
      <c r="G11" s="19">
        <f>SUM('[1]FY 2013-14'!Q12:R12)</f>
        <v>16785.27</v>
      </c>
      <c r="H11" s="42">
        <f>SUM('[1]FY 2013-14'!S12:AA12)</f>
        <v>22528.730000000003</v>
      </c>
      <c r="I11" s="119">
        <f t="shared" si="0"/>
        <v>375792</v>
      </c>
      <c r="J11" s="117">
        <f>ROUND('[1]FY 2013-14'!BA12,0)</f>
        <v>139</v>
      </c>
      <c r="K11" s="120">
        <v>0</v>
      </c>
      <c r="L11" s="122">
        <f t="shared" si="1"/>
        <v>375931</v>
      </c>
    </row>
    <row r="12" spans="1:12" ht="27" customHeight="1" outlineLevel="2">
      <c r="A12" s="41" t="s">
        <v>302</v>
      </c>
      <c r="B12" s="16" t="s">
        <v>510</v>
      </c>
      <c r="C12" s="19">
        <f>SUM('[1]FY 2013-14'!I13:J13)</f>
        <v>380038.27</v>
      </c>
      <c r="D12" s="19">
        <f>SUM('[1]FY 2013-14'!K13:L13)</f>
        <v>193586.18</v>
      </c>
      <c r="E12" s="19">
        <f>SUM('[1]FY 2013-14'!M13:N13)</f>
        <v>32876.81</v>
      </c>
      <c r="F12" s="19">
        <f>SUM('[1]FY 2013-14'!O13:P13)</f>
        <v>18287.11</v>
      </c>
      <c r="G12" s="19">
        <f>SUM('[1]FY 2013-14'!Q13:R13)</f>
        <v>31283.379999999997</v>
      </c>
      <c r="H12" s="42">
        <f>SUM('[1]FY 2013-14'!S13:AA13)</f>
        <v>42820.820000000007</v>
      </c>
      <c r="I12" s="119">
        <f t="shared" si="0"/>
        <v>698893</v>
      </c>
      <c r="J12" s="117">
        <f>ROUND('[1]FY 2013-14'!BA13,0)</f>
        <v>1149245</v>
      </c>
      <c r="K12" s="120">
        <v>0</v>
      </c>
      <c r="L12" s="122">
        <f t="shared" si="1"/>
        <v>1848138</v>
      </c>
    </row>
    <row r="13" spans="1:12" ht="27" customHeight="1" outlineLevel="2">
      <c r="A13" s="41" t="s">
        <v>303</v>
      </c>
      <c r="B13" s="16" t="s">
        <v>511</v>
      </c>
      <c r="C13" s="19">
        <f>SUM('[1]FY 2013-14'!I14:J14)</f>
        <v>292587.21999999997</v>
      </c>
      <c r="D13" s="19">
        <f>SUM('[1]FY 2013-14'!K14:L14)</f>
        <v>149037.83000000002</v>
      </c>
      <c r="E13" s="19">
        <f>SUM('[1]FY 2013-14'!M14:N14)</f>
        <v>25293.37</v>
      </c>
      <c r="F13" s="19">
        <f>SUM('[1]FY 2013-14'!O14:P14)</f>
        <v>14054.05</v>
      </c>
      <c r="G13" s="19">
        <f>SUM('[1]FY 2013-14'!Q14:R14)</f>
        <v>24061.190000000002</v>
      </c>
      <c r="H13" s="42">
        <f>SUM('[1]FY 2013-14'!S14:AA14)</f>
        <v>33112.620000000003</v>
      </c>
      <c r="I13" s="119">
        <f t="shared" si="0"/>
        <v>538146</v>
      </c>
      <c r="J13" s="117">
        <f>ROUND('[1]FY 2013-14'!BA14,0)</f>
        <v>1173514</v>
      </c>
      <c r="K13" s="120">
        <v>0</v>
      </c>
      <c r="L13" s="122">
        <f t="shared" si="1"/>
        <v>1711660</v>
      </c>
    </row>
    <row r="14" spans="1:12" ht="27" customHeight="1" outlineLevel="2">
      <c r="A14" s="41" t="s">
        <v>304</v>
      </c>
      <c r="B14" s="16" t="s">
        <v>512</v>
      </c>
      <c r="C14" s="19">
        <f>SUM('[1]FY 2013-14'!I15:J15)</f>
        <v>14928.52</v>
      </c>
      <c r="D14" s="19">
        <f>SUM('[1]FY 2013-14'!K15:L15)</f>
        <v>7603.98</v>
      </c>
      <c r="E14" s="19">
        <f>SUM('[1]FY 2013-14'!M15:N15)</f>
        <v>1287.67</v>
      </c>
      <c r="F14" s="19">
        <f>SUM('[1]FY 2013-14'!O15:P15)</f>
        <v>713.13</v>
      </c>
      <c r="G14" s="19">
        <f>SUM('[1]FY 2013-14'!Q15:R15)</f>
        <v>1223.9499999999998</v>
      </c>
      <c r="H14" s="42">
        <f>SUM('[1]FY 2013-14'!S15:AA15)</f>
        <v>1642.8</v>
      </c>
      <c r="I14" s="119">
        <f t="shared" si="0"/>
        <v>27400</v>
      </c>
      <c r="J14" s="117">
        <f>ROUND('[1]FY 2013-14'!BA15,0)</f>
        <v>11</v>
      </c>
      <c r="K14" s="120">
        <f>ROUND('[2]EAP2 '!$H$11,0)</f>
        <v>299597</v>
      </c>
      <c r="L14" s="122">
        <f t="shared" si="1"/>
        <v>327008</v>
      </c>
    </row>
    <row r="15" spans="1:12" ht="27" customHeight="1" outlineLevel="2">
      <c r="A15" s="41" t="s">
        <v>305</v>
      </c>
      <c r="B15" s="16" t="s">
        <v>513</v>
      </c>
      <c r="C15" s="19">
        <f>SUM('[1]FY 2013-14'!I16:J16)</f>
        <v>11847.76</v>
      </c>
      <c r="D15" s="19">
        <f>SUM('[1]FY 2013-14'!K16:L16)</f>
        <v>6040.68</v>
      </c>
      <c r="E15" s="19">
        <f>SUM('[1]FY 2013-14'!M16:N16)</f>
        <v>1075.33</v>
      </c>
      <c r="F15" s="19">
        <f>SUM('[1]FY 2013-14'!O16:P16)</f>
        <v>639.62</v>
      </c>
      <c r="G15" s="19">
        <f>SUM('[1]FY 2013-14'!Q16:R16)</f>
        <v>1040.71</v>
      </c>
      <c r="H15" s="42">
        <f>SUM('[1]FY 2013-14'!S16:AA16)</f>
        <v>1437.52</v>
      </c>
      <c r="I15" s="119">
        <f t="shared" si="0"/>
        <v>22082</v>
      </c>
      <c r="J15" s="117">
        <f>ROUND('[1]FY 2013-14'!BA16,0)</f>
        <v>219</v>
      </c>
      <c r="K15" s="120">
        <f>ROUND('[2]EAP2 '!$H$12,0)</f>
        <v>4620</v>
      </c>
      <c r="L15" s="122">
        <f t="shared" si="1"/>
        <v>26921</v>
      </c>
    </row>
    <row r="16" spans="1:12" ht="27" customHeight="1" outlineLevel="2">
      <c r="A16" s="41" t="s">
        <v>306</v>
      </c>
      <c r="B16" s="16" t="s">
        <v>514</v>
      </c>
      <c r="C16" s="19">
        <f>SUM('[1]FY 2013-14'!I17:J17)</f>
        <v>13712.38</v>
      </c>
      <c r="D16" s="19">
        <f>SUM('[1]FY 2013-14'!K17:L17)</f>
        <v>6984.5199999999995</v>
      </c>
      <c r="E16" s="19">
        <f>SUM('[1]FY 2013-14'!M17:N17)</f>
        <v>1182.8699999999999</v>
      </c>
      <c r="F16" s="19">
        <f>SUM('[1]FY 2013-14'!O17:P17)</f>
        <v>655.16</v>
      </c>
      <c r="G16" s="19">
        <f>SUM('[1]FY 2013-14'!Q17:R17)</f>
        <v>1124.3500000000001</v>
      </c>
      <c r="H16" s="42">
        <f>SUM('[1]FY 2013-14'!S17:AA17)</f>
        <v>1509.2100000000003</v>
      </c>
      <c r="I16" s="119">
        <f t="shared" si="0"/>
        <v>25168</v>
      </c>
      <c r="J16" s="117">
        <f>ROUND('[1]FY 2013-14'!BA17,0)</f>
        <v>10</v>
      </c>
      <c r="K16" s="120">
        <f>ROUND('[2]EAP2 '!$H$13,0)</f>
        <v>36815</v>
      </c>
      <c r="L16" s="122">
        <f t="shared" si="1"/>
        <v>61993</v>
      </c>
    </row>
    <row r="17" spans="1:16" ht="27" customHeight="1" outlineLevel="2">
      <c r="A17" s="41" t="s">
        <v>307</v>
      </c>
      <c r="B17" s="16" t="s">
        <v>515</v>
      </c>
      <c r="C17" s="19">
        <f>SUM('[1]FY 2013-14'!I18:J18)</f>
        <v>15870.14</v>
      </c>
      <c r="D17" s="19">
        <f>SUM('[1]FY 2013-14'!K18:L18)</f>
        <v>8086.13</v>
      </c>
      <c r="E17" s="19">
        <f>SUM('[1]FY 2013-14'!M18:N18)</f>
        <v>1391.94</v>
      </c>
      <c r="F17" s="19">
        <f>SUM('[1]FY 2013-14'!O18:P18)</f>
        <v>789.9</v>
      </c>
      <c r="G17" s="19">
        <f>SUM('[1]FY 2013-14'!Q18:R18)</f>
        <v>1331.08</v>
      </c>
      <c r="H17" s="42">
        <f>SUM('[1]FY 2013-14'!S18:AA18)</f>
        <v>1817.2299999999998</v>
      </c>
      <c r="I17" s="119">
        <f t="shared" si="0"/>
        <v>29286</v>
      </c>
      <c r="J17" s="117">
        <f>ROUND('[1]FY 2013-14'!BA18,0)</f>
        <v>19879</v>
      </c>
      <c r="K17" s="120">
        <f>ROUND('[2]EAP2 '!$H$14,0)</f>
        <v>781103</v>
      </c>
      <c r="L17" s="122">
        <f t="shared" si="1"/>
        <v>830268</v>
      </c>
    </row>
    <row r="18" spans="1:16" ht="27" customHeight="1" outlineLevel="2">
      <c r="A18" s="41" t="s">
        <v>308</v>
      </c>
      <c r="B18" s="16" t="s">
        <v>516</v>
      </c>
      <c r="C18" s="19">
        <f>SUM('[1]FY 2013-14'!I19:J19)</f>
        <v>32461.33</v>
      </c>
      <c r="D18" s="19">
        <f>SUM('[1]FY 2013-14'!K19:L19)</f>
        <v>16534.47</v>
      </c>
      <c r="E18" s="19">
        <f>SUM('[1]FY 2013-14'!M19:N19)</f>
        <v>2800.27</v>
      </c>
      <c r="F18" s="19">
        <f>SUM('[1]FY 2013-14'!O19:P19)</f>
        <v>1551.06</v>
      </c>
      <c r="G18" s="19">
        <f>SUM('[1]FY 2013-14'!Q19:R19)</f>
        <v>2661.79</v>
      </c>
      <c r="H18" s="42">
        <f>SUM('[1]FY 2013-14'!S19:AA19)</f>
        <v>3612.81</v>
      </c>
      <c r="I18" s="119">
        <f t="shared" si="0"/>
        <v>59622</v>
      </c>
      <c r="J18" s="117">
        <f>ROUND('[1]FY 2013-14'!BA19,0)</f>
        <v>60409</v>
      </c>
      <c r="K18" s="120">
        <f>ROUND('[2]EAP2 '!$H$15,0)</f>
        <v>1100</v>
      </c>
      <c r="L18" s="122">
        <f t="shared" si="1"/>
        <v>121131</v>
      </c>
    </row>
    <row r="19" spans="1:16" ht="27" customHeight="1" outlineLevel="2">
      <c r="A19" s="41" t="s">
        <v>309</v>
      </c>
      <c r="B19" s="16" t="s">
        <v>517</v>
      </c>
      <c r="C19" s="19">
        <f>SUM('[1]FY 2013-14'!I20:J20)</f>
        <v>46509.57</v>
      </c>
      <c r="D19" s="19">
        <f>SUM('[1]FY 2013-14'!K20:L20)</f>
        <v>23697.26</v>
      </c>
      <c r="E19" s="19">
        <f>SUM('[1]FY 2013-14'!M20:N20)</f>
        <v>4077.02</v>
      </c>
      <c r="F19" s="19">
        <f>SUM('[1]FY 2013-14'!O20:P20)</f>
        <v>2311.83</v>
      </c>
      <c r="G19" s="19">
        <f>SUM('[1]FY 2013-14'!Q20:R20)</f>
        <v>3898</v>
      </c>
      <c r="H19" s="42">
        <f>SUM('[1]FY 2013-14'!S20:AA20)</f>
        <v>5644.93</v>
      </c>
      <c r="I19" s="119">
        <f t="shared" si="0"/>
        <v>86139</v>
      </c>
      <c r="J19" s="117">
        <f>ROUND('[1]FY 2013-14'!BA20,0)</f>
        <v>550486</v>
      </c>
      <c r="K19" s="120">
        <v>0</v>
      </c>
      <c r="L19" s="122">
        <f t="shared" si="1"/>
        <v>636625</v>
      </c>
    </row>
    <row r="20" spans="1:16" ht="27" customHeight="1" outlineLevel="2">
      <c r="A20" s="41" t="s">
        <v>310</v>
      </c>
      <c r="B20" s="16" t="s">
        <v>518</v>
      </c>
      <c r="C20" s="19">
        <f>SUM('[1]FY 2013-14'!I21:J21)</f>
        <v>382392.89</v>
      </c>
      <c r="D20" s="19">
        <f>SUM('[1]FY 2013-14'!K21:L21)</f>
        <v>194774.88</v>
      </c>
      <c r="E20" s="19">
        <f>SUM('[1]FY 2013-14'!M21:N21)</f>
        <v>32983.909999999996</v>
      </c>
      <c r="F20" s="19">
        <f>SUM('[1]FY 2013-14'!O21:P21)</f>
        <v>18267.14</v>
      </c>
      <c r="G20" s="19">
        <f>SUM('[1]FY 2013-14'!Q21:R21)</f>
        <v>31351.71</v>
      </c>
      <c r="H20" s="42">
        <f>SUM('[1]FY 2013-14'!S21:AA21)</f>
        <v>42081.4</v>
      </c>
      <c r="I20" s="119">
        <f t="shared" si="0"/>
        <v>701852</v>
      </c>
      <c r="J20" s="117">
        <f>ROUND('[1]FY 2013-14'!BA21,0)</f>
        <v>274</v>
      </c>
      <c r="K20" s="120">
        <f>ROUND('[2]EAP2 '!$H$16,0)</f>
        <v>106445</v>
      </c>
      <c r="L20" s="122">
        <f t="shared" si="1"/>
        <v>808571</v>
      </c>
    </row>
    <row r="21" spans="1:16" ht="27" customHeight="1" outlineLevel="2">
      <c r="A21" s="41" t="s">
        <v>311</v>
      </c>
      <c r="B21" s="16" t="s">
        <v>519</v>
      </c>
      <c r="C21" s="19">
        <f>SUM('[1]FY 2013-14'!I22:J22)</f>
        <v>10129.92</v>
      </c>
      <c r="D21" s="19">
        <f>SUM('[1]FY 2013-14'!K22:L22)</f>
        <v>5159.7699999999995</v>
      </c>
      <c r="E21" s="19">
        <f>SUM('[1]FY 2013-14'!M22:N22)</f>
        <v>873.8599999999999</v>
      </c>
      <c r="F21" s="19">
        <f>SUM('[1]FY 2013-14'!O22:P22)</f>
        <v>484.04</v>
      </c>
      <c r="G21" s="19">
        <f>SUM('[1]FY 2013-14'!Q22:R22)</f>
        <v>830.65000000000009</v>
      </c>
      <c r="H21" s="42">
        <f>SUM('[1]FY 2013-14'!S22:AA22)</f>
        <v>1115.0900000000001</v>
      </c>
      <c r="I21" s="119">
        <f t="shared" si="0"/>
        <v>18593</v>
      </c>
      <c r="J21" s="117">
        <f>ROUND('[1]FY 2013-14'!BA22,0)</f>
        <v>8</v>
      </c>
      <c r="K21" s="120">
        <f>ROUND('[2]EAP2 '!$H$17,0)</f>
        <v>332144</v>
      </c>
      <c r="L21" s="122">
        <f t="shared" si="1"/>
        <v>350745</v>
      </c>
    </row>
    <row r="22" spans="1:16" ht="27" customHeight="1" outlineLevel="2">
      <c r="A22" s="41" t="s">
        <v>312</v>
      </c>
      <c r="B22" s="16" t="s">
        <v>520</v>
      </c>
      <c r="C22" s="19">
        <f>SUM('[1]FY 2013-14'!I23:J23)</f>
        <v>17912.440000000002</v>
      </c>
      <c r="D22" s="19">
        <f>SUM('[1]FY 2013-14'!K23:L23)</f>
        <v>9123.85</v>
      </c>
      <c r="E22" s="19">
        <f>SUM('[1]FY 2013-14'!M23:N23)</f>
        <v>1545.1200000000001</v>
      </c>
      <c r="F22" s="19">
        <f>SUM('[1]FY 2013-14'!O23:P23)</f>
        <v>855.75</v>
      </c>
      <c r="G22" s="19">
        <f>SUM('[1]FY 2013-14'!Q23:R23)</f>
        <v>1468.67</v>
      </c>
      <c r="H22" s="42">
        <f>SUM('[1]FY 2013-14'!S23:AA23)</f>
        <v>1971.33</v>
      </c>
      <c r="I22" s="119">
        <f t="shared" si="0"/>
        <v>32877</v>
      </c>
      <c r="J22" s="117">
        <f>ROUND('[1]FY 2013-14'!BA23,0)</f>
        <v>13</v>
      </c>
      <c r="K22" s="120">
        <f>ROUND('[2]EAP2 '!$H$18,0)</f>
        <v>6743</v>
      </c>
      <c r="L22" s="122">
        <f t="shared" si="1"/>
        <v>39633</v>
      </c>
    </row>
    <row r="23" spans="1:16" ht="27" customHeight="1" outlineLevel="2">
      <c r="A23" s="41" t="s">
        <v>313</v>
      </c>
      <c r="B23" s="16" t="s">
        <v>521</v>
      </c>
      <c r="C23" s="19">
        <f>SUM('[1]FY 2013-14'!I24:J24)</f>
        <v>56302.26</v>
      </c>
      <c r="D23" s="19">
        <f>SUM('[1]FY 2013-14'!K24:L24)</f>
        <v>28677.98</v>
      </c>
      <c r="E23" s="19">
        <f>SUM('[1]FY 2013-14'!M24:N24)</f>
        <v>4856.21</v>
      </c>
      <c r="F23" s="19">
        <f>SUM('[1]FY 2013-14'!O24:P24)</f>
        <v>2689.28</v>
      </c>
      <c r="G23" s="19">
        <f>SUM('[1]FY 2013-14'!Q24:R24)</f>
        <v>4615.83</v>
      </c>
      <c r="H23" s="42">
        <f>SUM('[1]FY 2013-14'!S24:AA24)</f>
        <v>6195.37</v>
      </c>
      <c r="I23" s="119">
        <f t="shared" si="0"/>
        <v>103337</v>
      </c>
      <c r="J23" s="117">
        <f>ROUND('[1]FY 2013-14'!BA24,0)</f>
        <v>39</v>
      </c>
      <c r="K23" s="120">
        <f>ROUND('[2]EAP2 '!$H$19,0)</f>
        <v>1305242</v>
      </c>
      <c r="L23" s="122">
        <f t="shared" si="1"/>
        <v>1408618</v>
      </c>
    </row>
    <row r="24" spans="1:16" ht="27" customHeight="1" outlineLevel="2">
      <c r="A24" s="41" t="s">
        <v>314</v>
      </c>
      <c r="B24" s="16" t="s">
        <v>522</v>
      </c>
      <c r="C24" s="19">
        <f>SUM('[1]FY 2013-14'!I25:J25)</f>
        <v>27614.510000000002</v>
      </c>
      <c r="D24" s="19">
        <f>SUM('[1]FY 2013-14'!K25:L25)</f>
        <v>14065.68</v>
      </c>
      <c r="E24" s="19">
        <f>SUM('[1]FY 2013-14'!M25:N25)</f>
        <v>2381.9500000000003</v>
      </c>
      <c r="F24" s="19">
        <f>SUM('[1]FY 2013-14'!O25:P25)</f>
        <v>1319.19</v>
      </c>
      <c r="G24" s="19">
        <f>SUM('[1]FY 2013-14'!Q25:R25)</f>
        <v>2264.09</v>
      </c>
      <c r="H24" s="42">
        <f>SUM('[1]FY 2013-14'!S25:AA25)</f>
        <v>3038.97</v>
      </c>
      <c r="I24" s="119">
        <f t="shared" si="0"/>
        <v>50684</v>
      </c>
      <c r="J24" s="117">
        <f>ROUND('[1]FY 2013-14'!BA25,0)</f>
        <v>20</v>
      </c>
      <c r="K24" s="120">
        <f>ROUND('[2]EAP2 '!$H$20,0)</f>
        <v>672618</v>
      </c>
      <c r="L24" s="122">
        <f t="shared" si="1"/>
        <v>723322</v>
      </c>
    </row>
    <row r="25" spans="1:16" ht="27" customHeight="1" outlineLevel="2">
      <c r="A25" s="41" t="s">
        <v>315</v>
      </c>
      <c r="B25" s="16" t="s">
        <v>523</v>
      </c>
      <c r="C25" s="19">
        <f>SUM('[1]FY 2013-14'!I26:J26)</f>
        <v>29743.4</v>
      </c>
      <c r="D25" s="19">
        <f>SUM('[1]FY 2013-14'!K26:L26)</f>
        <v>15150.050000000001</v>
      </c>
      <c r="E25" s="19">
        <f>SUM('[1]FY 2013-14'!M26:N26)</f>
        <v>2565.7399999999998</v>
      </c>
      <c r="F25" s="19">
        <f>SUM('[1]FY 2013-14'!O26:P26)</f>
        <v>1421.09</v>
      </c>
      <c r="G25" s="19">
        <f>SUM('[1]FY 2013-14'!Q26:R26)</f>
        <v>2438.83</v>
      </c>
      <c r="H25" s="42">
        <f>SUM('[1]FY 2013-14'!S26:AA26)</f>
        <v>3273.6</v>
      </c>
      <c r="I25" s="119">
        <f t="shared" si="0"/>
        <v>54593</v>
      </c>
      <c r="J25" s="117">
        <f>ROUND('[1]FY 2013-14'!BA26,0)</f>
        <v>22</v>
      </c>
      <c r="K25" s="120">
        <f>ROUND('[2]EAP2 '!$H$21,0)</f>
        <v>126334</v>
      </c>
      <c r="L25" s="122">
        <f t="shared" si="1"/>
        <v>180949</v>
      </c>
    </row>
    <row r="26" spans="1:16" ht="27" customHeight="1" outlineLevel="2">
      <c r="A26" s="41" t="s">
        <v>316</v>
      </c>
      <c r="B26" s="16" t="s">
        <v>524</v>
      </c>
      <c r="C26" s="19">
        <f>SUM('[1]FY 2013-14'!I27:J27)</f>
        <v>129376.19</v>
      </c>
      <c r="D26" s="19">
        <f>SUM('[1]FY 2013-14'!K27:L27)</f>
        <v>65898.720000000001</v>
      </c>
      <c r="E26" s="19">
        <f>SUM('[1]FY 2013-14'!M27:N27)</f>
        <v>11158.94</v>
      </c>
      <c r="F26" s="19">
        <f>SUM('[1]FY 2013-14'!O27:P27)</f>
        <v>6179.5300000000007</v>
      </c>
      <c r="G26" s="19">
        <f>SUM('[1]FY 2013-14'!Q27:R27)</f>
        <v>10606.539999999999</v>
      </c>
      <c r="H26" s="42">
        <f>SUM('[1]FY 2013-14'!S27:AA27)</f>
        <v>14236.02</v>
      </c>
      <c r="I26" s="119">
        <f t="shared" si="0"/>
        <v>237456</v>
      </c>
      <c r="J26" s="117">
        <f>ROUND('[1]FY 2013-14'!BA27,0)</f>
        <v>93</v>
      </c>
      <c r="K26" s="120">
        <f>ROUND('[2]EAP2 '!$H$22,0)</f>
        <v>824668</v>
      </c>
      <c r="L26" s="122">
        <f t="shared" si="1"/>
        <v>1062217</v>
      </c>
    </row>
    <row r="27" spans="1:16" ht="27" customHeight="1" outlineLevel="2">
      <c r="A27" s="41" t="s">
        <v>317</v>
      </c>
      <c r="B27" s="16" t="s">
        <v>525</v>
      </c>
      <c r="C27" s="19">
        <f>SUM('[1]FY 2013-14'!I28:J28)</f>
        <v>43435.839999999997</v>
      </c>
      <c r="D27" s="19">
        <f>SUM('[1]FY 2013-14'!K28:L28)</f>
        <v>22124.370000000003</v>
      </c>
      <c r="E27" s="19">
        <f>SUM('[1]FY 2013-14'!M28:N28)</f>
        <v>3746.4300000000003</v>
      </c>
      <c r="F27" s="19">
        <f>SUM('[1]FY 2013-14'!O28:P28)</f>
        <v>2074.69</v>
      </c>
      <c r="G27" s="19">
        <f>SUM('[1]FY 2013-14'!Q28:R28)</f>
        <v>3560.98</v>
      </c>
      <c r="H27" s="42">
        <f>SUM('[1]FY 2013-14'!S28:AA28)</f>
        <v>4779.5200000000004</v>
      </c>
      <c r="I27" s="119">
        <f t="shared" si="0"/>
        <v>79722</v>
      </c>
      <c r="J27" s="117">
        <f>ROUND('[1]FY 2013-14'!BA28,0)</f>
        <v>30</v>
      </c>
      <c r="K27" s="120">
        <f>ROUND('[2]EAP2 '!$H$23,0)</f>
        <v>985552</v>
      </c>
      <c r="L27" s="122">
        <f t="shared" si="1"/>
        <v>1065304</v>
      </c>
    </row>
    <row r="28" spans="1:16" ht="27" customHeight="1" outlineLevel="2">
      <c r="A28" s="41" t="s">
        <v>318</v>
      </c>
      <c r="B28" s="16" t="s">
        <v>526</v>
      </c>
      <c r="C28" s="19">
        <f>SUM('[1]FY 2013-14'!I29:J29)</f>
        <v>21717.25</v>
      </c>
      <c r="D28" s="19">
        <f>SUM('[1]FY 2013-14'!K29:L29)</f>
        <v>11066.57</v>
      </c>
      <c r="E28" s="19">
        <f>SUM('[1]FY 2013-14'!M29:N29)</f>
        <v>1915.8300000000002</v>
      </c>
      <c r="F28" s="19">
        <f>SUM('[1]FY 2013-14'!O29:P29)</f>
        <v>1096.19</v>
      </c>
      <c r="G28" s="19">
        <f>SUM('[1]FY 2013-14'!Q29:R29)</f>
        <v>1835.86</v>
      </c>
      <c r="H28" s="42">
        <f>SUM('[1]FY 2013-14'!S29:AA29)</f>
        <v>2827.2400000000007</v>
      </c>
      <c r="I28" s="119">
        <f t="shared" si="0"/>
        <v>40459</v>
      </c>
      <c r="J28" s="117">
        <f>ROUND('[1]FY 2013-14'!BA29,0)</f>
        <v>501086</v>
      </c>
      <c r="K28" s="120">
        <v>0</v>
      </c>
      <c r="L28" s="122">
        <f t="shared" si="1"/>
        <v>541545</v>
      </c>
      <c r="P28" s="43"/>
    </row>
    <row r="29" spans="1:16" ht="27" customHeight="1" outlineLevel="2">
      <c r="A29" s="41" t="s">
        <v>319</v>
      </c>
      <c r="B29" s="16" t="s">
        <v>527</v>
      </c>
      <c r="C29" s="19">
        <f>SUM('[1]FY 2013-14'!I30:J30)</f>
        <v>423905.76999999996</v>
      </c>
      <c r="D29" s="19">
        <f>SUM('[1]FY 2013-14'!K30:L30)</f>
        <v>215919.6</v>
      </c>
      <c r="E29" s="19">
        <f>SUM('[1]FY 2013-14'!M30:N30)</f>
        <v>36562.83</v>
      </c>
      <c r="F29" s="19">
        <f>SUM('[1]FY 2013-14'!O30:P30)</f>
        <v>20247.71</v>
      </c>
      <c r="G29" s="19">
        <f>SUM('[1]FY 2013-14'!Q30:R30)</f>
        <v>34752.94</v>
      </c>
      <c r="H29" s="42">
        <f>SUM('[1]FY 2013-14'!S30:AA30)</f>
        <v>46645.21</v>
      </c>
      <c r="I29" s="119">
        <f t="shared" si="0"/>
        <v>778034</v>
      </c>
      <c r="J29" s="117">
        <f>ROUND('[1]FY 2013-14'!BA30,0)</f>
        <v>293</v>
      </c>
      <c r="K29" s="120">
        <v>0</v>
      </c>
      <c r="L29" s="122">
        <f t="shared" si="1"/>
        <v>778327</v>
      </c>
    </row>
    <row r="30" spans="1:16" ht="27" customHeight="1" outlineLevel="2">
      <c r="A30" s="41" t="s">
        <v>320</v>
      </c>
      <c r="B30" s="16" t="s">
        <v>528</v>
      </c>
      <c r="C30" s="19">
        <f>SUM('[1]FY 2013-14'!I31:J31)</f>
        <v>53499.360000000001</v>
      </c>
      <c r="D30" s="19">
        <f>SUM('[1]FY 2013-14'!K31:L31)</f>
        <v>27250.32</v>
      </c>
      <c r="E30" s="19">
        <f>SUM('[1]FY 2013-14'!M31:N31)</f>
        <v>4614.62</v>
      </c>
      <c r="F30" s="19">
        <f>SUM('[1]FY 2013-14'!O31:P31)</f>
        <v>2555.63</v>
      </c>
      <c r="G30" s="19">
        <f>SUM('[1]FY 2013-14'!Q31:R31)</f>
        <v>4386.25</v>
      </c>
      <c r="H30" s="42">
        <f>SUM('[1]FY 2013-14'!S31:AA31)</f>
        <v>5887.37</v>
      </c>
      <c r="I30" s="119">
        <f t="shared" si="0"/>
        <v>98194</v>
      </c>
      <c r="J30" s="117">
        <f>ROUND('[1]FY 2013-14'!BA31,0)</f>
        <v>78</v>
      </c>
      <c r="K30" s="120">
        <f>ROUND('[2]EAP2 '!$H$24,0)</f>
        <v>898294</v>
      </c>
      <c r="L30" s="122">
        <f t="shared" si="1"/>
        <v>996566</v>
      </c>
    </row>
    <row r="31" spans="1:16" ht="27" customHeight="1" outlineLevel="2">
      <c r="A31" s="41" t="s">
        <v>321</v>
      </c>
      <c r="B31" s="16" t="s">
        <v>529</v>
      </c>
      <c r="C31" s="19">
        <f>SUM('[1]FY 2013-14'!I32:J32)</f>
        <v>287127.2</v>
      </c>
      <c r="D31" s="19">
        <f>SUM('[1]FY 2013-14'!K32:L32)</f>
        <v>146250.4</v>
      </c>
      <c r="E31" s="19">
        <f>SUM('[1]FY 2013-14'!M32:N32)</f>
        <v>24765.449999999997</v>
      </c>
      <c r="F31" s="19">
        <f>SUM('[1]FY 2013-14'!O32:P32)</f>
        <v>13714.640000000001</v>
      </c>
      <c r="G31" s="19">
        <f>SUM('[1]FY 2013-14'!Q32:R32)</f>
        <v>23539.56</v>
      </c>
      <c r="H31" s="42">
        <f>SUM('[1]FY 2013-14'!S32:AA32)</f>
        <v>31594.750000000004</v>
      </c>
      <c r="I31" s="119">
        <f t="shared" si="0"/>
        <v>526992</v>
      </c>
      <c r="J31" s="117">
        <f>ROUND('[1]FY 2013-14'!BA32,0)</f>
        <v>213</v>
      </c>
      <c r="K31" s="120">
        <v>0</v>
      </c>
      <c r="L31" s="122">
        <f t="shared" si="1"/>
        <v>527205</v>
      </c>
    </row>
    <row r="32" spans="1:16" ht="27" customHeight="1" outlineLevel="2">
      <c r="A32" s="41" t="s">
        <v>322</v>
      </c>
      <c r="B32" s="16" t="s">
        <v>530</v>
      </c>
      <c r="C32" s="19">
        <f>SUM('[1]FY 2013-14'!I33:J33)</f>
        <v>132321.65</v>
      </c>
      <c r="D32" s="19">
        <f>SUM('[1]FY 2013-14'!K33:L33)</f>
        <v>67400.010000000009</v>
      </c>
      <c r="E32" s="19">
        <f>SUM('[1]FY 2013-14'!M33:N33)</f>
        <v>11421.89</v>
      </c>
      <c r="F32" s="19">
        <f>SUM('[1]FY 2013-14'!O33:P33)</f>
        <v>6332.51</v>
      </c>
      <c r="G32" s="19">
        <f>SUM('[1]FY 2013-14'!Q33:R33)</f>
        <v>10859.58</v>
      </c>
      <c r="H32" s="42">
        <f>SUM('[1]FY 2013-14'!S33:AA33)</f>
        <v>14651.979999999998</v>
      </c>
      <c r="I32" s="119">
        <f t="shared" si="0"/>
        <v>242988</v>
      </c>
      <c r="J32" s="117">
        <f>ROUND('[1]FY 2013-14'!BA33,0)</f>
        <v>105525</v>
      </c>
      <c r="K32" s="120">
        <f>ROUND('[2]EAP2 '!$H$25,0)</f>
        <v>578295</v>
      </c>
      <c r="L32" s="122">
        <f t="shared" si="1"/>
        <v>926808</v>
      </c>
    </row>
    <row r="33" spans="1:16" ht="27" customHeight="1" outlineLevel="2">
      <c r="A33" s="41" t="s">
        <v>951</v>
      </c>
      <c r="B33" s="16" t="s">
        <v>531</v>
      </c>
      <c r="C33" s="19">
        <f>SUM('[1]FY 2013-14'!I34:J34)</f>
        <v>23784.67</v>
      </c>
      <c r="D33" s="19">
        <f>SUM('[1]FY 2013-14'!K34:L34)</f>
        <v>12114.900000000001</v>
      </c>
      <c r="E33" s="19">
        <f>SUM('[1]FY 2013-14'!M34:N34)</f>
        <v>2051.4699999999998</v>
      </c>
      <c r="F33" s="19">
        <f>SUM('[1]FY 2013-14'!O34:P34)</f>
        <v>1136.04</v>
      </c>
      <c r="G33" s="19">
        <f>SUM('[1]FY 2013-14'!Q34:R34)</f>
        <v>1949.9</v>
      </c>
      <c r="H33" s="42">
        <f>SUM('[1]FY 2013-14'!S34:AA34)</f>
        <v>2617.1399999999994</v>
      </c>
      <c r="I33" s="119">
        <f t="shared" si="0"/>
        <v>43654</v>
      </c>
      <c r="J33" s="117">
        <f>ROUND('[1]FY 2013-14'!BA34,0)</f>
        <v>17</v>
      </c>
      <c r="K33" s="120">
        <f>ROUND('[2]EAP2 '!$H$26,0)</f>
        <v>111058</v>
      </c>
      <c r="L33" s="122">
        <f t="shared" si="1"/>
        <v>154729</v>
      </c>
    </row>
    <row r="34" spans="1:16" ht="27" customHeight="1" outlineLevel="2">
      <c r="A34" s="41" t="s">
        <v>323</v>
      </c>
      <c r="B34" s="16" t="s">
        <v>532</v>
      </c>
      <c r="C34" s="19">
        <f>SUM('[1]FY 2013-14'!I35:J35)</f>
        <v>60722.76</v>
      </c>
      <c r="D34" s="19">
        <f>SUM('[1]FY 2013-14'!K35:L35)</f>
        <v>30931.199999999997</v>
      </c>
      <c r="E34" s="19">
        <f>SUM('[1]FY 2013-14'!M35:N35)</f>
        <v>5251.95</v>
      </c>
      <c r="F34" s="19">
        <f>SUM('[1]FY 2013-14'!O35:P35)</f>
        <v>2920.38</v>
      </c>
      <c r="G34" s="19">
        <f>SUM('[1]FY 2013-14'!Q35:R35)</f>
        <v>4997.0199999999995</v>
      </c>
      <c r="H34" s="42">
        <f>SUM('[1]FY 2013-14'!S35:AA35)</f>
        <v>6781.3499999999995</v>
      </c>
      <c r="I34" s="119">
        <f t="shared" si="0"/>
        <v>111605</v>
      </c>
      <c r="J34" s="117">
        <f>ROUND('[1]FY 2013-14'!BA35,0)</f>
        <v>96086</v>
      </c>
      <c r="K34" s="120">
        <v>0</v>
      </c>
      <c r="L34" s="122">
        <f t="shared" si="1"/>
        <v>207691</v>
      </c>
    </row>
    <row r="35" spans="1:16" ht="27" customHeight="1" outlineLevel="2">
      <c r="A35" s="41" t="s">
        <v>324</v>
      </c>
      <c r="B35" s="16" t="s">
        <v>533</v>
      </c>
      <c r="C35" s="19">
        <f>SUM('[1]FY 2013-14'!I36:J36)</f>
        <v>239376.28999999998</v>
      </c>
      <c r="D35" s="19">
        <f>SUM('[1]FY 2013-14'!K36:L36)</f>
        <v>121928.06999999999</v>
      </c>
      <c r="E35" s="19">
        <f>SUM('[1]FY 2013-14'!M36:N36)</f>
        <v>20646.38</v>
      </c>
      <c r="F35" s="19">
        <f>SUM('[1]FY 2013-14'!O36:P36)</f>
        <v>11433.23</v>
      </c>
      <c r="G35" s="19">
        <f>SUM('[1]FY 2013-14'!Q36:R36)</f>
        <v>19624.239999999998</v>
      </c>
      <c r="H35" s="42">
        <f>SUM('[1]FY 2013-14'!S36:AA36)</f>
        <v>26339.269999999997</v>
      </c>
      <c r="I35" s="119">
        <f t="shared" si="0"/>
        <v>439347</v>
      </c>
      <c r="J35" s="117">
        <f>ROUND('[1]FY 2013-14'!BA36,0)</f>
        <v>164</v>
      </c>
      <c r="K35" s="120">
        <v>0</v>
      </c>
      <c r="L35" s="122">
        <f t="shared" si="1"/>
        <v>439511</v>
      </c>
    </row>
    <row r="36" spans="1:16" ht="27" customHeight="1" outlineLevel="2">
      <c r="A36" s="41" t="s">
        <v>325</v>
      </c>
      <c r="B36" s="16" t="s">
        <v>534</v>
      </c>
      <c r="C36" s="19">
        <f>SUM('[1]FY 2013-14'!I37:J37)</f>
        <v>13581.24</v>
      </c>
      <c r="D36" s="19">
        <f>SUM('[1]FY 2013-14'!K37:L37)</f>
        <v>6918.3200000000006</v>
      </c>
      <c r="E36" s="19">
        <f>SUM('[1]FY 2013-14'!M37:N37)</f>
        <v>1176.98</v>
      </c>
      <c r="F36" s="19">
        <f>SUM('[1]FY 2013-14'!O37:P37)</f>
        <v>656.38</v>
      </c>
      <c r="G36" s="19">
        <f>SUM('[1]FY 2013-14'!Q37:R37)</f>
        <v>1120.6600000000001</v>
      </c>
      <c r="H36" s="42">
        <f>SUM('[1]FY 2013-14'!S37:AA37)</f>
        <v>1508.38</v>
      </c>
      <c r="I36" s="119">
        <f t="shared" si="0"/>
        <v>24962</v>
      </c>
      <c r="J36" s="117">
        <f>ROUND('[1]FY 2013-14'!BA37,0)</f>
        <v>34</v>
      </c>
      <c r="K36" s="120">
        <f>ROUND('[2]EAP2 '!$H$27,0)</f>
        <v>327706</v>
      </c>
      <c r="L36" s="122">
        <f t="shared" si="1"/>
        <v>352702</v>
      </c>
    </row>
    <row r="37" spans="1:16" ht="27" customHeight="1" outlineLevel="2">
      <c r="A37" s="41" t="s">
        <v>326</v>
      </c>
      <c r="B37" s="16" t="s">
        <v>535</v>
      </c>
      <c r="C37" s="19">
        <f>SUM('[1]FY 2013-14'!I38:J38)</f>
        <v>41905.96</v>
      </c>
      <c r="D37" s="19">
        <f>SUM('[1]FY 2013-14'!K38:L38)</f>
        <v>21345.119999999999</v>
      </c>
      <c r="E37" s="19">
        <f>SUM('[1]FY 2013-14'!M38:N38)</f>
        <v>3614.4900000000002</v>
      </c>
      <c r="F37" s="19">
        <f>SUM('[1]FY 2013-14'!O38:P38)</f>
        <v>2001.63</v>
      </c>
      <c r="G37" s="19">
        <f>SUM('[1]FY 2013-14'!Q38:R38)</f>
        <v>3435.5699999999997</v>
      </c>
      <c r="H37" s="42">
        <f>SUM('[1]FY 2013-14'!S38:AA38)</f>
        <v>4658.6800000000012</v>
      </c>
      <c r="I37" s="119">
        <f t="shared" si="0"/>
        <v>76961</v>
      </c>
      <c r="J37" s="117">
        <f>ROUND('[1]FY 2013-14'!BA38,0)</f>
        <v>71936</v>
      </c>
      <c r="K37" s="120">
        <f>ROUND('[2]EAP2 '!$H$28,0)</f>
        <v>147159</v>
      </c>
      <c r="L37" s="122">
        <f t="shared" si="1"/>
        <v>296056</v>
      </c>
    </row>
    <row r="38" spans="1:16" ht="27" customHeight="1" outlineLevel="2">
      <c r="A38" s="41" t="s">
        <v>327</v>
      </c>
      <c r="B38" s="16" t="s">
        <v>536</v>
      </c>
      <c r="C38" s="19">
        <f>SUM('[1]FY 2013-14'!I39:J39)</f>
        <v>61300.92</v>
      </c>
      <c r="D38" s="19">
        <f>SUM('[1]FY 2013-14'!K39:L39)</f>
        <v>31224.100000000002</v>
      </c>
      <c r="E38" s="19">
        <f>SUM('[1]FY 2013-14'!M39:N39)</f>
        <v>5287.53</v>
      </c>
      <c r="F38" s="19">
        <f>SUM('[1]FY 2013-14'!O39:P39)</f>
        <v>2928.28</v>
      </c>
      <c r="G38" s="19">
        <f>SUM('[1]FY 2013-14'!Q39:R39)</f>
        <v>5025.8599999999997</v>
      </c>
      <c r="H38" s="42">
        <f>SUM('[1]FY 2013-14'!S39:AA39)</f>
        <v>6745.85</v>
      </c>
      <c r="I38" s="119">
        <f t="shared" si="0"/>
        <v>112513</v>
      </c>
      <c r="J38" s="117">
        <f>ROUND('[1]FY 2013-14'!BA39,0)</f>
        <v>43</v>
      </c>
      <c r="K38" s="120">
        <f>ROUND('[2]EAP2 '!$H$29,0)</f>
        <v>417606</v>
      </c>
      <c r="L38" s="122">
        <f t="shared" si="1"/>
        <v>530162</v>
      </c>
    </row>
    <row r="39" spans="1:16" ht="27" customHeight="1" outlineLevel="2">
      <c r="A39" s="41" t="s">
        <v>328</v>
      </c>
      <c r="B39" s="16" t="s">
        <v>537</v>
      </c>
      <c r="C39" s="19">
        <f>SUM('[1]FY 2013-14'!I40:J40)</f>
        <v>115352.58</v>
      </c>
      <c r="D39" s="19">
        <f>SUM('[1]FY 2013-14'!K40:L40)</f>
        <v>58755.8</v>
      </c>
      <c r="E39" s="19">
        <f>SUM('[1]FY 2013-14'!M40:N40)</f>
        <v>9950.3399999999983</v>
      </c>
      <c r="F39" s="19">
        <f>SUM('[1]FY 2013-14'!O40:P40)</f>
        <v>5511.05</v>
      </c>
      <c r="G39" s="19">
        <f>SUM('[1]FY 2013-14'!Q40:R40)</f>
        <v>9458.119999999999</v>
      </c>
      <c r="H39" s="42">
        <f>SUM('[1]FY 2013-14'!S40:AA40)</f>
        <v>12695.339999999998</v>
      </c>
      <c r="I39" s="119">
        <f t="shared" si="0"/>
        <v>211723</v>
      </c>
      <c r="J39" s="117">
        <f>ROUND('[1]FY 2013-14'!BA40,0)</f>
        <v>77</v>
      </c>
      <c r="K39" s="120">
        <v>0</v>
      </c>
      <c r="L39" s="122">
        <f t="shared" si="1"/>
        <v>211800</v>
      </c>
    </row>
    <row r="40" spans="1:16" ht="27" customHeight="1" outlineLevel="2">
      <c r="A40" s="41" t="s">
        <v>329</v>
      </c>
      <c r="B40" s="16" t="s">
        <v>538</v>
      </c>
      <c r="C40" s="19">
        <f>SUM('[1]FY 2013-14'!I41:J41)</f>
        <v>185403.43000000002</v>
      </c>
      <c r="D40" s="19">
        <f>SUM('[1]FY 2013-14'!K41:L41)</f>
        <v>94436.650000000009</v>
      </c>
      <c r="E40" s="19">
        <f>SUM('[1]FY 2013-14'!M41:N41)</f>
        <v>15991.699999999999</v>
      </c>
      <c r="F40" s="19">
        <f>SUM('[1]FY 2013-14'!O41:P41)</f>
        <v>8856.0500000000011</v>
      </c>
      <c r="G40" s="19">
        <f>SUM('[1]FY 2013-14'!Q41:R41)</f>
        <v>15200.17</v>
      </c>
      <c r="H40" s="42">
        <f>SUM('[1]FY 2013-14'!S41:AA41)</f>
        <v>20401.750000000004</v>
      </c>
      <c r="I40" s="119">
        <f t="shared" si="0"/>
        <v>340290</v>
      </c>
      <c r="J40" s="117">
        <f>ROUND('[1]FY 2013-14'!BA41,0)</f>
        <v>129</v>
      </c>
      <c r="K40" s="120">
        <f>ROUND('[2]EAP2 '!$H$30,0)</f>
        <v>1589188</v>
      </c>
      <c r="L40" s="122">
        <f t="shared" si="1"/>
        <v>1929607</v>
      </c>
    </row>
    <row r="41" spans="1:16" ht="27" customHeight="1" outlineLevel="2">
      <c r="A41" s="41" t="s">
        <v>330</v>
      </c>
      <c r="B41" s="16" t="s">
        <v>539</v>
      </c>
      <c r="C41" s="19">
        <f>SUM('[1]FY 2013-14'!I42:J42)</f>
        <v>36736.520000000004</v>
      </c>
      <c r="D41" s="19">
        <f>SUM('[1]FY 2013-14'!K42:L42)</f>
        <v>18712.02</v>
      </c>
      <c r="E41" s="19">
        <f>SUM('[1]FY 2013-14'!M42:N42)</f>
        <v>3168.5699999999997</v>
      </c>
      <c r="F41" s="19">
        <f>SUM('[1]FY 2013-14'!O42:P42)</f>
        <v>1754.65</v>
      </c>
      <c r="G41" s="19">
        <f>SUM('[1]FY 2013-14'!Q42:R42)</f>
        <v>3011.71</v>
      </c>
      <c r="H41" s="42">
        <f>SUM('[1]FY 2013-14'!S42:AA42)</f>
        <v>4042.2700000000004</v>
      </c>
      <c r="I41" s="119">
        <f t="shared" si="0"/>
        <v>67426</v>
      </c>
      <c r="J41" s="117">
        <f>ROUND('[1]FY 2013-14'!BA42,0)</f>
        <v>25</v>
      </c>
      <c r="K41" s="120">
        <f>ROUND('[2]EAP2 '!$H$31,0)</f>
        <v>899231</v>
      </c>
      <c r="L41" s="122">
        <f t="shared" si="1"/>
        <v>966682</v>
      </c>
    </row>
    <row r="42" spans="1:16" ht="27" customHeight="1" outlineLevel="2">
      <c r="A42" s="41" t="s">
        <v>331</v>
      </c>
      <c r="B42" s="16" t="s">
        <v>540</v>
      </c>
      <c r="C42" s="19">
        <f>SUM('[1]FY 2013-14'!I43:J43)</f>
        <v>24754.97</v>
      </c>
      <c r="D42" s="19">
        <f>SUM('[1]FY 2013-14'!K43:L43)</f>
        <v>12609.179999999998</v>
      </c>
      <c r="E42" s="19">
        <f>SUM('[1]FY 2013-14'!M43:N43)</f>
        <v>2135.65</v>
      </c>
      <c r="F42" s="19">
        <f>SUM('[1]FY 2013-14'!O43:P43)</f>
        <v>1183.07</v>
      </c>
      <c r="G42" s="19">
        <f>SUM('[1]FY 2013-14'!Q43:R43)</f>
        <v>2030.1</v>
      </c>
      <c r="H42" s="42">
        <f>SUM('[1]FY 2013-14'!S43:AA43)</f>
        <v>2725.16</v>
      </c>
      <c r="I42" s="119">
        <f t="shared" si="0"/>
        <v>45438</v>
      </c>
      <c r="J42" s="117">
        <f>ROUND('[1]FY 2013-14'!BA43,0)</f>
        <v>18</v>
      </c>
      <c r="K42" s="120">
        <v>0</v>
      </c>
      <c r="L42" s="122">
        <f t="shared" si="1"/>
        <v>45456</v>
      </c>
    </row>
    <row r="43" spans="1:16" ht="27" customHeight="1" outlineLevel="2">
      <c r="A43" s="41" t="s">
        <v>332</v>
      </c>
      <c r="B43" s="16" t="s">
        <v>541</v>
      </c>
      <c r="C43" s="19">
        <f>SUM('[1]FY 2013-14'!I44:J44)</f>
        <v>220094.72</v>
      </c>
      <c r="D43" s="19">
        <f>SUM('[1]FY 2013-14'!K44:L44)</f>
        <v>112118.34999999999</v>
      </c>
      <c r="E43" s="19">
        <f>SUM('[1]FY 2013-14'!M44:N44)</f>
        <v>19086.899999999998</v>
      </c>
      <c r="F43" s="19">
        <f>SUM('[1]FY 2013-14'!O44:P44)</f>
        <v>10655.19</v>
      </c>
      <c r="G43" s="19">
        <f>SUM('[1]FY 2013-14'!Q44:R44)</f>
        <v>18178.05</v>
      </c>
      <c r="H43" s="42">
        <f>SUM('[1]FY 2013-14'!S44:AA44)</f>
        <v>24477.119999999999</v>
      </c>
      <c r="I43" s="119">
        <f t="shared" si="0"/>
        <v>404610</v>
      </c>
      <c r="J43" s="117">
        <f>ROUND('[1]FY 2013-14'!BA44,0)</f>
        <v>579</v>
      </c>
      <c r="K43" s="120">
        <f>ROUND('[2]EAP2 '!$H$32,0)</f>
        <v>1809444</v>
      </c>
      <c r="L43" s="122">
        <f t="shared" si="1"/>
        <v>2214633</v>
      </c>
    </row>
    <row r="44" spans="1:16" ht="27" customHeight="1" outlineLevel="2">
      <c r="A44" s="41" t="s">
        <v>333</v>
      </c>
      <c r="B44" s="16" t="s">
        <v>542</v>
      </c>
      <c r="C44" s="19">
        <f>SUM('[1]FY 2013-14'!I45:J45)</f>
        <v>13882.17</v>
      </c>
      <c r="D44" s="19">
        <f>SUM('[1]FY 2013-14'!K45:L45)</f>
        <v>7075.95</v>
      </c>
      <c r="E44" s="19">
        <f>SUM('[1]FY 2013-14'!M45:N45)</f>
        <v>1242.1699999999998</v>
      </c>
      <c r="F44" s="19">
        <f>SUM('[1]FY 2013-14'!O45:P45)</f>
        <v>724.89</v>
      </c>
      <c r="G44" s="19">
        <f>SUM('[1]FY 2013-14'!Q45:R45)</f>
        <v>1196.29</v>
      </c>
      <c r="H44" s="42">
        <f>SUM('[1]FY 2013-14'!S45:AA45)</f>
        <v>1987.28</v>
      </c>
      <c r="I44" s="119">
        <f t="shared" si="0"/>
        <v>26109</v>
      </c>
      <c r="J44" s="117">
        <f>ROUND('[1]FY 2013-14'!BA45,0)</f>
        <v>526648</v>
      </c>
      <c r="K44" s="120">
        <v>0</v>
      </c>
      <c r="L44" s="122">
        <f t="shared" si="1"/>
        <v>552757</v>
      </c>
      <c r="P44" s="43"/>
    </row>
    <row r="45" spans="1:16" ht="27" customHeight="1" outlineLevel="2">
      <c r="A45" s="41" t="s">
        <v>334</v>
      </c>
      <c r="B45" s="16" t="s">
        <v>543</v>
      </c>
      <c r="C45" s="19">
        <f>SUM('[1]FY 2013-14'!I46:J46)</f>
        <v>31130.82</v>
      </c>
      <c r="D45" s="19">
        <f>SUM('[1]FY 2013-14'!K46:L46)</f>
        <v>15856.76</v>
      </c>
      <c r="E45" s="19">
        <f>SUM('[1]FY 2013-14'!M46:N46)</f>
        <v>2685.43</v>
      </c>
      <c r="F45" s="19">
        <f>SUM('[1]FY 2013-14'!O46:P46)</f>
        <v>1487.4</v>
      </c>
      <c r="G45" s="19">
        <f>SUM('[1]FY 2013-14'!Q46:R46)</f>
        <v>2552.61</v>
      </c>
      <c r="H45" s="42">
        <f>SUM('[1]FY 2013-14'!S46:AA46)</f>
        <v>3426.36</v>
      </c>
      <c r="I45" s="119">
        <f t="shared" si="0"/>
        <v>57139</v>
      </c>
      <c r="J45" s="117">
        <f>ROUND('[1]FY 2013-14'!BA46,0)</f>
        <v>33</v>
      </c>
      <c r="K45" s="120">
        <f>ROUND('[2]EAP2 '!$H$33,0)</f>
        <v>678391</v>
      </c>
      <c r="L45" s="122">
        <f t="shared" si="1"/>
        <v>735563</v>
      </c>
    </row>
    <row r="46" spans="1:16" ht="27" customHeight="1" outlineLevel="2">
      <c r="A46" s="41" t="s">
        <v>335</v>
      </c>
      <c r="B46" s="16" t="s">
        <v>544</v>
      </c>
      <c r="C46" s="19">
        <f>SUM('[1]FY 2013-14'!I47:J47)</f>
        <v>38884.06</v>
      </c>
      <c r="D46" s="19">
        <f>SUM('[1]FY 2013-14'!K47:L47)</f>
        <v>19805.89</v>
      </c>
      <c r="E46" s="19">
        <f>SUM('[1]FY 2013-14'!M47:N47)</f>
        <v>3353.8</v>
      </c>
      <c r="F46" s="19">
        <f>SUM('[1]FY 2013-14'!O47:P47)</f>
        <v>1857.2199999999998</v>
      </c>
      <c r="G46" s="19">
        <f>SUM('[1]FY 2013-14'!Q47:R47)</f>
        <v>3187.76</v>
      </c>
      <c r="H46" s="42">
        <f>SUM('[1]FY 2013-14'!S47:AA47)</f>
        <v>4278.5599999999986</v>
      </c>
      <c r="I46" s="119">
        <f t="shared" si="0"/>
        <v>71367</v>
      </c>
      <c r="J46" s="117">
        <f>ROUND('[1]FY 2013-14'!BA47,0)</f>
        <v>27</v>
      </c>
      <c r="K46" s="120">
        <f>ROUND('[2]EAP2 '!$H$34,0)</f>
        <v>507878</v>
      </c>
      <c r="L46" s="122">
        <f t="shared" si="1"/>
        <v>579272</v>
      </c>
    </row>
    <row r="47" spans="1:16" ht="27" customHeight="1" outlineLevel="2">
      <c r="A47" s="41" t="s">
        <v>336</v>
      </c>
      <c r="B47" s="16" t="s">
        <v>545</v>
      </c>
      <c r="C47" s="19">
        <f>SUM('[1]FY 2013-14'!I48:J48)</f>
        <v>63750.049999999996</v>
      </c>
      <c r="D47" s="19">
        <f>SUM('[1]FY 2013-14'!K48:L48)</f>
        <v>32471.46</v>
      </c>
      <c r="E47" s="19">
        <f>SUM('[1]FY 2013-14'!M48:N48)</f>
        <v>5497.58</v>
      </c>
      <c r="F47" s="19">
        <f>SUM('[1]FY 2013-14'!O48:P48)</f>
        <v>3043.6200000000003</v>
      </c>
      <c r="G47" s="19">
        <f>SUM('[1]FY 2013-14'!Q48:R48)</f>
        <v>5225.1000000000004</v>
      </c>
      <c r="H47" s="42">
        <f>SUM('[1]FY 2013-14'!S48:AA48)</f>
        <v>7012.3399999999992</v>
      </c>
      <c r="I47" s="119">
        <f t="shared" si="0"/>
        <v>117000</v>
      </c>
      <c r="J47" s="117">
        <f>ROUND('[1]FY 2013-14'!BA48,0)</f>
        <v>38</v>
      </c>
      <c r="K47" s="120">
        <f>ROUND('[2]EAP2 '!$H$35,0)</f>
        <v>1280956</v>
      </c>
      <c r="L47" s="122">
        <f t="shared" si="1"/>
        <v>1397994</v>
      </c>
    </row>
    <row r="48" spans="1:16" ht="27" customHeight="1" outlineLevel="2">
      <c r="A48" s="41" t="s">
        <v>337</v>
      </c>
      <c r="B48" s="16" t="s">
        <v>546</v>
      </c>
      <c r="C48" s="19">
        <f>SUM('[1]FY 2013-14'!I49:J49)</f>
        <v>89590.86</v>
      </c>
      <c r="D48" s="19">
        <f>SUM('[1]FY 2013-14'!K49:L49)</f>
        <v>45644.9</v>
      </c>
      <c r="E48" s="19">
        <f>SUM('[1]FY 2013-14'!M49:N49)</f>
        <v>7827.67</v>
      </c>
      <c r="F48" s="19">
        <f>SUM('[1]FY 2013-14'!O49:P49)</f>
        <v>4417.6000000000004</v>
      </c>
      <c r="G48" s="19">
        <f>SUM('[1]FY 2013-14'!Q49:R49)</f>
        <v>7475.11</v>
      </c>
      <c r="H48" s="42">
        <f>SUM('[1]FY 2013-14'!S49:AA49)</f>
        <v>10795.289999999997</v>
      </c>
      <c r="I48" s="119">
        <f t="shared" si="0"/>
        <v>165751</v>
      </c>
      <c r="J48" s="117">
        <f>ROUND('[1]FY 2013-14'!BA49,0)</f>
        <v>1039500</v>
      </c>
      <c r="K48" s="120">
        <v>0</v>
      </c>
      <c r="L48" s="122">
        <f t="shared" si="1"/>
        <v>1205251</v>
      </c>
    </row>
    <row r="49" spans="1:12" ht="27" customHeight="1" outlineLevel="2">
      <c r="A49" s="41" t="s">
        <v>338</v>
      </c>
      <c r="B49" s="16" t="s">
        <v>547</v>
      </c>
      <c r="C49" s="19">
        <f>SUM('[1]FY 2013-14'!I50:J50)</f>
        <v>6939.75</v>
      </c>
      <c r="D49" s="19">
        <f>SUM('[1]FY 2013-14'!K50:L50)</f>
        <v>3534.97</v>
      </c>
      <c r="E49" s="19">
        <f>SUM('[1]FY 2013-14'!M50:N50)</f>
        <v>599.96</v>
      </c>
      <c r="F49" s="19">
        <f>SUM('[1]FY 2013-14'!O50:P50)</f>
        <v>333.4</v>
      </c>
      <c r="G49" s="19">
        <f>SUM('[1]FY 2013-14'!Q50:R50)</f>
        <v>570.76</v>
      </c>
      <c r="H49" s="42">
        <f>SUM('[1]FY 2013-14'!S50:AA50)</f>
        <v>767.12000000000012</v>
      </c>
      <c r="I49" s="119">
        <f t="shared" si="0"/>
        <v>12746</v>
      </c>
      <c r="J49" s="117">
        <f>ROUND('[1]FY 2013-14'!BA50,0)</f>
        <v>8</v>
      </c>
      <c r="K49" s="120">
        <f>ROUND('[2]EAP2 '!$H$36,0)</f>
        <v>243343</v>
      </c>
      <c r="L49" s="122">
        <f t="shared" si="1"/>
        <v>256097</v>
      </c>
    </row>
    <row r="50" spans="1:12" ht="27" customHeight="1" outlineLevel="2">
      <c r="A50" s="41" t="s">
        <v>339</v>
      </c>
      <c r="B50" s="16" t="s">
        <v>548</v>
      </c>
      <c r="C50" s="19">
        <f>SUM('[1]FY 2013-14'!I51:J51)</f>
        <v>34492.75</v>
      </c>
      <c r="D50" s="19">
        <f>SUM('[1]FY 2013-14'!K51:L51)</f>
        <v>17571.579999999998</v>
      </c>
      <c r="E50" s="19">
        <f>SUM('[1]FY 2013-14'!M51:N51)</f>
        <v>2997.1</v>
      </c>
      <c r="F50" s="19">
        <f>SUM('[1]FY 2013-14'!O51:P51)</f>
        <v>1677.93</v>
      </c>
      <c r="G50" s="19">
        <f>SUM('[1]FY 2013-14'!Q51:R51)</f>
        <v>2856.42</v>
      </c>
      <c r="H50" s="42">
        <f>SUM('[1]FY 2013-14'!S51:AA51)</f>
        <v>4020.3999999999996</v>
      </c>
      <c r="I50" s="119">
        <f t="shared" si="0"/>
        <v>63616</v>
      </c>
      <c r="J50" s="117">
        <f>ROUND('[1]FY 2013-14'!BA51,0)</f>
        <v>257267</v>
      </c>
      <c r="K50" s="120">
        <f>ROUND('[2]EAP2 '!$H$37,0)</f>
        <v>842169</v>
      </c>
      <c r="L50" s="122">
        <f t="shared" si="1"/>
        <v>1163052</v>
      </c>
    </row>
    <row r="51" spans="1:12" ht="27" customHeight="1" outlineLevel="2">
      <c r="A51" s="41" t="s">
        <v>340</v>
      </c>
      <c r="B51" s="16" t="s">
        <v>549</v>
      </c>
      <c r="C51" s="19">
        <f>SUM('[1]FY 2013-14'!I52:J52)</f>
        <v>54223.03</v>
      </c>
      <c r="D51" s="19">
        <f>SUM('[1]FY 2013-14'!K52:L52)</f>
        <v>27619.01</v>
      </c>
      <c r="E51" s="19">
        <f>SUM('[1]FY 2013-14'!M52:N52)</f>
        <v>4677.75</v>
      </c>
      <c r="F51" s="19">
        <f>SUM('[1]FY 2013-14'!O52:P52)</f>
        <v>2591.1799999999998</v>
      </c>
      <c r="G51" s="19">
        <f>SUM('[1]FY 2013-14'!Q52:R52)</f>
        <v>4446.51</v>
      </c>
      <c r="H51" s="42">
        <f>SUM('[1]FY 2013-14'!S52:AA52)</f>
        <v>5968.7500000000018</v>
      </c>
      <c r="I51" s="119">
        <f t="shared" si="0"/>
        <v>99526</v>
      </c>
      <c r="J51" s="117">
        <f>ROUND('[1]FY 2013-14'!BA52,0)</f>
        <v>41</v>
      </c>
      <c r="K51" s="120">
        <f>ROUND('[2]EAP2 '!$H$38,0)</f>
        <v>40</v>
      </c>
      <c r="L51" s="122">
        <f t="shared" si="1"/>
        <v>99607</v>
      </c>
    </row>
    <row r="52" spans="1:12" ht="27" customHeight="1" outlineLevel="2">
      <c r="A52" s="41" t="s">
        <v>341</v>
      </c>
      <c r="B52" s="16" t="s">
        <v>550</v>
      </c>
      <c r="C52" s="19">
        <f>SUM('[1]FY 2013-14'!I53:J53)</f>
        <v>136532.72999999998</v>
      </c>
      <c r="D52" s="19">
        <f>SUM('[1]FY 2013-14'!K53:L53)</f>
        <v>69544.03</v>
      </c>
      <c r="E52" s="19">
        <f>SUM('[1]FY 2013-14'!M53:N53)</f>
        <v>11776.76</v>
      </c>
      <c r="F52" s="19">
        <f>SUM('[1]FY 2013-14'!O53:P53)</f>
        <v>6522.1399999999994</v>
      </c>
      <c r="G52" s="19">
        <f>SUM('[1]FY 2013-14'!Q53:R53)</f>
        <v>11193.97</v>
      </c>
      <c r="H52" s="42">
        <f>SUM('[1]FY 2013-14'!S53:AA53)</f>
        <v>15024.87</v>
      </c>
      <c r="I52" s="119">
        <f t="shared" si="0"/>
        <v>250595</v>
      </c>
      <c r="J52" s="117">
        <f>ROUND('[1]FY 2013-14'!BA53,0)</f>
        <v>96</v>
      </c>
      <c r="K52" s="120">
        <f>ROUND('[2]EAP2 '!$H$39,0)</f>
        <v>795640</v>
      </c>
      <c r="L52" s="122">
        <f t="shared" si="1"/>
        <v>1046331</v>
      </c>
    </row>
    <row r="53" spans="1:12" ht="27" customHeight="1" outlineLevel="2">
      <c r="A53" s="41" t="s">
        <v>342</v>
      </c>
      <c r="B53" s="16" t="s">
        <v>551</v>
      </c>
      <c r="C53" s="19">
        <f>SUM('[1]FY 2013-14'!I54:J54)</f>
        <v>75582.509999999995</v>
      </c>
      <c r="D53" s="19">
        <f>SUM('[1]FY 2013-14'!K54:L54)</f>
        <v>38510.049999999996</v>
      </c>
      <c r="E53" s="19">
        <f>SUM('[1]FY 2013-14'!M54:N54)</f>
        <v>6623.14</v>
      </c>
      <c r="F53" s="19">
        <f>SUM('[1]FY 2013-14'!O54:P54)</f>
        <v>3753.6400000000003</v>
      </c>
      <c r="G53" s="19">
        <f>SUM('[1]FY 2013-14'!Q54:R54)</f>
        <v>6331.5</v>
      </c>
      <c r="H53" s="42">
        <f>SUM('[1]FY 2013-14'!S54:AA54)</f>
        <v>9379.4100000000017</v>
      </c>
      <c r="I53" s="119">
        <f t="shared" si="0"/>
        <v>140180</v>
      </c>
      <c r="J53" s="117">
        <f>ROUND('[1]FY 2013-14'!BA54,0)</f>
        <v>1215561</v>
      </c>
      <c r="K53" s="120">
        <v>0</v>
      </c>
      <c r="L53" s="122">
        <f t="shared" si="1"/>
        <v>1355741</v>
      </c>
    </row>
    <row r="54" spans="1:12" ht="27" customHeight="1" outlineLevel="2">
      <c r="A54" s="41" t="s">
        <v>343</v>
      </c>
      <c r="B54" s="16" t="s">
        <v>552</v>
      </c>
      <c r="C54" s="19">
        <f>SUM('[1]FY 2013-14'!I55:J55)</f>
        <v>86043.319999999992</v>
      </c>
      <c r="D54" s="19">
        <f>SUM('[1]FY 2013-14'!K55:L55)</f>
        <v>43828.73</v>
      </c>
      <c r="E54" s="19">
        <f>SUM('[1]FY 2013-14'!M55:N55)</f>
        <v>7438.74</v>
      </c>
      <c r="F54" s="19">
        <f>SUM('[1]FY 2013-14'!O55:P55)</f>
        <v>4133.71</v>
      </c>
      <c r="G54" s="19">
        <f>SUM('[1]FY 2013-14'!Q55:R55)</f>
        <v>7076.55</v>
      </c>
      <c r="H54" s="42">
        <f>SUM('[1]FY 2013-14'!S55:AA55)</f>
        <v>9577.9500000000007</v>
      </c>
      <c r="I54" s="119">
        <f t="shared" si="0"/>
        <v>158099</v>
      </c>
      <c r="J54" s="117">
        <f>ROUND('[1]FY 2013-14'!BA55,0)</f>
        <v>101109</v>
      </c>
      <c r="K54" s="120">
        <v>0</v>
      </c>
      <c r="L54" s="122">
        <f t="shared" si="1"/>
        <v>259208</v>
      </c>
    </row>
    <row r="55" spans="1:12" ht="27" customHeight="1" outlineLevel="2">
      <c r="A55" s="41" t="s">
        <v>344</v>
      </c>
      <c r="B55" s="16" t="s">
        <v>553</v>
      </c>
      <c r="C55" s="19">
        <f>SUM('[1]FY 2013-14'!I56:J56)</f>
        <v>352952.88</v>
      </c>
      <c r="D55" s="19">
        <f>SUM('[1]FY 2013-14'!K56:L56)</f>
        <v>179787.35</v>
      </c>
      <c r="E55" s="19">
        <f>SUM('[1]FY 2013-14'!M56:N56)</f>
        <v>30516.420000000002</v>
      </c>
      <c r="F55" s="19">
        <f>SUM('[1]FY 2013-14'!O56:P56)</f>
        <v>16959.990000000002</v>
      </c>
      <c r="G55" s="19">
        <f>SUM('[1]FY 2013-14'!Q56:R56)</f>
        <v>29031.41</v>
      </c>
      <c r="H55" s="42">
        <f>SUM('[1]FY 2013-14'!S56:AA56)</f>
        <v>39389.61</v>
      </c>
      <c r="I55" s="119">
        <f t="shared" si="0"/>
        <v>648638</v>
      </c>
      <c r="J55" s="117">
        <f>ROUND('[1]FY 2013-14'!BA56,0)</f>
        <v>557862</v>
      </c>
      <c r="K55" s="120">
        <f>ROUND('[2]EAP2 '!$H$40,0)</f>
        <v>1223510</v>
      </c>
      <c r="L55" s="122">
        <f t="shared" si="1"/>
        <v>2430010</v>
      </c>
    </row>
    <row r="56" spans="1:12" ht="27" customHeight="1" outlineLevel="2">
      <c r="A56" s="41" t="s">
        <v>345</v>
      </c>
      <c r="B56" s="16" t="s">
        <v>554</v>
      </c>
      <c r="C56" s="19">
        <f>SUM('[1]FY 2013-14'!I57:J57)</f>
        <v>184281.91999999998</v>
      </c>
      <c r="D56" s="19">
        <f>SUM('[1]FY 2013-14'!K57:L57)</f>
        <v>93865.39</v>
      </c>
      <c r="E56" s="19">
        <f>SUM('[1]FY 2013-14'!M57:N57)</f>
        <v>15894.859999999999</v>
      </c>
      <c r="F56" s="19">
        <f>SUM('[1]FY 2013-14'!O57:P57)</f>
        <v>8802.33</v>
      </c>
      <c r="G56" s="19">
        <f>SUM('[1]FY 2013-14'!Q57:R57)</f>
        <v>15108.09</v>
      </c>
      <c r="H56" s="42">
        <f>SUM('[1]FY 2013-14'!S57:AA57)</f>
        <v>19989.880000000008</v>
      </c>
      <c r="I56" s="119">
        <v>0</v>
      </c>
      <c r="J56" s="117">
        <v>0</v>
      </c>
      <c r="K56" s="120">
        <f>ROUND('[2]EAP2 '!$H$41,0)</f>
        <v>1641947</v>
      </c>
      <c r="L56" s="122">
        <f>K56</f>
        <v>1641947</v>
      </c>
    </row>
    <row r="57" spans="1:12" ht="27" customHeight="1" outlineLevel="2">
      <c r="A57" s="41" t="s">
        <v>346</v>
      </c>
      <c r="B57" s="16" t="s">
        <v>555</v>
      </c>
      <c r="C57" s="19">
        <f>SUM('[1]FY 2013-14'!I58:J58)</f>
        <v>6265.77</v>
      </c>
      <c r="D57" s="19">
        <f>SUM('[1]FY 2013-14'!K58:L58)</f>
        <v>3191.71</v>
      </c>
      <c r="E57" s="19">
        <f>SUM('[1]FY 2013-14'!M58:N58)</f>
        <v>542.17000000000007</v>
      </c>
      <c r="F57" s="19">
        <f>SUM('[1]FY 2013-14'!O58:P58)</f>
        <v>301.67</v>
      </c>
      <c r="G57" s="19">
        <f>SUM('[1]FY 2013-14'!Q58:R58)</f>
        <v>515.92999999999995</v>
      </c>
      <c r="H57" s="42">
        <f>SUM('[1]FY 2013-14'!S58:AA58)</f>
        <v>705.08999999999992</v>
      </c>
      <c r="I57" s="119">
        <f t="shared" ref="I57:I72" si="2">ROUND(SUM(C57:H57),0)</f>
        <v>11522</v>
      </c>
      <c r="J57" s="117">
        <f>ROUND('[1]FY 2013-14'!BA58,0)</f>
        <v>17095</v>
      </c>
      <c r="K57" s="120">
        <f>ROUND('[2]EAP2 '!$H$42,0)</f>
        <v>683463</v>
      </c>
      <c r="L57" s="122">
        <f t="shared" si="1"/>
        <v>712080</v>
      </c>
    </row>
    <row r="58" spans="1:12" ht="27" customHeight="1" outlineLevel="2">
      <c r="A58" s="41" t="s">
        <v>347</v>
      </c>
      <c r="B58" s="16" t="s">
        <v>556</v>
      </c>
      <c r="C58" s="19">
        <f>SUM('[1]FY 2013-14'!I59:J59)</f>
        <v>169501.87</v>
      </c>
      <c r="D58" s="19">
        <f>SUM('[1]FY 2013-14'!K59:L59)</f>
        <v>86343.4</v>
      </c>
      <c r="E58" s="19">
        <f>SUM('[1]FY 2013-14'!M59:N59)</f>
        <v>14677.119999999999</v>
      </c>
      <c r="F58" s="19">
        <f>SUM('[1]FY 2013-14'!O59:P59)</f>
        <v>8175.13</v>
      </c>
      <c r="G58" s="19">
        <f>SUM('[1]FY 2013-14'!Q59:R59)</f>
        <v>13970.52</v>
      </c>
      <c r="H58" s="42">
        <f>SUM('[1]FY 2013-14'!S59:AA59)</f>
        <v>19199.959999999995</v>
      </c>
      <c r="I58" s="119">
        <f t="shared" si="2"/>
        <v>311868</v>
      </c>
      <c r="J58" s="117">
        <f>ROUND('[1]FY 2013-14'!BA59,0)</f>
        <v>614218</v>
      </c>
      <c r="K58" s="120">
        <v>0</v>
      </c>
      <c r="L58" s="122">
        <f t="shared" si="1"/>
        <v>926086</v>
      </c>
    </row>
    <row r="59" spans="1:12" ht="27" customHeight="1" outlineLevel="2">
      <c r="A59" s="41" t="s">
        <v>348</v>
      </c>
      <c r="B59" s="16" t="s">
        <v>557</v>
      </c>
      <c r="C59" s="19">
        <f>SUM('[1]FY 2013-14'!I60:J60)</f>
        <v>21020.44</v>
      </c>
      <c r="D59" s="19">
        <f>SUM('[1]FY 2013-14'!K60:L60)</f>
        <v>10707.01</v>
      </c>
      <c r="E59" s="19">
        <f>SUM('[1]FY 2013-14'!M60:N60)</f>
        <v>1813.51</v>
      </c>
      <c r="F59" s="19">
        <f>SUM('[1]FY 2013-14'!O60:P60)</f>
        <v>1004.66</v>
      </c>
      <c r="G59" s="19">
        <f>SUM('[1]FY 2013-14'!Q60:R60)</f>
        <v>1723.89</v>
      </c>
      <c r="H59" s="42">
        <f>SUM('[1]FY 2013-14'!S60:AA60)</f>
        <v>2314.15</v>
      </c>
      <c r="I59" s="119">
        <f t="shared" si="2"/>
        <v>38584</v>
      </c>
      <c r="J59" s="117">
        <f>ROUND('[1]FY 2013-14'!BA60,0)</f>
        <v>23</v>
      </c>
      <c r="K59" s="120">
        <v>0</v>
      </c>
      <c r="L59" s="122">
        <f t="shared" si="1"/>
        <v>38607</v>
      </c>
    </row>
    <row r="60" spans="1:12" ht="27" customHeight="1" outlineLevel="2">
      <c r="A60" s="41" t="s">
        <v>349</v>
      </c>
      <c r="B60" s="16" t="s">
        <v>558</v>
      </c>
      <c r="C60" s="19">
        <f>SUM('[1]FY 2013-14'!I61:J61)</f>
        <v>87194.45</v>
      </c>
      <c r="D60" s="19">
        <f>SUM('[1]FY 2013-14'!K61:L61)</f>
        <v>44413.14</v>
      </c>
      <c r="E60" s="19">
        <f>SUM('[1]FY 2013-14'!M61:N61)</f>
        <v>7520.56</v>
      </c>
      <c r="F60" s="19">
        <f>SUM('[1]FY 2013-14'!O61:P61)</f>
        <v>4164.59</v>
      </c>
      <c r="G60" s="19">
        <f>SUM('[1]FY 2013-14'!Q61:R61)</f>
        <v>7148.23</v>
      </c>
      <c r="H60" s="42">
        <f>SUM('[1]FY 2013-14'!S61:AA61)</f>
        <v>9594.2100000000009</v>
      </c>
      <c r="I60" s="119">
        <f t="shared" si="2"/>
        <v>160035</v>
      </c>
      <c r="J60" s="117">
        <f>ROUND('[1]FY 2013-14'!BA61,0)</f>
        <v>60</v>
      </c>
      <c r="K60" s="120">
        <f>ROUND('[2]EAP2 '!$H$43,0)</f>
        <v>400406</v>
      </c>
      <c r="L60" s="122">
        <f t="shared" si="1"/>
        <v>560501</v>
      </c>
    </row>
    <row r="61" spans="1:12" ht="27" customHeight="1" outlineLevel="2">
      <c r="A61" s="41" t="s">
        <v>350</v>
      </c>
      <c r="B61" s="16" t="s">
        <v>559</v>
      </c>
      <c r="C61" s="19">
        <f>SUM('[1]FY 2013-14'!I62:J62)</f>
        <v>86290.89</v>
      </c>
      <c r="D61" s="19">
        <f>SUM('[1]FY 2013-14'!K62:L62)</f>
        <v>43957.87</v>
      </c>
      <c r="E61" s="19">
        <f>SUM('[1]FY 2013-14'!M62:N62)</f>
        <v>7487.49</v>
      </c>
      <c r="F61" s="19">
        <f>SUM('[1]FY 2013-14'!O62:P62)</f>
        <v>4183.33</v>
      </c>
      <c r="G61" s="19">
        <f>SUM('[1]FY 2013-14'!Q62:R62)</f>
        <v>7132.4299999999994</v>
      </c>
      <c r="H61" s="42">
        <f>SUM('[1]FY 2013-14'!S62:AA62)</f>
        <v>9858.01</v>
      </c>
      <c r="I61" s="119">
        <f t="shared" si="2"/>
        <v>158910</v>
      </c>
      <c r="J61" s="117">
        <f>ROUND('[1]FY 2013-14'!BA62,0)</f>
        <v>380265</v>
      </c>
      <c r="K61" s="120">
        <f>ROUND('[2]EAP2 '!$H$44,0)</f>
        <v>924097</v>
      </c>
      <c r="L61" s="122">
        <f t="shared" si="1"/>
        <v>1463272</v>
      </c>
    </row>
    <row r="62" spans="1:12" ht="27" customHeight="1" outlineLevel="2">
      <c r="A62" s="41" t="s">
        <v>351</v>
      </c>
      <c r="B62" s="16" t="s">
        <v>560</v>
      </c>
      <c r="C62" s="19">
        <f>SUM('[1]FY 2013-14'!I63:J63)</f>
        <v>48757.68</v>
      </c>
      <c r="D62" s="19">
        <f>SUM('[1]FY 2013-14'!K63:L63)</f>
        <v>24835.109999999997</v>
      </c>
      <c r="E62" s="19">
        <f>SUM('[1]FY 2013-14'!M63:N63)</f>
        <v>4205.67</v>
      </c>
      <c r="F62" s="19">
        <f>SUM('[1]FY 2013-14'!O63:P63)</f>
        <v>2329.1800000000003</v>
      </c>
      <c r="G62" s="19">
        <f>SUM('[1]FY 2013-14'!Q63:R63)</f>
        <v>3997.56</v>
      </c>
      <c r="H62" s="42">
        <f>SUM('[1]FY 2013-14'!S63:AA63)</f>
        <v>5365.6499999999987</v>
      </c>
      <c r="I62" s="119">
        <f t="shared" si="2"/>
        <v>89491</v>
      </c>
      <c r="J62" s="117">
        <f>ROUND('[1]FY 2013-14'!BA63,0)</f>
        <v>35</v>
      </c>
      <c r="K62" s="120">
        <f>ROUND('[2]EAP2 '!$H$45,0)</f>
        <v>293718</v>
      </c>
      <c r="L62" s="122">
        <f t="shared" si="1"/>
        <v>383244</v>
      </c>
    </row>
    <row r="63" spans="1:12" ht="27" customHeight="1" outlineLevel="2">
      <c r="A63" s="41" t="s">
        <v>352</v>
      </c>
      <c r="B63" s="16" t="s">
        <v>561</v>
      </c>
      <c r="C63" s="19">
        <f>SUM('[1]FY 2013-14'!I64:J64)</f>
        <v>61561.53</v>
      </c>
      <c r="D63" s="19">
        <f>SUM('[1]FY 2013-14'!K64:L64)</f>
        <v>31365.600000000002</v>
      </c>
      <c r="E63" s="19">
        <f>SUM('[1]FY 2013-14'!M64:N64)</f>
        <v>5388.88</v>
      </c>
      <c r="F63" s="19">
        <f>SUM('[1]FY 2013-14'!O64:P64)</f>
        <v>3049.54</v>
      </c>
      <c r="G63" s="19">
        <f>SUM('[1]FY 2013-14'!Q64:R64)</f>
        <v>5149.66</v>
      </c>
      <c r="H63" s="42">
        <f>SUM('[1]FY 2013-14'!S64:AA64)</f>
        <v>7583.65</v>
      </c>
      <c r="I63" s="119">
        <f t="shared" si="2"/>
        <v>114099</v>
      </c>
      <c r="J63" s="117">
        <f>ROUND('[1]FY 2013-14'!BA64,0)</f>
        <v>926849</v>
      </c>
      <c r="K63" s="120">
        <v>0</v>
      </c>
      <c r="L63" s="122">
        <f t="shared" si="1"/>
        <v>1040948</v>
      </c>
    </row>
    <row r="64" spans="1:12" ht="27" customHeight="1" outlineLevel="2">
      <c r="A64" s="41" t="s">
        <v>353</v>
      </c>
      <c r="B64" s="16" t="s">
        <v>562</v>
      </c>
      <c r="C64" s="19">
        <f>SUM('[1]FY 2013-14'!I65:J65)</f>
        <v>34379.94</v>
      </c>
      <c r="D64" s="19">
        <f>SUM('[1]FY 2013-14'!K65:L65)</f>
        <v>17511.68</v>
      </c>
      <c r="E64" s="19">
        <f>SUM('[1]FY 2013-14'!M65:N65)</f>
        <v>2965.33</v>
      </c>
      <c r="F64" s="19">
        <f>SUM('[1]FY 2013-14'!O65:P65)</f>
        <v>1642.12</v>
      </c>
      <c r="G64" s="19">
        <f>SUM('[1]FY 2013-14'!Q65:R65)</f>
        <v>2818.54</v>
      </c>
      <c r="H64" s="42">
        <f>SUM('[1]FY 2013-14'!S65:AA65)</f>
        <v>3783.0099999999998</v>
      </c>
      <c r="I64" s="119">
        <f t="shared" si="2"/>
        <v>63101</v>
      </c>
      <c r="J64" s="117">
        <f>ROUND('[1]FY 2013-14'!BA65,0)</f>
        <v>24</v>
      </c>
      <c r="K64" s="120">
        <f>ROUND('[2]EAP2 '!$H$46,0)</f>
        <v>847328</v>
      </c>
      <c r="L64" s="122">
        <f t="shared" si="1"/>
        <v>910453</v>
      </c>
    </row>
    <row r="65" spans="1:12" ht="27" customHeight="1" outlineLevel="2">
      <c r="A65" s="41" t="s">
        <v>354</v>
      </c>
      <c r="B65" s="16" t="s">
        <v>563</v>
      </c>
      <c r="C65" s="19">
        <f>SUM('[1]FY 2013-14'!I66:J66)</f>
        <v>20031.350000000002</v>
      </c>
      <c r="D65" s="19">
        <f>SUM('[1]FY 2013-14'!K66:L66)</f>
        <v>10203.120000000001</v>
      </c>
      <c r="E65" s="19">
        <f>SUM('[1]FY 2013-14'!M66:N66)</f>
        <v>1727.8</v>
      </c>
      <c r="F65" s="19">
        <f>SUM('[1]FY 2013-14'!O66:P66)</f>
        <v>956.86</v>
      </c>
      <c r="G65" s="19">
        <f>SUM('[1]FY 2013-14'!Q66:R66)</f>
        <v>1642.3</v>
      </c>
      <c r="H65" s="42">
        <f>SUM('[1]FY 2013-14'!S66:AA66)</f>
        <v>2204.3100000000004</v>
      </c>
      <c r="I65" s="119">
        <f t="shared" si="2"/>
        <v>36766</v>
      </c>
      <c r="J65" s="117">
        <f>ROUND('[1]FY 2013-14'!BA66,0)</f>
        <v>14</v>
      </c>
      <c r="K65" s="120">
        <f>ROUND('[2]EAP2 '!$H$47,0)</f>
        <v>461661</v>
      </c>
      <c r="L65" s="122">
        <f t="shared" si="1"/>
        <v>498441</v>
      </c>
    </row>
    <row r="66" spans="1:12" ht="27" customHeight="1" outlineLevel="2">
      <c r="A66" s="41" t="s">
        <v>355</v>
      </c>
      <c r="B66" s="16" t="s">
        <v>564</v>
      </c>
      <c r="C66" s="19">
        <f>SUM('[1]FY 2013-14'!I67:J67)</f>
        <v>19414.18</v>
      </c>
      <c r="D66" s="19">
        <f>SUM('[1]FY 2013-14'!K67:L67)</f>
        <v>9888.7900000000009</v>
      </c>
      <c r="E66" s="19">
        <f>SUM('[1]FY 2013-14'!M67:N67)</f>
        <v>1674.81</v>
      </c>
      <c r="F66" s="19">
        <f>SUM('[1]FY 2013-14'!O67:P67)</f>
        <v>927.71</v>
      </c>
      <c r="G66" s="19">
        <f>SUM('[1]FY 2013-14'!Q67:R67)</f>
        <v>1592</v>
      </c>
      <c r="H66" s="42">
        <f>SUM('[1]FY 2013-14'!S67:AA67)</f>
        <v>2136.9999999999991</v>
      </c>
      <c r="I66" s="119">
        <f t="shared" si="2"/>
        <v>35634</v>
      </c>
      <c r="J66" s="117">
        <f>ROUND('[1]FY 2013-14'!BA67,0)</f>
        <v>14</v>
      </c>
      <c r="K66" s="120">
        <v>0</v>
      </c>
      <c r="L66" s="122">
        <f t="shared" si="1"/>
        <v>35648</v>
      </c>
    </row>
    <row r="67" spans="1:12" ht="27" customHeight="1" outlineLevel="2">
      <c r="A67" s="41" t="s">
        <v>356</v>
      </c>
      <c r="B67" s="16" t="s">
        <v>565</v>
      </c>
      <c r="C67" s="19">
        <f>SUM('[1]FY 2013-14'!I68:J68)</f>
        <v>22863.320000000003</v>
      </c>
      <c r="D67" s="19">
        <f>SUM('[1]FY 2013-14'!K68:L68)</f>
        <v>11651.65</v>
      </c>
      <c r="E67" s="19">
        <f>SUM('[1]FY 2013-14'!M68:N68)</f>
        <v>2026.48</v>
      </c>
      <c r="F67" s="19">
        <f>SUM('[1]FY 2013-14'!O68:P68)</f>
        <v>1167.21</v>
      </c>
      <c r="G67" s="19">
        <f>SUM('[1]FY 2013-14'!Q68:R68)</f>
        <v>1945.14</v>
      </c>
      <c r="H67" s="42">
        <f>SUM('[1]FY 2013-14'!S68:AA68)</f>
        <v>2894.1699999999996</v>
      </c>
      <c r="I67" s="119">
        <f t="shared" si="2"/>
        <v>42548</v>
      </c>
      <c r="J67" s="117">
        <f>ROUND('[1]FY 2013-14'!BA68,0)</f>
        <v>366723</v>
      </c>
      <c r="K67" s="120">
        <v>0</v>
      </c>
      <c r="L67" s="122">
        <f t="shared" si="1"/>
        <v>409271</v>
      </c>
    </row>
    <row r="68" spans="1:12" ht="27" customHeight="1" outlineLevel="2">
      <c r="A68" s="41" t="s">
        <v>357</v>
      </c>
      <c r="B68" s="16" t="s">
        <v>566</v>
      </c>
      <c r="C68" s="19">
        <f>SUM('[1]FY 2013-14'!I69:J69)</f>
        <v>77142.55</v>
      </c>
      <c r="D68" s="19">
        <f>SUM('[1]FY 2013-14'!K69:L69)</f>
        <v>39293.21</v>
      </c>
      <c r="E68" s="19">
        <f>SUM('[1]FY 2013-14'!M69:N69)</f>
        <v>6654.38</v>
      </c>
      <c r="F68" s="19">
        <f>SUM('[1]FY 2013-14'!O69:P69)</f>
        <v>3685.6</v>
      </c>
      <c r="G68" s="19">
        <f>SUM('[1]FY 2013-14'!Q69:R69)</f>
        <v>6325.21</v>
      </c>
      <c r="H68" s="42">
        <f>SUM('[1]FY 2013-14'!S69:AA69)</f>
        <v>8490.1600000000035</v>
      </c>
      <c r="I68" s="119">
        <f t="shared" si="2"/>
        <v>141591</v>
      </c>
      <c r="J68" s="117">
        <f>ROUND('[1]FY 2013-14'!BA69,0)</f>
        <v>57</v>
      </c>
      <c r="K68" s="120">
        <v>0</v>
      </c>
      <c r="L68" s="122">
        <f t="shared" si="1"/>
        <v>141648</v>
      </c>
    </row>
    <row r="69" spans="1:12" ht="27" customHeight="1" outlineLevel="2">
      <c r="A69" s="41" t="s">
        <v>358</v>
      </c>
      <c r="B69" s="16" t="s">
        <v>567</v>
      </c>
      <c r="C69" s="19">
        <f>SUM('[1]FY 2013-14'!I70:J70)</f>
        <v>17628.960000000003</v>
      </c>
      <c r="D69" s="19">
        <f>SUM('[1]FY 2013-14'!K70:L70)</f>
        <v>8979.5300000000007</v>
      </c>
      <c r="E69" s="19">
        <f>SUM('[1]FY 2013-14'!M70:N70)</f>
        <v>1521.42</v>
      </c>
      <c r="F69" s="19">
        <f>SUM('[1]FY 2013-14'!O70:P70)</f>
        <v>843.25</v>
      </c>
      <c r="G69" s="19">
        <f>SUM('[1]FY 2013-14'!Q70:R70)</f>
        <v>1446.41</v>
      </c>
      <c r="H69" s="42">
        <f>SUM('[1]FY 2013-14'!S70:AA70)</f>
        <v>1942.04</v>
      </c>
      <c r="I69" s="119">
        <f t="shared" si="2"/>
        <v>32362</v>
      </c>
      <c r="J69" s="117">
        <f>ROUND('[1]FY 2013-14'!BA70,0)</f>
        <v>19</v>
      </c>
      <c r="K69" s="120">
        <v>0</v>
      </c>
      <c r="L69" s="122">
        <f t="shared" ref="L69:L72" si="3">SUM(I69:K69)</f>
        <v>32381</v>
      </c>
    </row>
    <row r="70" spans="1:12" ht="27" customHeight="1" outlineLevel="2">
      <c r="A70" s="41" t="s">
        <v>359</v>
      </c>
      <c r="B70" s="16" t="s">
        <v>568</v>
      </c>
      <c r="C70" s="19">
        <f>SUM('[1]FY 2013-14'!I71:J71)</f>
        <v>50381.8</v>
      </c>
      <c r="D70" s="19">
        <f>SUM('[1]FY 2013-14'!K71:L71)</f>
        <v>25662.33</v>
      </c>
      <c r="E70" s="19">
        <f>SUM('[1]FY 2013-14'!M71:N71)</f>
        <v>4345.37</v>
      </c>
      <c r="F70" s="19">
        <f>SUM('[1]FY 2013-14'!O71:P71)</f>
        <v>2406.23</v>
      </c>
      <c r="G70" s="19">
        <f>SUM('[1]FY 2013-14'!Q71:R71)</f>
        <v>4130.21</v>
      </c>
      <c r="H70" s="42">
        <f>SUM('[1]FY 2013-14'!S71:AA71)</f>
        <v>5543.41</v>
      </c>
      <c r="I70" s="119">
        <f t="shared" si="2"/>
        <v>92469</v>
      </c>
      <c r="J70" s="117">
        <f>ROUND('[1]FY 2013-14'!BA71,0)</f>
        <v>34</v>
      </c>
      <c r="K70" s="120">
        <v>0</v>
      </c>
      <c r="L70" s="122">
        <f t="shared" si="3"/>
        <v>92503</v>
      </c>
    </row>
    <row r="71" spans="1:12" ht="27" customHeight="1" outlineLevel="2">
      <c r="A71" s="41" t="s">
        <v>360</v>
      </c>
      <c r="B71" s="16" t="s">
        <v>569</v>
      </c>
      <c r="C71" s="19">
        <f>SUM('[1]FY 2013-14'!I72:J72)</f>
        <v>15309.19</v>
      </c>
      <c r="D71" s="19">
        <f>SUM('[1]FY 2013-14'!K72:L72)</f>
        <v>7797.88</v>
      </c>
      <c r="E71" s="19">
        <f>SUM('[1]FY 2013-14'!M72:N72)</f>
        <v>1320.78</v>
      </c>
      <c r="F71" s="19">
        <f>SUM('[1]FY 2013-14'!O72:P72)</f>
        <v>731.69</v>
      </c>
      <c r="G71" s="19">
        <f>SUM('[1]FY 2013-14'!Q72:R72)</f>
        <v>1255.51</v>
      </c>
      <c r="H71" s="42">
        <f>SUM('[1]FY 2013-14'!S72:AA72)</f>
        <v>1685.3999999999999</v>
      </c>
      <c r="I71" s="119">
        <f t="shared" si="2"/>
        <v>28100</v>
      </c>
      <c r="J71" s="117">
        <f>ROUND('[1]FY 2013-14'!BA72,0)</f>
        <v>12</v>
      </c>
      <c r="K71" s="120">
        <v>0</v>
      </c>
      <c r="L71" s="122">
        <f t="shared" si="3"/>
        <v>28112</v>
      </c>
    </row>
    <row r="72" spans="1:12" ht="27" customHeight="1" outlineLevel="2" thickBot="1">
      <c r="A72" s="41" t="s">
        <v>361</v>
      </c>
      <c r="B72" s="16" t="s">
        <v>570</v>
      </c>
      <c r="C72" s="19">
        <f>SUM('[1]FY 2013-14'!I73:J73)</f>
        <v>40783.870000000003</v>
      </c>
      <c r="D72" s="19">
        <f>SUM('[1]FY 2013-14'!K73:L73)</f>
        <v>20773.530000000002</v>
      </c>
      <c r="E72" s="19">
        <f>SUM('[1]FY 2013-14'!M73:N73)</f>
        <v>3517.3199999999997</v>
      </c>
      <c r="F72" s="19">
        <f>SUM('[1]FY 2013-14'!O73:P73)</f>
        <v>1947.5</v>
      </c>
      <c r="G72" s="19">
        <f>SUM('[1]FY 2013-14'!Q73:R73)</f>
        <v>3343.08</v>
      </c>
      <c r="H72" s="42">
        <f>SUM('[1]FY 2013-14'!S73:AA73)</f>
        <v>4486.7799999999988</v>
      </c>
      <c r="I72" s="119">
        <f t="shared" si="2"/>
        <v>74852</v>
      </c>
      <c r="J72" s="117">
        <f>ROUND('[1]FY 2013-14'!BA73,0)</f>
        <v>26</v>
      </c>
      <c r="K72" s="120">
        <v>0</v>
      </c>
      <c r="L72" s="123">
        <f t="shared" si="3"/>
        <v>74878</v>
      </c>
    </row>
    <row r="73" spans="1:12" s="12" customFormat="1" ht="27" customHeight="1" outlineLevel="1" thickTop="1" thickBot="1">
      <c r="A73" s="125" t="s">
        <v>501</v>
      </c>
      <c r="B73" s="126"/>
      <c r="C73" s="28">
        <f t="shared" ref="C73:J73" si="4">SUBTOTAL(9,C4:C72)</f>
        <v>6094241.1099999994</v>
      </c>
      <c r="D73" s="28">
        <f t="shared" si="4"/>
        <v>3104275.78</v>
      </c>
      <c r="E73" s="28">
        <f t="shared" si="4"/>
        <v>526798.12</v>
      </c>
      <c r="F73" s="28">
        <f t="shared" si="4"/>
        <v>292684.33999999997</v>
      </c>
      <c r="G73" s="28">
        <f t="shared" si="4"/>
        <v>501123.72999999981</v>
      </c>
      <c r="H73" s="28">
        <f t="shared" si="4"/>
        <v>680020.91000000015</v>
      </c>
      <c r="I73" s="46">
        <f>SUM(I4:I72)</f>
        <v>10861200</v>
      </c>
      <c r="J73" s="28">
        <f t="shared" si="4"/>
        <v>10344812</v>
      </c>
      <c r="K73" s="45">
        <f>SUM(K4:K72)</f>
        <v>28687849</v>
      </c>
      <c r="L73" s="48">
        <f>SUM(I73:K73)</f>
        <v>49893861</v>
      </c>
    </row>
    <row r="74" spans="1:12" ht="8.25" customHeight="1" thickTop="1" thickBot="1"/>
    <row r="75" spans="1:12" ht="16.5" customHeight="1" outlineLevel="2" thickTop="1" thickBot="1">
      <c r="A75" s="125" t="s">
        <v>571</v>
      </c>
      <c r="B75" s="126" t="s">
        <v>571</v>
      </c>
      <c r="C75" s="28">
        <f>'Charter Distributions'!C89</f>
        <v>400837.06000000006</v>
      </c>
      <c r="D75" s="28">
        <f>'Charter Distributions'!D89</f>
        <v>204168.06</v>
      </c>
      <c r="E75" s="28">
        <f>'Charter Distributions'!E89</f>
        <v>34561.129999999997</v>
      </c>
      <c r="F75" s="28">
        <f>'Charter Distributions'!F89</f>
        <v>19129.29</v>
      </c>
      <c r="G75" s="28">
        <f>'Charter Distributions'!G89</f>
        <v>32846.149999999994</v>
      </c>
      <c r="H75" s="28">
        <f>'Charter Distributions'!H89</f>
        <v>44167.599999999991</v>
      </c>
      <c r="I75" s="46">
        <f>'Charter Distributions'!I89</f>
        <v>726460</v>
      </c>
      <c r="J75" s="28">
        <f>'Charter Distributions'!J89</f>
        <v>153018</v>
      </c>
      <c r="K75" s="45">
        <v>0</v>
      </c>
      <c r="L75" s="48">
        <f>'Charter Distributions'!K89</f>
        <v>879478</v>
      </c>
    </row>
    <row r="76" spans="1:12" ht="8.25" customHeight="1" thickTop="1" thickBot="1"/>
    <row r="77" spans="1:12" ht="16.5" customHeight="1" outlineLevel="2" thickTop="1" thickBot="1">
      <c r="A77" s="125" t="s">
        <v>573</v>
      </c>
      <c r="B77" s="126" t="s">
        <v>572</v>
      </c>
      <c r="C77" s="28">
        <f>C75+C73</f>
        <v>6495078.1699999999</v>
      </c>
      <c r="D77" s="28">
        <f t="shared" ref="D77:L77" si="5">D75+D73</f>
        <v>3308443.84</v>
      </c>
      <c r="E77" s="28">
        <f t="shared" si="5"/>
        <v>561359.25</v>
      </c>
      <c r="F77" s="28">
        <f t="shared" si="5"/>
        <v>311813.62999999995</v>
      </c>
      <c r="G77" s="28">
        <f t="shared" si="5"/>
        <v>533969.87999999977</v>
      </c>
      <c r="H77" s="28">
        <f t="shared" si="5"/>
        <v>724188.51000000013</v>
      </c>
      <c r="I77" s="46">
        <f t="shared" si="5"/>
        <v>11587660</v>
      </c>
      <c r="J77" s="28">
        <f t="shared" si="5"/>
        <v>10497830</v>
      </c>
      <c r="K77" s="45">
        <f t="shared" si="5"/>
        <v>28687849</v>
      </c>
      <c r="L77" s="48">
        <f t="shared" si="5"/>
        <v>50773339</v>
      </c>
    </row>
    <row r="78" spans="1:12" ht="17.25" thickTop="1"/>
  </sheetData>
  <mergeCells count="3">
    <mergeCell ref="A73:B73"/>
    <mergeCell ref="A75:B75"/>
    <mergeCell ref="A77:B77"/>
  </mergeCells>
  <pageMargins left="0.7" right="0.7" top="0.75" bottom="0.75" header="0.3" footer="0.3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zoomScaleNormal="100" workbookViewId="0">
      <selection activeCell="J3" sqref="J3"/>
    </sheetView>
  </sheetViews>
  <sheetFormatPr defaultRowHeight="16.5" outlineLevelRow="2"/>
  <cols>
    <col min="1" max="1" width="12.85546875" style="7" customWidth="1"/>
    <col min="2" max="2" width="32.140625" style="7" bestFit="1" customWidth="1"/>
    <col min="3" max="8" width="13.85546875" style="10" customWidth="1"/>
    <col min="9" max="9" width="11.28515625" style="7" customWidth="1"/>
    <col min="10" max="10" width="11" style="7" bestFit="1" customWidth="1"/>
    <col min="11" max="11" width="10.7109375" style="7" customWidth="1"/>
    <col min="12" max="16384" width="9.140625" style="7"/>
  </cols>
  <sheetData>
    <row r="1" spans="1:19" ht="24" customHeight="1">
      <c r="A1" s="39" t="s">
        <v>582</v>
      </c>
    </row>
    <row r="2" spans="1:19" ht="27" customHeight="1" thickBot="1">
      <c r="A2" s="40" t="s">
        <v>362</v>
      </c>
    </row>
    <row r="3" spans="1:19" s="11" customFormat="1" ht="42" customHeight="1" thickBot="1">
      <c r="A3" s="35" t="s">
        <v>0</v>
      </c>
      <c r="B3" s="36" t="s">
        <v>4</v>
      </c>
      <c r="C3" s="38" t="s">
        <v>584</v>
      </c>
      <c r="D3" s="38" t="s">
        <v>585</v>
      </c>
      <c r="E3" s="38" t="s">
        <v>586</v>
      </c>
      <c r="F3" s="38" t="s">
        <v>587</v>
      </c>
      <c r="G3" s="38" t="s">
        <v>588</v>
      </c>
      <c r="H3" s="44" t="s">
        <v>589</v>
      </c>
      <c r="I3" s="82" t="s">
        <v>590</v>
      </c>
      <c r="J3" s="38" t="s">
        <v>953</v>
      </c>
      <c r="K3" s="66" t="s">
        <v>592</v>
      </c>
    </row>
    <row r="4" spans="1:19" ht="27" customHeight="1" outlineLevel="2" thickTop="1">
      <c r="A4" s="14" t="s">
        <v>363</v>
      </c>
      <c r="B4" s="16" t="s">
        <v>364</v>
      </c>
      <c r="C4" s="19">
        <f>SUM('[1]FY 2013-14'!I76:J76)</f>
        <v>6861.01</v>
      </c>
      <c r="D4" s="19">
        <f>SUM('[1]FY 2013-14'!K76:L76)</f>
        <v>3494.67</v>
      </c>
      <c r="E4" s="19">
        <f>SUM('[1]FY 2013-14'!M76:N76)</f>
        <v>591.32999999999993</v>
      </c>
      <c r="F4" s="19">
        <f>SUM('[1]FY 2013-14'!O76:P76)</f>
        <v>326.99000000000007</v>
      </c>
      <c r="G4" s="19">
        <f>SUM('[1]FY 2013-14'!Q76:R76)</f>
        <v>561.86</v>
      </c>
      <c r="H4" s="42">
        <f>SUM('[1]FY 2013-14'!S76:AA76)</f>
        <v>753.74</v>
      </c>
      <c r="I4" s="61">
        <f>ROUNDDOWN(SUM(C4:H4),0)</f>
        <v>12589</v>
      </c>
      <c r="J4" s="62">
        <f>ROUND('[1]FY 2013-14'!BA76,0)</f>
        <v>5</v>
      </c>
      <c r="K4" s="107">
        <f>SUM(I4:J4)</f>
        <v>12594</v>
      </c>
      <c r="M4" s="50"/>
      <c r="P4" s="52"/>
      <c r="Q4" s="53"/>
      <c r="R4" s="52"/>
      <c r="S4" s="52"/>
    </row>
    <row r="5" spans="1:19" ht="27" customHeight="1" outlineLevel="2">
      <c r="A5" s="14" t="s">
        <v>365</v>
      </c>
      <c r="B5" s="16" t="s">
        <v>366</v>
      </c>
      <c r="C5" s="19">
        <f>SUM('[1]FY 2013-14'!I77:J77)</f>
        <v>3491.4300000000003</v>
      </c>
      <c r="D5" s="19">
        <f>SUM('[1]FY 2013-14'!K77:L77)</f>
        <v>1778.56</v>
      </c>
      <c r="E5" s="19">
        <f>SUM('[1]FY 2013-14'!M77:N77)</f>
        <v>302.74</v>
      </c>
      <c r="F5" s="19">
        <f>SUM('[1]FY 2013-14'!O77:P77)</f>
        <v>168.97</v>
      </c>
      <c r="G5" s="19">
        <f>SUM('[1]FY 2013-14'!Q77:R77)</f>
        <v>288.31</v>
      </c>
      <c r="H5" s="42">
        <f>SUM('[1]FY 2013-14'!S77:AA77)</f>
        <v>388.58999999999992</v>
      </c>
      <c r="I5" s="61">
        <f>ROUNDDOWN(SUM(C5:H5),0)</f>
        <v>6418</v>
      </c>
      <c r="J5" s="63">
        <f>'[1]FY 2013-14'!BA77</f>
        <v>616</v>
      </c>
      <c r="K5" s="108">
        <f t="shared" ref="K5:K27" si="0">SUM(I5:J5)</f>
        <v>7034</v>
      </c>
      <c r="M5" s="50"/>
      <c r="P5" s="52"/>
      <c r="Q5" s="54"/>
      <c r="R5" s="52"/>
      <c r="S5" s="52"/>
    </row>
    <row r="6" spans="1:19" ht="27" customHeight="1" outlineLevel="2">
      <c r="A6" s="14" t="s">
        <v>367</v>
      </c>
      <c r="B6" s="16" t="s">
        <v>368</v>
      </c>
      <c r="C6" s="19">
        <f>SUM('[1]FY 2013-14'!I78:J78)</f>
        <v>7852.29</v>
      </c>
      <c r="D6" s="19">
        <f>SUM('[1]FY 2013-14'!K78:L78)</f>
        <v>3999.72</v>
      </c>
      <c r="E6" s="19">
        <f>SUM('[1]FY 2013-14'!M78:N78)</f>
        <v>678.11</v>
      </c>
      <c r="F6" s="19">
        <f>SUM('[1]FY 2013-14'!O78:P78)</f>
        <v>376.21</v>
      </c>
      <c r="G6" s="19">
        <f>SUM('[1]FY 2013-14'!Q78:R78)</f>
        <v>644.84</v>
      </c>
      <c r="H6" s="42">
        <f>SUM('[1]FY 2013-14'!S78:AA78)</f>
        <v>866.1400000000001</v>
      </c>
      <c r="I6" s="61">
        <f t="shared" ref="I6:I27" si="1">ROUND(SUM(C6:H6),0)</f>
        <v>14417</v>
      </c>
      <c r="J6" s="63">
        <f>'[1]FY 2013-14'!BA78</f>
        <v>8</v>
      </c>
      <c r="K6" s="108">
        <f t="shared" si="0"/>
        <v>14425</v>
      </c>
      <c r="M6" s="50"/>
      <c r="P6" s="52"/>
      <c r="Q6" s="54"/>
      <c r="R6" s="52"/>
      <c r="S6" s="52"/>
    </row>
    <row r="7" spans="1:19" ht="27" customHeight="1" outlineLevel="2">
      <c r="A7" s="14" t="s">
        <v>369</v>
      </c>
      <c r="B7" s="16" t="s">
        <v>370</v>
      </c>
      <c r="C7" s="19">
        <f>SUM('[1]FY 2013-14'!I79:J79)</f>
        <v>3183.4700000000003</v>
      </c>
      <c r="D7" s="19">
        <f>SUM('[1]FY 2013-14'!K79:L79)</f>
        <v>1621.51</v>
      </c>
      <c r="E7" s="19">
        <f>SUM('[1]FY 2013-14'!M79:N79)</f>
        <v>274.35999999999996</v>
      </c>
      <c r="F7" s="19">
        <f>SUM('[1]FY 2013-14'!O79:P79)</f>
        <v>151.76</v>
      </c>
      <c r="G7" s="19">
        <f>SUM('[1]FY 2013-14'!Q79:R79)</f>
        <v>260.7</v>
      </c>
      <c r="H7" s="42">
        <f>SUM('[1]FY 2013-14'!S79:AA79)</f>
        <v>351.65000000000009</v>
      </c>
      <c r="I7" s="61">
        <f t="shared" si="1"/>
        <v>5843</v>
      </c>
      <c r="J7" s="63">
        <f>'[1]FY 2013-14'!BA79</f>
        <v>2888</v>
      </c>
      <c r="K7" s="108">
        <f t="shared" si="0"/>
        <v>8731</v>
      </c>
      <c r="M7" s="50"/>
      <c r="P7" s="52"/>
      <c r="Q7" s="54"/>
      <c r="R7" s="52"/>
      <c r="S7" s="52"/>
    </row>
    <row r="8" spans="1:19" ht="27" customHeight="1" outlineLevel="2">
      <c r="A8" s="14" t="s">
        <v>371</v>
      </c>
      <c r="B8" s="16" t="s">
        <v>372</v>
      </c>
      <c r="C8" s="19">
        <f>SUM('[1]FY 2013-14'!I80:J80)</f>
        <v>8786.44</v>
      </c>
      <c r="D8" s="19">
        <f>SUM('[1]FY 2013-14'!K80:L80)</f>
        <v>4475.68</v>
      </c>
      <c r="E8" s="19">
        <f>SUM('[1]FY 2013-14'!M80:N80)</f>
        <v>759.98</v>
      </c>
      <c r="F8" s="19">
        <f>SUM('[1]FY 2013-14'!O80:P80)</f>
        <v>422.62</v>
      </c>
      <c r="G8" s="19">
        <f>SUM('[1]FY 2013-14'!Q80:R80)</f>
        <v>723.11</v>
      </c>
      <c r="H8" s="42">
        <f>SUM('[1]FY 2013-14'!S80:AA80)</f>
        <v>972.17</v>
      </c>
      <c r="I8" s="61">
        <f t="shared" si="1"/>
        <v>16140</v>
      </c>
      <c r="J8" s="63">
        <f>'[1]FY 2013-14'!BA80</f>
        <v>13</v>
      </c>
      <c r="K8" s="108">
        <f t="shared" si="0"/>
        <v>16153</v>
      </c>
      <c r="M8" s="51"/>
      <c r="P8" s="52"/>
      <c r="Q8" s="55"/>
      <c r="R8" s="52"/>
      <c r="S8" s="52"/>
    </row>
    <row r="9" spans="1:19" ht="27" customHeight="1" outlineLevel="2">
      <c r="A9" s="14" t="s">
        <v>373</v>
      </c>
      <c r="B9" s="16" t="s">
        <v>374</v>
      </c>
      <c r="C9" s="19">
        <f>SUM('[1]FY 2013-14'!I81:J81)</f>
        <v>8998.18</v>
      </c>
      <c r="D9" s="19">
        <f>SUM('[1]FY 2013-14'!K81:L81)</f>
        <v>4583.66</v>
      </c>
      <c r="E9" s="19">
        <f>SUM('[1]FY 2013-14'!M81:N81)</f>
        <v>779.5</v>
      </c>
      <c r="F9" s="19">
        <f>SUM('[1]FY 2013-14'!O81:P81)</f>
        <v>434.48</v>
      </c>
      <c r="G9" s="19">
        <f>SUM('[1]FY 2013-14'!Q81:R81)</f>
        <v>742.1</v>
      </c>
      <c r="H9" s="42">
        <f>SUM('[1]FY 2013-14'!S81:AA81)</f>
        <v>998.63</v>
      </c>
      <c r="I9" s="61">
        <f>ROUNDDOWN(SUM(C9:H9),0)</f>
        <v>16536</v>
      </c>
      <c r="J9" s="63">
        <f>'[1]FY 2013-14'!BA81</f>
        <v>18</v>
      </c>
      <c r="K9" s="108">
        <f t="shared" si="0"/>
        <v>16554</v>
      </c>
      <c r="M9" s="51"/>
      <c r="P9" s="52"/>
      <c r="Q9" s="55"/>
      <c r="R9" s="52"/>
      <c r="S9" s="52"/>
    </row>
    <row r="10" spans="1:19" ht="27" customHeight="1" outlineLevel="2">
      <c r="A10" s="14" t="s">
        <v>375</v>
      </c>
      <c r="B10" s="16" t="s">
        <v>376</v>
      </c>
      <c r="C10" s="19">
        <f>SUM('[1]FY 2013-14'!I82:J82)</f>
        <v>3193.07</v>
      </c>
      <c r="D10" s="19">
        <f>SUM('[1]FY 2013-14'!K82:L82)</f>
        <v>1626.39</v>
      </c>
      <c r="E10" s="19">
        <f>SUM('[1]FY 2013-14'!M82:N82)</f>
        <v>275.24</v>
      </c>
      <c r="F10" s="19">
        <f>SUM('[1]FY 2013-14'!O82:P82)</f>
        <v>152.28</v>
      </c>
      <c r="G10" s="19">
        <f>SUM('[1]FY 2013-14'!Q82:R82)</f>
        <v>261.55</v>
      </c>
      <c r="H10" s="42">
        <f>SUM('[1]FY 2013-14'!S82:AA82)</f>
        <v>353.19</v>
      </c>
      <c r="I10" s="61">
        <f>ROUNDDOWN(SUM(C10:H10),0)</f>
        <v>5861</v>
      </c>
      <c r="J10" s="63">
        <f>'[1]FY 2013-14'!BA82</f>
        <v>3426</v>
      </c>
      <c r="K10" s="108">
        <f t="shared" si="0"/>
        <v>9287</v>
      </c>
      <c r="M10" s="50"/>
      <c r="P10" s="52"/>
      <c r="Q10" s="54"/>
      <c r="R10" s="52"/>
      <c r="S10" s="52"/>
    </row>
    <row r="11" spans="1:19" ht="27" customHeight="1" outlineLevel="2">
      <c r="A11" s="67" t="s">
        <v>377</v>
      </c>
      <c r="B11" s="58" t="s">
        <v>378</v>
      </c>
      <c r="C11" s="59">
        <f>SUM('[1]FY 2013-14'!I83:J83)</f>
        <v>1102.3200000000002</v>
      </c>
      <c r="D11" s="59">
        <f>SUM('[1]FY 2013-14'!K83:L83)</f>
        <v>561.47</v>
      </c>
      <c r="E11" s="59">
        <f>SUM('[1]FY 2013-14'!M83:N83)</f>
        <v>95</v>
      </c>
      <c r="F11" s="59">
        <f>SUM('[1]FY 2013-14'!O83:P83)</f>
        <v>52.53</v>
      </c>
      <c r="G11" s="59">
        <f>SUM('[1]FY 2013-14'!Q83:R83)</f>
        <v>90.26</v>
      </c>
      <c r="H11" s="60">
        <f>SUM('[1]FY 2013-14'!S83:AA83)</f>
        <v>121.08</v>
      </c>
      <c r="I11" s="61">
        <f t="shared" si="1"/>
        <v>2023</v>
      </c>
      <c r="J11" s="64">
        <f>'[1]FY 2013-14'!BA83</f>
        <v>1</v>
      </c>
      <c r="K11" s="109">
        <f t="shared" si="0"/>
        <v>2024</v>
      </c>
      <c r="L11" s="13"/>
      <c r="M11" s="50"/>
      <c r="P11" s="52"/>
      <c r="Q11" s="54"/>
      <c r="R11" s="52"/>
      <c r="S11" s="52"/>
    </row>
    <row r="12" spans="1:19" ht="27" customHeight="1" outlineLevel="2">
      <c r="A12" s="14" t="s">
        <v>379</v>
      </c>
      <c r="B12" s="16" t="s">
        <v>380</v>
      </c>
      <c r="C12" s="19">
        <f>SUM('[1]FY 2013-14'!I84:J84)</f>
        <v>6870.06</v>
      </c>
      <c r="D12" s="19">
        <f>SUM('[1]FY 2013-14'!K84:L84)</f>
        <v>3499.23</v>
      </c>
      <c r="E12" s="19">
        <f>SUM('[1]FY 2013-14'!M84:N84)</f>
        <v>591.82000000000005</v>
      </c>
      <c r="F12" s="19">
        <f>SUM('[1]FY 2013-14'!O84:P84)</f>
        <v>327.13</v>
      </c>
      <c r="G12" s="19">
        <f>SUM('[1]FY 2013-14'!Q84:R84)</f>
        <v>562.27</v>
      </c>
      <c r="H12" s="42">
        <f>SUM('[1]FY 2013-14'!S84:AA84)</f>
        <v>754.13</v>
      </c>
      <c r="I12" s="61">
        <f t="shared" si="1"/>
        <v>12605</v>
      </c>
      <c r="J12" s="63">
        <f>'[1]FY 2013-14'!BA84</f>
        <v>1</v>
      </c>
      <c r="K12" s="108">
        <f t="shared" si="0"/>
        <v>12606</v>
      </c>
      <c r="M12" s="50"/>
      <c r="P12" s="52"/>
      <c r="Q12" s="53"/>
      <c r="R12" s="52"/>
      <c r="S12" s="52"/>
    </row>
    <row r="13" spans="1:19" ht="27" customHeight="1" outlineLevel="2">
      <c r="A13" s="14" t="s">
        <v>381</v>
      </c>
      <c r="B13" s="16" t="s">
        <v>382</v>
      </c>
      <c r="C13" s="19">
        <f>SUM('[1]FY 2013-14'!I85:J85)</f>
        <v>2623.81</v>
      </c>
      <c r="D13" s="19">
        <f>SUM('[1]FY 2013-14'!K85:L85)</f>
        <v>1336.49</v>
      </c>
      <c r="E13" s="19">
        <f>SUM('[1]FY 2013-14'!M85:N85)</f>
        <v>226.60999999999999</v>
      </c>
      <c r="F13" s="19">
        <f>SUM('[1]FY 2013-14'!O85:P85)</f>
        <v>125.74000000000001</v>
      </c>
      <c r="G13" s="19">
        <f>SUM('[1]FY 2013-14'!Q85:R85)</f>
        <v>215.5</v>
      </c>
      <c r="H13" s="42">
        <f>SUM('[1]FY 2013-14'!S85:AA85)</f>
        <v>294.77999999999997</v>
      </c>
      <c r="I13" s="61">
        <f>ROUNDDOWN(SUM(C13:H13),0)</f>
        <v>4822</v>
      </c>
      <c r="J13" s="63">
        <f>'[1]FY 2013-14'!BA85</f>
        <v>8034</v>
      </c>
      <c r="K13" s="108">
        <f t="shared" si="0"/>
        <v>12856</v>
      </c>
      <c r="M13" s="51"/>
      <c r="P13" s="52"/>
      <c r="Q13" s="54"/>
      <c r="R13" s="52"/>
      <c r="S13" s="52"/>
    </row>
    <row r="14" spans="1:19" ht="27" customHeight="1" outlineLevel="2">
      <c r="A14" s="14" t="s">
        <v>383</v>
      </c>
      <c r="B14" s="16" t="s">
        <v>384</v>
      </c>
      <c r="C14" s="19">
        <f>SUM('[1]FY 2013-14'!I86:J86)</f>
        <v>4524.41</v>
      </c>
      <c r="D14" s="19">
        <f>SUM('[1]FY 2013-14'!K86:L86)</f>
        <v>2304.56</v>
      </c>
      <c r="E14" s="19">
        <f>SUM('[1]FY 2013-14'!M86:N86)</f>
        <v>390.42</v>
      </c>
      <c r="F14" s="19">
        <f>SUM('[1]FY 2013-14'!O86:P86)</f>
        <v>216.35</v>
      </c>
      <c r="G14" s="19">
        <f>SUM('[1]FY 2013-14'!Q86:R86)</f>
        <v>371.15</v>
      </c>
      <c r="H14" s="42">
        <f>SUM('[1]FY 2013-14'!S86:AA86)</f>
        <v>504.77000000000004</v>
      </c>
      <c r="I14" s="61">
        <f t="shared" si="1"/>
        <v>8312</v>
      </c>
      <c r="J14" s="63">
        <f>'[1]FY 2013-14'!BA86</f>
        <v>9807</v>
      </c>
      <c r="K14" s="108">
        <f t="shared" si="0"/>
        <v>18119</v>
      </c>
      <c r="M14" s="50"/>
      <c r="P14" s="52"/>
      <c r="Q14" s="55"/>
      <c r="R14" s="52"/>
      <c r="S14" s="52"/>
    </row>
    <row r="15" spans="1:19" ht="27" customHeight="1" outlineLevel="2">
      <c r="A15" s="14" t="s">
        <v>385</v>
      </c>
      <c r="B15" s="16" t="s">
        <v>386</v>
      </c>
      <c r="C15" s="19">
        <f>SUM('[1]FY 2013-14'!I87:J87)</f>
        <v>8287.1500000000015</v>
      </c>
      <c r="D15" s="19">
        <f>SUM('[1]FY 2013-14'!K87:L87)</f>
        <v>4221.1000000000004</v>
      </c>
      <c r="E15" s="19">
        <f>SUM('[1]FY 2013-14'!M87:N87)</f>
        <v>714.51</v>
      </c>
      <c r="F15" s="19">
        <f>SUM('[1]FY 2013-14'!O87:P87)</f>
        <v>395.45000000000005</v>
      </c>
      <c r="G15" s="19">
        <f>SUM('[1]FY 2013-14'!Q87:R87)</f>
        <v>679.05000000000007</v>
      </c>
      <c r="H15" s="42">
        <f>SUM('[1]FY 2013-14'!S87:AA87)</f>
        <v>918.43</v>
      </c>
      <c r="I15" s="61">
        <f t="shared" si="1"/>
        <v>15216</v>
      </c>
      <c r="J15" s="63">
        <f>'[1]FY 2013-14'!BA87</f>
        <v>10957</v>
      </c>
      <c r="K15" s="108">
        <f t="shared" si="0"/>
        <v>26173</v>
      </c>
      <c r="M15" s="50"/>
      <c r="P15" s="52"/>
      <c r="Q15" s="53"/>
      <c r="R15" s="52"/>
      <c r="S15" s="52"/>
    </row>
    <row r="16" spans="1:19" ht="27" customHeight="1" outlineLevel="2">
      <c r="A16" s="14" t="s">
        <v>387</v>
      </c>
      <c r="B16" s="16" t="s">
        <v>388</v>
      </c>
      <c r="C16" s="19">
        <f>SUM('[1]FY 2013-14'!I88:J88)</f>
        <v>17058.62</v>
      </c>
      <c r="D16" s="19">
        <f>SUM('[1]FY 2013-14'!K88:L88)</f>
        <v>8688.85</v>
      </c>
      <c r="E16" s="19">
        <f>SUM('[1]FY 2013-14'!M88:N88)</f>
        <v>1470.6000000000001</v>
      </c>
      <c r="F16" s="19">
        <f>SUM('[1]FY 2013-14'!O88:P88)</f>
        <v>813.76</v>
      </c>
      <c r="G16" s="19">
        <f>SUM('[1]FY 2013-14'!Q88:R88)</f>
        <v>1397.54</v>
      </c>
      <c r="H16" s="42">
        <f>SUM('[1]FY 2013-14'!S88:AA88)</f>
        <v>1888.66</v>
      </c>
      <c r="I16" s="61">
        <f t="shared" si="1"/>
        <v>31318</v>
      </c>
      <c r="J16" s="63">
        <f>'[1]FY 2013-14'!BA88</f>
        <v>20405</v>
      </c>
      <c r="K16" s="108">
        <f t="shared" si="0"/>
        <v>51723</v>
      </c>
      <c r="M16" s="50"/>
      <c r="P16" s="52"/>
      <c r="Q16" s="53"/>
      <c r="R16" s="52"/>
      <c r="S16" s="52"/>
    </row>
    <row r="17" spans="1:19" ht="27" customHeight="1" outlineLevel="2">
      <c r="A17" s="14" t="s">
        <v>389</v>
      </c>
      <c r="B17" s="16" t="s">
        <v>390</v>
      </c>
      <c r="C17" s="19">
        <f>SUM('[1]FY 2013-14'!I89:J89)</f>
        <v>11403.48</v>
      </c>
      <c r="D17" s="19">
        <f>SUM('[1]FY 2013-14'!K89:L89)</f>
        <v>5808.36</v>
      </c>
      <c r="E17" s="19">
        <f>SUM('[1]FY 2013-14'!M89:N89)</f>
        <v>982.78</v>
      </c>
      <c r="F17" s="19">
        <f>SUM('[1]FY 2013-14'!O89:P89)</f>
        <v>543.59</v>
      </c>
      <c r="G17" s="19">
        <f>SUM('[1]FY 2013-14'!Q89:R89)</f>
        <v>933.86</v>
      </c>
      <c r="H17" s="42">
        <f>SUM('[1]FY 2013-14'!S89:AA89)</f>
        <v>1259.5600000000002</v>
      </c>
      <c r="I17" s="61">
        <f t="shared" si="1"/>
        <v>20932</v>
      </c>
      <c r="J17" s="63">
        <f>'[1]FY 2013-14'!BA89</f>
        <v>10225</v>
      </c>
      <c r="K17" s="108">
        <f t="shared" si="0"/>
        <v>31157</v>
      </c>
      <c r="M17" s="50"/>
      <c r="P17" s="52"/>
      <c r="Q17" s="55"/>
      <c r="R17" s="52"/>
      <c r="S17" s="52"/>
    </row>
    <row r="18" spans="1:19" ht="27" customHeight="1" outlineLevel="2">
      <c r="A18" s="14" t="s">
        <v>391</v>
      </c>
      <c r="B18" s="16" t="s">
        <v>392</v>
      </c>
      <c r="C18" s="19">
        <f>SUM('[1]FY 2013-14'!I90:J90)</f>
        <v>2898.08</v>
      </c>
      <c r="D18" s="19">
        <f>SUM('[1]FY 2013-14'!K90:L90)</f>
        <v>1476.1200000000001</v>
      </c>
      <c r="E18" s="19">
        <f>SUM('[1]FY 2013-14'!M90:N90)</f>
        <v>249.62</v>
      </c>
      <c r="F18" s="19">
        <f>SUM('[1]FY 2013-14'!O90:P90)</f>
        <v>137.94999999999999</v>
      </c>
      <c r="G18" s="19">
        <f>SUM('[1]FY 2013-14'!Q90:R90)</f>
        <v>237.15</v>
      </c>
      <c r="H18" s="42">
        <f>SUM('[1]FY 2013-14'!S90:AA90)</f>
        <v>318.05000000000013</v>
      </c>
      <c r="I18" s="61">
        <f t="shared" si="1"/>
        <v>5317</v>
      </c>
      <c r="J18" s="63">
        <f>'[1]FY 2013-14'!BA90</f>
        <v>0</v>
      </c>
      <c r="K18" s="108">
        <f t="shared" si="0"/>
        <v>5317</v>
      </c>
      <c r="M18" s="50"/>
      <c r="P18" s="52"/>
      <c r="Q18" s="54"/>
      <c r="R18" s="52"/>
      <c r="S18" s="52"/>
    </row>
    <row r="19" spans="1:19" ht="27" customHeight="1" outlineLevel="2">
      <c r="A19" s="14" t="s">
        <v>393</v>
      </c>
      <c r="B19" s="16" t="s">
        <v>394</v>
      </c>
      <c r="C19" s="19">
        <f>SUM('[1]FY 2013-14'!I91:J91)</f>
        <v>3420.78</v>
      </c>
      <c r="D19" s="19">
        <f>SUM('[1]FY 2013-14'!K91:L91)</f>
        <v>1742.36</v>
      </c>
      <c r="E19" s="19">
        <f>SUM('[1]FY 2013-14'!M91:N91)</f>
        <v>294.69</v>
      </c>
      <c r="F19" s="19">
        <f>SUM('[1]FY 2013-14'!O91:P91)</f>
        <v>162.89999999999998</v>
      </c>
      <c r="G19" s="19">
        <f>SUM('[1]FY 2013-14'!Q91:R91)</f>
        <v>279.96999999999997</v>
      </c>
      <c r="H19" s="42">
        <f>SUM('[1]FY 2013-14'!S91:AA91)</f>
        <v>376.55000000000007</v>
      </c>
      <c r="I19" s="61">
        <f t="shared" si="1"/>
        <v>6277</v>
      </c>
      <c r="J19" s="63">
        <f>'[1]FY 2013-14'!BA91</f>
        <v>1590</v>
      </c>
      <c r="K19" s="108">
        <f t="shared" si="0"/>
        <v>7867</v>
      </c>
      <c r="M19" s="50"/>
      <c r="P19" s="52"/>
      <c r="Q19" s="54"/>
      <c r="R19" s="52"/>
      <c r="S19" s="52"/>
    </row>
    <row r="20" spans="1:19" ht="27" customHeight="1" outlineLevel="2">
      <c r="A20" s="14" t="s">
        <v>600</v>
      </c>
      <c r="B20" s="16" t="s">
        <v>395</v>
      </c>
      <c r="C20" s="19">
        <f>SUM('[1]FY 2013-14'!I92:J92)</f>
        <v>1862.48</v>
      </c>
      <c r="D20" s="19">
        <f>SUM('[1]FY 2013-14'!K92:L92)</f>
        <v>948.64</v>
      </c>
      <c r="E20" s="19">
        <f>SUM('[1]FY 2013-14'!M92:N92)</f>
        <v>160.47</v>
      </c>
      <c r="F20" s="19">
        <f>SUM('[1]FY 2013-14'!O92:P92)</f>
        <v>88.72</v>
      </c>
      <c r="G20" s="19">
        <f>SUM('[1]FY 2013-14'!Q92:R92)</f>
        <v>152.47</v>
      </c>
      <c r="H20" s="42">
        <f>SUM('[1]FY 2013-14'!S92:AA92)</f>
        <v>204.51999999999998</v>
      </c>
      <c r="I20" s="61">
        <f>ROUNDDOWN(SUM(C20:H20),0)</f>
        <v>3417</v>
      </c>
      <c r="J20" s="63">
        <f>'[1]FY 2013-14'!BA92</f>
        <v>0</v>
      </c>
      <c r="K20" s="108">
        <f t="shared" si="0"/>
        <v>3417</v>
      </c>
      <c r="M20" s="50"/>
      <c r="P20" s="52"/>
      <c r="Q20" s="54"/>
      <c r="R20" s="52"/>
      <c r="S20" s="52"/>
    </row>
    <row r="21" spans="1:19" ht="27" customHeight="1" outlineLevel="2">
      <c r="A21" s="14" t="s">
        <v>603</v>
      </c>
      <c r="B21" s="16" t="s">
        <v>396</v>
      </c>
      <c r="C21" s="19">
        <f>SUM('[1]FY 2013-14'!I93:J93)</f>
        <v>6451.9699999999993</v>
      </c>
      <c r="D21" s="19">
        <f>SUM('[1]FY 2013-14'!K93:L93)</f>
        <v>3286.28</v>
      </c>
      <c r="E21" s="19">
        <f>SUM('[1]FY 2013-14'!M93:N93)</f>
        <v>555.79999999999995</v>
      </c>
      <c r="F21" s="19">
        <f>SUM('[1]FY 2013-14'!O93:P93)</f>
        <v>307.22000000000003</v>
      </c>
      <c r="G21" s="19">
        <f>SUM('[1]FY 2013-14'!Q93:R93)</f>
        <v>528.05000000000007</v>
      </c>
      <c r="H21" s="42">
        <f>SUM('[1]FY 2013-14'!S93:AA93)</f>
        <v>710.18000000000006</v>
      </c>
      <c r="I21" s="61">
        <f t="shared" si="1"/>
        <v>11840</v>
      </c>
      <c r="J21" s="63">
        <f>'[1]FY 2013-14'!BA93</f>
        <v>2948</v>
      </c>
      <c r="K21" s="108">
        <f t="shared" si="0"/>
        <v>14788</v>
      </c>
      <c r="M21" s="50"/>
      <c r="P21" s="52"/>
      <c r="Q21" s="54"/>
      <c r="R21" s="52"/>
      <c r="S21" s="52"/>
    </row>
    <row r="22" spans="1:19" ht="27" customHeight="1" outlineLevel="2">
      <c r="A22" s="14" t="s">
        <v>599</v>
      </c>
      <c r="B22" s="16" t="s">
        <v>605</v>
      </c>
      <c r="C22" s="19">
        <f>SUM('[1]FY 2013-14'!I94:J94)</f>
        <v>855.12</v>
      </c>
      <c r="D22" s="19">
        <f>SUM('[1]FY 2013-14'!K94:L94)</f>
        <v>435.54999999999995</v>
      </c>
      <c r="E22" s="19">
        <f>SUM('[1]FY 2013-14'!M94:N94)</f>
        <v>73.63</v>
      </c>
      <c r="F22" s="19">
        <f>SUM('[1]FY 2013-14'!O94:P94)</f>
        <v>40.68</v>
      </c>
      <c r="G22" s="19">
        <f>SUM('[1]FY 2013-14'!Q94:R94)</f>
        <v>69.95</v>
      </c>
      <c r="H22" s="42">
        <f>SUM('[1]FY 2013-14'!S94:AA94)</f>
        <v>93.790000000000035</v>
      </c>
      <c r="I22" s="61">
        <f t="shared" si="1"/>
        <v>1569</v>
      </c>
      <c r="J22" s="63">
        <f>'[1]FY 2013-14'!BA94</f>
        <v>0</v>
      </c>
      <c r="K22" s="108">
        <f t="shared" si="0"/>
        <v>1569</v>
      </c>
      <c r="M22" s="50"/>
      <c r="P22" s="52"/>
      <c r="Q22" s="53"/>
      <c r="R22" s="52"/>
      <c r="S22" s="52"/>
    </row>
    <row r="23" spans="1:19" ht="27" customHeight="1" outlineLevel="2">
      <c r="A23" s="14" t="s">
        <v>604</v>
      </c>
      <c r="B23" s="16" t="s">
        <v>596</v>
      </c>
      <c r="C23" s="19">
        <f>SUM('[1]FY 2013-14'!I95:J95)</f>
        <v>2840.91</v>
      </c>
      <c r="D23" s="19">
        <f>SUM('[1]FY 2013-14'!K95:L95)</f>
        <v>1446.99</v>
      </c>
      <c r="E23" s="19">
        <f>SUM('[1]FY 2013-14'!M95:N95)</f>
        <v>244.62</v>
      </c>
      <c r="F23" s="19">
        <f>SUM('[1]FY 2013-14'!O95:P95)</f>
        <v>135.12</v>
      </c>
      <c r="G23" s="19">
        <f>SUM('[1]FY 2013-14'!Q95:R95)</f>
        <v>232.37</v>
      </c>
      <c r="H23" s="42">
        <f>SUM('[1]FY 2013-14'!S95:AA95)</f>
        <v>311.57</v>
      </c>
      <c r="I23" s="61">
        <f t="shared" si="1"/>
        <v>5212</v>
      </c>
      <c r="J23" s="63">
        <f>'[1]FY 2013-14'!BA95</f>
        <v>0</v>
      </c>
      <c r="K23" s="108">
        <f t="shared" si="0"/>
        <v>5212</v>
      </c>
      <c r="M23" s="50"/>
      <c r="P23" s="52"/>
      <c r="Q23" s="54"/>
      <c r="R23" s="52"/>
      <c r="S23" s="52"/>
    </row>
    <row r="24" spans="1:19" ht="27" customHeight="1" outlineLevel="2">
      <c r="A24" s="14" t="s">
        <v>598</v>
      </c>
      <c r="B24" s="16" t="s">
        <v>606</v>
      </c>
      <c r="C24" s="19">
        <f>SUM('[1]FY 2013-14'!I96:J96)</f>
        <v>4788.7</v>
      </c>
      <c r="D24" s="19">
        <f>SUM('[1]FY 2013-14'!K96:L96)</f>
        <v>2439.08</v>
      </c>
      <c r="E24" s="19">
        <f>SUM('[1]FY 2013-14'!M96:N96)</f>
        <v>412.33000000000004</v>
      </c>
      <c r="F24" s="19">
        <f>SUM('[1]FY 2013-14'!O96:P96)</f>
        <v>227.77</v>
      </c>
      <c r="G24" s="19">
        <f>SUM('[1]FY 2013-14'!Q96:R96)</f>
        <v>391.68</v>
      </c>
      <c r="H24" s="42">
        <f>SUM('[1]FY 2013-14'!S96:AA96)</f>
        <v>525.18999999999994</v>
      </c>
      <c r="I24" s="61">
        <f t="shared" si="1"/>
        <v>8785</v>
      </c>
      <c r="J24" s="63">
        <f>'[1]FY 2013-14'!BA96</f>
        <v>0</v>
      </c>
      <c r="K24" s="108">
        <f t="shared" si="0"/>
        <v>8785</v>
      </c>
      <c r="M24" s="51"/>
      <c r="P24" s="52"/>
      <c r="Q24" s="53"/>
      <c r="R24" s="52"/>
      <c r="S24" s="52"/>
    </row>
    <row r="25" spans="1:19" ht="27" customHeight="1" outlineLevel="2">
      <c r="A25" s="14" t="s">
        <v>597</v>
      </c>
      <c r="B25" s="16" t="s">
        <v>593</v>
      </c>
      <c r="C25" s="19">
        <f>SUM('[1]FY 2013-14'!I97:J97)</f>
        <v>3106.95</v>
      </c>
      <c r="D25" s="19">
        <f>SUM('[1]FY 2013-14'!K97:L97)</f>
        <v>1582.5</v>
      </c>
      <c r="E25" s="19">
        <f>SUM('[1]FY 2013-14'!M97:N97)</f>
        <v>267.53000000000003</v>
      </c>
      <c r="F25" s="19">
        <f>SUM('[1]FY 2013-14'!O97:P97)</f>
        <v>147.78</v>
      </c>
      <c r="G25" s="19">
        <f>SUM('[1]FY 2013-14'!Q97:R97)</f>
        <v>254.13</v>
      </c>
      <c r="H25" s="42">
        <f>SUM('[1]FY 2013-14'!S97:AA97)</f>
        <v>340.76000000000005</v>
      </c>
      <c r="I25" s="61">
        <f t="shared" si="1"/>
        <v>5700</v>
      </c>
      <c r="J25" s="63">
        <f>'[1]FY 2013-14'!BA97</f>
        <v>0</v>
      </c>
      <c r="K25" s="108">
        <f t="shared" si="0"/>
        <v>5700</v>
      </c>
      <c r="M25" s="50"/>
      <c r="P25" s="52"/>
      <c r="Q25" s="55"/>
      <c r="R25" s="52"/>
      <c r="S25" s="52"/>
    </row>
    <row r="26" spans="1:19" s="13" customFormat="1" ht="27" customHeight="1" outlineLevel="2">
      <c r="A26" s="14" t="s">
        <v>602</v>
      </c>
      <c r="B26" s="16" t="s">
        <v>595</v>
      </c>
      <c r="C26" s="19">
        <f>SUM('[1]FY 2013-14'!I98:J98)</f>
        <v>1539.22</v>
      </c>
      <c r="D26" s="19">
        <f>SUM('[1]FY 2013-14'!K98:L98)</f>
        <v>783.99</v>
      </c>
      <c r="E26" s="19">
        <f>SUM('[1]FY 2013-14'!M98:N98)</f>
        <v>132.53</v>
      </c>
      <c r="F26" s="19">
        <f>SUM('[1]FY 2013-14'!O98:P98)</f>
        <v>73.210000000000008</v>
      </c>
      <c r="G26" s="19">
        <f>SUM('[1]FY 2013-14'!Q98:R98)</f>
        <v>125.89999999999999</v>
      </c>
      <c r="H26" s="42">
        <f>SUM('[1]FY 2013-14'!S98:AA98)</f>
        <v>168.81</v>
      </c>
      <c r="I26" s="61">
        <f t="shared" si="1"/>
        <v>2824</v>
      </c>
      <c r="J26" s="63">
        <f>'[1]FY 2013-14'!BA98</f>
        <v>0</v>
      </c>
      <c r="K26" s="108">
        <f t="shared" si="0"/>
        <v>2824</v>
      </c>
      <c r="L26" s="7"/>
      <c r="M26" s="50"/>
      <c r="P26" s="56"/>
      <c r="Q26" s="54"/>
      <c r="R26" s="52"/>
      <c r="S26" s="56"/>
    </row>
    <row r="27" spans="1:19" s="13" customFormat="1" ht="27" customHeight="1" outlineLevel="2" thickBot="1">
      <c r="A27" s="67" t="s">
        <v>601</v>
      </c>
      <c r="B27" s="58" t="s">
        <v>594</v>
      </c>
      <c r="C27" s="59">
        <f>SUM('[1]FY 2013-14'!I99:J99)</f>
        <v>1187.67</v>
      </c>
      <c r="D27" s="59">
        <f>SUM('[1]FY 2013-14'!K99:L99)</f>
        <v>604.92999999999995</v>
      </c>
      <c r="E27" s="59">
        <f>SUM('[1]FY 2013-14'!M99:N99)</f>
        <v>102.27000000000001</v>
      </c>
      <c r="F27" s="59">
        <f>SUM('[1]FY 2013-14'!O99:P99)</f>
        <v>56.49</v>
      </c>
      <c r="G27" s="59">
        <f>SUM('[1]FY 2013-14'!Q99:R99)</f>
        <v>97.14</v>
      </c>
      <c r="H27" s="60">
        <f>SUM('[1]FY 2013-14'!S99:AA99)</f>
        <v>130.26999999999998</v>
      </c>
      <c r="I27" s="61">
        <f t="shared" si="1"/>
        <v>2179</v>
      </c>
      <c r="J27" s="65">
        <f>'[1]FY 2013-14'!BA99</f>
        <v>0</v>
      </c>
      <c r="K27" s="110">
        <f t="shared" si="0"/>
        <v>2179</v>
      </c>
      <c r="M27" s="50"/>
      <c r="P27" s="56"/>
      <c r="Q27" s="55"/>
      <c r="R27" s="52"/>
      <c r="S27" s="56"/>
    </row>
    <row r="28" spans="1:19" s="12" customFormat="1" ht="27" customHeight="1" outlineLevel="1" thickTop="1" thickBot="1">
      <c r="A28" s="125" t="s">
        <v>500</v>
      </c>
      <c r="B28" s="126"/>
      <c r="C28" s="28">
        <f t="shared" ref="C28:H28" si="2">SUBTOTAL(9,C4:C27)</f>
        <v>123187.61999999997</v>
      </c>
      <c r="D28" s="28">
        <f t="shared" si="2"/>
        <v>62746.69</v>
      </c>
      <c r="E28" s="28">
        <f t="shared" si="2"/>
        <v>10626.49</v>
      </c>
      <c r="F28" s="28">
        <f t="shared" si="2"/>
        <v>5885.7000000000007</v>
      </c>
      <c r="G28" s="28">
        <f t="shared" si="2"/>
        <v>10100.909999999998</v>
      </c>
      <c r="H28" s="81">
        <f t="shared" si="2"/>
        <v>13605.210000000001</v>
      </c>
      <c r="I28" s="80">
        <f>SUM(I4:I27)</f>
        <v>226152</v>
      </c>
      <c r="J28" s="45">
        <f t="shared" ref="J28" si="3">SUM(J4:J27)</f>
        <v>70942</v>
      </c>
      <c r="K28" s="79">
        <f>SUM(I28:J28)</f>
        <v>297094</v>
      </c>
      <c r="M28" s="68"/>
      <c r="P28" s="57"/>
      <c r="Q28" s="57"/>
      <c r="R28" s="52"/>
      <c r="S28" s="57"/>
    </row>
    <row r="29" spans="1:19" ht="27" customHeight="1" outlineLevel="2" thickTop="1">
      <c r="A29" s="14" t="s">
        <v>397</v>
      </c>
      <c r="B29" s="16" t="s">
        <v>398</v>
      </c>
      <c r="C29" s="19">
        <f>SUM('[1]FY 2013-14'!I102:J102)</f>
        <v>3536.09</v>
      </c>
      <c r="D29" s="19">
        <f>SUM('[1]FY 2013-14'!K102:L102)</f>
        <v>1801.16</v>
      </c>
      <c r="E29" s="19">
        <f>SUM('[1]FY 2013-14'!M102:N102)</f>
        <v>305.23</v>
      </c>
      <c r="F29" s="19">
        <f>SUM('[1]FY 2013-14'!O102:P102)</f>
        <v>169.23</v>
      </c>
      <c r="G29" s="19">
        <f>SUM('[1]FY 2013-14'!Q102:R102)</f>
        <v>290.20999999999998</v>
      </c>
      <c r="H29" s="42">
        <f>SUM('[1]FY 2013-14'!S102:AA102)</f>
        <v>389.68999999999994</v>
      </c>
      <c r="I29" s="72">
        <f t="shared" ref="I29:I32" si="4">ROUND(SUM(C29:H29),0)</f>
        <v>6492</v>
      </c>
      <c r="J29" s="71">
        <f>'[1]FY 2013-14'!BA102</f>
        <v>3</v>
      </c>
      <c r="K29" s="111">
        <f>SUM(I29:J29)</f>
        <v>6495</v>
      </c>
      <c r="M29" s="69"/>
      <c r="N29" s="53"/>
      <c r="O29" s="52"/>
      <c r="P29" s="52"/>
      <c r="Q29" s="52"/>
      <c r="R29" s="52"/>
      <c r="S29" s="52"/>
    </row>
    <row r="30" spans="1:19" ht="27" customHeight="1" outlineLevel="2">
      <c r="A30" s="14" t="s">
        <v>399</v>
      </c>
      <c r="B30" s="16" t="s">
        <v>400</v>
      </c>
      <c r="C30" s="19">
        <f>SUM('[1]FY 2013-14'!I103:J103)</f>
        <v>4466.37</v>
      </c>
      <c r="D30" s="19">
        <f>SUM('[1]FY 2013-14'!K103:L103)</f>
        <v>2274.94</v>
      </c>
      <c r="E30" s="19">
        <f>SUM('[1]FY 2013-14'!M103:N103)</f>
        <v>384.93</v>
      </c>
      <c r="F30" s="19">
        <f>SUM('[1]FY 2013-14'!O103:P103)</f>
        <v>212.91</v>
      </c>
      <c r="G30" s="19">
        <f>SUM('[1]FY 2013-14'!Q103:R103)</f>
        <v>365.77000000000004</v>
      </c>
      <c r="H30" s="42">
        <f>SUM('[1]FY 2013-14'!S103:AA103)</f>
        <v>490.69000000000005</v>
      </c>
      <c r="I30" s="73">
        <f t="shared" si="4"/>
        <v>8196</v>
      </c>
      <c r="J30" s="74">
        <f>'[1]FY 2013-14'!BA103</f>
        <v>4</v>
      </c>
      <c r="K30" s="112">
        <f t="shared" ref="K30:K87" si="5">SUM(I30:J30)</f>
        <v>8200</v>
      </c>
      <c r="M30" s="69"/>
      <c r="N30" s="55"/>
      <c r="O30" s="52"/>
      <c r="P30" s="52"/>
      <c r="Q30" s="52"/>
      <c r="R30" s="52"/>
      <c r="S30" s="52"/>
    </row>
    <row r="31" spans="1:19" ht="27" customHeight="1" outlineLevel="2">
      <c r="A31" s="14" t="s">
        <v>401</v>
      </c>
      <c r="B31" s="16" t="s">
        <v>402</v>
      </c>
      <c r="C31" s="19">
        <f>SUM('[1]FY 2013-14'!I104:J104)</f>
        <v>4627.96</v>
      </c>
      <c r="D31" s="19">
        <f>SUM('[1]FY 2013-14'!K104:L104)</f>
        <v>2357.2599999999998</v>
      </c>
      <c r="E31" s="19">
        <f>SUM('[1]FY 2013-14'!M104:N104)</f>
        <v>398.88</v>
      </c>
      <c r="F31" s="19">
        <f>SUM('[1]FY 2013-14'!O104:P104)</f>
        <v>220.64</v>
      </c>
      <c r="G31" s="19">
        <f>SUM('[1]FY 2013-14'!Q104:R104)</f>
        <v>379.02</v>
      </c>
      <c r="H31" s="42">
        <f>SUM('[1]FY 2013-14'!S104:AA104)</f>
        <v>508.5</v>
      </c>
      <c r="I31" s="73">
        <f t="shared" si="4"/>
        <v>8492</v>
      </c>
      <c r="J31" s="74">
        <f>'[1]FY 2013-14'!BA104</f>
        <v>3</v>
      </c>
      <c r="K31" s="112">
        <f t="shared" si="5"/>
        <v>8495</v>
      </c>
      <c r="M31" s="70"/>
      <c r="N31" s="53"/>
      <c r="O31" s="52"/>
      <c r="P31" s="52"/>
      <c r="Q31" s="52"/>
      <c r="R31" s="52"/>
      <c r="S31" s="52"/>
    </row>
    <row r="32" spans="1:19" ht="27" customHeight="1" outlineLevel="2">
      <c r="A32" s="14" t="s">
        <v>403</v>
      </c>
      <c r="B32" s="16" t="s">
        <v>404</v>
      </c>
      <c r="C32" s="19">
        <f>SUM('[1]FY 2013-14'!I105:J105)</f>
        <v>7271.1600000000008</v>
      </c>
      <c r="D32" s="19">
        <f>SUM('[1]FY 2013-14'!K105:L105)</f>
        <v>3703.64</v>
      </c>
      <c r="E32" s="19">
        <f>SUM('[1]FY 2013-14'!M105:N105)</f>
        <v>627.34</v>
      </c>
      <c r="F32" s="19">
        <f>SUM('[1]FY 2013-14'!O105:P105)</f>
        <v>347.55</v>
      </c>
      <c r="G32" s="19">
        <f>SUM('[1]FY 2013-14'!Q105:R105)</f>
        <v>596.35</v>
      </c>
      <c r="H32" s="42">
        <f>SUM('[1]FY 2013-14'!S105:AA105)</f>
        <v>800.55</v>
      </c>
      <c r="I32" s="73">
        <f t="shared" si="4"/>
        <v>13347</v>
      </c>
      <c r="J32" s="74">
        <f>'[1]FY 2013-14'!BA105</f>
        <v>4</v>
      </c>
      <c r="K32" s="112">
        <f t="shared" si="5"/>
        <v>13351</v>
      </c>
      <c r="M32" s="69"/>
      <c r="N32" s="54"/>
      <c r="O32" s="52"/>
      <c r="P32" s="52"/>
      <c r="Q32" s="52"/>
      <c r="R32" s="52"/>
      <c r="S32" s="52"/>
    </row>
    <row r="33" spans="1:19" ht="27" customHeight="1" outlineLevel="2">
      <c r="A33" s="14" t="s">
        <v>405</v>
      </c>
      <c r="B33" s="16" t="s">
        <v>406</v>
      </c>
      <c r="C33" s="19">
        <f>SUM('[1]FY 2013-14'!I106:J106)</f>
        <v>5046.07</v>
      </c>
      <c r="D33" s="19">
        <f>SUM('[1]FY 2013-14'!K106:L106)</f>
        <v>2570.2199999999998</v>
      </c>
      <c r="E33" s="19">
        <f>SUM('[1]FY 2013-14'!M106:N106)</f>
        <v>434.90000000000003</v>
      </c>
      <c r="F33" s="19">
        <f>SUM('[1]FY 2013-14'!O106:P106)</f>
        <v>240.56</v>
      </c>
      <c r="G33" s="19">
        <f>SUM('[1]FY 2013-14'!Q106:R106)</f>
        <v>413.25</v>
      </c>
      <c r="H33" s="42">
        <f>SUM('[1]FY 2013-14'!S106:AA106)</f>
        <v>544.42999999999972</v>
      </c>
      <c r="I33" s="73">
        <v>0</v>
      </c>
      <c r="J33" s="74">
        <v>0</v>
      </c>
      <c r="K33" s="112">
        <v>0</v>
      </c>
      <c r="M33" s="70"/>
      <c r="N33" s="53"/>
      <c r="O33" s="52"/>
      <c r="P33" s="52"/>
      <c r="Q33" s="52"/>
      <c r="R33" s="52"/>
      <c r="S33" s="52"/>
    </row>
    <row r="34" spans="1:19" ht="27" customHeight="1" outlineLevel="2">
      <c r="A34" s="14" t="s">
        <v>407</v>
      </c>
      <c r="B34" s="16" t="s">
        <v>408</v>
      </c>
      <c r="C34" s="19">
        <f>SUM('[1]FY 2013-14'!I107:J107)</f>
        <v>6452.4199999999992</v>
      </c>
      <c r="D34" s="19">
        <f>SUM('[1]FY 2013-14'!K107:L107)</f>
        <v>3286.54</v>
      </c>
      <c r="E34" s="19">
        <f>SUM('[1]FY 2013-14'!M107:N107)</f>
        <v>556.05999999999995</v>
      </c>
      <c r="F34" s="19">
        <f>SUM('[1]FY 2013-14'!O107:P107)</f>
        <v>307.54000000000002</v>
      </c>
      <c r="G34" s="19">
        <f>SUM('[1]FY 2013-14'!Q107:R107)</f>
        <v>528.37</v>
      </c>
      <c r="H34" s="42">
        <f>SUM('[1]FY 2013-14'!S107:AA107)</f>
        <v>708.82999999999981</v>
      </c>
      <c r="I34" s="73">
        <f t="shared" ref="I34:I87" si="6">ROUND(SUM(C34:H34),0)</f>
        <v>11840</v>
      </c>
      <c r="J34" s="74">
        <f>'[1]FY 2013-14'!BA107</f>
        <v>3</v>
      </c>
      <c r="K34" s="112">
        <f t="shared" si="5"/>
        <v>11843</v>
      </c>
      <c r="M34" s="52"/>
      <c r="N34" s="54"/>
      <c r="O34" s="52"/>
      <c r="P34" s="52"/>
      <c r="Q34" s="52"/>
      <c r="R34" s="52"/>
      <c r="S34" s="52"/>
    </row>
    <row r="35" spans="1:19" ht="27" customHeight="1" outlineLevel="2">
      <c r="A35" s="14" t="s">
        <v>409</v>
      </c>
      <c r="B35" s="16" t="s">
        <v>410</v>
      </c>
      <c r="C35" s="19">
        <f>SUM('[1]FY 2013-14'!I108:J108)</f>
        <v>5170.9399999999996</v>
      </c>
      <c r="D35" s="19">
        <f>SUM('[1]FY 2013-14'!K108:L108)</f>
        <v>2633.89</v>
      </c>
      <c r="E35" s="19">
        <f>SUM('[1]FY 2013-14'!M108:N108)</f>
        <v>446.28999999999996</v>
      </c>
      <c r="F35" s="19">
        <f>SUM('[1]FY 2013-14'!O108:P108)</f>
        <v>247.39000000000001</v>
      </c>
      <c r="G35" s="19">
        <f>SUM('[1]FY 2013-14'!Q108:R108)</f>
        <v>424.29999999999995</v>
      </c>
      <c r="H35" s="42">
        <f>SUM('[1]FY 2013-14'!S108:AA108)</f>
        <v>569.71000000000015</v>
      </c>
      <c r="I35" s="73">
        <f t="shared" si="6"/>
        <v>9493</v>
      </c>
      <c r="J35" s="74">
        <f>'[1]FY 2013-14'!BA108</f>
        <v>4</v>
      </c>
      <c r="K35" s="112">
        <f t="shared" si="5"/>
        <v>9497</v>
      </c>
      <c r="M35" s="52"/>
      <c r="N35" s="54"/>
      <c r="O35" s="52"/>
      <c r="P35" s="52"/>
      <c r="Q35" s="52"/>
      <c r="R35" s="52"/>
      <c r="S35" s="52"/>
    </row>
    <row r="36" spans="1:19" ht="27" customHeight="1" outlineLevel="2">
      <c r="A36" s="14" t="s">
        <v>411</v>
      </c>
      <c r="B36" s="16" t="s">
        <v>412</v>
      </c>
      <c r="C36" s="19">
        <f>SUM('[1]FY 2013-14'!I109:J109)</f>
        <v>11146.43</v>
      </c>
      <c r="D36" s="19">
        <f>SUM('[1]FY 2013-14'!K109:L109)</f>
        <v>5677.41</v>
      </c>
      <c r="E36" s="19">
        <f>SUM('[1]FY 2013-14'!M109:N109)</f>
        <v>960.41</v>
      </c>
      <c r="F36" s="19">
        <f>SUM('[1]FY 2013-14'!O109:P109)</f>
        <v>531.03</v>
      </c>
      <c r="G36" s="19">
        <f>SUM('[1]FY 2013-14'!Q109:R109)</f>
        <v>912.52</v>
      </c>
      <c r="H36" s="42">
        <f>SUM('[1]FY 2013-14'!S109:AA109)</f>
        <v>1224.0099999999998</v>
      </c>
      <c r="I36" s="73">
        <f t="shared" si="6"/>
        <v>20452</v>
      </c>
      <c r="J36" s="74">
        <f>'[1]FY 2013-14'!BA109</f>
        <v>4</v>
      </c>
      <c r="K36" s="112">
        <f t="shared" si="5"/>
        <v>20456</v>
      </c>
      <c r="M36" s="52"/>
      <c r="N36" s="54"/>
      <c r="O36" s="52"/>
      <c r="P36" s="52"/>
      <c r="Q36" s="52"/>
      <c r="R36" s="52"/>
      <c r="S36" s="52"/>
    </row>
    <row r="37" spans="1:19" ht="27" customHeight="1" outlineLevel="2">
      <c r="A37" s="14" t="s">
        <v>413</v>
      </c>
      <c r="B37" s="16" t="s">
        <v>414</v>
      </c>
      <c r="C37" s="19">
        <f>SUM('[1]FY 2013-14'!I110:J110)</f>
        <v>2119.2399999999998</v>
      </c>
      <c r="D37" s="19">
        <f>SUM('[1]FY 2013-14'!K110:L110)</f>
        <v>1079.43</v>
      </c>
      <c r="E37" s="19">
        <f>SUM('[1]FY 2013-14'!M110:N110)</f>
        <v>182.68</v>
      </c>
      <c r="F37" s="19">
        <f>SUM('[1]FY 2013-14'!O110:P110)</f>
        <v>101.07</v>
      </c>
      <c r="G37" s="19">
        <f>SUM('[1]FY 2013-14'!Q110:R110)</f>
        <v>173.6</v>
      </c>
      <c r="H37" s="42">
        <f>SUM('[1]FY 2013-14'!S110:AA110)</f>
        <v>232.93000000000004</v>
      </c>
      <c r="I37" s="73">
        <f t="shared" si="6"/>
        <v>3889</v>
      </c>
      <c r="J37" s="74">
        <f>'[1]FY 2013-14'!BA110</f>
        <v>1</v>
      </c>
      <c r="K37" s="112">
        <f t="shared" si="5"/>
        <v>3890</v>
      </c>
      <c r="M37" s="52"/>
      <c r="N37" s="54"/>
      <c r="O37" s="52"/>
      <c r="P37" s="52"/>
      <c r="Q37" s="52"/>
      <c r="R37" s="52"/>
      <c r="S37" s="52"/>
    </row>
    <row r="38" spans="1:19" ht="27" customHeight="1" outlineLevel="2">
      <c r="A38" s="14" t="s">
        <v>415</v>
      </c>
      <c r="B38" s="16" t="s">
        <v>416</v>
      </c>
      <c r="C38" s="19">
        <f>SUM('[1]FY 2013-14'!I111:J111)</f>
        <v>5815.77</v>
      </c>
      <c r="D38" s="19">
        <f>SUM('[1]FY 2013-14'!K111:L111)</f>
        <v>2962.27</v>
      </c>
      <c r="E38" s="19">
        <f>SUM('[1]FY 2013-14'!M111:N111)</f>
        <v>501.21999999999997</v>
      </c>
      <c r="F38" s="19">
        <f>SUM('[1]FY 2013-14'!O111:P111)</f>
        <v>277.23</v>
      </c>
      <c r="G38" s="19">
        <f>SUM('[1]FY 2013-14'!Q111:R111)</f>
        <v>476.27000000000004</v>
      </c>
      <c r="H38" s="42">
        <f>SUM('[1]FY 2013-14'!S111:AA111)</f>
        <v>638.93000000000006</v>
      </c>
      <c r="I38" s="73">
        <f t="shared" si="6"/>
        <v>10672</v>
      </c>
      <c r="J38" s="74">
        <f>'[1]FY 2013-14'!BA111</f>
        <v>2</v>
      </c>
      <c r="K38" s="112">
        <f t="shared" si="5"/>
        <v>10674</v>
      </c>
      <c r="M38" s="52"/>
      <c r="N38" s="54"/>
      <c r="O38" s="52"/>
      <c r="P38" s="52"/>
      <c r="Q38" s="52"/>
      <c r="R38" s="52"/>
      <c r="S38" s="52"/>
    </row>
    <row r="39" spans="1:19" ht="27" customHeight="1" outlineLevel="2">
      <c r="A39" s="14" t="s">
        <v>417</v>
      </c>
      <c r="B39" s="16" t="s">
        <v>418</v>
      </c>
      <c r="C39" s="19">
        <f>SUM('[1]FY 2013-14'!I112:J112)</f>
        <v>5663.66</v>
      </c>
      <c r="D39" s="19">
        <f>SUM('[1]FY 2013-14'!K112:L112)</f>
        <v>2884.7799999999997</v>
      </c>
      <c r="E39" s="19">
        <f>SUM('[1]FY 2013-14'!M112:N112)</f>
        <v>488.08</v>
      </c>
      <c r="F39" s="19">
        <f>SUM('[1]FY 2013-14'!O112:P112)</f>
        <v>269.94</v>
      </c>
      <c r="G39" s="19">
        <f>SUM('[1]FY 2013-14'!Q112:R112)</f>
        <v>463.77</v>
      </c>
      <c r="H39" s="42">
        <f>SUM('[1]FY 2013-14'!S112:AA112)</f>
        <v>622.13999999999987</v>
      </c>
      <c r="I39" s="73">
        <f t="shared" si="6"/>
        <v>10392</v>
      </c>
      <c r="J39" s="74">
        <f>'[1]FY 2013-14'!BA112</f>
        <v>2</v>
      </c>
      <c r="K39" s="112">
        <f t="shared" si="5"/>
        <v>10394</v>
      </c>
      <c r="M39" s="52"/>
      <c r="N39" s="54"/>
      <c r="O39" s="52"/>
      <c r="P39" s="52"/>
      <c r="Q39" s="52"/>
      <c r="R39" s="52"/>
      <c r="S39" s="52"/>
    </row>
    <row r="40" spans="1:19" ht="27" customHeight="1" outlineLevel="2">
      <c r="A40" s="14" t="s">
        <v>419</v>
      </c>
      <c r="B40" s="16" t="s">
        <v>420</v>
      </c>
      <c r="C40" s="19">
        <f>SUM('[1]FY 2013-14'!I113:J113)</f>
        <v>8381.4299999999985</v>
      </c>
      <c r="D40" s="19">
        <f>SUM('[1]FY 2013-14'!K113:L113)</f>
        <v>4269.0700000000006</v>
      </c>
      <c r="E40" s="19">
        <f>SUM('[1]FY 2013-14'!M113:N113)</f>
        <v>722.2700000000001</v>
      </c>
      <c r="F40" s="19">
        <f>SUM('[1]FY 2013-14'!O113:P113)</f>
        <v>399.44</v>
      </c>
      <c r="G40" s="19">
        <f>SUM('[1]FY 2013-14'!Q113:R113)</f>
        <v>686.29</v>
      </c>
      <c r="H40" s="42">
        <f>SUM('[1]FY 2013-14'!S113:AA113)</f>
        <v>925.11000000000013</v>
      </c>
      <c r="I40" s="73">
        <f t="shared" si="6"/>
        <v>15384</v>
      </c>
      <c r="J40" s="74">
        <f>'[1]FY 2013-14'!BA113</f>
        <v>6763</v>
      </c>
      <c r="K40" s="112">
        <f t="shared" si="5"/>
        <v>22147</v>
      </c>
      <c r="M40" s="52"/>
      <c r="N40" s="54"/>
      <c r="O40" s="52"/>
    </row>
    <row r="41" spans="1:19" ht="27" customHeight="1" outlineLevel="2">
      <c r="A41" s="14" t="s">
        <v>421</v>
      </c>
      <c r="B41" s="16" t="s">
        <v>422</v>
      </c>
      <c r="C41" s="19">
        <f>SUM('[1]FY 2013-14'!I114:J114)</f>
        <v>5049.91</v>
      </c>
      <c r="D41" s="19">
        <f>SUM('[1]FY 2013-14'!K114:L114)</f>
        <v>2572.3799999999997</v>
      </c>
      <c r="E41" s="19">
        <f>SUM('[1]FY 2013-14'!M114:N114)</f>
        <v>437.06</v>
      </c>
      <c r="F41" s="19">
        <f>SUM('[1]FY 2013-14'!O114:P114)</f>
        <v>243.27</v>
      </c>
      <c r="G41" s="19">
        <f>SUM('[1]FY 2013-14'!Q114:R114)</f>
        <v>415.94</v>
      </c>
      <c r="H41" s="42">
        <f>SUM('[1]FY 2013-14'!S114:AA114)</f>
        <v>576.74</v>
      </c>
      <c r="I41" s="73">
        <f t="shared" si="6"/>
        <v>9295</v>
      </c>
      <c r="J41" s="74">
        <f>'[1]FY 2013-14'!BA114</f>
        <v>26257</v>
      </c>
      <c r="K41" s="112">
        <f t="shared" si="5"/>
        <v>35552</v>
      </c>
      <c r="M41" s="52"/>
      <c r="N41" s="54"/>
      <c r="O41" s="52"/>
    </row>
    <row r="42" spans="1:19" ht="27" customHeight="1" outlineLevel="2">
      <c r="A42" s="14" t="s">
        <v>423</v>
      </c>
      <c r="B42" s="16" t="s">
        <v>424</v>
      </c>
      <c r="C42" s="19">
        <f>SUM('[1]FY 2013-14'!I115:J115)</f>
        <v>4485.2999999999993</v>
      </c>
      <c r="D42" s="19">
        <f>SUM('[1]FY 2013-14'!K115:L115)</f>
        <v>2284.58</v>
      </c>
      <c r="E42" s="19">
        <f>SUM('[1]FY 2013-14'!M115:N115)</f>
        <v>386.52000000000004</v>
      </c>
      <c r="F42" s="19">
        <f>SUM('[1]FY 2013-14'!O115:P115)</f>
        <v>213.77</v>
      </c>
      <c r="G42" s="19">
        <f>SUM('[1]FY 2013-14'!Q115:R115)</f>
        <v>367.28</v>
      </c>
      <c r="H42" s="42">
        <f>SUM('[1]FY 2013-14'!S115:AA115)</f>
        <v>495.08000000000004</v>
      </c>
      <c r="I42" s="73">
        <f t="shared" si="6"/>
        <v>8233</v>
      </c>
      <c r="J42" s="74">
        <f>'[1]FY 2013-14'!BA115</f>
        <v>3646</v>
      </c>
      <c r="K42" s="112">
        <f t="shared" si="5"/>
        <v>11879</v>
      </c>
      <c r="M42" s="52"/>
      <c r="N42" s="54"/>
      <c r="O42" s="52"/>
    </row>
    <row r="43" spans="1:19" ht="27" customHeight="1" outlineLevel="2">
      <c r="A43" s="14" t="s">
        <v>425</v>
      </c>
      <c r="B43" s="16" t="s">
        <v>426</v>
      </c>
      <c r="C43" s="19">
        <f>SUM('[1]FY 2013-14'!I116:J116)</f>
        <v>6870.55</v>
      </c>
      <c r="D43" s="19">
        <f>SUM('[1]FY 2013-14'!K116:L116)</f>
        <v>3499.51</v>
      </c>
      <c r="E43" s="19">
        <f>SUM('[1]FY 2013-14'!M116:N116)</f>
        <v>592.1</v>
      </c>
      <c r="F43" s="19">
        <f>SUM('[1]FY 2013-14'!O116:P116)</f>
        <v>327.48</v>
      </c>
      <c r="G43" s="19">
        <f>SUM('[1]FY 2013-14'!Q116:R116)</f>
        <v>562.61</v>
      </c>
      <c r="H43" s="42">
        <f>SUM('[1]FY 2013-14'!S116:AA116)</f>
        <v>754.77</v>
      </c>
      <c r="I43" s="73">
        <f t="shared" si="6"/>
        <v>12607</v>
      </c>
      <c r="J43" s="74">
        <f>'[1]FY 2013-14'!BA116</f>
        <v>3</v>
      </c>
      <c r="K43" s="112">
        <f t="shared" si="5"/>
        <v>12610</v>
      </c>
      <c r="M43" s="52"/>
      <c r="N43" s="54"/>
      <c r="O43" s="52"/>
    </row>
    <row r="44" spans="1:19" ht="27" customHeight="1" outlineLevel="2">
      <c r="A44" s="14" t="s">
        <v>427</v>
      </c>
      <c r="B44" s="16" t="s">
        <v>428</v>
      </c>
      <c r="C44" s="19">
        <f>SUM('[1]FY 2013-14'!I117:J117)</f>
        <v>4038.69</v>
      </c>
      <c r="D44" s="19">
        <f>SUM('[1]FY 2013-14'!K117:L117)</f>
        <v>2057.1</v>
      </c>
      <c r="E44" s="19">
        <f>SUM('[1]FY 2013-14'!M117:N117)</f>
        <v>348.03999999999996</v>
      </c>
      <c r="F44" s="19">
        <f>SUM('[1]FY 2013-14'!O117:P117)</f>
        <v>192.48999999999998</v>
      </c>
      <c r="G44" s="19">
        <f>SUM('[1]FY 2013-14'!Q117:R117)</f>
        <v>330.71</v>
      </c>
      <c r="H44" s="42">
        <f>SUM('[1]FY 2013-14'!S117:AA117)</f>
        <v>443.64</v>
      </c>
      <c r="I44" s="73">
        <f t="shared" si="6"/>
        <v>7411</v>
      </c>
      <c r="J44" s="74">
        <f>'[1]FY 2013-14'!BA117</f>
        <v>4</v>
      </c>
      <c r="K44" s="112">
        <f t="shared" si="5"/>
        <v>7415</v>
      </c>
      <c r="M44" s="52"/>
      <c r="N44" s="54"/>
      <c r="O44" s="52"/>
    </row>
    <row r="45" spans="1:19" ht="27" customHeight="1" outlineLevel="2">
      <c r="A45" s="14" t="s">
        <v>429</v>
      </c>
      <c r="B45" s="16" t="s">
        <v>430</v>
      </c>
      <c r="C45" s="19">
        <f>SUM('[1]FY 2013-14'!I118:J118)</f>
        <v>6860.74</v>
      </c>
      <c r="D45" s="19">
        <f>SUM('[1]FY 2013-14'!K118:L118)</f>
        <v>3494.49</v>
      </c>
      <c r="E45" s="19">
        <f>SUM('[1]FY 2013-14'!M118:N118)</f>
        <v>591.11</v>
      </c>
      <c r="F45" s="19">
        <f>SUM('[1]FY 2013-14'!O118:P118)</f>
        <v>326.81</v>
      </c>
      <c r="G45" s="19">
        <f>SUM('[1]FY 2013-14'!Q118:R118)</f>
        <v>561.63</v>
      </c>
      <c r="H45" s="42">
        <f>SUM('[1]FY 2013-14'!S118:AA118)</f>
        <v>753.32</v>
      </c>
      <c r="I45" s="73">
        <f t="shared" si="6"/>
        <v>12588</v>
      </c>
      <c r="J45" s="74">
        <f>'[1]FY 2013-14'!BA118</f>
        <v>5</v>
      </c>
      <c r="K45" s="112">
        <f t="shared" si="5"/>
        <v>12593</v>
      </c>
      <c r="M45" s="52"/>
      <c r="N45" s="53"/>
      <c r="O45" s="52"/>
    </row>
    <row r="46" spans="1:19" ht="27" customHeight="1" outlineLevel="2">
      <c r="A46" s="14" t="s">
        <v>431</v>
      </c>
      <c r="B46" s="16" t="s">
        <v>432</v>
      </c>
      <c r="C46" s="19">
        <f>SUM('[1]FY 2013-14'!I119:J119)</f>
        <v>8238.5600000000013</v>
      </c>
      <c r="D46" s="19">
        <f>SUM('[1]FY 2013-14'!K119:L119)</f>
        <v>4196.2800000000007</v>
      </c>
      <c r="E46" s="19">
        <f>SUM('[1]FY 2013-14'!M119:N119)</f>
        <v>709.80000000000007</v>
      </c>
      <c r="F46" s="19">
        <f>SUM('[1]FY 2013-14'!O119:P119)</f>
        <v>392.42</v>
      </c>
      <c r="G46" s="19">
        <f>SUM('[1]FY 2013-14'!Q119:R119)</f>
        <v>674.39</v>
      </c>
      <c r="H46" s="42">
        <f>SUM('[1]FY 2013-14'!S119:AA119)</f>
        <v>904.55999999999983</v>
      </c>
      <c r="I46" s="73">
        <f t="shared" si="6"/>
        <v>15116</v>
      </c>
      <c r="J46" s="74">
        <f>'[1]FY 2013-14'!BA119</f>
        <v>8</v>
      </c>
      <c r="K46" s="112">
        <f t="shared" si="5"/>
        <v>15124</v>
      </c>
      <c r="M46" s="52"/>
      <c r="N46" s="54"/>
      <c r="O46" s="52"/>
    </row>
    <row r="47" spans="1:19" ht="27" customHeight="1" outlineLevel="2">
      <c r="A47" s="14" t="s">
        <v>433</v>
      </c>
      <c r="B47" s="16" t="s">
        <v>434</v>
      </c>
      <c r="C47" s="19">
        <f>SUM('[1]FY 2013-14'!I120:J120)</f>
        <v>7269.51</v>
      </c>
      <c r="D47" s="19">
        <f>SUM('[1]FY 2013-14'!K120:L120)</f>
        <v>3702.71</v>
      </c>
      <c r="E47" s="19">
        <f>SUM('[1]FY 2013-14'!M120:N120)</f>
        <v>626.4</v>
      </c>
      <c r="F47" s="19">
        <f>SUM('[1]FY 2013-14'!O120:P120)</f>
        <v>346.38</v>
      </c>
      <c r="G47" s="19">
        <f>SUM('[1]FY 2013-14'!Q120:R120)</f>
        <v>595.17999999999995</v>
      </c>
      <c r="H47" s="42">
        <f>SUM('[1]FY 2013-14'!S120:AA120)</f>
        <v>798.39</v>
      </c>
      <c r="I47" s="73">
        <f t="shared" si="6"/>
        <v>13339</v>
      </c>
      <c r="J47" s="74">
        <f>'[1]FY 2013-14'!BA120</f>
        <v>6</v>
      </c>
      <c r="K47" s="112">
        <f t="shared" si="5"/>
        <v>13345</v>
      </c>
      <c r="M47" s="52"/>
      <c r="N47" s="53"/>
      <c r="O47" s="52"/>
    </row>
    <row r="48" spans="1:19" ht="27" customHeight="1" outlineLevel="2">
      <c r="A48" s="14" t="s">
        <v>435</v>
      </c>
      <c r="B48" s="16" t="s">
        <v>436</v>
      </c>
      <c r="C48" s="19">
        <f>SUM('[1]FY 2013-14'!I121:J121)</f>
        <v>5634.9699999999993</v>
      </c>
      <c r="D48" s="19">
        <f>SUM('[1]FY 2013-14'!K121:L121)</f>
        <v>2870.16</v>
      </c>
      <c r="E48" s="19">
        <f>SUM('[1]FY 2013-14'!M121:N121)</f>
        <v>485.52000000000004</v>
      </c>
      <c r="F48" s="19">
        <f>SUM('[1]FY 2013-14'!O121:P121)</f>
        <v>268.44</v>
      </c>
      <c r="G48" s="19">
        <f>SUM('[1]FY 2013-14'!Q121:R121)</f>
        <v>461.3</v>
      </c>
      <c r="H48" s="42">
        <f>SUM('[1]FY 2013-14'!S121:AA121)</f>
        <v>618.76999999999987</v>
      </c>
      <c r="I48" s="73">
        <f t="shared" si="6"/>
        <v>10339</v>
      </c>
      <c r="J48" s="74">
        <f>'[1]FY 2013-14'!BA121</f>
        <v>2</v>
      </c>
      <c r="K48" s="112">
        <f t="shared" si="5"/>
        <v>10341</v>
      </c>
      <c r="M48" s="52"/>
      <c r="N48" s="54"/>
      <c r="O48" s="52"/>
    </row>
    <row r="49" spans="1:15" ht="27" customHeight="1" outlineLevel="2">
      <c r="A49" s="14" t="s">
        <v>437</v>
      </c>
      <c r="B49" s="16" t="s">
        <v>438</v>
      </c>
      <c r="C49" s="19">
        <f>SUM('[1]FY 2013-14'!I122:J122)</f>
        <v>3041.21</v>
      </c>
      <c r="D49" s="19">
        <f>SUM('[1]FY 2013-14'!K122:L122)</f>
        <v>1549.06</v>
      </c>
      <c r="E49" s="19">
        <f>SUM('[1]FY 2013-14'!M122:N122)</f>
        <v>262.22999999999996</v>
      </c>
      <c r="F49" s="19">
        <f>SUM('[1]FY 2013-14'!O122:P122)</f>
        <v>145.16</v>
      </c>
      <c r="G49" s="19">
        <f>SUM('[1]FY 2013-14'!Q122:R122)</f>
        <v>249.22</v>
      </c>
      <c r="H49" s="42">
        <f>SUM('[1]FY 2013-14'!S122:AA122)</f>
        <v>334.46</v>
      </c>
      <c r="I49" s="73">
        <f t="shared" si="6"/>
        <v>5581</v>
      </c>
      <c r="J49" s="74">
        <f>'[1]FY 2013-14'!BA122</f>
        <v>4</v>
      </c>
      <c r="K49" s="112">
        <f t="shared" si="5"/>
        <v>5585</v>
      </c>
      <c r="M49" s="52"/>
      <c r="N49" s="53"/>
      <c r="O49" s="52"/>
    </row>
    <row r="50" spans="1:15" ht="27" customHeight="1" outlineLevel="2">
      <c r="A50" s="14" t="s">
        <v>439</v>
      </c>
      <c r="B50" s="16" t="s">
        <v>440</v>
      </c>
      <c r="C50" s="19">
        <f>SUM('[1]FY 2013-14'!I123:J123)</f>
        <v>4247.7299999999996</v>
      </c>
      <c r="D50" s="19">
        <f>SUM('[1]FY 2013-14'!K123:L123)</f>
        <v>2163.58</v>
      </c>
      <c r="E50" s="19">
        <f>SUM('[1]FY 2013-14'!M123:N123)</f>
        <v>366.05</v>
      </c>
      <c r="F50" s="19">
        <f>SUM('[1]FY 2013-14'!O123:P123)</f>
        <v>202.44</v>
      </c>
      <c r="G50" s="19">
        <f>SUM('[1]FY 2013-14'!Q123:R123)</f>
        <v>347.82</v>
      </c>
      <c r="H50" s="42">
        <f>SUM('[1]FY 2013-14'!S123:AA123)</f>
        <v>466.58000000000004</v>
      </c>
      <c r="I50" s="73">
        <f t="shared" si="6"/>
        <v>7794</v>
      </c>
      <c r="J50" s="74">
        <f>'[1]FY 2013-14'!BA123</f>
        <v>3</v>
      </c>
      <c r="K50" s="112">
        <f t="shared" si="5"/>
        <v>7797</v>
      </c>
      <c r="M50" s="52"/>
      <c r="N50" s="54"/>
      <c r="O50" s="52"/>
    </row>
    <row r="51" spans="1:15" ht="27" customHeight="1" outlineLevel="2">
      <c r="A51" s="14" t="s">
        <v>441</v>
      </c>
      <c r="B51" s="16" t="s">
        <v>442</v>
      </c>
      <c r="C51" s="19">
        <f>SUM('[1]FY 2013-14'!I124:J124)</f>
        <v>4200.3399999999992</v>
      </c>
      <c r="D51" s="19">
        <f>SUM('[1]FY 2013-14'!K124:L124)</f>
        <v>2139.44</v>
      </c>
      <c r="E51" s="19">
        <f>SUM('[1]FY 2013-14'!M124:N124)</f>
        <v>362.03000000000003</v>
      </c>
      <c r="F51" s="19">
        <f>SUM('[1]FY 2013-14'!O124:P124)</f>
        <v>200.27</v>
      </c>
      <c r="G51" s="19">
        <f>SUM('[1]FY 2013-14'!Q124:R124)</f>
        <v>344.02</v>
      </c>
      <c r="H51" s="42">
        <f>SUM('[1]FY 2013-14'!S124:AA124)</f>
        <v>464.26</v>
      </c>
      <c r="I51" s="73">
        <f t="shared" si="6"/>
        <v>7710</v>
      </c>
      <c r="J51" s="74">
        <f>'[1]FY 2013-14'!BA124</f>
        <v>4121</v>
      </c>
      <c r="K51" s="112">
        <f t="shared" si="5"/>
        <v>11831</v>
      </c>
      <c r="M51" s="52"/>
      <c r="N51" s="53"/>
      <c r="O51" s="52"/>
    </row>
    <row r="52" spans="1:15" ht="27" customHeight="1" outlineLevel="2">
      <c r="A52" s="14" t="s">
        <v>443</v>
      </c>
      <c r="B52" s="16" t="s">
        <v>444</v>
      </c>
      <c r="C52" s="19">
        <f>SUM('[1]FY 2013-14'!I125:J125)</f>
        <v>2624.38</v>
      </c>
      <c r="D52" s="19">
        <f>SUM('[1]FY 2013-14'!K125:L125)</f>
        <v>1336.8000000000002</v>
      </c>
      <c r="E52" s="19">
        <f>SUM('[1]FY 2013-14'!M125:N125)</f>
        <v>226.93</v>
      </c>
      <c r="F52" s="19">
        <f>SUM('[1]FY 2013-14'!O125:P125)</f>
        <v>126.13000000000001</v>
      </c>
      <c r="G52" s="19">
        <f>SUM('[1]FY 2013-14'!Q125:R125)</f>
        <v>215.9</v>
      </c>
      <c r="H52" s="42">
        <f>SUM('[1]FY 2013-14'!S125:AA125)</f>
        <v>297.59000000000009</v>
      </c>
      <c r="I52" s="73">
        <f t="shared" si="6"/>
        <v>4828</v>
      </c>
      <c r="J52" s="74">
        <f>'[1]FY 2013-14'!BA125</f>
        <v>11194</v>
      </c>
      <c r="K52" s="112">
        <f t="shared" si="5"/>
        <v>16022</v>
      </c>
      <c r="M52" s="52"/>
      <c r="N52" s="54"/>
      <c r="O52" s="52"/>
    </row>
    <row r="53" spans="1:15" ht="27" customHeight="1" outlineLevel="2">
      <c r="A53" s="14" t="s">
        <v>445</v>
      </c>
      <c r="B53" s="16" t="s">
        <v>446</v>
      </c>
      <c r="C53" s="19">
        <f>SUM('[1]FY 2013-14'!I126:J126)</f>
        <v>4202.29</v>
      </c>
      <c r="D53" s="19">
        <f>SUM('[1]FY 2013-14'!K126:L126)</f>
        <v>2140.54</v>
      </c>
      <c r="E53" s="19">
        <f>SUM('[1]FY 2013-14'!M126:N126)</f>
        <v>363.12</v>
      </c>
      <c r="F53" s="19">
        <f>SUM('[1]FY 2013-14'!O126:P126)</f>
        <v>201.64</v>
      </c>
      <c r="G53" s="19">
        <f>SUM('[1]FY 2013-14'!Q126:R126)</f>
        <v>345.38</v>
      </c>
      <c r="H53" s="42">
        <f>SUM('[1]FY 2013-14'!S126:AA126)</f>
        <v>464.07</v>
      </c>
      <c r="I53" s="73">
        <f t="shared" si="6"/>
        <v>7717</v>
      </c>
      <c r="J53" s="74">
        <f>'[1]FY 2013-14'!BA126</f>
        <v>5</v>
      </c>
      <c r="K53" s="112">
        <f t="shared" si="5"/>
        <v>7722</v>
      </c>
      <c r="M53" s="52"/>
      <c r="N53" s="54"/>
      <c r="O53" s="52"/>
    </row>
    <row r="54" spans="1:15" ht="27" customHeight="1" outlineLevel="2">
      <c r="A54" s="14" t="s">
        <v>447</v>
      </c>
      <c r="B54" s="16" t="s">
        <v>448</v>
      </c>
      <c r="C54" s="19">
        <f>SUM('[1]FY 2013-14'!I127:J127)</f>
        <v>4485.12</v>
      </c>
      <c r="D54" s="19">
        <f>SUM('[1]FY 2013-14'!K127:L127)</f>
        <v>2284.4899999999998</v>
      </c>
      <c r="E54" s="19">
        <f>SUM('[1]FY 2013-14'!M127:N127)</f>
        <v>386.43</v>
      </c>
      <c r="F54" s="19">
        <f>SUM('[1]FY 2013-14'!O127:P127)</f>
        <v>213.64</v>
      </c>
      <c r="G54" s="19">
        <f>SUM('[1]FY 2013-14'!Q127:R127)</f>
        <v>367.15</v>
      </c>
      <c r="H54" s="42">
        <f>SUM('[1]FY 2013-14'!S127:AA127)</f>
        <v>492.46</v>
      </c>
      <c r="I54" s="73">
        <f t="shared" si="6"/>
        <v>8229</v>
      </c>
      <c r="J54" s="74">
        <f>'[1]FY 2013-14'!BA127</f>
        <v>3</v>
      </c>
      <c r="K54" s="112">
        <f t="shared" si="5"/>
        <v>8232</v>
      </c>
      <c r="M54" s="52"/>
      <c r="N54" s="54"/>
      <c r="O54" s="52"/>
    </row>
    <row r="55" spans="1:15" ht="27" customHeight="1" outlineLevel="2">
      <c r="A55" s="14" t="s">
        <v>449</v>
      </c>
      <c r="B55" s="16" t="s">
        <v>450</v>
      </c>
      <c r="C55" s="19">
        <f>SUM('[1]FY 2013-14'!I128:J128)</f>
        <v>4969.8600000000006</v>
      </c>
      <c r="D55" s="19">
        <f>SUM('[1]FY 2013-14'!K128:L128)</f>
        <v>2531.3900000000003</v>
      </c>
      <c r="E55" s="19">
        <f>SUM('[1]FY 2013-14'!M128:N128)</f>
        <v>428.24</v>
      </c>
      <c r="F55" s="19">
        <f>SUM('[1]FY 2013-14'!O128:P128)</f>
        <v>236.81</v>
      </c>
      <c r="G55" s="19">
        <f>SUM('[1]FY 2013-14'!Q128:R128)</f>
        <v>406.90000000000003</v>
      </c>
      <c r="H55" s="42">
        <f>SUM('[1]FY 2013-14'!S128:AA128)</f>
        <v>545.80000000000007</v>
      </c>
      <c r="I55" s="73">
        <f t="shared" si="6"/>
        <v>9119</v>
      </c>
      <c r="J55" s="74">
        <f>'[1]FY 2013-14'!BA128</f>
        <v>3</v>
      </c>
      <c r="K55" s="112">
        <f t="shared" si="5"/>
        <v>9122</v>
      </c>
      <c r="M55" s="52"/>
      <c r="N55" s="54"/>
      <c r="O55" s="52"/>
    </row>
    <row r="56" spans="1:15" ht="27" customHeight="1" outlineLevel="2">
      <c r="A56" s="14" t="s">
        <v>451</v>
      </c>
      <c r="B56" s="16" t="s">
        <v>452</v>
      </c>
      <c r="C56" s="19">
        <f>SUM('[1]FY 2013-14'!I129:J129)</f>
        <v>3088.7599999999998</v>
      </c>
      <c r="D56" s="19">
        <f>SUM('[1]FY 2013-14'!K129:L129)</f>
        <v>1573.27</v>
      </c>
      <c r="E56" s="19">
        <f>SUM('[1]FY 2013-14'!M129:N129)</f>
        <v>266.35000000000002</v>
      </c>
      <c r="F56" s="19">
        <f>SUM('[1]FY 2013-14'!O129:P129)</f>
        <v>147.44999999999999</v>
      </c>
      <c r="G56" s="19">
        <f>SUM('[1]FY 2013-14'!Q129:R129)</f>
        <v>253.14</v>
      </c>
      <c r="H56" s="42">
        <f>SUM('[1]FY 2013-14'!S129:AA129)</f>
        <v>342.69999999999993</v>
      </c>
      <c r="I56" s="73">
        <f t="shared" si="6"/>
        <v>5672</v>
      </c>
      <c r="J56" s="74">
        <f>'[1]FY 2013-14'!BA129</f>
        <v>4527</v>
      </c>
      <c r="K56" s="112">
        <f t="shared" si="5"/>
        <v>10199</v>
      </c>
      <c r="M56" s="52"/>
      <c r="N56" s="54"/>
      <c r="O56" s="52"/>
    </row>
    <row r="57" spans="1:15" ht="27" customHeight="1" outlineLevel="2">
      <c r="A57" s="14" t="s">
        <v>453</v>
      </c>
      <c r="B57" s="16" t="s">
        <v>454</v>
      </c>
      <c r="C57" s="19">
        <f>SUM('[1]FY 2013-14'!I130:J130)</f>
        <v>4647.91</v>
      </c>
      <c r="D57" s="19">
        <f>SUM('[1]FY 2013-14'!K130:L130)</f>
        <v>2367.4699999999998</v>
      </c>
      <c r="E57" s="19">
        <f>SUM('[1]FY 2013-14'!M130:N130)</f>
        <v>401.04</v>
      </c>
      <c r="F57" s="19">
        <f>SUM('[1]FY 2013-14'!O130:P130)</f>
        <v>222.22</v>
      </c>
      <c r="G57" s="19">
        <f>SUM('[1]FY 2013-14'!Q130:R130)</f>
        <v>381.24</v>
      </c>
      <c r="H57" s="42">
        <f>SUM('[1]FY 2013-14'!S130:AA130)</f>
        <v>511.84</v>
      </c>
      <c r="I57" s="73">
        <f t="shared" si="6"/>
        <v>8532</v>
      </c>
      <c r="J57" s="74">
        <f>'[1]FY 2013-14'!BA130</f>
        <v>3</v>
      </c>
      <c r="K57" s="112">
        <f t="shared" si="5"/>
        <v>8535</v>
      </c>
      <c r="M57" s="52"/>
      <c r="N57" s="54"/>
      <c r="O57" s="52"/>
    </row>
    <row r="58" spans="1:15" ht="27" customHeight="1" outlineLevel="2">
      <c r="A58" s="14" t="s">
        <v>455</v>
      </c>
      <c r="B58" s="16" t="s">
        <v>456</v>
      </c>
      <c r="C58" s="19">
        <f>SUM('[1]FY 2013-14'!I131:J131)</f>
        <v>4239.91</v>
      </c>
      <c r="D58" s="19">
        <f>SUM('[1]FY 2013-14'!K131:L131)</f>
        <v>2159.6799999999998</v>
      </c>
      <c r="E58" s="19">
        <f>SUM('[1]FY 2013-14'!M131:N131)</f>
        <v>366.18</v>
      </c>
      <c r="F58" s="19">
        <f>SUM('[1]FY 2013-14'!O131:P131)</f>
        <v>203.17000000000002</v>
      </c>
      <c r="G58" s="19">
        <f>SUM('[1]FY 2013-14'!Q131:R131)</f>
        <v>348.21000000000004</v>
      </c>
      <c r="H58" s="42">
        <f>SUM('[1]FY 2013-14'!S131:AA131)</f>
        <v>476.16999999999996</v>
      </c>
      <c r="I58" s="73">
        <f t="shared" si="6"/>
        <v>7793</v>
      </c>
      <c r="J58" s="74">
        <f>'[1]FY 2013-14'!BA131</f>
        <v>12821</v>
      </c>
      <c r="K58" s="112">
        <f t="shared" si="5"/>
        <v>20614</v>
      </c>
      <c r="M58" s="52"/>
      <c r="N58" s="54"/>
      <c r="O58" s="52"/>
    </row>
    <row r="59" spans="1:15" ht="27" customHeight="1" outlineLevel="2">
      <c r="A59" s="14" t="s">
        <v>457</v>
      </c>
      <c r="B59" s="16" t="s">
        <v>458</v>
      </c>
      <c r="C59" s="19">
        <f>SUM('[1]FY 2013-14'!I132:J132)</f>
        <v>5008.41</v>
      </c>
      <c r="D59" s="19">
        <f>SUM('[1]FY 2013-14'!K132:L132)</f>
        <v>2551.06</v>
      </c>
      <c r="E59" s="19">
        <f>SUM('[1]FY 2013-14'!M132:N132)</f>
        <v>431.82</v>
      </c>
      <c r="F59" s="19">
        <f>SUM('[1]FY 2013-14'!O132:P132)</f>
        <v>239</v>
      </c>
      <c r="G59" s="19">
        <f>SUM('[1]FY 2013-14'!Q132:R132)</f>
        <v>410.39</v>
      </c>
      <c r="H59" s="42">
        <f>SUM('[1]FY 2013-14'!S132:AA132)</f>
        <v>550.69000000000005</v>
      </c>
      <c r="I59" s="73">
        <f t="shared" si="6"/>
        <v>9191</v>
      </c>
      <c r="J59" s="74">
        <f>'[1]FY 2013-14'!BA132</f>
        <v>1</v>
      </c>
      <c r="K59" s="112">
        <f t="shared" si="5"/>
        <v>9192</v>
      </c>
      <c r="M59" s="52"/>
      <c r="N59" s="54"/>
      <c r="O59" s="52"/>
    </row>
    <row r="60" spans="1:15" ht="27" customHeight="1" outlineLevel="2">
      <c r="A60" s="14" t="s">
        <v>459</v>
      </c>
      <c r="B60" s="16" t="s">
        <v>460</v>
      </c>
      <c r="C60" s="19">
        <f>SUM('[1]FY 2013-14'!I133:J133)</f>
        <v>5378.5099999999993</v>
      </c>
      <c r="D60" s="19">
        <f>SUM('[1]FY 2013-14'!K133:L133)</f>
        <v>2739.54</v>
      </c>
      <c r="E60" s="19">
        <f>SUM('[1]FY 2013-14'!M133:N133)</f>
        <v>463.48</v>
      </c>
      <c r="F60" s="19">
        <f>SUM('[1]FY 2013-14'!O133:P133)</f>
        <v>256.3</v>
      </c>
      <c r="G60" s="19">
        <f>SUM('[1]FY 2013-14'!Q133:R133)</f>
        <v>440.38</v>
      </c>
      <c r="H60" s="42">
        <f>SUM('[1]FY 2013-14'!S133:AA133)</f>
        <v>590.75999999999988</v>
      </c>
      <c r="I60" s="73">
        <f t="shared" si="6"/>
        <v>9869</v>
      </c>
      <c r="J60" s="74">
        <f>'[1]FY 2013-14'!BA133</f>
        <v>4</v>
      </c>
      <c r="K60" s="112">
        <f t="shared" si="5"/>
        <v>9873</v>
      </c>
      <c r="M60" s="52"/>
      <c r="N60" s="53"/>
      <c r="O60" s="52"/>
    </row>
    <row r="61" spans="1:15" ht="27" customHeight="1" outlineLevel="2">
      <c r="A61" s="14" t="s">
        <v>461</v>
      </c>
      <c r="B61" s="16" t="s">
        <v>462</v>
      </c>
      <c r="C61" s="19">
        <f>SUM('[1]FY 2013-14'!I134:J134)</f>
        <v>4344.46</v>
      </c>
      <c r="D61" s="19">
        <f>SUM('[1]FY 2013-14'!K134:L134)</f>
        <v>2212.94</v>
      </c>
      <c r="E61" s="19">
        <f>SUM('[1]FY 2013-14'!M134:N134)</f>
        <v>375.20000000000005</v>
      </c>
      <c r="F61" s="19">
        <f>SUM('[1]FY 2013-14'!O134:P134)</f>
        <v>208.17</v>
      </c>
      <c r="G61" s="19">
        <f>SUM('[1]FY 2013-14'!Q134:R134)</f>
        <v>356.78999999999996</v>
      </c>
      <c r="H61" s="42">
        <f>SUM('[1]FY 2013-14'!S134:AA134)</f>
        <v>479.24</v>
      </c>
      <c r="I61" s="73">
        <f t="shared" si="6"/>
        <v>7977</v>
      </c>
      <c r="J61" s="74">
        <f>'[1]FY 2013-14'!BA134</f>
        <v>4</v>
      </c>
      <c r="K61" s="112">
        <f t="shared" si="5"/>
        <v>7981</v>
      </c>
      <c r="M61" s="52"/>
      <c r="N61" s="54"/>
      <c r="O61" s="52"/>
    </row>
    <row r="62" spans="1:15" ht="27" customHeight="1" outlineLevel="2">
      <c r="A62" s="14" t="s">
        <v>463</v>
      </c>
      <c r="B62" s="16" t="s">
        <v>464</v>
      </c>
      <c r="C62" s="19">
        <f>SUM('[1]FY 2013-14'!I135:J135)</f>
        <v>6330.38</v>
      </c>
      <c r="D62" s="19">
        <f>SUM('[1]FY 2013-14'!K135:L135)</f>
        <v>3224.46</v>
      </c>
      <c r="E62" s="19">
        <f>SUM('[1]FY 2013-14'!M135:N135)</f>
        <v>546.26</v>
      </c>
      <c r="F62" s="19">
        <f>SUM('[1]FY 2013-14'!O135:P135)</f>
        <v>302.70999999999998</v>
      </c>
      <c r="G62" s="19">
        <f>SUM('[1]FY 2013-14'!Q135:R135)</f>
        <v>519.29999999999995</v>
      </c>
      <c r="H62" s="42">
        <f>SUM('[1]FY 2013-14'!S135:AA135)</f>
        <v>697.11999999999989</v>
      </c>
      <c r="I62" s="73">
        <f t="shared" si="6"/>
        <v>11620</v>
      </c>
      <c r="J62" s="74">
        <f>'[1]FY 2013-14'!BA135</f>
        <v>4</v>
      </c>
      <c r="K62" s="112">
        <f t="shared" si="5"/>
        <v>11624</v>
      </c>
      <c r="M62" s="52"/>
      <c r="N62" s="54"/>
      <c r="O62" s="52"/>
    </row>
    <row r="63" spans="1:15" ht="27" customHeight="1" outlineLevel="2">
      <c r="A63" s="14" t="s">
        <v>465</v>
      </c>
      <c r="B63" s="16" t="s">
        <v>466</v>
      </c>
      <c r="C63" s="19">
        <f>SUM('[1]FY 2013-14'!I136:J136)</f>
        <v>5711.22</v>
      </c>
      <c r="D63" s="19">
        <f>SUM('[1]FY 2013-14'!K136:L136)</f>
        <v>2909</v>
      </c>
      <c r="E63" s="19">
        <f>SUM('[1]FY 2013-14'!M136:N136)</f>
        <v>492.19</v>
      </c>
      <c r="F63" s="19">
        <f>SUM('[1]FY 2013-14'!O136:P136)</f>
        <v>272.22999999999996</v>
      </c>
      <c r="G63" s="19">
        <f>SUM('[1]FY 2013-14'!Q136:R136)</f>
        <v>467.69</v>
      </c>
      <c r="H63" s="42">
        <f>SUM('[1]FY 2013-14'!S136:AA136)</f>
        <v>627.41999999999996</v>
      </c>
      <c r="I63" s="73">
        <f t="shared" si="6"/>
        <v>10480</v>
      </c>
      <c r="J63" s="74">
        <f>'[1]FY 2013-14'!BA136</f>
        <v>3</v>
      </c>
      <c r="K63" s="112">
        <f t="shared" si="5"/>
        <v>10483</v>
      </c>
      <c r="M63" s="52"/>
      <c r="N63" s="54"/>
      <c r="O63" s="52"/>
    </row>
    <row r="64" spans="1:15" ht="27" customHeight="1" outlineLevel="2">
      <c r="A64" s="14" t="s">
        <v>467</v>
      </c>
      <c r="B64" s="16" t="s">
        <v>468</v>
      </c>
      <c r="C64" s="19">
        <f>SUM('[1]FY 2013-14'!I137:J137)</f>
        <v>6566.38</v>
      </c>
      <c r="D64" s="19">
        <f>SUM('[1]FY 2013-14'!K137:L137)</f>
        <v>3344.58</v>
      </c>
      <c r="E64" s="19">
        <f>SUM('[1]FY 2013-14'!M137:N137)</f>
        <v>565.86</v>
      </c>
      <c r="F64" s="19">
        <f>SUM('[1]FY 2013-14'!O137:P137)</f>
        <v>312.93</v>
      </c>
      <c r="G64" s="19">
        <f>SUM('[1]FY 2013-14'!Q137:R137)</f>
        <v>537.66</v>
      </c>
      <c r="H64" s="42">
        <f>SUM('[1]FY 2013-14'!S137:AA137)</f>
        <v>721.24999999999989</v>
      </c>
      <c r="I64" s="73">
        <f t="shared" si="6"/>
        <v>12049</v>
      </c>
      <c r="J64" s="74">
        <f>'[1]FY 2013-14'!BA137</f>
        <v>3</v>
      </c>
      <c r="K64" s="112">
        <f t="shared" si="5"/>
        <v>12052</v>
      </c>
      <c r="M64" s="52"/>
      <c r="N64" s="54"/>
      <c r="O64" s="52"/>
    </row>
    <row r="65" spans="1:15" ht="27" customHeight="1" outlineLevel="2">
      <c r="A65" s="14" t="s">
        <v>469</v>
      </c>
      <c r="B65" s="16" t="s">
        <v>470</v>
      </c>
      <c r="C65" s="19">
        <f>SUM('[1]FY 2013-14'!I138:J138)</f>
        <v>3440.63</v>
      </c>
      <c r="D65" s="19">
        <f>SUM('[1]FY 2013-14'!K138:L138)</f>
        <v>1752.51</v>
      </c>
      <c r="E65" s="19">
        <f>SUM('[1]FY 2013-14'!M138:N138)</f>
        <v>296.8</v>
      </c>
      <c r="F65" s="19">
        <f>SUM('[1]FY 2013-14'!O138:P138)</f>
        <v>164.4</v>
      </c>
      <c r="G65" s="19">
        <f>SUM('[1]FY 2013-14'!Q138:R138)</f>
        <v>282.12</v>
      </c>
      <c r="H65" s="42">
        <f>SUM('[1]FY 2013-14'!S138:AA138)</f>
        <v>382.89000000000004</v>
      </c>
      <c r="I65" s="73">
        <f t="shared" si="6"/>
        <v>6319</v>
      </c>
      <c r="J65" s="74">
        <f>'[1]FY 2013-14'!BA138</f>
        <v>6351</v>
      </c>
      <c r="K65" s="112">
        <f t="shared" si="5"/>
        <v>12670</v>
      </c>
      <c r="M65" s="52"/>
      <c r="N65" s="54"/>
      <c r="O65" s="52"/>
    </row>
    <row r="66" spans="1:15" ht="27" customHeight="1" outlineLevel="2">
      <c r="A66" s="14" t="s">
        <v>471</v>
      </c>
      <c r="B66" s="16" t="s">
        <v>472</v>
      </c>
      <c r="C66" s="19">
        <f>SUM('[1]FY 2013-14'!I139:J139)</f>
        <v>3373.5499999999997</v>
      </c>
      <c r="D66" s="19">
        <f>SUM('[1]FY 2013-14'!K139:L139)</f>
        <v>1718.3200000000002</v>
      </c>
      <c r="E66" s="19">
        <f>SUM('[1]FY 2013-14'!M139:N139)</f>
        <v>290.75</v>
      </c>
      <c r="F66" s="19">
        <f>SUM('[1]FY 2013-14'!O139:P139)</f>
        <v>160.82999999999998</v>
      </c>
      <c r="G66" s="19">
        <f>SUM('[1]FY 2013-14'!Q139:R139)</f>
        <v>276.27999999999997</v>
      </c>
      <c r="H66" s="42">
        <f>SUM('[1]FY 2013-14'!S139:AA139)</f>
        <v>372.72</v>
      </c>
      <c r="I66" s="73">
        <f t="shared" si="6"/>
        <v>6192</v>
      </c>
      <c r="J66" s="74">
        <f>'[1]FY 2013-14'!BA139</f>
        <v>3136</v>
      </c>
      <c r="K66" s="112">
        <f t="shared" si="5"/>
        <v>9328</v>
      </c>
      <c r="M66" s="52"/>
      <c r="N66" s="54"/>
      <c r="O66" s="52"/>
    </row>
    <row r="67" spans="1:15" ht="27" customHeight="1" outlineLevel="2">
      <c r="A67" s="14" t="s">
        <v>473</v>
      </c>
      <c r="B67" s="16" t="s">
        <v>474</v>
      </c>
      <c r="C67" s="19">
        <f>SUM('[1]FY 2013-14'!I140:J140)</f>
        <v>1539.77</v>
      </c>
      <c r="D67" s="19">
        <f>SUM('[1]FY 2013-14'!K140:L140)</f>
        <v>784.30000000000007</v>
      </c>
      <c r="E67" s="19">
        <f>SUM('[1]FY 2013-14'!M140:N140)</f>
        <v>132.84</v>
      </c>
      <c r="F67" s="19">
        <f>SUM('[1]FY 2013-14'!O140:P140)</f>
        <v>73.59</v>
      </c>
      <c r="G67" s="19">
        <f>SUM('[1]FY 2013-14'!Q140:R140)</f>
        <v>126.28</v>
      </c>
      <c r="H67" s="42">
        <f>SUM('[1]FY 2013-14'!S140:AA140)</f>
        <v>169.53</v>
      </c>
      <c r="I67" s="73">
        <f t="shared" si="6"/>
        <v>2826</v>
      </c>
      <c r="J67" s="74">
        <f>'[1]FY 2013-14'!BA140</f>
        <v>1</v>
      </c>
      <c r="K67" s="112">
        <f t="shared" si="5"/>
        <v>2827</v>
      </c>
      <c r="M67" s="52"/>
      <c r="N67" s="53"/>
      <c r="O67" s="52"/>
    </row>
    <row r="68" spans="1:15" ht="27" customHeight="1" outlineLevel="2">
      <c r="A68" s="14" t="s">
        <v>475</v>
      </c>
      <c r="B68" s="16" t="s">
        <v>476</v>
      </c>
      <c r="C68" s="19">
        <f>SUM('[1]FY 2013-14'!I141:J141)</f>
        <v>4114.51</v>
      </c>
      <c r="D68" s="19">
        <f>SUM('[1]FY 2013-14'!K141:L141)</f>
        <v>2095.7200000000003</v>
      </c>
      <c r="E68" s="19">
        <f>SUM('[1]FY 2013-14'!M141:N141)</f>
        <v>354.49</v>
      </c>
      <c r="F68" s="19">
        <f>SUM('[1]FY 2013-14'!O141:P141)</f>
        <v>195.98000000000002</v>
      </c>
      <c r="G68" s="19">
        <f>SUM('[1]FY 2013-14'!Q141:R141)</f>
        <v>336.79</v>
      </c>
      <c r="H68" s="42">
        <f>SUM('[1]FY 2013-14'!S141:AA141)</f>
        <v>451.73999999999984</v>
      </c>
      <c r="I68" s="73">
        <f t="shared" si="6"/>
        <v>7549</v>
      </c>
      <c r="J68" s="74">
        <f>'[1]FY 2013-14'!BA141</f>
        <v>1</v>
      </c>
      <c r="K68" s="112">
        <f t="shared" si="5"/>
        <v>7550</v>
      </c>
      <c r="M68" s="52"/>
      <c r="N68" s="55"/>
      <c r="O68" s="52"/>
    </row>
    <row r="69" spans="1:15" ht="27" customHeight="1" outlineLevel="2">
      <c r="A69" s="14" t="s">
        <v>477</v>
      </c>
      <c r="B69" s="16" t="s">
        <v>478</v>
      </c>
      <c r="C69" s="19">
        <f>SUM('[1]FY 2013-14'!I142:J142)</f>
        <v>7459.05</v>
      </c>
      <c r="D69" s="19">
        <f>SUM('[1]FY 2013-14'!K142:L142)</f>
        <v>3799.23</v>
      </c>
      <c r="E69" s="19">
        <f>SUM('[1]FY 2013-14'!M142:N142)</f>
        <v>642.49</v>
      </c>
      <c r="F69" s="19">
        <f>SUM('[1]FY 2013-14'!O142:P142)</f>
        <v>355.09</v>
      </c>
      <c r="G69" s="19">
        <f>SUM('[1]FY 2013-14'!Q142:R142)</f>
        <v>610.39</v>
      </c>
      <c r="H69" s="42">
        <f>SUM('[1]FY 2013-14'!S142:AA142)</f>
        <v>818.59999999999991</v>
      </c>
      <c r="I69" s="73">
        <f t="shared" si="6"/>
        <v>13685</v>
      </c>
      <c r="J69" s="74">
        <f>'[1]FY 2013-14'!BA142</f>
        <v>1</v>
      </c>
      <c r="K69" s="112">
        <f t="shared" si="5"/>
        <v>13686</v>
      </c>
      <c r="M69" s="52"/>
      <c r="N69" s="55"/>
      <c r="O69" s="52"/>
    </row>
    <row r="70" spans="1:15" ht="27" customHeight="1" outlineLevel="2">
      <c r="A70" s="14" t="s">
        <v>479</v>
      </c>
      <c r="B70" s="16" t="s">
        <v>480</v>
      </c>
      <c r="C70" s="19">
        <f>SUM('[1]FY 2013-14'!I143:J143)</f>
        <v>4789.3499999999995</v>
      </c>
      <c r="D70" s="19">
        <f>SUM('[1]FY 2013-14'!K143:L143)</f>
        <v>2439.4499999999998</v>
      </c>
      <c r="E70" s="19">
        <f>SUM('[1]FY 2013-14'!M143:N143)</f>
        <v>412.7</v>
      </c>
      <c r="F70" s="19">
        <f>SUM('[1]FY 2013-14'!O143:P143)</f>
        <v>228.23</v>
      </c>
      <c r="G70" s="19">
        <f>SUM('[1]FY 2013-14'!Q143:R143)</f>
        <v>392.14</v>
      </c>
      <c r="H70" s="42">
        <f>SUM('[1]FY 2013-14'!S143:AA143)</f>
        <v>526.02999999999986</v>
      </c>
      <c r="I70" s="73">
        <f t="shared" si="6"/>
        <v>8788</v>
      </c>
      <c r="J70" s="74">
        <f>'[1]FY 2013-14'!BA143</f>
        <v>3</v>
      </c>
      <c r="K70" s="112">
        <f t="shared" si="5"/>
        <v>8791</v>
      </c>
      <c r="M70" s="52"/>
      <c r="N70" s="53"/>
      <c r="O70" s="52"/>
    </row>
    <row r="71" spans="1:15" ht="27" customHeight="1" outlineLevel="2">
      <c r="A71" s="14" t="s">
        <v>481</v>
      </c>
      <c r="B71" s="16" t="s">
        <v>482</v>
      </c>
      <c r="C71" s="19">
        <f>SUM('[1]FY 2013-14'!I144:J144)</f>
        <v>4106.3900000000003</v>
      </c>
      <c r="D71" s="19">
        <f>SUM('[1]FY 2013-14'!K144:L144)</f>
        <v>2091.65</v>
      </c>
      <c r="E71" s="19">
        <f>SUM('[1]FY 2013-14'!M144:N144)</f>
        <v>354.44</v>
      </c>
      <c r="F71" s="19">
        <f>SUM('[1]FY 2013-14'!O144:P144)</f>
        <v>196.5</v>
      </c>
      <c r="G71" s="19">
        <f>SUM('[1]FY 2013-14'!Q144:R144)</f>
        <v>336.99</v>
      </c>
      <c r="H71" s="42">
        <f>SUM('[1]FY 2013-14'!S144:AA144)</f>
        <v>452.4899999999999</v>
      </c>
      <c r="I71" s="73">
        <f t="shared" si="6"/>
        <v>7538</v>
      </c>
      <c r="J71" s="74">
        <f>'[1]FY 2013-14'!BA144</f>
        <v>3</v>
      </c>
      <c r="K71" s="112">
        <f t="shared" si="5"/>
        <v>7541</v>
      </c>
      <c r="M71" s="52"/>
      <c r="N71" s="54"/>
      <c r="O71" s="52"/>
    </row>
    <row r="72" spans="1:15" ht="27" customHeight="1" outlineLevel="2">
      <c r="A72" s="14" t="s">
        <v>483</v>
      </c>
      <c r="B72" s="16" t="s">
        <v>484</v>
      </c>
      <c r="C72" s="19">
        <f>SUM('[1]FY 2013-14'!I145:J145)</f>
        <v>5141.66</v>
      </c>
      <c r="D72" s="19">
        <f>SUM('[1]FY 2013-14'!K145:L145)</f>
        <v>2618.9299999999998</v>
      </c>
      <c r="E72" s="19">
        <f>SUM('[1]FY 2013-14'!M145:N145)</f>
        <v>443.4</v>
      </c>
      <c r="F72" s="19">
        <f>SUM('[1]FY 2013-14'!O145:P145)</f>
        <v>245.48000000000002</v>
      </c>
      <c r="G72" s="19">
        <f>SUM('[1]FY 2013-14'!Q145:R145)</f>
        <v>421.42</v>
      </c>
      <c r="H72" s="42">
        <f>SUM('[1]FY 2013-14'!S145:AA145)</f>
        <v>565.57000000000016</v>
      </c>
      <c r="I72" s="73">
        <f t="shared" si="6"/>
        <v>9436</v>
      </c>
      <c r="J72" s="74">
        <f>'[1]FY 2013-14'!BA145</f>
        <v>2</v>
      </c>
      <c r="K72" s="112">
        <f t="shared" si="5"/>
        <v>9438</v>
      </c>
      <c r="M72" s="52"/>
      <c r="N72" s="54"/>
      <c r="O72" s="52"/>
    </row>
    <row r="73" spans="1:15" ht="27" customHeight="1" outlineLevel="2">
      <c r="A73" s="14" t="s">
        <v>485</v>
      </c>
      <c r="B73" s="16" t="s">
        <v>486</v>
      </c>
      <c r="C73" s="19">
        <f>SUM('[1]FY 2013-14'!I146:J146)</f>
        <v>3753.63</v>
      </c>
      <c r="D73" s="19">
        <f>SUM('[1]FY 2013-14'!K146:L146)</f>
        <v>1911.91</v>
      </c>
      <c r="E73" s="19">
        <f>SUM('[1]FY 2013-14'!M146:N146)</f>
        <v>323.48999999999995</v>
      </c>
      <c r="F73" s="19">
        <f>SUM('[1]FY 2013-14'!O146:P146)</f>
        <v>178.92999999999998</v>
      </c>
      <c r="G73" s="19">
        <f>SUM('[1]FY 2013-14'!Q146:R146)</f>
        <v>307.38</v>
      </c>
      <c r="H73" s="42">
        <f>SUM('[1]FY 2013-14'!S146:AA146)</f>
        <v>412.36999999999995</v>
      </c>
      <c r="I73" s="73">
        <f t="shared" si="6"/>
        <v>6888</v>
      </c>
      <c r="J73" s="74">
        <f>'[1]FY 2013-14'!BA146</f>
        <v>1</v>
      </c>
      <c r="K73" s="112">
        <f t="shared" si="5"/>
        <v>6889</v>
      </c>
      <c r="M73" s="52"/>
      <c r="N73" s="53"/>
      <c r="O73" s="52"/>
    </row>
    <row r="74" spans="1:15" ht="27" customHeight="1" outlineLevel="2">
      <c r="A74" s="14" t="s">
        <v>487</v>
      </c>
      <c r="B74" s="16" t="s">
        <v>488</v>
      </c>
      <c r="C74" s="19">
        <f>SUM('[1]FY 2013-14'!I147:J147)</f>
        <v>1510.93</v>
      </c>
      <c r="D74" s="19">
        <f>SUM('[1]FY 2013-14'!K147:L147)</f>
        <v>769.59</v>
      </c>
      <c r="E74" s="19">
        <f>SUM('[1]FY 2013-14'!M147:N147)</f>
        <v>130.19999999999999</v>
      </c>
      <c r="F74" s="19">
        <f>SUM('[1]FY 2013-14'!O147:P147)</f>
        <v>72</v>
      </c>
      <c r="G74" s="19">
        <f>SUM('[1]FY 2013-14'!Q147:R147)</f>
        <v>123.72</v>
      </c>
      <c r="H74" s="42">
        <f>SUM('[1]FY 2013-14'!S147:AA147)</f>
        <v>165.95000000000002</v>
      </c>
      <c r="I74" s="73">
        <f t="shared" si="6"/>
        <v>2772</v>
      </c>
      <c r="J74" s="74">
        <f>'[1]FY 2013-14'!BA147</f>
        <v>0</v>
      </c>
      <c r="K74" s="112">
        <f t="shared" si="5"/>
        <v>2772</v>
      </c>
      <c r="M74" s="52"/>
      <c r="N74" s="54"/>
      <c r="O74" s="52"/>
    </row>
    <row r="75" spans="1:15" ht="27" customHeight="1" outlineLevel="2">
      <c r="A75" s="14" t="s">
        <v>489</v>
      </c>
      <c r="B75" s="16" t="s">
        <v>490</v>
      </c>
      <c r="C75" s="19">
        <f>SUM('[1]FY 2013-14'!I148:J148)</f>
        <v>1625</v>
      </c>
      <c r="D75" s="19">
        <f>SUM('[1]FY 2013-14'!K148:L148)</f>
        <v>827.68999999999994</v>
      </c>
      <c r="E75" s="19">
        <f>SUM('[1]FY 2013-14'!M148:N148)</f>
        <v>140.04</v>
      </c>
      <c r="F75" s="19">
        <f>SUM('[1]FY 2013-14'!O148:P148)</f>
        <v>77.460000000000008</v>
      </c>
      <c r="G75" s="19">
        <f>SUM('[1]FY 2013-14'!Q148:R148)</f>
        <v>133.08000000000001</v>
      </c>
      <c r="H75" s="42">
        <f>SUM('[1]FY 2013-14'!S148:AA148)</f>
        <v>178.51999999999995</v>
      </c>
      <c r="I75" s="73">
        <f t="shared" si="6"/>
        <v>2982</v>
      </c>
      <c r="J75" s="74">
        <f>'[1]FY 2013-14'!BA148</f>
        <v>1</v>
      </c>
      <c r="K75" s="112">
        <f t="shared" si="5"/>
        <v>2983</v>
      </c>
      <c r="M75" s="52"/>
      <c r="N75" s="54"/>
      <c r="O75" s="52"/>
    </row>
    <row r="76" spans="1:15" ht="27" customHeight="1" outlineLevel="2">
      <c r="A76" s="14" t="s">
        <v>491</v>
      </c>
      <c r="B76" s="16" t="s">
        <v>492</v>
      </c>
      <c r="C76" s="19">
        <f>SUM('[1]FY 2013-14'!I149:J149)</f>
        <v>6689.8</v>
      </c>
      <c r="D76" s="19">
        <f>SUM('[1]FY 2013-14'!K149:L149)</f>
        <v>3407.44</v>
      </c>
      <c r="E76" s="19">
        <f>SUM('[1]FY 2013-14'!M149:N149)</f>
        <v>576.43000000000006</v>
      </c>
      <c r="F76" s="19">
        <f>SUM('[1]FY 2013-14'!O149:P149)</f>
        <v>318.74</v>
      </c>
      <c r="G76" s="19">
        <f>SUM('[1]FY 2013-14'!Q149:R149)</f>
        <v>547.69000000000005</v>
      </c>
      <c r="H76" s="42">
        <f>SUM('[1]FY 2013-14'!S149:AA149)</f>
        <v>734.67000000000019</v>
      </c>
      <c r="I76" s="73">
        <f t="shared" si="6"/>
        <v>12275</v>
      </c>
      <c r="J76" s="74">
        <f>'[1]FY 2013-14'!BA149</f>
        <v>2</v>
      </c>
      <c r="K76" s="112">
        <f t="shared" si="5"/>
        <v>12277</v>
      </c>
      <c r="M76" s="52"/>
      <c r="N76" s="53"/>
      <c r="O76" s="52"/>
    </row>
    <row r="77" spans="1:15" ht="27" customHeight="1" outlineLevel="2">
      <c r="A77" s="14" t="s">
        <v>574</v>
      </c>
      <c r="B77" s="16" t="s">
        <v>493</v>
      </c>
      <c r="C77" s="19">
        <f>SUM('[1]FY 2013-14'!I150:J150)</f>
        <v>1510.88</v>
      </c>
      <c r="D77" s="19">
        <f>SUM('[1]FY 2013-14'!K150:L150)</f>
        <v>769.56000000000006</v>
      </c>
      <c r="E77" s="19">
        <f>SUM('[1]FY 2013-14'!M150:N150)</f>
        <v>130.16999999999999</v>
      </c>
      <c r="F77" s="19">
        <f>SUM('[1]FY 2013-14'!O150:P150)</f>
        <v>71.97</v>
      </c>
      <c r="G77" s="19">
        <f>SUM('[1]FY 2013-14'!Q150:R150)</f>
        <v>123.68</v>
      </c>
      <c r="H77" s="42">
        <f>SUM('[1]FY 2013-14'!S150:AA150)</f>
        <v>165.88</v>
      </c>
      <c r="I77" s="73">
        <f t="shared" si="6"/>
        <v>2772</v>
      </c>
      <c r="J77" s="74">
        <f>'[1]FY 2013-14'!BA150</f>
        <v>0</v>
      </c>
      <c r="K77" s="112">
        <f t="shared" si="5"/>
        <v>2772</v>
      </c>
      <c r="M77" s="52"/>
      <c r="N77" s="54"/>
      <c r="O77" s="52"/>
    </row>
    <row r="78" spans="1:15" ht="38.25" customHeight="1" outlineLevel="2">
      <c r="A78" s="14" t="s">
        <v>575</v>
      </c>
      <c r="B78" s="16" t="s">
        <v>611</v>
      </c>
      <c r="C78" s="19">
        <f>SUM('[1]FY 2013-14'!I151:J151)</f>
        <v>2157.04</v>
      </c>
      <c r="D78" s="19">
        <f>SUM('[1]FY 2013-14'!K151:L151)</f>
        <v>1098.6899999999998</v>
      </c>
      <c r="E78" s="19">
        <f>SUM('[1]FY 2013-14'!M151:N151)</f>
        <v>185.85</v>
      </c>
      <c r="F78" s="19">
        <f>SUM('[1]FY 2013-14'!O151:P151)</f>
        <v>102.75</v>
      </c>
      <c r="G78" s="19">
        <f>SUM('[1]FY 2013-14'!Q151:R151)</f>
        <v>176.58</v>
      </c>
      <c r="H78" s="42">
        <f>SUM('[1]FY 2013-14'!S151:AA151)</f>
        <v>236.83000000000004</v>
      </c>
      <c r="I78" s="73">
        <f t="shared" si="6"/>
        <v>3958</v>
      </c>
      <c r="J78" s="74">
        <f>'[1]FY 2013-14'!BA151</f>
        <v>0</v>
      </c>
      <c r="K78" s="112">
        <f t="shared" si="5"/>
        <v>3958</v>
      </c>
      <c r="M78" s="52"/>
      <c r="N78" s="55"/>
      <c r="O78" s="52"/>
    </row>
    <row r="79" spans="1:15" ht="27" customHeight="1" outlineLevel="2">
      <c r="A79" s="14" t="s">
        <v>576</v>
      </c>
      <c r="B79" s="16" t="s">
        <v>494</v>
      </c>
      <c r="C79" s="19">
        <f>SUM('[1]FY 2013-14'!I152:J152)</f>
        <v>2955.49</v>
      </c>
      <c r="D79" s="19">
        <f>SUM('[1]FY 2013-14'!K152:L152)</f>
        <v>1505.3799999999999</v>
      </c>
      <c r="E79" s="19">
        <f>SUM('[1]FY 2013-14'!M152:N152)</f>
        <v>254.75</v>
      </c>
      <c r="F79" s="19">
        <f>SUM('[1]FY 2013-14'!O152:P152)</f>
        <v>140.95000000000002</v>
      </c>
      <c r="G79" s="19">
        <f>SUM('[1]FY 2013-14'!Q152:R152)</f>
        <v>242.09</v>
      </c>
      <c r="H79" s="42">
        <f>SUM('[1]FY 2013-14'!S152:AA152)</f>
        <v>326.87999999999994</v>
      </c>
      <c r="I79" s="73">
        <f t="shared" si="6"/>
        <v>5426</v>
      </c>
      <c r="J79" s="74">
        <f>'[1]FY 2013-14'!BA152</f>
        <v>3145</v>
      </c>
      <c r="K79" s="112">
        <f t="shared" si="5"/>
        <v>8571</v>
      </c>
      <c r="M79" s="52"/>
      <c r="N79" s="54"/>
      <c r="O79" s="52"/>
    </row>
    <row r="80" spans="1:15" s="13" customFormat="1" ht="27" customHeight="1" outlineLevel="2">
      <c r="A80" s="67" t="s">
        <v>577</v>
      </c>
      <c r="B80" s="58" t="s">
        <v>495</v>
      </c>
      <c r="C80" s="59">
        <f>SUM('[1]FY 2013-14'!I153:J153)</f>
        <v>2033.44</v>
      </c>
      <c r="D80" s="59">
        <f>SUM('[1]FY 2013-14'!K153:L153)</f>
        <v>1035.72</v>
      </c>
      <c r="E80" s="59">
        <f>SUM('[1]FY 2013-14'!M153:N153)</f>
        <v>175.16</v>
      </c>
      <c r="F80" s="59">
        <f>SUM('[1]FY 2013-14'!O153:P153)</f>
        <v>96.81</v>
      </c>
      <c r="G80" s="59">
        <f>SUM('[1]FY 2013-14'!Q153:R153)</f>
        <v>166.41</v>
      </c>
      <c r="H80" s="60">
        <f>SUM('[1]FY 2013-14'!S153:AA153)</f>
        <v>223.17999999999998</v>
      </c>
      <c r="I80" s="75">
        <f t="shared" si="6"/>
        <v>3731</v>
      </c>
      <c r="J80" s="76">
        <f>'[1]FY 2013-14'!BA153</f>
        <v>0</v>
      </c>
      <c r="K80" s="113">
        <f t="shared" si="5"/>
        <v>3731</v>
      </c>
      <c r="M80" s="56"/>
      <c r="N80" s="55"/>
      <c r="O80" s="56"/>
    </row>
    <row r="81" spans="1:15" s="13" customFormat="1" ht="27" customHeight="1" outlineLevel="2">
      <c r="A81" s="67" t="s">
        <v>578</v>
      </c>
      <c r="B81" s="58" t="s">
        <v>496</v>
      </c>
      <c r="C81" s="59">
        <f>SUM('[1]FY 2013-14'!I154:J154)</f>
        <v>1871.91</v>
      </c>
      <c r="D81" s="59">
        <f>SUM('[1]FY 2013-14'!K154:L154)</f>
        <v>953.44999999999993</v>
      </c>
      <c r="E81" s="59">
        <f>SUM('[1]FY 2013-14'!M154:N154)</f>
        <v>161.25</v>
      </c>
      <c r="F81" s="59">
        <f>SUM('[1]FY 2013-14'!O154:P154)</f>
        <v>89.12</v>
      </c>
      <c r="G81" s="59">
        <f>SUM('[1]FY 2013-14'!Q154:R154)</f>
        <v>153.19</v>
      </c>
      <c r="H81" s="60">
        <f>SUM('[1]FY 2013-14'!S154:AA154)</f>
        <v>205.48</v>
      </c>
      <c r="I81" s="75">
        <f t="shared" si="6"/>
        <v>3434</v>
      </c>
      <c r="J81" s="76">
        <f>'[1]FY 2013-14'!BA154</f>
        <v>0</v>
      </c>
      <c r="K81" s="113">
        <f t="shared" si="5"/>
        <v>3434</v>
      </c>
      <c r="M81" s="56"/>
      <c r="N81" s="54"/>
      <c r="O81" s="56"/>
    </row>
    <row r="82" spans="1:15" s="13" customFormat="1" ht="27" customHeight="1" outlineLevel="2">
      <c r="A82" s="67" t="s">
        <v>579</v>
      </c>
      <c r="B82" s="58" t="s">
        <v>497</v>
      </c>
      <c r="C82" s="59">
        <f>SUM('[1]FY 2013-14'!I155:J155)</f>
        <v>4922.38</v>
      </c>
      <c r="D82" s="59">
        <f>SUM('[1]FY 2013-14'!K155:L155)</f>
        <v>2507.21</v>
      </c>
      <c r="E82" s="59">
        <f>SUM('[1]FY 2013-14'!M155:N155)</f>
        <v>424.17</v>
      </c>
      <c r="F82" s="59">
        <f>SUM('[1]FY 2013-14'!O155:P155)</f>
        <v>234.57000000000002</v>
      </c>
      <c r="G82" s="59">
        <f>SUM('[1]FY 2013-14'!Q155:R155)</f>
        <v>403.03000000000003</v>
      </c>
      <c r="H82" s="60">
        <f>SUM('[1]FY 2013-14'!S155:AA155)</f>
        <v>540.6400000000001</v>
      </c>
      <c r="I82" s="75">
        <f t="shared" si="6"/>
        <v>9032</v>
      </c>
      <c r="J82" s="76">
        <f>'[1]FY 2013-14'!BA155</f>
        <v>1</v>
      </c>
      <c r="K82" s="113">
        <f t="shared" si="5"/>
        <v>9033</v>
      </c>
      <c r="M82" s="56"/>
      <c r="N82" s="54"/>
      <c r="O82" s="56"/>
    </row>
    <row r="83" spans="1:15" s="13" customFormat="1" ht="27" customHeight="1" outlineLevel="2">
      <c r="A83" s="67" t="s">
        <v>580</v>
      </c>
      <c r="B83" s="58" t="s">
        <v>498</v>
      </c>
      <c r="C83" s="59">
        <f>SUM('[1]FY 2013-14'!I156:J156)</f>
        <v>3506.5</v>
      </c>
      <c r="D83" s="59">
        <f>SUM('[1]FY 2013-14'!K156:L156)</f>
        <v>1786.0300000000002</v>
      </c>
      <c r="E83" s="59">
        <f>SUM('[1]FY 2013-14'!M156:N156)</f>
        <v>302.17</v>
      </c>
      <c r="F83" s="59">
        <f>SUM('[1]FY 2013-14'!O156:P156)</f>
        <v>167.11</v>
      </c>
      <c r="G83" s="59">
        <f>SUM('[1]FY 2013-14'!Q156:R156)</f>
        <v>287.11</v>
      </c>
      <c r="H83" s="60">
        <f>SUM('[1]FY 2013-14'!S156:AA156)</f>
        <v>385.14</v>
      </c>
      <c r="I83" s="75">
        <f t="shared" si="6"/>
        <v>6434</v>
      </c>
      <c r="J83" s="76">
        <f>'[1]FY 2013-14'!BA156</f>
        <v>1</v>
      </c>
      <c r="K83" s="113">
        <f t="shared" si="5"/>
        <v>6435</v>
      </c>
      <c r="M83" s="56"/>
      <c r="N83" s="53"/>
      <c r="O83" s="56"/>
    </row>
    <row r="84" spans="1:15" s="13" customFormat="1" ht="27" customHeight="1" outlineLevel="2">
      <c r="A84" s="67" t="s">
        <v>607</v>
      </c>
      <c r="B84" s="58" t="s">
        <v>612</v>
      </c>
      <c r="C84" s="59">
        <f>SUM('[1]FY 2013-14'!I157:J157)</f>
        <v>3211.47</v>
      </c>
      <c r="D84" s="59">
        <f>SUM('[1]FY 2013-14'!K157:L157)</f>
        <v>1635.73</v>
      </c>
      <c r="E84" s="59">
        <f>SUM('[1]FY 2013-14'!M157:N157)</f>
        <v>276.53000000000003</v>
      </c>
      <c r="F84" s="59">
        <f>SUM('[1]FY 2013-14'!O157:P157)</f>
        <v>152.75</v>
      </c>
      <c r="G84" s="59">
        <f>SUM('[1]FY 2013-14'!Q157:R157)</f>
        <v>262.68</v>
      </c>
      <c r="H84" s="60">
        <f>SUM('[1]FY 2013-14'!S157:AA157)</f>
        <v>352.19999999999993</v>
      </c>
      <c r="I84" s="75">
        <f t="shared" si="6"/>
        <v>5891</v>
      </c>
      <c r="J84" s="76">
        <f>'[1]FY 2013-14'!BA157</f>
        <v>0</v>
      </c>
      <c r="K84" s="113">
        <f t="shared" si="5"/>
        <v>5891</v>
      </c>
      <c r="M84" s="56"/>
      <c r="N84" s="53"/>
      <c r="O84" s="56"/>
    </row>
    <row r="85" spans="1:15" s="13" customFormat="1" ht="27" customHeight="1" outlineLevel="2">
      <c r="A85" s="67" t="s">
        <v>610</v>
      </c>
      <c r="B85" s="58" t="s">
        <v>613</v>
      </c>
      <c r="C85" s="59">
        <f>SUM('[1]FY 2013-14'!I158:J158)</f>
        <v>7392.07</v>
      </c>
      <c r="D85" s="59">
        <f>SUM('[1]FY 2013-14'!K158:L158)</f>
        <v>3765.0899999999997</v>
      </c>
      <c r="E85" s="59">
        <f>SUM('[1]FY 2013-14'!M158:N158)</f>
        <v>636.51</v>
      </c>
      <c r="F85" s="59">
        <f>SUM('[1]FY 2013-14'!O158:P158)</f>
        <v>351.59000000000003</v>
      </c>
      <c r="G85" s="59">
        <f>SUM('[1]FY 2013-14'!Q158:R158)</f>
        <v>604.63</v>
      </c>
      <c r="H85" s="60">
        <f>SUM('[1]FY 2013-14'!S158:AA158)</f>
        <v>810.68999999999994</v>
      </c>
      <c r="I85" s="75">
        <f t="shared" si="6"/>
        <v>13561</v>
      </c>
      <c r="J85" s="76">
        <f>'[1]FY 2013-14'!BA158</f>
        <v>0</v>
      </c>
      <c r="K85" s="113">
        <f t="shared" si="5"/>
        <v>13561</v>
      </c>
      <c r="M85" s="56"/>
      <c r="N85" s="54"/>
      <c r="O85" s="56"/>
    </row>
    <row r="86" spans="1:15" s="13" customFormat="1" ht="27" customHeight="1" outlineLevel="2">
      <c r="A86" s="67" t="s">
        <v>609</v>
      </c>
      <c r="B86" s="58" t="s">
        <v>614</v>
      </c>
      <c r="C86" s="59">
        <f>SUM('[1]FY 2013-14'!I159:J159)</f>
        <v>3601.02</v>
      </c>
      <c r="D86" s="59">
        <f>SUM('[1]FY 2013-14'!K159:L159)</f>
        <v>1834.1499999999999</v>
      </c>
      <c r="E86" s="59">
        <f>SUM('[1]FY 2013-14'!M159:N159)</f>
        <v>310.07</v>
      </c>
      <c r="F86" s="59">
        <f>SUM('[1]FY 2013-14'!O159:P159)</f>
        <v>171.28</v>
      </c>
      <c r="G86" s="59">
        <f>SUM('[1]FY 2013-14'!Q159:R159)</f>
        <v>294.54000000000002</v>
      </c>
      <c r="H86" s="60">
        <f>SUM('[1]FY 2013-14'!S159:AA159)</f>
        <v>394.92999999999995</v>
      </c>
      <c r="I86" s="75">
        <f t="shared" si="6"/>
        <v>6606</v>
      </c>
      <c r="J86" s="76">
        <f>'[1]FY 2013-14'!BA159</f>
        <v>0</v>
      </c>
      <c r="K86" s="113">
        <f t="shared" si="5"/>
        <v>6606</v>
      </c>
      <c r="M86" s="56"/>
      <c r="N86" s="53"/>
      <c r="O86" s="56"/>
    </row>
    <row r="87" spans="1:15" s="13" customFormat="1" ht="27" customHeight="1" outlineLevel="2" thickBot="1">
      <c r="A87" s="67" t="s">
        <v>608</v>
      </c>
      <c r="B87" s="58" t="s">
        <v>615</v>
      </c>
      <c r="C87" s="59">
        <f>SUM('[1]FY 2013-14'!I160:J160)</f>
        <v>5710.33</v>
      </c>
      <c r="D87" s="59">
        <f>SUM('[1]FY 2013-14'!K160:L160)</f>
        <v>2908.5</v>
      </c>
      <c r="E87" s="59">
        <f>SUM('[1]FY 2013-14'!M160:N160)</f>
        <v>491.69</v>
      </c>
      <c r="F87" s="59">
        <f>SUM('[1]FY 2013-14'!O160:P160)</f>
        <v>271.59999999999997</v>
      </c>
      <c r="G87" s="59">
        <f>SUM('[1]FY 2013-14'!Q160:R160)</f>
        <v>467.07</v>
      </c>
      <c r="H87" s="60">
        <f>SUM('[1]FY 2013-14'!S160:AA160)</f>
        <v>626.26</v>
      </c>
      <c r="I87" s="77">
        <f t="shared" si="6"/>
        <v>10475</v>
      </c>
      <c r="J87" s="78">
        <f>'[1]FY 2013-14'!BA160</f>
        <v>0</v>
      </c>
      <c r="K87" s="114">
        <f t="shared" si="5"/>
        <v>10475</v>
      </c>
      <c r="M87" s="56"/>
      <c r="N87" s="54"/>
      <c r="O87" s="56"/>
    </row>
    <row r="88" spans="1:15" s="12" customFormat="1" ht="27" customHeight="1" outlineLevel="1" thickTop="1" thickBot="1">
      <c r="A88" s="125" t="s">
        <v>499</v>
      </c>
      <c r="B88" s="126"/>
      <c r="C88" s="28">
        <f t="shared" ref="C88:H88" si="7">SUBTOTAL(9,C29:C87)</f>
        <v>277649.44000000006</v>
      </c>
      <c r="D88" s="28">
        <f t="shared" si="7"/>
        <v>141421.37</v>
      </c>
      <c r="E88" s="28">
        <f t="shared" si="7"/>
        <v>23934.639999999999</v>
      </c>
      <c r="F88" s="28">
        <f t="shared" si="7"/>
        <v>13243.59</v>
      </c>
      <c r="G88" s="28">
        <f t="shared" si="7"/>
        <v>22745.239999999998</v>
      </c>
      <c r="H88" s="45">
        <f t="shared" si="7"/>
        <v>30562.389999999992</v>
      </c>
      <c r="I88" s="45">
        <f t="shared" ref="I88:J88" si="8">SUBTOTAL(9,I29:I87)</f>
        <v>500308</v>
      </c>
      <c r="J88" s="45">
        <f t="shared" si="8"/>
        <v>82076</v>
      </c>
      <c r="K88" s="45">
        <f>SUM(I88:J88)</f>
        <v>582384</v>
      </c>
    </row>
    <row r="89" spans="1:15" s="12" customFormat="1" ht="27" customHeight="1" outlineLevel="1" thickTop="1" thickBot="1">
      <c r="A89" s="127" t="s">
        <v>285</v>
      </c>
      <c r="B89" s="128"/>
      <c r="C89" s="24">
        <f>SUM(C28,C88)</f>
        <v>400837.06000000006</v>
      </c>
      <c r="D89" s="24">
        <f t="shared" ref="D89:K89" si="9">SUM(D28,D88)</f>
        <v>204168.06</v>
      </c>
      <c r="E89" s="24">
        <f t="shared" si="9"/>
        <v>34561.129999999997</v>
      </c>
      <c r="F89" s="24">
        <f t="shared" si="9"/>
        <v>19129.29</v>
      </c>
      <c r="G89" s="24">
        <f t="shared" si="9"/>
        <v>32846.149999999994</v>
      </c>
      <c r="H89" s="49">
        <f t="shared" si="9"/>
        <v>44167.599999999991</v>
      </c>
      <c r="I89" s="49">
        <f t="shared" si="9"/>
        <v>726460</v>
      </c>
      <c r="J89" s="49">
        <f t="shared" si="9"/>
        <v>153018</v>
      </c>
      <c r="K89" s="49">
        <f t="shared" si="9"/>
        <v>879478</v>
      </c>
    </row>
    <row r="90" spans="1:15" ht="27" customHeight="1"/>
  </sheetData>
  <sortState ref="N30:N87">
    <sortCondition ref="N29"/>
  </sortState>
  <mergeCells count="3">
    <mergeCell ref="A89:B89"/>
    <mergeCell ref="A28:B28"/>
    <mergeCell ref="A88:B88"/>
  </mergeCells>
  <pageMargins left="0.7" right="0.7" top="0.75" bottom="0.75" header="0.3" footer="0.3"/>
  <pageSetup scale="70" orientation="landscape" r:id="rId1"/>
  <colBreaks count="1" manualBreakCount="1">
    <brk id="12" max="8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4"/>
  <sheetViews>
    <sheetView tabSelected="1" topLeftCell="C351" zoomScale="90" zoomScaleNormal="90" workbookViewId="0">
      <selection activeCell="T357" sqref="T357"/>
    </sheetView>
  </sheetViews>
  <sheetFormatPr defaultRowHeight="27" customHeight="1" outlineLevelRow="2"/>
  <cols>
    <col min="1" max="1" width="12.85546875" style="7" customWidth="1"/>
    <col min="2" max="2" width="6.42578125" style="8" bestFit="1" customWidth="1"/>
    <col min="3" max="3" width="14.140625" style="7" bestFit="1" customWidth="1"/>
    <col min="4" max="4" width="32.140625" style="7" bestFit="1" customWidth="1"/>
    <col min="5" max="5" width="9.140625" style="8"/>
    <col min="6" max="15" width="0" style="7" hidden="1" customWidth="1"/>
    <col min="16" max="16" width="9.140625" style="9"/>
    <col min="17" max="22" width="13.85546875" style="10" customWidth="1"/>
    <col min="23" max="23" width="12.42578125" customWidth="1"/>
    <col min="24" max="24" width="13" customWidth="1"/>
    <col min="25" max="25" width="11.85546875" customWidth="1"/>
    <col min="49" max="16384" width="9.140625" style="7"/>
  </cols>
  <sheetData>
    <row r="1" spans="1:25" ht="24" customHeight="1">
      <c r="A1" s="39" t="s">
        <v>583</v>
      </c>
    </row>
    <row r="2" spans="1:25" ht="27" customHeight="1" thickBot="1">
      <c r="A2" s="40" t="s">
        <v>286</v>
      </c>
    </row>
    <row r="3" spans="1:25" s="11" customFormat="1" ht="42" customHeight="1" thickBot="1">
      <c r="A3" s="35" t="s">
        <v>1</v>
      </c>
      <c r="B3" s="36" t="s">
        <v>0</v>
      </c>
      <c r="C3" s="36" t="s">
        <v>2</v>
      </c>
      <c r="D3" s="36" t="s">
        <v>4</v>
      </c>
      <c r="E3" s="36" t="s">
        <v>3</v>
      </c>
      <c r="F3" s="36" t="s">
        <v>278</v>
      </c>
      <c r="G3" s="36" t="s">
        <v>5</v>
      </c>
      <c r="H3" s="36" t="s">
        <v>6</v>
      </c>
      <c r="I3" s="36" t="s">
        <v>7</v>
      </c>
      <c r="J3" s="36" t="s">
        <v>8</v>
      </c>
      <c r="K3" s="36" t="s">
        <v>9</v>
      </c>
      <c r="L3" s="36" t="s">
        <v>10</v>
      </c>
      <c r="M3" s="36" t="s">
        <v>11</v>
      </c>
      <c r="N3" s="36" t="s">
        <v>12</v>
      </c>
      <c r="O3" s="36" t="s">
        <v>279</v>
      </c>
      <c r="P3" s="37" t="s">
        <v>280</v>
      </c>
      <c r="Q3" s="38" t="s">
        <v>584</v>
      </c>
      <c r="R3" s="38" t="s">
        <v>585</v>
      </c>
      <c r="S3" s="38" t="s">
        <v>586</v>
      </c>
      <c r="T3" s="38" t="s">
        <v>587</v>
      </c>
      <c r="U3" s="38" t="s">
        <v>588</v>
      </c>
      <c r="V3" s="44" t="s">
        <v>589</v>
      </c>
      <c r="W3" s="84" t="s">
        <v>590</v>
      </c>
      <c r="X3" s="38" t="s">
        <v>953</v>
      </c>
      <c r="Y3" s="85" t="s">
        <v>592</v>
      </c>
    </row>
    <row r="4" spans="1:25" ht="27" hidden="1" customHeight="1" thickTop="1">
      <c r="A4" s="29" t="s">
        <v>37</v>
      </c>
      <c r="B4" s="30" t="s">
        <v>36</v>
      </c>
      <c r="C4" s="31" t="s">
        <v>669</v>
      </c>
      <c r="D4" s="31" t="s">
        <v>775</v>
      </c>
      <c r="E4" s="30">
        <v>501003</v>
      </c>
      <c r="F4" s="32">
        <v>495</v>
      </c>
      <c r="G4" s="32" t="s">
        <v>36</v>
      </c>
      <c r="H4" s="32" t="s">
        <v>669</v>
      </c>
      <c r="I4" s="32" t="s">
        <v>775</v>
      </c>
      <c r="J4" s="32">
        <v>501003</v>
      </c>
      <c r="K4" s="32">
        <v>495</v>
      </c>
      <c r="L4" s="32" t="s">
        <v>36</v>
      </c>
      <c r="M4" s="31" t="s">
        <v>669</v>
      </c>
      <c r="N4" s="31" t="s">
        <v>775</v>
      </c>
      <c r="O4" s="31">
        <v>501003</v>
      </c>
      <c r="P4" s="33">
        <v>495</v>
      </c>
      <c r="Q4" s="34">
        <v>4641.26</v>
      </c>
      <c r="R4" s="34">
        <v>2363.5500000000002</v>
      </c>
      <c r="S4" s="34">
        <v>399</v>
      </c>
      <c r="T4" s="34">
        <v>219.87</v>
      </c>
      <c r="U4" s="34">
        <v>378.03000000000003</v>
      </c>
      <c r="V4" s="83">
        <v>501.45</v>
      </c>
      <c r="W4" s="86">
        <f>SUM(Q4:V4)</f>
        <v>8503.16</v>
      </c>
      <c r="X4" s="87"/>
      <c r="Y4" s="88">
        <f>SUM(W4:X4)</f>
        <v>8503.16</v>
      </c>
    </row>
    <row r="5" spans="1:25" ht="27" hidden="1" customHeight="1">
      <c r="A5" s="14" t="s">
        <v>37</v>
      </c>
      <c r="B5" s="15" t="s">
        <v>36</v>
      </c>
      <c r="C5" s="16" t="s">
        <v>669</v>
      </c>
      <c r="D5" s="16" t="s">
        <v>776</v>
      </c>
      <c r="E5" s="15">
        <v>501011</v>
      </c>
      <c r="F5" s="17">
        <v>479</v>
      </c>
      <c r="G5" s="17" t="s">
        <v>36</v>
      </c>
      <c r="H5" s="17" t="s">
        <v>669</v>
      </c>
      <c r="I5" s="17" t="s">
        <v>776</v>
      </c>
      <c r="J5" s="17">
        <v>501011</v>
      </c>
      <c r="K5" s="17">
        <v>479</v>
      </c>
      <c r="L5" s="17" t="s">
        <v>36</v>
      </c>
      <c r="M5" s="16" t="s">
        <v>669</v>
      </c>
      <c r="N5" s="16" t="s">
        <v>776</v>
      </c>
      <c r="O5" s="16">
        <v>501011</v>
      </c>
      <c r="P5" s="18">
        <v>479</v>
      </c>
      <c r="Q5" s="19">
        <v>4491.28</v>
      </c>
      <c r="R5" s="19">
        <v>2287.14</v>
      </c>
      <c r="S5" s="19">
        <v>386.05</v>
      </c>
      <c r="T5" s="19">
        <v>212.72</v>
      </c>
      <c r="U5" s="19">
        <v>366.44</v>
      </c>
      <c r="V5" s="42">
        <v>485.28</v>
      </c>
      <c r="W5" s="86">
        <f t="shared" ref="W5:W11" si="0">SUM(Q5:V5)</f>
        <v>8228.91</v>
      </c>
      <c r="X5" s="89"/>
      <c r="Y5" s="86">
        <f t="shared" ref="Y5:Y11" si="1">SUM(W5:X5)</f>
        <v>8228.91</v>
      </c>
    </row>
    <row r="6" spans="1:25" ht="27" hidden="1" customHeight="1">
      <c r="A6" s="14" t="s">
        <v>37</v>
      </c>
      <c r="B6" s="15" t="s">
        <v>36</v>
      </c>
      <c r="C6" s="16" t="s">
        <v>777</v>
      </c>
      <c r="D6" s="16" t="s">
        <v>778</v>
      </c>
      <c r="E6" s="15">
        <v>501013</v>
      </c>
      <c r="F6" s="17">
        <v>398</v>
      </c>
      <c r="G6" s="17" t="s">
        <v>36</v>
      </c>
      <c r="H6" s="17" t="s">
        <v>777</v>
      </c>
      <c r="I6" s="17" t="s">
        <v>778</v>
      </c>
      <c r="J6" s="17">
        <v>501013</v>
      </c>
      <c r="K6" s="17">
        <v>398</v>
      </c>
      <c r="L6" s="17" t="s">
        <v>36</v>
      </c>
      <c r="M6" s="16" t="s">
        <v>777</v>
      </c>
      <c r="N6" s="16" t="s">
        <v>778</v>
      </c>
      <c r="O6" s="16">
        <v>501013</v>
      </c>
      <c r="P6" s="18">
        <v>398</v>
      </c>
      <c r="Q6" s="19">
        <v>3731.79</v>
      </c>
      <c r="R6" s="19">
        <v>1900.38</v>
      </c>
      <c r="S6" s="19">
        <v>320.77</v>
      </c>
      <c r="T6" s="19">
        <v>176.75</v>
      </c>
      <c r="U6" s="19">
        <v>304.47000000000003</v>
      </c>
      <c r="V6" s="42">
        <v>403.22</v>
      </c>
      <c r="W6" s="86">
        <f t="shared" si="0"/>
        <v>6837.380000000001</v>
      </c>
      <c r="X6" s="89"/>
      <c r="Y6" s="86">
        <f t="shared" si="1"/>
        <v>6837.380000000001</v>
      </c>
    </row>
    <row r="7" spans="1:25" ht="27" hidden="1" customHeight="1">
      <c r="A7" s="14" t="s">
        <v>37</v>
      </c>
      <c r="B7" s="15" t="s">
        <v>36</v>
      </c>
      <c r="C7" s="16" t="s">
        <v>777</v>
      </c>
      <c r="D7" s="16" t="s">
        <v>779</v>
      </c>
      <c r="E7" s="15">
        <v>501014</v>
      </c>
      <c r="F7" s="17">
        <v>199</v>
      </c>
      <c r="G7" s="17" t="s">
        <v>36</v>
      </c>
      <c r="H7" s="17" t="s">
        <v>777</v>
      </c>
      <c r="I7" s="17" t="s">
        <v>779</v>
      </c>
      <c r="J7" s="17">
        <v>501014</v>
      </c>
      <c r="K7" s="17">
        <v>199</v>
      </c>
      <c r="L7" s="17" t="s">
        <v>36</v>
      </c>
      <c r="M7" s="16" t="s">
        <v>777</v>
      </c>
      <c r="N7" s="16" t="s">
        <v>779</v>
      </c>
      <c r="O7" s="16">
        <v>501014</v>
      </c>
      <c r="P7" s="18">
        <v>199</v>
      </c>
      <c r="Q7" s="19">
        <v>1865.9</v>
      </c>
      <c r="R7" s="19">
        <v>950.19</v>
      </c>
      <c r="S7" s="19">
        <v>160.38</v>
      </c>
      <c r="T7" s="19">
        <v>88.37</v>
      </c>
      <c r="U7" s="19">
        <v>152.24</v>
      </c>
      <c r="V7" s="42">
        <v>201.61</v>
      </c>
      <c r="W7" s="86">
        <f t="shared" si="0"/>
        <v>3418.69</v>
      </c>
      <c r="X7" s="89"/>
      <c r="Y7" s="86">
        <f t="shared" si="1"/>
        <v>3418.69</v>
      </c>
    </row>
    <row r="8" spans="1:25" ht="27" hidden="1" customHeight="1">
      <c r="A8" s="14" t="s">
        <v>37</v>
      </c>
      <c r="B8" s="15" t="s">
        <v>36</v>
      </c>
      <c r="C8" s="16" t="s">
        <v>669</v>
      </c>
      <c r="D8" s="16" t="s">
        <v>780</v>
      </c>
      <c r="E8" s="15">
        <v>501016</v>
      </c>
      <c r="F8" s="17">
        <v>116</v>
      </c>
      <c r="G8" s="17" t="s">
        <v>36</v>
      </c>
      <c r="H8" s="17" t="s">
        <v>669</v>
      </c>
      <c r="I8" s="17" t="s">
        <v>780</v>
      </c>
      <c r="J8" s="17">
        <v>501016</v>
      </c>
      <c r="K8" s="17">
        <v>116</v>
      </c>
      <c r="L8" s="17" t="s">
        <v>36</v>
      </c>
      <c r="M8" s="16" t="s">
        <v>669</v>
      </c>
      <c r="N8" s="16" t="s">
        <v>780</v>
      </c>
      <c r="O8" s="16">
        <v>501016</v>
      </c>
      <c r="P8" s="18">
        <v>116</v>
      </c>
      <c r="Q8" s="19">
        <v>1087.6600000000001</v>
      </c>
      <c r="R8" s="19">
        <v>553.88</v>
      </c>
      <c r="S8" s="19">
        <v>93.49</v>
      </c>
      <c r="T8" s="19">
        <v>51.51</v>
      </c>
      <c r="U8" s="19">
        <v>88.74</v>
      </c>
      <c r="V8" s="42">
        <v>117.52</v>
      </c>
      <c r="W8" s="86">
        <f t="shared" si="0"/>
        <v>1992.8</v>
      </c>
      <c r="X8" s="89"/>
      <c r="Y8" s="86">
        <f t="shared" si="1"/>
        <v>1992.8</v>
      </c>
    </row>
    <row r="9" spans="1:25" ht="27" hidden="1" customHeight="1">
      <c r="A9" s="14" t="s">
        <v>37</v>
      </c>
      <c r="B9" s="15" t="s">
        <v>36</v>
      </c>
      <c r="C9" s="16" t="s">
        <v>766</v>
      </c>
      <c r="D9" s="16" t="s">
        <v>781</v>
      </c>
      <c r="E9" s="15">
        <v>501022</v>
      </c>
      <c r="F9" s="17">
        <v>386</v>
      </c>
      <c r="G9" s="17" t="s">
        <v>36</v>
      </c>
      <c r="H9" s="17" t="s">
        <v>766</v>
      </c>
      <c r="I9" s="17" t="s">
        <v>781</v>
      </c>
      <c r="J9" s="17">
        <v>501022</v>
      </c>
      <c r="K9" s="17">
        <v>386</v>
      </c>
      <c r="L9" s="17" t="s">
        <v>36</v>
      </c>
      <c r="M9" s="16" t="s">
        <v>766</v>
      </c>
      <c r="N9" s="16" t="s">
        <v>781</v>
      </c>
      <c r="O9" s="16">
        <v>501022</v>
      </c>
      <c r="P9" s="18">
        <v>386</v>
      </c>
      <c r="Q9" s="19">
        <v>3619.27</v>
      </c>
      <c r="R9" s="19">
        <v>1843.08</v>
      </c>
      <c r="S9" s="19">
        <v>311.10000000000002</v>
      </c>
      <c r="T9" s="19">
        <v>171.42</v>
      </c>
      <c r="U9" s="19">
        <v>295.29000000000002</v>
      </c>
      <c r="V9" s="42">
        <v>391.06</v>
      </c>
      <c r="W9" s="86">
        <f t="shared" si="0"/>
        <v>6631.2200000000012</v>
      </c>
      <c r="X9" s="89"/>
      <c r="Y9" s="86">
        <f t="shared" si="1"/>
        <v>6631.2200000000012</v>
      </c>
    </row>
    <row r="10" spans="1:25" ht="27" hidden="1" customHeight="1">
      <c r="A10" s="14" t="s">
        <v>37</v>
      </c>
      <c r="B10" s="15" t="s">
        <v>36</v>
      </c>
      <c r="C10" s="16" t="s">
        <v>777</v>
      </c>
      <c r="D10" s="16" t="s">
        <v>782</v>
      </c>
      <c r="E10" s="15">
        <v>501023</v>
      </c>
      <c r="F10" s="17">
        <v>243</v>
      </c>
      <c r="G10" s="17" t="s">
        <v>36</v>
      </c>
      <c r="H10" s="17" t="s">
        <v>777</v>
      </c>
      <c r="I10" s="17" t="s">
        <v>782</v>
      </c>
      <c r="J10" s="17">
        <v>501023</v>
      </c>
      <c r="K10" s="17">
        <v>243</v>
      </c>
      <c r="L10" s="17" t="s">
        <v>36</v>
      </c>
      <c r="M10" s="16" t="s">
        <v>777</v>
      </c>
      <c r="N10" s="16" t="s">
        <v>782</v>
      </c>
      <c r="O10" s="16">
        <v>501023</v>
      </c>
      <c r="P10" s="18">
        <v>243</v>
      </c>
      <c r="Q10" s="19">
        <v>2278.46</v>
      </c>
      <c r="R10" s="19">
        <v>1160.28</v>
      </c>
      <c r="S10" s="19">
        <v>195.85</v>
      </c>
      <c r="T10" s="19">
        <v>107.92</v>
      </c>
      <c r="U10" s="19">
        <v>185.9</v>
      </c>
      <c r="V10" s="42">
        <v>246.19</v>
      </c>
      <c r="W10" s="86">
        <f t="shared" si="0"/>
        <v>4174.5999999999995</v>
      </c>
      <c r="X10" s="89"/>
      <c r="Y10" s="86">
        <f t="shared" si="1"/>
        <v>4174.5999999999995</v>
      </c>
    </row>
    <row r="11" spans="1:25" ht="27" hidden="1" customHeight="1" thickBot="1">
      <c r="A11" s="14" t="s">
        <v>37</v>
      </c>
      <c r="B11" s="15" t="s">
        <v>36</v>
      </c>
      <c r="C11" s="16" t="s">
        <v>777</v>
      </c>
      <c r="D11" s="16" t="s">
        <v>783</v>
      </c>
      <c r="E11" s="15">
        <v>501034</v>
      </c>
      <c r="F11" s="17">
        <v>239</v>
      </c>
      <c r="G11" s="17" t="s">
        <v>36</v>
      </c>
      <c r="H11" s="17" t="s">
        <v>777</v>
      </c>
      <c r="I11" s="17" t="s">
        <v>783</v>
      </c>
      <c r="J11" s="17">
        <v>501034</v>
      </c>
      <c r="K11" s="17">
        <v>239</v>
      </c>
      <c r="L11" s="17" t="s">
        <v>36</v>
      </c>
      <c r="M11" s="16" t="s">
        <v>777</v>
      </c>
      <c r="N11" s="16" t="s">
        <v>783</v>
      </c>
      <c r="O11" s="16">
        <v>501034</v>
      </c>
      <c r="P11" s="18">
        <v>239</v>
      </c>
      <c r="Q11" s="19">
        <v>2240.9499999999998</v>
      </c>
      <c r="R11" s="19">
        <v>1141.18</v>
      </c>
      <c r="S11" s="19">
        <v>192.62</v>
      </c>
      <c r="T11" s="19">
        <v>106.14</v>
      </c>
      <c r="U11" s="19">
        <v>182.84</v>
      </c>
      <c r="V11" s="42">
        <v>242.13</v>
      </c>
      <c r="W11" s="86">
        <f t="shared" si="0"/>
        <v>4105.8599999999997</v>
      </c>
      <c r="X11" s="89"/>
      <c r="Y11" s="86">
        <f t="shared" si="1"/>
        <v>4105.8599999999997</v>
      </c>
    </row>
    <row r="12" spans="1:25" s="12" customFormat="1" ht="27" customHeight="1" thickTop="1" thickBot="1">
      <c r="A12" s="125" t="s">
        <v>287</v>
      </c>
      <c r="B12" s="129"/>
      <c r="C12" s="126"/>
      <c r="D12" s="126"/>
      <c r="E12" s="126"/>
      <c r="F12" s="25">
        <f t="shared" ref="F12:L12" si="2">SUBTOTAL(9,F4:F11)</f>
        <v>2555</v>
      </c>
      <c r="G12" s="25">
        <f t="shared" si="2"/>
        <v>0</v>
      </c>
      <c r="H12" s="25">
        <f t="shared" si="2"/>
        <v>0</v>
      </c>
      <c r="I12" s="25">
        <f t="shared" si="2"/>
        <v>0</v>
      </c>
      <c r="J12" s="25">
        <f t="shared" si="2"/>
        <v>4008136</v>
      </c>
      <c r="K12" s="25">
        <f t="shared" si="2"/>
        <v>2555</v>
      </c>
      <c r="L12" s="25">
        <f t="shared" si="2"/>
        <v>0</v>
      </c>
      <c r="M12" s="26"/>
      <c r="N12" s="26"/>
      <c r="O12" s="26"/>
      <c r="P12" s="27">
        <f t="shared" ref="P12:V12" si="3">SUBTOTAL(9,P4:P11)</f>
        <v>2555</v>
      </c>
      <c r="Q12" s="105">
        <f t="shared" si="3"/>
        <v>23956.57</v>
      </c>
      <c r="R12" s="105">
        <f t="shared" si="3"/>
        <v>12199.680000000002</v>
      </c>
      <c r="S12" s="105">
        <f t="shared" si="3"/>
        <v>2059.2599999999998</v>
      </c>
      <c r="T12" s="105">
        <f t="shared" si="3"/>
        <v>1134.7</v>
      </c>
      <c r="U12" s="105">
        <f t="shared" si="3"/>
        <v>1953.95</v>
      </c>
      <c r="V12" s="106">
        <f t="shared" si="3"/>
        <v>2588.46</v>
      </c>
      <c r="W12" s="45">
        <f>ROUND(SUBTOTAL(9,W4:W11)+'[1]FY 2013-14'!$BE$163,0)</f>
        <v>43982</v>
      </c>
      <c r="X12" s="45">
        <f>'[1]FY 2013-14'!$BA$163</f>
        <v>17</v>
      </c>
      <c r="Y12" s="45">
        <f>SUM(W12:X12)</f>
        <v>43999</v>
      </c>
    </row>
    <row r="13" spans="1:25" ht="27" hidden="1" customHeight="1" thickTop="1">
      <c r="A13" s="14" t="s">
        <v>14</v>
      </c>
      <c r="B13" s="15" t="s">
        <v>39</v>
      </c>
      <c r="C13" s="16" t="s">
        <v>618</v>
      </c>
      <c r="D13" s="16" t="s">
        <v>784</v>
      </c>
      <c r="E13" s="15">
        <v>502001</v>
      </c>
      <c r="F13" s="17">
        <v>558</v>
      </c>
      <c r="G13" s="17" t="s">
        <v>39</v>
      </c>
      <c r="H13" s="17" t="s">
        <v>618</v>
      </c>
      <c r="I13" s="17" t="s">
        <v>784</v>
      </c>
      <c r="J13" s="17">
        <v>502001</v>
      </c>
      <c r="K13" s="17">
        <v>558</v>
      </c>
      <c r="L13" s="17" t="s">
        <v>39</v>
      </c>
      <c r="M13" s="16" t="s">
        <v>618</v>
      </c>
      <c r="N13" s="16" t="s">
        <v>784</v>
      </c>
      <c r="O13" s="16">
        <v>502001</v>
      </c>
      <c r="P13" s="18">
        <v>558</v>
      </c>
      <c r="Q13" s="19">
        <v>5232.01</v>
      </c>
      <c r="R13" s="19">
        <v>2664.35</v>
      </c>
      <c r="S13" s="19">
        <v>449.72</v>
      </c>
      <c r="T13" s="19">
        <v>247.8</v>
      </c>
      <c r="U13" s="19">
        <v>426.87</v>
      </c>
      <c r="V13" s="42">
        <v>565.32000000000005</v>
      </c>
      <c r="W13" s="86">
        <f t="shared" ref="W13:W44" si="4">SUM(Q13:V13)</f>
        <v>9586.07</v>
      </c>
      <c r="X13" s="89"/>
      <c r="Y13" s="86">
        <f t="shared" ref="Y13:Y44" si="5">SUM(W13:X13)</f>
        <v>9586.07</v>
      </c>
    </row>
    <row r="14" spans="1:25" ht="27" hidden="1" customHeight="1">
      <c r="A14" s="14" t="s">
        <v>14</v>
      </c>
      <c r="B14" s="15" t="s">
        <v>39</v>
      </c>
      <c r="C14" s="16" t="s">
        <v>668</v>
      </c>
      <c r="D14" s="16" t="s">
        <v>785</v>
      </c>
      <c r="E14" s="15">
        <v>502033</v>
      </c>
      <c r="F14" s="17">
        <v>396</v>
      </c>
      <c r="G14" s="17" t="s">
        <v>39</v>
      </c>
      <c r="H14" s="17" t="s">
        <v>668</v>
      </c>
      <c r="I14" s="17" t="s">
        <v>785</v>
      </c>
      <c r="J14" s="17">
        <v>502033</v>
      </c>
      <c r="K14" s="17">
        <v>396</v>
      </c>
      <c r="L14" s="17" t="s">
        <v>39</v>
      </c>
      <c r="M14" s="16" t="s">
        <v>668</v>
      </c>
      <c r="N14" s="16" t="s">
        <v>785</v>
      </c>
      <c r="O14" s="16">
        <v>502033</v>
      </c>
      <c r="P14" s="18">
        <v>396</v>
      </c>
      <c r="Q14" s="19">
        <v>3713.04</v>
      </c>
      <c r="R14" s="19">
        <v>1890.83</v>
      </c>
      <c r="S14" s="19">
        <v>319.16000000000003</v>
      </c>
      <c r="T14" s="19">
        <v>175.86</v>
      </c>
      <c r="U14" s="19">
        <v>302.94</v>
      </c>
      <c r="V14" s="42">
        <v>401.19</v>
      </c>
      <c r="W14" s="86">
        <f t="shared" si="4"/>
        <v>6803.0199999999986</v>
      </c>
      <c r="X14" s="89"/>
      <c r="Y14" s="86">
        <f t="shared" si="5"/>
        <v>6803.0199999999986</v>
      </c>
    </row>
    <row r="15" spans="1:25" ht="27" hidden="1" customHeight="1">
      <c r="A15" s="14" t="s">
        <v>14</v>
      </c>
      <c r="B15" s="15" t="s">
        <v>39</v>
      </c>
      <c r="C15" s="16" t="s">
        <v>668</v>
      </c>
      <c r="D15" s="16" t="s">
        <v>786</v>
      </c>
      <c r="E15" s="15">
        <v>502003</v>
      </c>
      <c r="F15" s="17">
        <v>305</v>
      </c>
      <c r="G15" s="17" t="s">
        <v>39</v>
      </c>
      <c r="H15" s="17" t="s">
        <v>668</v>
      </c>
      <c r="I15" s="17" t="s">
        <v>786</v>
      </c>
      <c r="J15" s="17">
        <v>502003</v>
      </c>
      <c r="K15" s="17">
        <v>305</v>
      </c>
      <c r="L15" s="17" t="s">
        <v>39</v>
      </c>
      <c r="M15" s="16" t="s">
        <v>668</v>
      </c>
      <c r="N15" s="16" t="s">
        <v>786</v>
      </c>
      <c r="O15" s="16">
        <v>502003</v>
      </c>
      <c r="P15" s="18">
        <v>305</v>
      </c>
      <c r="Q15" s="19">
        <v>2859.79</v>
      </c>
      <c r="R15" s="19">
        <v>1456.32</v>
      </c>
      <c r="S15" s="19">
        <v>245.81</v>
      </c>
      <c r="T15" s="19">
        <v>135.44999999999999</v>
      </c>
      <c r="U15" s="19">
        <v>233.33</v>
      </c>
      <c r="V15" s="42">
        <v>309</v>
      </c>
      <c r="W15" s="86">
        <f t="shared" si="4"/>
        <v>5239.7</v>
      </c>
      <c r="X15" s="89"/>
      <c r="Y15" s="86">
        <f t="shared" si="5"/>
        <v>5239.7</v>
      </c>
    </row>
    <row r="16" spans="1:25" ht="27" hidden="1" customHeight="1">
      <c r="A16" s="14" t="s">
        <v>14</v>
      </c>
      <c r="B16" s="15" t="s">
        <v>39</v>
      </c>
      <c r="C16" s="16" t="s">
        <v>631</v>
      </c>
      <c r="D16" s="16" t="s">
        <v>787</v>
      </c>
      <c r="E16" s="15">
        <v>502002</v>
      </c>
      <c r="F16" s="17">
        <v>734</v>
      </c>
      <c r="G16" s="17" t="s">
        <v>39</v>
      </c>
      <c r="H16" s="17" t="s">
        <v>631</v>
      </c>
      <c r="I16" s="17" t="s">
        <v>787</v>
      </c>
      <c r="J16" s="17">
        <v>502002</v>
      </c>
      <c r="K16" s="17">
        <v>734</v>
      </c>
      <c r="L16" s="17" t="s">
        <v>39</v>
      </c>
      <c r="M16" s="16" t="s">
        <v>631</v>
      </c>
      <c r="N16" s="16" t="s">
        <v>787</v>
      </c>
      <c r="O16" s="16">
        <v>502002</v>
      </c>
      <c r="P16" s="18">
        <v>734</v>
      </c>
      <c r="Q16" s="19">
        <v>6882.25</v>
      </c>
      <c r="R16" s="19">
        <v>3504.72</v>
      </c>
      <c r="S16" s="19">
        <v>591.57000000000005</v>
      </c>
      <c r="T16" s="19">
        <v>325.97000000000003</v>
      </c>
      <c r="U16" s="19">
        <v>561.51</v>
      </c>
      <c r="V16" s="42">
        <v>743.63</v>
      </c>
      <c r="W16" s="86">
        <f t="shared" si="4"/>
        <v>12609.649999999998</v>
      </c>
      <c r="X16" s="89"/>
      <c r="Y16" s="86">
        <f t="shared" si="5"/>
        <v>12609.649999999998</v>
      </c>
    </row>
    <row r="17" spans="1:25" ht="27" hidden="1" customHeight="1">
      <c r="A17" s="14" t="s">
        <v>14</v>
      </c>
      <c r="B17" s="15" t="s">
        <v>39</v>
      </c>
      <c r="C17" s="16" t="s">
        <v>631</v>
      </c>
      <c r="D17" s="16" t="s">
        <v>788</v>
      </c>
      <c r="E17" s="15">
        <v>502037</v>
      </c>
      <c r="F17" s="17">
        <v>343</v>
      </c>
      <c r="G17" s="17" t="s">
        <v>39</v>
      </c>
      <c r="H17" s="17" t="s">
        <v>631</v>
      </c>
      <c r="I17" s="17" t="s">
        <v>788</v>
      </c>
      <c r="J17" s="17">
        <v>502037</v>
      </c>
      <c r="K17" s="17">
        <v>343</v>
      </c>
      <c r="L17" s="17" t="s">
        <v>39</v>
      </c>
      <c r="M17" s="16" t="s">
        <v>631</v>
      </c>
      <c r="N17" s="16" t="s">
        <v>788</v>
      </c>
      <c r="O17" s="16">
        <v>502037</v>
      </c>
      <c r="P17" s="18">
        <v>343</v>
      </c>
      <c r="Q17" s="19">
        <v>3216.09</v>
      </c>
      <c r="R17" s="19">
        <v>1637.77</v>
      </c>
      <c r="S17" s="19">
        <v>276.44</v>
      </c>
      <c r="T17" s="19">
        <v>152.32</v>
      </c>
      <c r="U17" s="19">
        <v>262.39999999999998</v>
      </c>
      <c r="V17" s="42">
        <v>347.5</v>
      </c>
      <c r="W17" s="86">
        <f t="shared" si="4"/>
        <v>5892.5199999999995</v>
      </c>
      <c r="X17" s="89"/>
      <c r="Y17" s="86">
        <f t="shared" si="5"/>
        <v>5892.5199999999995</v>
      </c>
    </row>
    <row r="18" spans="1:25" ht="27" hidden="1" customHeight="1">
      <c r="A18" s="14" t="s">
        <v>14</v>
      </c>
      <c r="B18" s="15" t="s">
        <v>39</v>
      </c>
      <c r="C18" s="16" t="s">
        <v>789</v>
      </c>
      <c r="D18" s="16" t="s">
        <v>790</v>
      </c>
      <c r="E18" s="15">
        <v>502005</v>
      </c>
      <c r="F18" s="17">
        <v>354</v>
      </c>
      <c r="G18" s="17" t="s">
        <v>39</v>
      </c>
      <c r="H18" s="17" t="s">
        <v>789</v>
      </c>
      <c r="I18" s="17" t="s">
        <v>790</v>
      </c>
      <c r="J18" s="17">
        <v>502005</v>
      </c>
      <c r="K18" s="17">
        <v>354</v>
      </c>
      <c r="L18" s="17" t="s">
        <v>39</v>
      </c>
      <c r="M18" s="16" t="s">
        <v>789</v>
      </c>
      <c r="N18" s="16" t="s">
        <v>790</v>
      </c>
      <c r="O18" s="16">
        <v>502005</v>
      </c>
      <c r="P18" s="18">
        <v>354</v>
      </c>
      <c r="Q18" s="19">
        <v>3319.23</v>
      </c>
      <c r="R18" s="19">
        <v>1690.29</v>
      </c>
      <c r="S18" s="19">
        <v>285.31</v>
      </c>
      <c r="T18" s="19">
        <v>157.21</v>
      </c>
      <c r="U18" s="19">
        <v>270.81</v>
      </c>
      <c r="V18" s="42">
        <v>358.64</v>
      </c>
      <c r="W18" s="86">
        <f t="shared" si="4"/>
        <v>6081.4900000000016</v>
      </c>
      <c r="X18" s="89"/>
      <c r="Y18" s="86">
        <f t="shared" si="5"/>
        <v>6081.4900000000016</v>
      </c>
    </row>
    <row r="19" spans="1:25" ht="27" hidden="1" customHeight="1">
      <c r="A19" s="14" t="s">
        <v>14</v>
      </c>
      <c r="B19" s="15" t="s">
        <v>39</v>
      </c>
      <c r="C19" s="16" t="s">
        <v>685</v>
      </c>
      <c r="D19" s="16" t="s">
        <v>791</v>
      </c>
      <c r="E19" s="15">
        <v>502006</v>
      </c>
      <c r="F19" s="17">
        <v>757</v>
      </c>
      <c r="G19" s="17" t="s">
        <v>39</v>
      </c>
      <c r="H19" s="17" t="s">
        <v>685</v>
      </c>
      <c r="I19" s="17" t="s">
        <v>791</v>
      </c>
      <c r="J19" s="17">
        <v>502006</v>
      </c>
      <c r="K19" s="17">
        <v>757</v>
      </c>
      <c r="L19" s="17" t="s">
        <v>39</v>
      </c>
      <c r="M19" s="16" t="s">
        <v>685</v>
      </c>
      <c r="N19" s="16" t="s">
        <v>791</v>
      </c>
      <c r="O19" s="16">
        <v>502006</v>
      </c>
      <c r="P19" s="18">
        <v>757</v>
      </c>
      <c r="Q19" s="19">
        <v>7097.9</v>
      </c>
      <c r="R19" s="19">
        <v>3614.54</v>
      </c>
      <c r="S19" s="19">
        <v>610.1</v>
      </c>
      <c r="T19" s="19">
        <v>336.18</v>
      </c>
      <c r="U19" s="19">
        <v>579.11</v>
      </c>
      <c r="V19" s="42">
        <v>766.93</v>
      </c>
      <c r="W19" s="86">
        <f t="shared" si="4"/>
        <v>13004.76</v>
      </c>
      <c r="X19" s="89"/>
      <c r="Y19" s="86">
        <f t="shared" si="5"/>
        <v>13004.76</v>
      </c>
    </row>
    <row r="20" spans="1:25" ht="27" hidden="1" customHeight="1">
      <c r="A20" s="14" t="s">
        <v>14</v>
      </c>
      <c r="B20" s="15" t="s">
        <v>39</v>
      </c>
      <c r="C20" s="16" t="s">
        <v>685</v>
      </c>
      <c r="D20" s="16" t="s">
        <v>792</v>
      </c>
      <c r="E20" s="15">
        <v>502007</v>
      </c>
      <c r="F20" s="17">
        <v>152</v>
      </c>
      <c r="G20" s="17" t="s">
        <v>39</v>
      </c>
      <c r="H20" s="17" t="s">
        <v>685</v>
      </c>
      <c r="I20" s="17" t="s">
        <v>792</v>
      </c>
      <c r="J20" s="17">
        <v>502007</v>
      </c>
      <c r="K20" s="17">
        <v>152</v>
      </c>
      <c r="L20" s="17" t="s">
        <v>39</v>
      </c>
      <c r="M20" s="16" t="s">
        <v>685</v>
      </c>
      <c r="N20" s="16" t="s">
        <v>792</v>
      </c>
      <c r="O20" s="16">
        <v>502007</v>
      </c>
      <c r="P20" s="18">
        <v>152</v>
      </c>
      <c r="Q20" s="19">
        <v>1425.21</v>
      </c>
      <c r="R20" s="19">
        <v>725.77</v>
      </c>
      <c r="S20" s="19">
        <v>122.5</v>
      </c>
      <c r="T20" s="19">
        <v>67.5</v>
      </c>
      <c r="U20" s="19">
        <v>116.28</v>
      </c>
      <c r="V20" s="42">
        <v>153.99</v>
      </c>
      <c r="W20" s="86">
        <f t="shared" si="4"/>
        <v>2611.25</v>
      </c>
      <c r="X20" s="89"/>
      <c r="Y20" s="86">
        <f t="shared" si="5"/>
        <v>2611.25</v>
      </c>
    </row>
    <row r="21" spans="1:25" ht="27" hidden="1" customHeight="1">
      <c r="A21" s="14" t="s">
        <v>14</v>
      </c>
      <c r="B21" s="15" t="s">
        <v>39</v>
      </c>
      <c r="C21" s="16" t="s">
        <v>631</v>
      </c>
      <c r="D21" s="16" t="s">
        <v>793</v>
      </c>
      <c r="E21" s="15">
        <v>502008</v>
      </c>
      <c r="F21" s="17">
        <v>511</v>
      </c>
      <c r="G21" s="17" t="s">
        <v>39</v>
      </c>
      <c r="H21" s="17" t="s">
        <v>631</v>
      </c>
      <c r="I21" s="17" t="s">
        <v>793</v>
      </c>
      <c r="J21" s="17">
        <v>502008</v>
      </c>
      <c r="K21" s="17">
        <v>511</v>
      </c>
      <c r="L21" s="17" t="s">
        <v>39</v>
      </c>
      <c r="M21" s="16" t="s">
        <v>631</v>
      </c>
      <c r="N21" s="16" t="s">
        <v>793</v>
      </c>
      <c r="O21" s="16">
        <v>502008</v>
      </c>
      <c r="P21" s="18">
        <v>511</v>
      </c>
      <c r="Q21" s="19">
        <v>4791.32</v>
      </c>
      <c r="R21" s="19">
        <v>2439.94</v>
      </c>
      <c r="S21" s="19">
        <v>411.84</v>
      </c>
      <c r="T21" s="19">
        <v>226.93</v>
      </c>
      <c r="U21" s="19">
        <v>390.92</v>
      </c>
      <c r="V21" s="42">
        <v>517.70000000000005</v>
      </c>
      <c r="W21" s="86">
        <f t="shared" si="4"/>
        <v>8778.6500000000015</v>
      </c>
      <c r="X21" s="89"/>
      <c r="Y21" s="86">
        <f t="shared" si="5"/>
        <v>8778.6500000000015</v>
      </c>
    </row>
    <row r="22" spans="1:25" ht="27" hidden="1" customHeight="1">
      <c r="A22" s="14" t="s">
        <v>14</v>
      </c>
      <c r="B22" s="15" t="s">
        <v>39</v>
      </c>
      <c r="C22" s="16" t="s">
        <v>631</v>
      </c>
      <c r="D22" s="16" t="s">
        <v>794</v>
      </c>
      <c r="E22" s="15">
        <v>502009</v>
      </c>
      <c r="F22" s="17">
        <v>784</v>
      </c>
      <c r="G22" s="17" t="s">
        <v>39</v>
      </c>
      <c r="H22" s="17" t="s">
        <v>631</v>
      </c>
      <c r="I22" s="17" t="s">
        <v>794</v>
      </c>
      <c r="J22" s="17">
        <v>502009</v>
      </c>
      <c r="K22" s="17">
        <v>784</v>
      </c>
      <c r="L22" s="17" t="s">
        <v>39</v>
      </c>
      <c r="M22" s="16" t="s">
        <v>631</v>
      </c>
      <c r="N22" s="16" t="s">
        <v>794</v>
      </c>
      <c r="O22" s="16">
        <v>502009</v>
      </c>
      <c r="P22" s="18">
        <v>784</v>
      </c>
      <c r="Q22" s="19">
        <v>7351.07</v>
      </c>
      <c r="R22" s="19">
        <v>3743.47</v>
      </c>
      <c r="S22" s="19">
        <v>631.86</v>
      </c>
      <c r="T22" s="19">
        <v>348.17</v>
      </c>
      <c r="U22" s="19">
        <v>599.76</v>
      </c>
      <c r="V22" s="42">
        <v>794.28</v>
      </c>
      <c r="W22" s="86">
        <f t="shared" si="4"/>
        <v>13468.61</v>
      </c>
      <c r="X22" s="89"/>
      <c r="Y22" s="86">
        <f t="shared" si="5"/>
        <v>13468.61</v>
      </c>
    </row>
    <row r="23" spans="1:25" ht="27" hidden="1" customHeight="1">
      <c r="A23" s="14" t="s">
        <v>14</v>
      </c>
      <c r="B23" s="15" t="s">
        <v>39</v>
      </c>
      <c r="C23" s="16" t="s">
        <v>631</v>
      </c>
      <c r="D23" s="16" t="s">
        <v>795</v>
      </c>
      <c r="E23" s="15">
        <v>502012</v>
      </c>
      <c r="F23" s="17">
        <v>168</v>
      </c>
      <c r="G23" s="17" t="s">
        <v>39</v>
      </c>
      <c r="H23" s="17" t="s">
        <v>631</v>
      </c>
      <c r="I23" s="17" t="s">
        <v>795</v>
      </c>
      <c r="J23" s="17">
        <v>502012</v>
      </c>
      <c r="K23" s="17">
        <v>168</v>
      </c>
      <c r="L23" s="17" t="s">
        <v>39</v>
      </c>
      <c r="M23" s="16" t="s">
        <v>631</v>
      </c>
      <c r="N23" s="16" t="s">
        <v>795</v>
      </c>
      <c r="O23" s="16">
        <v>502012</v>
      </c>
      <c r="P23" s="18">
        <v>168</v>
      </c>
      <c r="Q23" s="19">
        <v>1575.23</v>
      </c>
      <c r="R23" s="19">
        <v>802.17</v>
      </c>
      <c r="S23" s="19">
        <v>135.4</v>
      </c>
      <c r="T23" s="19">
        <v>74.61</v>
      </c>
      <c r="U23" s="19">
        <v>128.52000000000001</v>
      </c>
      <c r="V23" s="42">
        <v>170.2</v>
      </c>
      <c r="W23" s="86">
        <f t="shared" si="4"/>
        <v>2886.13</v>
      </c>
      <c r="X23" s="89"/>
      <c r="Y23" s="86">
        <f t="shared" si="5"/>
        <v>2886.13</v>
      </c>
    </row>
    <row r="24" spans="1:25" ht="27" hidden="1" customHeight="1">
      <c r="A24" s="14" t="s">
        <v>14</v>
      </c>
      <c r="B24" s="15" t="s">
        <v>39</v>
      </c>
      <c r="C24" s="16" t="s">
        <v>631</v>
      </c>
      <c r="D24" s="16" t="s">
        <v>796</v>
      </c>
      <c r="E24" s="15">
        <v>502041</v>
      </c>
      <c r="F24" s="17">
        <v>150</v>
      </c>
      <c r="G24" s="17" t="s">
        <v>39</v>
      </c>
      <c r="H24" s="17" t="s">
        <v>631</v>
      </c>
      <c r="I24" s="17" t="s">
        <v>796</v>
      </c>
      <c r="J24" s="17">
        <v>502041</v>
      </c>
      <c r="K24" s="17">
        <v>150</v>
      </c>
      <c r="L24" s="17" t="s">
        <v>39</v>
      </c>
      <c r="M24" s="16" t="s">
        <v>631</v>
      </c>
      <c r="N24" s="16" t="s">
        <v>796</v>
      </c>
      <c r="O24" s="16">
        <v>502041</v>
      </c>
      <c r="P24" s="18">
        <v>150</v>
      </c>
      <c r="Q24" s="19">
        <v>1406.45</v>
      </c>
      <c r="R24" s="19">
        <v>716.22</v>
      </c>
      <c r="S24" s="19">
        <v>120.89</v>
      </c>
      <c r="T24" s="19">
        <v>66.61</v>
      </c>
      <c r="U24" s="19">
        <v>114.75</v>
      </c>
      <c r="V24" s="42">
        <v>151.97</v>
      </c>
      <c r="W24" s="86">
        <f t="shared" si="4"/>
        <v>2576.89</v>
      </c>
      <c r="X24" s="89"/>
      <c r="Y24" s="86">
        <f t="shared" si="5"/>
        <v>2576.89</v>
      </c>
    </row>
    <row r="25" spans="1:25" ht="27" hidden="1" customHeight="1">
      <c r="A25" s="14" t="s">
        <v>14</v>
      </c>
      <c r="B25" s="15" t="s">
        <v>39</v>
      </c>
      <c r="C25" s="16" t="s">
        <v>631</v>
      </c>
      <c r="D25" s="16" t="s">
        <v>797</v>
      </c>
      <c r="E25" s="15">
        <v>502021</v>
      </c>
      <c r="F25" s="17">
        <v>320</v>
      </c>
      <c r="G25" s="17" t="s">
        <v>39</v>
      </c>
      <c r="H25" s="17" t="s">
        <v>631</v>
      </c>
      <c r="I25" s="17" t="s">
        <v>797</v>
      </c>
      <c r="J25" s="17">
        <v>502021</v>
      </c>
      <c r="K25" s="17">
        <v>320</v>
      </c>
      <c r="L25" s="17" t="s">
        <v>39</v>
      </c>
      <c r="M25" s="16" t="s">
        <v>631</v>
      </c>
      <c r="N25" s="16" t="s">
        <v>797</v>
      </c>
      <c r="O25" s="16">
        <v>502021</v>
      </c>
      <c r="P25" s="18">
        <v>320</v>
      </c>
      <c r="Q25" s="19">
        <v>3000.43</v>
      </c>
      <c r="R25" s="19">
        <v>1527.94</v>
      </c>
      <c r="S25" s="19">
        <v>257.89999999999998</v>
      </c>
      <c r="T25" s="19">
        <v>142.11000000000001</v>
      </c>
      <c r="U25" s="19">
        <v>244.8</v>
      </c>
      <c r="V25" s="42">
        <v>324.2</v>
      </c>
      <c r="W25" s="86">
        <f t="shared" si="4"/>
        <v>5497.3799999999992</v>
      </c>
      <c r="X25" s="89"/>
      <c r="Y25" s="86">
        <f t="shared" si="5"/>
        <v>5497.3799999999992</v>
      </c>
    </row>
    <row r="26" spans="1:25" ht="27" hidden="1" customHeight="1">
      <c r="A26" s="14" t="s">
        <v>14</v>
      </c>
      <c r="B26" s="15" t="s">
        <v>39</v>
      </c>
      <c r="C26" s="16" t="s">
        <v>631</v>
      </c>
      <c r="D26" s="16" t="s">
        <v>798</v>
      </c>
      <c r="E26" s="15">
        <v>502013</v>
      </c>
      <c r="F26" s="17">
        <v>473</v>
      </c>
      <c r="G26" s="17" t="s">
        <v>39</v>
      </c>
      <c r="H26" s="17" t="s">
        <v>631</v>
      </c>
      <c r="I26" s="17" t="s">
        <v>798</v>
      </c>
      <c r="J26" s="17">
        <v>502013</v>
      </c>
      <c r="K26" s="17">
        <v>473</v>
      </c>
      <c r="L26" s="17" t="s">
        <v>39</v>
      </c>
      <c r="M26" s="16" t="s">
        <v>631</v>
      </c>
      <c r="N26" s="16" t="s">
        <v>798</v>
      </c>
      <c r="O26" s="16">
        <v>502013</v>
      </c>
      <c r="P26" s="18">
        <v>473</v>
      </c>
      <c r="Q26" s="19">
        <v>4435.0200000000004</v>
      </c>
      <c r="R26" s="19">
        <v>2258.4899999999998</v>
      </c>
      <c r="S26" s="19">
        <v>381.21</v>
      </c>
      <c r="T26" s="19">
        <v>210.06</v>
      </c>
      <c r="U26" s="19">
        <v>361.85</v>
      </c>
      <c r="V26" s="42">
        <v>479.2</v>
      </c>
      <c r="W26" s="86">
        <f t="shared" si="4"/>
        <v>8125.8300000000008</v>
      </c>
      <c r="X26" s="89"/>
      <c r="Y26" s="86">
        <f t="shared" si="5"/>
        <v>8125.8300000000008</v>
      </c>
    </row>
    <row r="27" spans="1:25" ht="27" hidden="1" customHeight="1">
      <c r="A27" s="14" t="s">
        <v>14</v>
      </c>
      <c r="B27" s="15" t="s">
        <v>39</v>
      </c>
      <c r="C27" s="16" t="s">
        <v>631</v>
      </c>
      <c r="D27" s="16" t="s">
        <v>799</v>
      </c>
      <c r="E27" s="15">
        <v>502015</v>
      </c>
      <c r="F27" s="17">
        <v>1193</v>
      </c>
      <c r="G27" s="17" t="s">
        <v>39</v>
      </c>
      <c r="H27" s="17" t="s">
        <v>631</v>
      </c>
      <c r="I27" s="17" t="s">
        <v>799</v>
      </c>
      <c r="J27" s="17">
        <v>502015</v>
      </c>
      <c r="K27" s="17">
        <v>1193</v>
      </c>
      <c r="L27" s="17" t="s">
        <v>39</v>
      </c>
      <c r="M27" s="16" t="s">
        <v>631</v>
      </c>
      <c r="N27" s="16" t="s">
        <v>799</v>
      </c>
      <c r="O27" s="16">
        <v>502015</v>
      </c>
      <c r="P27" s="18">
        <v>1193</v>
      </c>
      <c r="Q27" s="19">
        <v>11186</v>
      </c>
      <c r="R27" s="19">
        <v>5696.37</v>
      </c>
      <c r="S27" s="19">
        <v>961.5</v>
      </c>
      <c r="T27" s="19">
        <v>529.80999999999995</v>
      </c>
      <c r="U27" s="19">
        <v>912.65</v>
      </c>
      <c r="V27" s="42">
        <v>1208.6500000000001</v>
      </c>
      <c r="W27" s="86">
        <f t="shared" si="4"/>
        <v>20494.980000000003</v>
      </c>
      <c r="X27" s="89"/>
      <c r="Y27" s="86">
        <f t="shared" si="5"/>
        <v>20494.980000000003</v>
      </c>
    </row>
    <row r="28" spans="1:25" ht="27" hidden="1" customHeight="1">
      <c r="A28" s="14" t="s">
        <v>14</v>
      </c>
      <c r="B28" s="15" t="s">
        <v>39</v>
      </c>
      <c r="C28" s="16" t="s">
        <v>634</v>
      </c>
      <c r="D28" s="16" t="s">
        <v>800</v>
      </c>
      <c r="E28" s="15">
        <v>502016</v>
      </c>
      <c r="F28" s="17">
        <v>449</v>
      </c>
      <c r="G28" s="17" t="s">
        <v>39</v>
      </c>
      <c r="H28" s="17" t="s">
        <v>634</v>
      </c>
      <c r="I28" s="17" t="s">
        <v>800</v>
      </c>
      <c r="J28" s="17">
        <v>502016</v>
      </c>
      <c r="K28" s="17">
        <v>449</v>
      </c>
      <c r="L28" s="17" t="s">
        <v>39</v>
      </c>
      <c r="M28" s="16" t="s">
        <v>634</v>
      </c>
      <c r="N28" s="16" t="s">
        <v>800</v>
      </c>
      <c r="O28" s="16">
        <v>502016</v>
      </c>
      <c r="P28" s="18">
        <v>449</v>
      </c>
      <c r="Q28" s="19">
        <v>4209.99</v>
      </c>
      <c r="R28" s="19">
        <v>2143.9</v>
      </c>
      <c r="S28" s="19">
        <v>361.87</v>
      </c>
      <c r="T28" s="19">
        <v>199.4</v>
      </c>
      <c r="U28" s="19">
        <v>343.49</v>
      </c>
      <c r="V28" s="42">
        <v>454.89</v>
      </c>
      <c r="W28" s="86">
        <f t="shared" si="4"/>
        <v>7713.5399999999991</v>
      </c>
      <c r="X28" s="89"/>
      <c r="Y28" s="86">
        <f t="shared" si="5"/>
        <v>7713.5399999999991</v>
      </c>
    </row>
    <row r="29" spans="1:25" ht="27" hidden="1" customHeight="1">
      <c r="A29" s="14" t="s">
        <v>14</v>
      </c>
      <c r="B29" s="15" t="s">
        <v>39</v>
      </c>
      <c r="C29" s="16" t="s">
        <v>801</v>
      </c>
      <c r="D29" s="16" t="s">
        <v>802</v>
      </c>
      <c r="E29" s="15">
        <v>502018</v>
      </c>
      <c r="F29" s="17">
        <v>214</v>
      </c>
      <c r="G29" s="17" t="s">
        <v>39</v>
      </c>
      <c r="H29" s="17" t="s">
        <v>801</v>
      </c>
      <c r="I29" s="17" t="s">
        <v>802</v>
      </c>
      <c r="J29" s="17">
        <v>502018</v>
      </c>
      <c r="K29" s="17">
        <v>214</v>
      </c>
      <c r="L29" s="17" t="s">
        <v>39</v>
      </c>
      <c r="M29" s="16" t="s">
        <v>801</v>
      </c>
      <c r="N29" s="16" t="s">
        <v>802</v>
      </c>
      <c r="O29" s="16">
        <v>502018</v>
      </c>
      <c r="P29" s="18">
        <v>214</v>
      </c>
      <c r="Q29" s="19">
        <v>2006.54</v>
      </c>
      <c r="R29" s="19">
        <v>1021.81</v>
      </c>
      <c r="S29" s="19">
        <v>172.47</v>
      </c>
      <c r="T29" s="19">
        <v>95.04</v>
      </c>
      <c r="U29" s="19">
        <v>163.71</v>
      </c>
      <c r="V29" s="42">
        <v>216.81</v>
      </c>
      <c r="W29" s="86">
        <f t="shared" si="4"/>
        <v>3676.3799999999997</v>
      </c>
      <c r="X29" s="89"/>
      <c r="Y29" s="86">
        <f t="shared" si="5"/>
        <v>3676.3799999999997</v>
      </c>
    </row>
    <row r="30" spans="1:25" ht="27" hidden="1" customHeight="1">
      <c r="A30" s="14" t="s">
        <v>14</v>
      </c>
      <c r="B30" s="15" t="s">
        <v>39</v>
      </c>
      <c r="C30" s="16" t="s">
        <v>631</v>
      </c>
      <c r="D30" s="16" t="s">
        <v>803</v>
      </c>
      <c r="E30" s="15">
        <v>502019</v>
      </c>
      <c r="F30" s="17">
        <v>170</v>
      </c>
      <c r="G30" s="17" t="s">
        <v>39</v>
      </c>
      <c r="H30" s="17" t="s">
        <v>631</v>
      </c>
      <c r="I30" s="17" t="s">
        <v>803</v>
      </c>
      <c r="J30" s="17">
        <v>502019</v>
      </c>
      <c r="K30" s="17">
        <v>170</v>
      </c>
      <c r="L30" s="17" t="s">
        <v>39</v>
      </c>
      <c r="M30" s="16" t="s">
        <v>631</v>
      </c>
      <c r="N30" s="16" t="s">
        <v>803</v>
      </c>
      <c r="O30" s="16">
        <v>502019</v>
      </c>
      <c r="P30" s="18">
        <v>170</v>
      </c>
      <c r="Q30" s="19">
        <v>1593.98</v>
      </c>
      <c r="R30" s="19">
        <v>811.72</v>
      </c>
      <c r="S30" s="19">
        <v>137.01</v>
      </c>
      <c r="T30" s="19">
        <v>75.5</v>
      </c>
      <c r="U30" s="19">
        <v>130.05000000000001</v>
      </c>
      <c r="V30" s="42">
        <v>172.23</v>
      </c>
      <c r="W30" s="86">
        <f t="shared" si="4"/>
        <v>2920.4900000000002</v>
      </c>
      <c r="X30" s="89"/>
      <c r="Y30" s="86">
        <f t="shared" si="5"/>
        <v>2920.4900000000002</v>
      </c>
    </row>
    <row r="31" spans="1:25" ht="27" hidden="1" customHeight="1">
      <c r="A31" s="14" t="s">
        <v>14</v>
      </c>
      <c r="B31" s="15" t="s">
        <v>39</v>
      </c>
      <c r="C31" s="16" t="s">
        <v>631</v>
      </c>
      <c r="D31" s="16" t="s">
        <v>804</v>
      </c>
      <c r="E31" s="15">
        <v>502020</v>
      </c>
      <c r="F31" s="17">
        <v>1063</v>
      </c>
      <c r="G31" s="17" t="s">
        <v>39</v>
      </c>
      <c r="H31" s="17" t="s">
        <v>631</v>
      </c>
      <c r="I31" s="17" t="s">
        <v>804</v>
      </c>
      <c r="J31" s="17">
        <v>502020</v>
      </c>
      <c r="K31" s="17">
        <v>1063</v>
      </c>
      <c r="L31" s="17" t="s">
        <v>39</v>
      </c>
      <c r="M31" s="16" t="s">
        <v>631</v>
      </c>
      <c r="N31" s="16" t="s">
        <v>804</v>
      </c>
      <c r="O31" s="16">
        <v>502020</v>
      </c>
      <c r="P31" s="18">
        <v>1063</v>
      </c>
      <c r="Q31" s="19">
        <v>9967.07</v>
      </c>
      <c r="R31" s="19">
        <v>5075.6400000000003</v>
      </c>
      <c r="S31" s="19">
        <v>856.72</v>
      </c>
      <c r="T31" s="19">
        <v>472.07</v>
      </c>
      <c r="U31" s="19">
        <v>813.2</v>
      </c>
      <c r="V31" s="42">
        <v>1076.94</v>
      </c>
      <c r="W31" s="86">
        <f t="shared" si="4"/>
        <v>18261.639999999996</v>
      </c>
      <c r="X31" s="89"/>
      <c r="Y31" s="86">
        <f t="shared" si="5"/>
        <v>18261.639999999996</v>
      </c>
    </row>
    <row r="32" spans="1:25" ht="27" hidden="1" customHeight="1">
      <c r="A32" s="14" t="s">
        <v>14</v>
      </c>
      <c r="B32" s="15" t="s">
        <v>39</v>
      </c>
      <c r="C32" s="16" t="s">
        <v>631</v>
      </c>
      <c r="D32" s="16" t="s">
        <v>805</v>
      </c>
      <c r="E32" s="15">
        <v>502040</v>
      </c>
      <c r="F32" s="17">
        <v>473</v>
      </c>
      <c r="G32" s="17" t="s">
        <v>39</v>
      </c>
      <c r="H32" s="17" t="s">
        <v>631</v>
      </c>
      <c r="I32" s="17" t="s">
        <v>805</v>
      </c>
      <c r="J32" s="17">
        <v>502040</v>
      </c>
      <c r="K32" s="17">
        <v>473</v>
      </c>
      <c r="L32" s="17" t="s">
        <v>39</v>
      </c>
      <c r="M32" s="16" t="s">
        <v>631</v>
      </c>
      <c r="N32" s="16" t="s">
        <v>805</v>
      </c>
      <c r="O32" s="16">
        <v>502040</v>
      </c>
      <c r="P32" s="18">
        <v>473</v>
      </c>
      <c r="Q32" s="19">
        <v>4435.0200000000004</v>
      </c>
      <c r="R32" s="19">
        <v>2258.4899999999998</v>
      </c>
      <c r="S32" s="19">
        <v>381.21</v>
      </c>
      <c r="T32" s="19">
        <v>210.06</v>
      </c>
      <c r="U32" s="19">
        <v>361.85</v>
      </c>
      <c r="V32" s="42">
        <v>479.2</v>
      </c>
      <c r="W32" s="86">
        <f t="shared" si="4"/>
        <v>8125.8300000000008</v>
      </c>
      <c r="X32" s="89"/>
      <c r="Y32" s="86">
        <f t="shared" si="5"/>
        <v>8125.8300000000008</v>
      </c>
    </row>
    <row r="33" spans="1:25" ht="27" hidden="1" customHeight="1">
      <c r="A33" s="14" t="s">
        <v>14</v>
      </c>
      <c r="B33" s="15" t="s">
        <v>39</v>
      </c>
      <c r="C33" s="16" t="s">
        <v>671</v>
      </c>
      <c r="D33" s="16" t="s">
        <v>806</v>
      </c>
      <c r="E33" s="15">
        <v>502023</v>
      </c>
      <c r="F33" s="17">
        <v>274</v>
      </c>
      <c r="G33" s="17" t="s">
        <v>39</v>
      </c>
      <c r="H33" s="17" t="s">
        <v>671</v>
      </c>
      <c r="I33" s="17" t="s">
        <v>806</v>
      </c>
      <c r="J33" s="17">
        <v>502023</v>
      </c>
      <c r="K33" s="17">
        <v>274</v>
      </c>
      <c r="L33" s="17" t="s">
        <v>39</v>
      </c>
      <c r="M33" s="16" t="s">
        <v>671</v>
      </c>
      <c r="N33" s="16" t="s">
        <v>806</v>
      </c>
      <c r="O33" s="16">
        <v>502023</v>
      </c>
      <c r="P33" s="18">
        <v>274</v>
      </c>
      <c r="Q33" s="19">
        <v>2569.12</v>
      </c>
      <c r="R33" s="19">
        <v>1308.3</v>
      </c>
      <c r="S33" s="19">
        <v>220.83</v>
      </c>
      <c r="T33" s="19">
        <v>121.68</v>
      </c>
      <c r="U33" s="19">
        <v>209.61</v>
      </c>
      <c r="V33" s="42">
        <v>277.58999999999997</v>
      </c>
      <c r="W33" s="86">
        <f t="shared" si="4"/>
        <v>4707.13</v>
      </c>
      <c r="X33" s="89"/>
      <c r="Y33" s="86">
        <f t="shared" si="5"/>
        <v>4707.13</v>
      </c>
    </row>
    <row r="34" spans="1:25" ht="27" hidden="1" customHeight="1">
      <c r="A34" s="14" t="s">
        <v>14</v>
      </c>
      <c r="B34" s="15" t="s">
        <v>39</v>
      </c>
      <c r="C34" s="16" t="s">
        <v>671</v>
      </c>
      <c r="D34" s="16" t="s">
        <v>807</v>
      </c>
      <c r="E34" s="15">
        <v>502024</v>
      </c>
      <c r="F34" s="17">
        <v>216</v>
      </c>
      <c r="G34" s="17" t="s">
        <v>39</v>
      </c>
      <c r="H34" s="17" t="s">
        <v>671</v>
      </c>
      <c r="I34" s="17" t="s">
        <v>807</v>
      </c>
      <c r="J34" s="17">
        <v>502024</v>
      </c>
      <c r="K34" s="17">
        <v>216</v>
      </c>
      <c r="L34" s="17" t="s">
        <v>39</v>
      </c>
      <c r="M34" s="16" t="s">
        <v>671</v>
      </c>
      <c r="N34" s="16" t="s">
        <v>807</v>
      </c>
      <c r="O34" s="16">
        <v>502024</v>
      </c>
      <c r="P34" s="18">
        <v>216</v>
      </c>
      <c r="Q34" s="19">
        <v>2025.29</v>
      </c>
      <c r="R34" s="19">
        <v>1031.3599999999999</v>
      </c>
      <c r="S34" s="19">
        <v>174.08</v>
      </c>
      <c r="T34" s="19">
        <v>95.92</v>
      </c>
      <c r="U34" s="19">
        <v>165.24</v>
      </c>
      <c r="V34" s="42">
        <v>218.83</v>
      </c>
      <c r="W34" s="86">
        <f t="shared" si="4"/>
        <v>3710.7199999999993</v>
      </c>
      <c r="X34" s="89"/>
      <c r="Y34" s="86">
        <f t="shared" si="5"/>
        <v>3710.7199999999993</v>
      </c>
    </row>
    <row r="35" spans="1:25" ht="27" hidden="1" customHeight="1">
      <c r="A35" s="14" t="s">
        <v>14</v>
      </c>
      <c r="B35" s="15" t="s">
        <v>39</v>
      </c>
      <c r="C35" s="16" t="s">
        <v>618</v>
      </c>
      <c r="D35" s="16" t="s">
        <v>808</v>
      </c>
      <c r="E35" s="15">
        <v>502046</v>
      </c>
      <c r="F35" s="17">
        <v>416</v>
      </c>
      <c r="G35" s="17" t="s">
        <v>39</v>
      </c>
      <c r="H35" s="17" t="s">
        <v>618</v>
      </c>
      <c r="I35" s="17" t="s">
        <v>808</v>
      </c>
      <c r="J35" s="17">
        <v>502046</v>
      </c>
      <c r="K35" s="17">
        <v>416</v>
      </c>
      <c r="L35" s="17" t="s">
        <v>39</v>
      </c>
      <c r="M35" s="16" t="s">
        <v>618</v>
      </c>
      <c r="N35" s="16" t="s">
        <v>808</v>
      </c>
      <c r="O35" s="16">
        <v>502046</v>
      </c>
      <c r="P35" s="18">
        <v>416</v>
      </c>
      <c r="Q35" s="19">
        <v>3900.57</v>
      </c>
      <c r="R35" s="19">
        <v>1986.33</v>
      </c>
      <c r="S35" s="19">
        <v>335.27</v>
      </c>
      <c r="T35" s="19">
        <v>184.74</v>
      </c>
      <c r="U35" s="19">
        <v>318.24</v>
      </c>
      <c r="V35" s="42">
        <v>421.46</v>
      </c>
      <c r="W35" s="86">
        <f t="shared" si="4"/>
        <v>7146.61</v>
      </c>
      <c r="X35" s="89"/>
      <c r="Y35" s="86">
        <f t="shared" si="5"/>
        <v>7146.61</v>
      </c>
    </row>
    <row r="36" spans="1:25" ht="27" hidden="1" customHeight="1">
      <c r="A36" s="14" t="s">
        <v>14</v>
      </c>
      <c r="B36" s="15" t="s">
        <v>39</v>
      </c>
      <c r="C36" s="16" t="s">
        <v>685</v>
      </c>
      <c r="D36" s="16" t="s">
        <v>809</v>
      </c>
      <c r="E36" s="15">
        <v>502025</v>
      </c>
      <c r="F36" s="17">
        <v>452</v>
      </c>
      <c r="G36" s="17" t="s">
        <v>39</v>
      </c>
      <c r="H36" s="17" t="s">
        <v>685</v>
      </c>
      <c r="I36" s="17" t="s">
        <v>809</v>
      </c>
      <c r="J36" s="17">
        <v>502025</v>
      </c>
      <c r="K36" s="17">
        <v>452</v>
      </c>
      <c r="L36" s="17" t="s">
        <v>39</v>
      </c>
      <c r="M36" s="16" t="s">
        <v>685</v>
      </c>
      <c r="N36" s="16" t="s">
        <v>809</v>
      </c>
      <c r="O36" s="16">
        <v>502025</v>
      </c>
      <c r="P36" s="18">
        <v>452</v>
      </c>
      <c r="Q36" s="19">
        <v>4238.1099999999997</v>
      </c>
      <c r="R36" s="19">
        <v>2158.2199999999998</v>
      </c>
      <c r="S36" s="19">
        <v>364.29</v>
      </c>
      <c r="T36" s="19">
        <v>200.73</v>
      </c>
      <c r="U36" s="19">
        <v>345.78</v>
      </c>
      <c r="V36" s="42">
        <v>457.93</v>
      </c>
      <c r="W36" s="86">
        <f t="shared" si="4"/>
        <v>7765.0599999999995</v>
      </c>
      <c r="X36" s="89"/>
      <c r="Y36" s="86">
        <f t="shared" si="5"/>
        <v>7765.0599999999995</v>
      </c>
    </row>
    <row r="37" spans="1:25" ht="27" hidden="1" customHeight="1">
      <c r="A37" s="14" t="s">
        <v>14</v>
      </c>
      <c r="B37" s="15" t="s">
        <v>39</v>
      </c>
      <c r="C37" s="16" t="s">
        <v>631</v>
      </c>
      <c r="D37" s="16" t="s">
        <v>810</v>
      </c>
      <c r="E37" s="15">
        <v>502026</v>
      </c>
      <c r="F37" s="17">
        <v>1048</v>
      </c>
      <c r="G37" s="17" t="s">
        <v>39</v>
      </c>
      <c r="H37" s="17" t="s">
        <v>631</v>
      </c>
      <c r="I37" s="17" t="s">
        <v>810</v>
      </c>
      <c r="J37" s="17">
        <v>502026</v>
      </c>
      <c r="K37" s="17">
        <v>1048</v>
      </c>
      <c r="L37" s="17" t="s">
        <v>39</v>
      </c>
      <c r="M37" s="16" t="s">
        <v>631</v>
      </c>
      <c r="N37" s="16" t="s">
        <v>810</v>
      </c>
      <c r="O37" s="16">
        <v>502026</v>
      </c>
      <c r="P37" s="18">
        <v>1048</v>
      </c>
      <c r="Q37" s="19">
        <v>9826.42</v>
      </c>
      <c r="R37" s="19">
        <v>5004.0200000000004</v>
      </c>
      <c r="S37" s="19">
        <v>844.63</v>
      </c>
      <c r="T37" s="19">
        <v>465.41</v>
      </c>
      <c r="U37" s="19">
        <v>801.72</v>
      </c>
      <c r="V37" s="42">
        <v>1061.75</v>
      </c>
      <c r="W37" s="86">
        <f t="shared" si="4"/>
        <v>18003.95</v>
      </c>
      <c r="X37" s="89"/>
      <c r="Y37" s="86">
        <f t="shared" si="5"/>
        <v>18003.95</v>
      </c>
    </row>
    <row r="38" spans="1:25" ht="27" hidden="1" customHeight="1">
      <c r="A38" s="14" t="s">
        <v>14</v>
      </c>
      <c r="B38" s="15" t="s">
        <v>39</v>
      </c>
      <c r="C38" s="16" t="s">
        <v>631</v>
      </c>
      <c r="D38" s="16" t="s">
        <v>811</v>
      </c>
      <c r="E38" s="15">
        <v>502035</v>
      </c>
      <c r="F38" s="17">
        <v>570</v>
      </c>
      <c r="G38" s="17" t="s">
        <v>39</v>
      </c>
      <c r="H38" s="17" t="s">
        <v>631</v>
      </c>
      <c r="I38" s="17" t="s">
        <v>811</v>
      </c>
      <c r="J38" s="17">
        <v>502035</v>
      </c>
      <c r="K38" s="17">
        <v>570</v>
      </c>
      <c r="L38" s="17" t="s">
        <v>39</v>
      </c>
      <c r="M38" s="16" t="s">
        <v>631</v>
      </c>
      <c r="N38" s="16" t="s">
        <v>811</v>
      </c>
      <c r="O38" s="16">
        <v>502035</v>
      </c>
      <c r="P38" s="18">
        <v>570</v>
      </c>
      <c r="Q38" s="19">
        <v>5344.52</v>
      </c>
      <c r="R38" s="19">
        <v>2721.65</v>
      </c>
      <c r="S38" s="19">
        <v>459.39</v>
      </c>
      <c r="T38" s="19">
        <v>253.13</v>
      </c>
      <c r="U38" s="19">
        <v>436.05</v>
      </c>
      <c r="V38" s="42">
        <v>577.48</v>
      </c>
      <c r="W38" s="86">
        <f t="shared" si="4"/>
        <v>9792.2199999999975</v>
      </c>
      <c r="X38" s="89"/>
      <c r="Y38" s="86">
        <f t="shared" si="5"/>
        <v>9792.2199999999975</v>
      </c>
    </row>
    <row r="39" spans="1:25" ht="27" hidden="1" customHeight="1">
      <c r="A39" s="14" t="s">
        <v>14</v>
      </c>
      <c r="B39" s="15" t="s">
        <v>39</v>
      </c>
      <c r="C39" s="16" t="s">
        <v>631</v>
      </c>
      <c r="D39" s="16" t="s">
        <v>812</v>
      </c>
      <c r="E39" s="15">
        <v>502031</v>
      </c>
      <c r="F39" s="17">
        <v>240</v>
      </c>
      <c r="G39" s="17" t="s">
        <v>39</v>
      </c>
      <c r="H39" s="17" t="s">
        <v>631</v>
      </c>
      <c r="I39" s="17" t="s">
        <v>812</v>
      </c>
      <c r="J39" s="17">
        <v>502031</v>
      </c>
      <c r="K39" s="17">
        <v>240</v>
      </c>
      <c r="L39" s="17" t="s">
        <v>39</v>
      </c>
      <c r="M39" s="16" t="s">
        <v>631</v>
      </c>
      <c r="N39" s="16" t="s">
        <v>812</v>
      </c>
      <c r="O39" s="16">
        <v>502031</v>
      </c>
      <c r="P39" s="18">
        <v>240</v>
      </c>
      <c r="Q39" s="19">
        <v>2250.33</v>
      </c>
      <c r="R39" s="19">
        <v>1145.96</v>
      </c>
      <c r="S39" s="19">
        <v>193.43</v>
      </c>
      <c r="T39" s="19">
        <v>106.58</v>
      </c>
      <c r="U39" s="19">
        <v>183.6</v>
      </c>
      <c r="V39" s="42">
        <v>243.15</v>
      </c>
      <c r="W39" s="86">
        <f t="shared" si="4"/>
        <v>4123.0499999999993</v>
      </c>
      <c r="X39" s="89"/>
      <c r="Y39" s="86">
        <f t="shared" si="5"/>
        <v>4123.0499999999993</v>
      </c>
    </row>
    <row r="40" spans="1:25" ht="27" hidden="1" customHeight="1">
      <c r="A40" s="14" t="s">
        <v>14</v>
      </c>
      <c r="B40" s="15" t="s">
        <v>39</v>
      </c>
      <c r="C40" s="16" t="s">
        <v>631</v>
      </c>
      <c r="D40" s="16" t="s">
        <v>813</v>
      </c>
      <c r="E40" s="15">
        <v>502036</v>
      </c>
      <c r="F40" s="17">
        <v>744</v>
      </c>
      <c r="G40" s="17" t="s">
        <v>39</v>
      </c>
      <c r="H40" s="17" t="s">
        <v>631</v>
      </c>
      <c r="I40" s="17" t="s">
        <v>813</v>
      </c>
      <c r="J40" s="17">
        <v>502036</v>
      </c>
      <c r="K40" s="17">
        <v>744</v>
      </c>
      <c r="L40" s="17" t="s">
        <v>39</v>
      </c>
      <c r="M40" s="16" t="s">
        <v>631</v>
      </c>
      <c r="N40" s="16" t="s">
        <v>813</v>
      </c>
      <c r="O40" s="16">
        <v>502036</v>
      </c>
      <c r="P40" s="18">
        <v>744</v>
      </c>
      <c r="Q40" s="19">
        <v>6976.01</v>
      </c>
      <c r="R40" s="19">
        <v>3552.47</v>
      </c>
      <c r="S40" s="19">
        <v>599.62</v>
      </c>
      <c r="T40" s="19">
        <v>330.41</v>
      </c>
      <c r="U40" s="19">
        <v>569.16</v>
      </c>
      <c r="V40" s="42">
        <v>753.76</v>
      </c>
      <c r="W40" s="86">
        <f t="shared" si="4"/>
        <v>12781.43</v>
      </c>
      <c r="X40" s="89"/>
      <c r="Y40" s="86">
        <f t="shared" si="5"/>
        <v>12781.43</v>
      </c>
    </row>
    <row r="41" spans="1:25" ht="27" hidden="1" customHeight="1">
      <c r="A41" s="14" t="s">
        <v>14</v>
      </c>
      <c r="B41" s="15" t="s">
        <v>39</v>
      </c>
      <c r="C41" s="16" t="s">
        <v>814</v>
      </c>
      <c r="D41" s="16" t="s">
        <v>815</v>
      </c>
      <c r="E41" s="15">
        <v>502004</v>
      </c>
      <c r="F41" s="17">
        <v>244</v>
      </c>
      <c r="G41" s="17" t="s">
        <v>39</v>
      </c>
      <c r="H41" s="17" t="s">
        <v>814</v>
      </c>
      <c r="I41" s="17" t="s">
        <v>815</v>
      </c>
      <c r="J41" s="17">
        <v>502004</v>
      </c>
      <c r="K41" s="17">
        <v>244</v>
      </c>
      <c r="L41" s="17" t="s">
        <v>39</v>
      </c>
      <c r="M41" s="16" t="s">
        <v>814</v>
      </c>
      <c r="N41" s="16" t="s">
        <v>815</v>
      </c>
      <c r="O41" s="16">
        <v>502004</v>
      </c>
      <c r="P41" s="18">
        <v>244</v>
      </c>
      <c r="Q41" s="19">
        <v>2287.83</v>
      </c>
      <c r="R41" s="19">
        <v>1165.06</v>
      </c>
      <c r="S41" s="19">
        <v>196.65</v>
      </c>
      <c r="T41" s="19">
        <v>108.36</v>
      </c>
      <c r="U41" s="19">
        <v>186.66</v>
      </c>
      <c r="V41" s="42">
        <v>247.2</v>
      </c>
      <c r="W41" s="86">
        <f t="shared" si="4"/>
        <v>4191.76</v>
      </c>
      <c r="X41" s="89"/>
      <c r="Y41" s="86">
        <f t="shared" si="5"/>
        <v>4191.76</v>
      </c>
    </row>
    <row r="42" spans="1:25" ht="27" hidden="1" customHeight="1">
      <c r="A42" s="14" t="s">
        <v>14</v>
      </c>
      <c r="B42" s="15" t="s">
        <v>39</v>
      </c>
      <c r="C42" s="16" t="s">
        <v>618</v>
      </c>
      <c r="D42" s="16" t="s">
        <v>816</v>
      </c>
      <c r="E42" s="15">
        <v>502029</v>
      </c>
      <c r="F42" s="17">
        <v>316</v>
      </c>
      <c r="G42" s="17" t="s">
        <v>39</v>
      </c>
      <c r="H42" s="17" t="s">
        <v>618</v>
      </c>
      <c r="I42" s="17" t="s">
        <v>816</v>
      </c>
      <c r="J42" s="17">
        <v>502029</v>
      </c>
      <c r="K42" s="17">
        <v>316</v>
      </c>
      <c r="L42" s="17" t="s">
        <v>39</v>
      </c>
      <c r="M42" s="16" t="s">
        <v>618</v>
      </c>
      <c r="N42" s="16" t="s">
        <v>816</v>
      </c>
      <c r="O42" s="16">
        <v>502029</v>
      </c>
      <c r="P42" s="18">
        <v>316</v>
      </c>
      <c r="Q42" s="19">
        <v>2962.93</v>
      </c>
      <c r="R42" s="19">
        <v>1508.85</v>
      </c>
      <c r="S42" s="19">
        <v>254.68</v>
      </c>
      <c r="T42" s="19">
        <v>140.33000000000001</v>
      </c>
      <c r="U42" s="19">
        <v>241.74</v>
      </c>
      <c r="V42" s="42">
        <v>320.14</v>
      </c>
      <c r="W42" s="86">
        <f t="shared" si="4"/>
        <v>5428.67</v>
      </c>
      <c r="X42" s="89"/>
      <c r="Y42" s="86">
        <f t="shared" si="5"/>
        <v>5428.67</v>
      </c>
    </row>
    <row r="43" spans="1:25" ht="27" hidden="1" customHeight="1">
      <c r="A43" s="14" t="s">
        <v>14</v>
      </c>
      <c r="B43" s="15" t="s">
        <v>39</v>
      </c>
      <c r="C43" s="16" t="s">
        <v>685</v>
      </c>
      <c r="D43" s="16" t="s">
        <v>817</v>
      </c>
      <c r="E43" s="15">
        <v>502039</v>
      </c>
      <c r="F43" s="17">
        <v>357</v>
      </c>
      <c r="G43" s="17" t="s">
        <v>39</v>
      </c>
      <c r="H43" s="17" t="s">
        <v>685</v>
      </c>
      <c r="I43" s="17" t="s">
        <v>817</v>
      </c>
      <c r="J43" s="17">
        <v>502039</v>
      </c>
      <c r="K43" s="17">
        <v>357</v>
      </c>
      <c r="L43" s="17" t="s">
        <v>39</v>
      </c>
      <c r="M43" s="16" t="s">
        <v>685</v>
      </c>
      <c r="N43" s="16" t="s">
        <v>817</v>
      </c>
      <c r="O43" s="16">
        <v>502039</v>
      </c>
      <c r="P43" s="18">
        <v>357</v>
      </c>
      <c r="Q43" s="19">
        <v>3347.36</v>
      </c>
      <c r="R43" s="19">
        <v>1704.61</v>
      </c>
      <c r="S43" s="19">
        <v>287.72000000000003</v>
      </c>
      <c r="T43" s="19">
        <v>158.54</v>
      </c>
      <c r="U43" s="19">
        <v>273.11</v>
      </c>
      <c r="V43" s="42">
        <v>361.68</v>
      </c>
      <c r="W43" s="86">
        <f t="shared" si="4"/>
        <v>6133.02</v>
      </c>
      <c r="X43" s="89"/>
      <c r="Y43" s="86">
        <f t="shared" si="5"/>
        <v>6133.02</v>
      </c>
    </row>
    <row r="44" spans="1:25" ht="27" hidden="1" customHeight="1" thickBot="1">
      <c r="A44" s="14" t="s">
        <v>14</v>
      </c>
      <c r="B44" s="15" t="s">
        <v>39</v>
      </c>
      <c r="C44" s="16" t="s">
        <v>631</v>
      </c>
      <c r="D44" s="16" t="s">
        <v>818</v>
      </c>
      <c r="E44" s="15">
        <v>502030</v>
      </c>
      <c r="F44" s="17">
        <v>779</v>
      </c>
      <c r="G44" s="17" t="s">
        <v>39</v>
      </c>
      <c r="H44" s="17" t="s">
        <v>631</v>
      </c>
      <c r="I44" s="17" t="s">
        <v>818</v>
      </c>
      <c r="J44" s="17">
        <v>502030</v>
      </c>
      <c r="K44" s="17">
        <v>779</v>
      </c>
      <c r="L44" s="17" t="s">
        <v>39</v>
      </c>
      <c r="M44" s="16" t="s">
        <v>631</v>
      </c>
      <c r="N44" s="16" t="s">
        <v>818</v>
      </c>
      <c r="O44" s="16">
        <v>502030</v>
      </c>
      <c r="P44" s="18">
        <v>779</v>
      </c>
      <c r="Q44" s="19">
        <v>7304.18</v>
      </c>
      <c r="R44" s="19">
        <v>3719.59</v>
      </c>
      <c r="S44" s="19">
        <v>627.83000000000004</v>
      </c>
      <c r="T44" s="19">
        <v>345.95</v>
      </c>
      <c r="U44" s="19">
        <v>595.94000000000005</v>
      </c>
      <c r="V44" s="42">
        <v>789.22</v>
      </c>
      <c r="W44" s="86">
        <f t="shared" si="4"/>
        <v>13382.710000000001</v>
      </c>
      <c r="X44" s="89"/>
      <c r="Y44" s="86">
        <f t="shared" si="5"/>
        <v>13382.710000000001</v>
      </c>
    </row>
    <row r="45" spans="1:25" s="12" customFormat="1" ht="27" customHeight="1" thickTop="1" thickBot="1">
      <c r="A45" s="125" t="s">
        <v>288</v>
      </c>
      <c r="B45" s="126"/>
      <c r="C45" s="126"/>
      <c r="D45" s="126"/>
      <c r="E45" s="126"/>
      <c r="F45" s="25">
        <f t="shared" ref="F45:L45" si="6">SUBTOTAL(9,F13:F44)</f>
        <v>15223</v>
      </c>
      <c r="G45" s="25">
        <f t="shared" si="6"/>
        <v>0</v>
      </c>
      <c r="H45" s="25">
        <f t="shared" si="6"/>
        <v>0</v>
      </c>
      <c r="I45" s="25">
        <f t="shared" si="6"/>
        <v>0</v>
      </c>
      <c r="J45" s="25">
        <f t="shared" si="6"/>
        <v>16064674</v>
      </c>
      <c r="K45" s="25">
        <f t="shared" si="6"/>
        <v>15223</v>
      </c>
      <c r="L45" s="25">
        <f t="shared" si="6"/>
        <v>0</v>
      </c>
      <c r="M45" s="26"/>
      <c r="N45" s="26"/>
      <c r="O45" s="26"/>
      <c r="P45" s="27">
        <f t="shared" ref="P45:V45" si="7">SUBTOTAL(9,P13:P44)</f>
        <v>15223</v>
      </c>
      <c r="Q45" s="28">
        <f t="shared" si="7"/>
        <v>142736.30999999997</v>
      </c>
      <c r="R45" s="28">
        <f t="shared" si="7"/>
        <v>72687.170000000013</v>
      </c>
      <c r="S45" s="28">
        <f t="shared" si="7"/>
        <v>12268.91</v>
      </c>
      <c r="T45" s="28">
        <f t="shared" si="7"/>
        <v>6760.44</v>
      </c>
      <c r="U45" s="28">
        <f t="shared" si="7"/>
        <v>11645.65</v>
      </c>
      <c r="V45" s="45">
        <f t="shared" si="7"/>
        <v>15422.66</v>
      </c>
      <c r="W45" s="45">
        <f>ROUND(SUBTOTAL(9,W13:W44)+'[1]FY 2013-14'!$BE$164,0)</f>
        <v>262058</v>
      </c>
      <c r="X45" s="45">
        <f>'[1]FY 2013-14'!$BA$164</f>
        <v>100</v>
      </c>
      <c r="Y45" s="45">
        <f>SUM(W45:X45)</f>
        <v>262158</v>
      </c>
    </row>
    <row r="46" spans="1:25" ht="27" hidden="1" customHeight="1" thickTop="1">
      <c r="A46" s="14" t="s">
        <v>41</v>
      </c>
      <c r="B46" s="15" t="s">
        <v>40</v>
      </c>
      <c r="C46" s="16" t="s">
        <v>680</v>
      </c>
      <c r="D46" s="16" t="s">
        <v>819</v>
      </c>
      <c r="E46" s="15">
        <v>503001</v>
      </c>
      <c r="F46" s="17">
        <v>200</v>
      </c>
      <c r="G46" s="17" t="s">
        <v>40</v>
      </c>
      <c r="H46" s="17" t="s">
        <v>680</v>
      </c>
      <c r="I46" s="17" t="s">
        <v>819</v>
      </c>
      <c r="J46" s="17">
        <v>503001</v>
      </c>
      <c r="K46" s="17">
        <v>200</v>
      </c>
      <c r="L46" s="17" t="s">
        <v>40</v>
      </c>
      <c r="M46" s="16" t="s">
        <v>680</v>
      </c>
      <c r="N46" s="16" t="s">
        <v>819</v>
      </c>
      <c r="O46" s="16">
        <v>503001</v>
      </c>
      <c r="P46" s="18">
        <v>200</v>
      </c>
      <c r="Q46" s="19">
        <v>1875.27</v>
      </c>
      <c r="R46" s="19">
        <v>954.97</v>
      </c>
      <c r="S46" s="19">
        <v>161.19</v>
      </c>
      <c r="T46" s="19">
        <v>88.82</v>
      </c>
      <c r="U46" s="19">
        <v>153</v>
      </c>
      <c r="V46" s="42">
        <v>202.62</v>
      </c>
      <c r="W46" s="86">
        <f t="shared" ref="W46:W58" si="8">SUM(Q46:V46)</f>
        <v>3435.87</v>
      </c>
      <c r="X46" s="89"/>
      <c r="Y46" s="86">
        <f t="shared" ref="Y46:Y58" si="9">SUM(W46:X46)</f>
        <v>3435.87</v>
      </c>
    </row>
    <row r="47" spans="1:25" ht="27" hidden="1" customHeight="1">
      <c r="A47" s="14" t="s">
        <v>41</v>
      </c>
      <c r="B47" s="15" t="s">
        <v>40</v>
      </c>
      <c r="C47" s="16" t="s">
        <v>820</v>
      </c>
      <c r="D47" s="16" t="s">
        <v>821</v>
      </c>
      <c r="E47" s="15">
        <v>503015</v>
      </c>
      <c r="F47" s="17">
        <v>774</v>
      </c>
      <c r="G47" s="17" t="s">
        <v>40</v>
      </c>
      <c r="H47" s="20" t="s">
        <v>820</v>
      </c>
      <c r="I47" s="17" t="s">
        <v>821</v>
      </c>
      <c r="J47" s="17">
        <v>503015</v>
      </c>
      <c r="K47" s="17">
        <v>774</v>
      </c>
      <c r="L47" s="17" t="s">
        <v>40</v>
      </c>
      <c r="M47" s="16" t="s">
        <v>820</v>
      </c>
      <c r="N47" s="16" t="s">
        <v>821</v>
      </c>
      <c r="O47" s="16">
        <v>503015</v>
      </c>
      <c r="P47" s="18">
        <v>774</v>
      </c>
      <c r="Q47" s="19">
        <v>7257.3</v>
      </c>
      <c r="R47" s="19">
        <v>3695.72</v>
      </c>
      <c r="S47" s="19">
        <v>623.79999999999995</v>
      </c>
      <c r="T47" s="19">
        <v>343.73</v>
      </c>
      <c r="U47" s="19">
        <v>592.11</v>
      </c>
      <c r="V47" s="42">
        <v>784.15</v>
      </c>
      <c r="W47" s="86">
        <f t="shared" si="8"/>
        <v>13296.81</v>
      </c>
      <c r="X47" s="89"/>
      <c r="Y47" s="86">
        <f t="shared" si="9"/>
        <v>13296.81</v>
      </c>
    </row>
    <row r="48" spans="1:25" ht="27" hidden="1" customHeight="1">
      <c r="A48" s="14" t="s">
        <v>41</v>
      </c>
      <c r="B48" s="15" t="s">
        <v>40</v>
      </c>
      <c r="C48" s="16" t="s">
        <v>680</v>
      </c>
      <c r="D48" s="16" t="s">
        <v>822</v>
      </c>
      <c r="E48" s="15">
        <v>503002</v>
      </c>
      <c r="F48" s="17">
        <v>260</v>
      </c>
      <c r="G48" s="17" t="s">
        <v>40</v>
      </c>
      <c r="H48" s="17" t="s">
        <v>680</v>
      </c>
      <c r="I48" s="17" t="s">
        <v>822</v>
      </c>
      <c r="J48" s="17">
        <v>503002</v>
      </c>
      <c r="K48" s="17">
        <v>260</v>
      </c>
      <c r="L48" s="17" t="s">
        <v>40</v>
      </c>
      <c r="M48" s="16" t="s">
        <v>680</v>
      </c>
      <c r="N48" s="16" t="s">
        <v>822</v>
      </c>
      <c r="O48" s="16">
        <v>503002</v>
      </c>
      <c r="P48" s="18">
        <v>260</v>
      </c>
      <c r="Q48" s="19">
        <v>2437.85</v>
      </c>
      <c r="R48" s="19">
        <v>1241.46</v>
      </c>
      <c r="S48" s="19">
        <v>209.55</v>
      </c>
      <c r="T48" s="19">
        <v>115.46</v>
      </c>
      <c r="U48" s="19">
        <v>198.9</v>
      </c>
      <c r="V48" s="42">
        <v>263.41000000000003</v>
      </c>
      <c r="W48" s="86">
        <f t="shared" si="8"/>
        <v>4466.63</v>
      </c>
      <c r="X48" s="89"/>
      <c r="Y48" s="86">
        <f t="shared" si="9"/>
        <v>4466.63</v>
      </c>
    </row>
    <row r="49" spans="1:25" ht="27" hidden="1" customHeight="1">
      <c r="A49" s="14" t="s">
        <v>41</v>
      </c>
      <c r="B49" s="15" t="s">
        <v>40</v>
      </c>
      <c r="C49" s="16" t="s">
        <v>820</v>
      </c>
      <c r="D49" s="16" t="s">
        <v>823</v>
      </c>
      <c r="E49" s="15">
        <v>503003</v>
      </c>
      <c r="F49" s="17">
        <v>328</v>
      </c>
      <c r="G49" s="17" t="s">
        <v>40</v>
      </c>
      <c r="H49" s="17" t="s">
        <v>820</v>
      </c>
      <c r="I49" s="17" t="s">
        <v>823</v>
      </c>
      <c r="J49" s="17">
        <v>503003</v>
      </c>
      <c r="K49" s="17">
        <v>328</v>
      </c>
      <c r="L49" s="17" t="s">
        <v>40</v>
      </c>
      <c r="M49" s="16" t="s">
        <v>820</v>
      </c>
      <c r="N49" s="16" t="s">
        <v>823</v>
      </c>
      <c r="O49" s="16">
        <v>503003</v>
      </c>
      <c r="P49" s="18">
        <v>328</v>
      </c>
      <c r="Q49" s="19">
        <v>3075.45</v>
      </c>
      <c r="R49" s="19">
        <v>1566.14</v>
      </c>
      <c r="S49" s="19">
        <v>264.35000000000002</v>
      </c>
      <c r="T49" s="19">
        <v>145.66</v>
      </c>
      <c r="U49" s="19">
        <v>250.92</v>
      </c>
      <c r="V49" s="42">
        <v>332.3</v>
      </c>
      <c r="W49" s="86">
        <f t="shared" si="8"/>
        <v>5634.8200000000006</v>
      </c>
      <c r="X49" s="89"/>
      <c r="Y49" s="86">
        <f t="shared" si="9"/>
        <v>5634.8200000000006</v>
      </c>
    </row>
    <row r="50" spans="1:25" ht="27" hidden="1" customHeight="1">
      <c r="A50" s="14" t="s">
        <v>41</v>
      </c>
      <c r="B50" s="15" t="s">
        <v>40</v>
      </c>
      <c r="C50" s="16" t="s">
        <v>820</v>
      </c>
      <c r="D50" s="16" t="s">
        <v>824</v>
      </c>
      <c r="E50" s="15">
        <v>503004</v>
      </c>
      <c r="F50" s="17">
        <v>181</v>
      </c>
      <c r="G50" s="17" t="s">
        <v>40</v>
      </c>
      <c r="H50" s="17" t="s">
        <v>820</v>
      </c>
      <c r="I50" s="17" t="s">
        <v>824</v>
      </c>
      <c r="J50" s="17">
        <v>503004</v>
      </c>
      <c r="K50" s="17">
        <v>181</v>
      </c>
      <c r="L50" s="17" t="s">
        <v>40</v>
      </c>
      <c r="M50" s="16" t="s">
        <v>820</v>
      </c>
      <c r="N50" s="16" t="s">
        <v>824</v>
      </c>
      <c r="O50" s="16">
        <v>503004</v>
      </c>
      <c r="P50" s="18">
        <v>181</v>
      </c>
      <c r="Q50" s="19">
        <v>1697.12</v>
      </c>
      <c r="R50" s="19">
        <v>864.24</v>
      </c>
      <c r="S50" s="19">
        <v>145.88</v>
      </c>
      <c r="T50" s="19">
        <v>80.38</v>
      </c>
      <c r="U50" s="19">
        <v>138.47</v>
      </c>
      <c r="V50" s="42">
        <v>183.37</v>
      </c>
      <c r="W50" s="86">
        <f t="shared" si="8"/>
        <v>3109.4599999999996</v>
      </c>
      <c r="X50" s="89"/>
      <c r="Y50" s="86">
        <f t="shared" si="9"/>
        <v>3109.4599999999996</v>
      </c>
    </row>
    <row r="51" spans="1:25" ht="27" hidden="1" customHeight="1">
      <c r="A51" s="14" t="s">
        <v>41</v>
      </c>
      <c r="B51" s="15" t="s">
        <v>40</v>
      </c>
      <c r="C51" s="16" t="s">
        <v>688</v>
      </c>
      <c r="D51" s="16" t="s">
        <v>825</v>
      </c>
      <c r="E51" s="15">
        <v>503005</v>
      </c>
      <c r="F51" s="17">
        <v>188</v>
      </c>
      <c r="G51" s="17" t="s">
        <v>40</v>
      </c>
      <c r="H51" s="17" t="s">
        <v>688</v>
      </c>
      <c r="I51" s="17" t="s">
        <v>825</v>
      </c>
      <c r="J51" s="17">
        <v>503005</v>
      </c>
      <c r="K51" s="17">
        <v>188</v>
      </c>
      <c r="L51" s="17" t="s">
        <v>40</v>
      </c>
      <c r="M51" s="16" t="s">
        <v>688</v>
      </c>
      <c r="N51" s="16" t="s">
        <v>825</v>
      </c>
      <c r="O51" s="16">
        <v>503005</v>
      </c>
      <c r="P51" s="18">
        <v>188</v>
      </c>
      <c r="Q51" s="19">
        <v>1762.76</v>
      </c>
      <c r="R51" s="19">
        <v>897.67</v>
      </c>
      <c r="S51" s="19">
        <v>151.52000000000001</v>
      </c>
      <c r="T51" s="19">
        <v>83.49</v>
      </c>
      <c r="U51" s="19">
        <v>143.82</v>
      </c>
      <c r="V51" s="42">
        <v>190.47</v>
      </c>
      <c r="W51" s="86">
        <f t="shared" si="8"/>
        <v>3229.7299999999996</v>
      </c>
      <c r="X51" s="89"/>
      <c r="Y51" s="86">
        <f t="shared" si="9"/>
        <v>3229.7299999999996</v>
      </c>
    </row>
    <row r="52" spans="1:25" ht="27" hidden="1" customHeight="1">
      <c r="A52" s="14" t="s">
        <v>41</v>
      </c>
      <c r="B52" s="15" t="s">
        <v>40</v>
      </c>
      <c r="C52" s="16" t="s">
        <v>688</v>
      </c>
      <c r="D52" s="16" t="s">
        <v>826</v>
      </c>
      <c r="E52" s="15">
        <v>503007</v>
      </c>
      <c r="F52" s="17">
        <v>418</v>
      </c>
      <c r="G52" s="17" t="s">
        <v>40</v>
      </c>
      <c r="H52" s="17" t="s">
        <v>688</v>
      </c>
      <c r="I52" s="17" t="s">
        <v>826</v>
      </c>
      <c r="J52" s="17">
        <v>503007</v>
      </c>
      <c r="K52" s="17">
        <v>418</v>
      </c>
      <c r="L52" s="17" t="s">
        <v>40</v>
      </c>
      <c r="M52" s="16" t="s">
        <v>688</v>
      </c>
      <c r="N52" s="16" t="s">
        <v>826</v>
      </c>
      <c r="O52" s="16">
        <v>503007</v>
      </c>
      <c r="P52" s="18">
        <v>418</v>
      </c>
      <c r="Q52" s="19">
        <v>3919.32</v>
      </c>
      <c r="R52" s="19">
        <v>1995.88</v>
      </c>
      <c r="S52" s="19">
        <v>336.89</v>
      </c>
      <c r="T52" s="19">
        <v>185.63</v>
      </c>
      <c r="U52" s="19">
        <v>319.77</v>
      </c>
      <c r="V52" s="42">
        <v>423.48</v>
      </c>
      <c r="W52" s="86">
        <f t="shared" si="8"/>
        <v>7180.9700000000012</v>
      </c>
      <c r="X52" s="89"/>
      <c r="Y52" s="86">
        <f t="shared" si="9"/>
        <v>7180.9700000000012</v>
      </c>
    </row>
    <row r="53" spans="1:25" ht="27" hidden="1" customHeight="1">
      <c r="A53" s="14" t="s">
        <v>41</v>
      </c>
      <c r="B53" s="15" t="s">
        <v>40</v>
      </c>
      <c r="C53" s="16" t="s">
        <v>688</v>
      </c>
      <c r="D53" s="16" t="s">
        <v>827</v>
      </c>
      <c r="E53" s="15">
        <v>503008</v>
      </c>
      <c r="F53" s="17">
        <v>725</v>
      </c>
      <c r="G53" s="17" t="s">
        <v>40</v>
      </c>
      <c r="H53" s="17" t="s">
        <v>688</v>
      </c>
      <c r="I53" s="17" t="s">
        <v>827</v>
      </c>
      <c r="J53" s="17">
        <v>503008</v>
      </c>
      <c r="K53" s="17">
        <v>725</v>
      </c>
      <c r="L53" s="17" t="s">
        <v>40</v>
      </c>
      <c r="M53" s="16" t="s">
        <v>688</v>
      </c>
      <c r="N53" s="16" t="s">
        <v>827</v>
      </c>
      <c r="O53" s="16">
        <v>503008</v>
      </c>
      <c r="P53" s="18">
        <v>725</v>
      </c>
      <c r="Q53" s="19">
        <v>6797.86</v>
      </c>
      <c r="R53" s="19">
        <v>3461.75</v>
      </c>
      <c r="S53" s="19">
        <v>584.30999999999995</v>
      </c>
      <c r="T53" s="19">
        <v>321.97000000000003</v>
      </c>
      <c r="U53" s="19">
        <v>554.63</v>
      </c>
      <c r="V53" s="42">
        <v>734.51</v>
      </c>
      <c r="W53" s="86">
        <f t="shared" si="8"/>
        <v>12455.029999999999</v>
      </c>
      <c r="X53" s="89"/>
      <c r="Y53" s="86">
        <f t="shared" si="9"/>
        <v>12455.029999999999</v>
      </c>
    </row>
    <row r="54" spans="1:25" ht="27" hidden="1" customHeight="1">
      <c r="A54" s="14" t="s">
        <v>41</v>
      </c>
      <c r="B54" s="15" t="s">
        <v>40</v>
      </c>
      <c r="C54" s="16" t="s">
        <v>820</v>
      </c>
      <c r="D54" s="16" t="s">
        <v>828</v>
      </c>
      <c r="E54" s="15">
        <v>503009</v>
      </c>
      <c r="F54" s="17">
        <v>472</v>
      </c>
      <c r="G54" s="17" t="s">
        <v>40</v>
      </c>
      <c r="H54" s="17" t="s">
        <v>820</v>
      </c>
      <c r="I54" s="17" t="s">
        <v>828</v>
      </c>
      <c r="J54" s="17">
        <v>503009</v>
      </c>
      <c r="K54" s="17">
        <v>472</v>
      </c>
      <c r="L54" s="17" t="s">
        <v>40</v>
      </c>
      <c r="M54" s="16" t="s">
        <v>820</v>
      </c>
      <c r="N54" s="16" t="s">
        <v>828</v>
      </c>
      <c r="O54" s="16">
        <v>503009</v>
      </c>
      <c r="P54" s="18">
        <v>472</v>
      </c>
      <c r="Q54" s="19">
        <v>4425.6400000000003</v>
      </c>
      <c r="R54" s="19">
        <v>2253.7199999999998</v>
      </c>
      <c r="S54" s="19">
        <v>380.41</v>
      </c>
      <c r="T54" s="19">
        <v>209.61</v>
      </c>
      <c r="U54" s="19">
        <v>361.08</v>
      </c>
      <c r="V54" s="42">
        <v>478.19</v>
      </c>
      <c r="W54" s="86">
        <f t="shared" si="8"/>
        <v>8108.65</v>
      </c>
      <c r="X54" s="89"/>
      <c r="Y54" s="86">
        <f t="shared" si="9"/>
        <v>8108.65</v>
      </c>
    </row>
    <row r="55" spans="1:25" ht="27" hidden="1" customHeight="1">
      <c r="A55" s="14" t="s">
        <v>41</v>
      </c>
      <c r="B55" s="15" t="s">
        <v>40</v>
      </c>
      <c r="C55" s="16" t="s">
        <v>688</v>
      </c>
      <c r="D55" s="16" t="s">
        <v>829</v>
      </c>
      <c r="E55" s="15">
        <v>503010</v>
      </c>
      <c r="F55" s="17">
        <v>170</v>
      </c>
      <c r="G55" s="17" t="s">
        <v>40</v>
      </c>
      <c r="H55" s="17" t="s">
        <v>688</v>
      </c>
      <c r="I55" s="17" t="s">
        <v>829</v>
      </c>
      <c r="J55" s="17">
        <v>503010</v>
      </c>
      <c r="K55" s="17">
        <v>170</v>
      </c>
      <c r="L55" s="17" t="s">
        <v>40</v>
      </c>
      <c r="M55" s="16" t="s">
        <v>688</v>
      </c>
      <c r="N55" s="16" t="s">
        <v>829</v>
      </c>
      <c r="O55" s="16">
        <v>503010</v>
      </c>
      <c r="P55" s="18">
        <v>170</v>
      </c>
      <c r="Q55" s="19">
        <v>1593.98</v>
      </c>
      <c r="R55" s="19">
        <v>811.72</v>
      </c>
      <c r="S55" s="19">
        <v>137.01</v>
      </c>
      <c r="T55" s="19">
        <v>75.5</v>
      </c>
      <c r="U55" s="19">
        <v>130.05000000000001</v>
      </c>
      <c r="V55" s="42">
        <v>172.23</v>
      </c>
      <c r="W55" s="86">
        <f t="shared" si="8"/>
        <v>2920.4900000000002</v>
      </c>
      <c r="X55" s="89"/>
      <c r="Y55" s="86">
        <f t="shared" si="9"/>
        <v>2920.4900000000002</v>
      </c>
    </row>
    <row r="56" spans="1:25" ht="27" hidden="1" customHeight="1">
      <c r="A56" s="14" t="s">
        <v>41</v>
      </c>
      <c r="B56" s="15" t="s">
        <v>40</v>
      </c>
      <c r="C56" s="16" t="s">
        <v>820</v>
      </c>
      <c r="D56" s="16" t="s">
        <v>830</v>
      </c>
      <c r="E56" s="15">
        <v>503012</v>
      </c>
      <c r="F56" s="17">
        <v>668</v>
      </c>
      <c r="G56" s="17" t="s">
        <v>40</v>
      </c>
      <c r="H56" s="17" t="s">
        <v>820</v>
      </c>
      <c r="I56" s="17" t="s">
        <v>830</v>
      </c>
      <c r="J56" s="17">
        <v>503012</v>
      </c>
      <c r="K56" s="17">
        <v>668</v>
      </c>
      <c r="L56" s="17" t="s">
        <v>40</v>
      </c>
      <c r="M56" s="16" t="s">
        <v>820</v>
      </c>
      <c r="N56" s="16" t="s">
        <v>830</v>
      </c>
      <c r="O56" s="16">
        <v>503012</v>
      </c>
      <c r="P56" s="18">
        <v>668</v>
      </c>
      <c r="Q56" s="19">
        <v>6263.41</v>
      </c>
      <c r="R56" s="19">
        <v>3189.59</v>
      </c>
      <c r="S56" s="19">
        <v>538.37</v>
      </c>
      <c r="T56" s="19">
        <v>296.66000000000003</v>
      </c>
      <c r="U56" s="19">
        <v>511.02</v>
      </c>
      <c r="V56" s="42">
        <v>676.76</v>
      </c>
      <c r="W56" s="86">
        <f t="shared" si="8"/>
        <v>11475.810000000001</v>
      </c>
      <c r="X56" s="89"/>
      <c r="Y56" s="86">
        <f t="shared" si="9"/>
        <v>11475.810000000001</v>
      </c>
    </row>
    <row r="57" spans="1:25" ht="27" hidden="1" customHeight="1">
      <c r="A57" s="14" t="s">
        <v>41</v>
      </c>
      <c r="B57" s="15" t="s">
        <v>40</v>
      </c>
      <c r="C57" s="16" t="s">
        <v>820</v>
      </c>
      <c r="D57" s="16" t="s">
        <v>831</v>
      </c>
      <c r="E57" s="15">
        <v>503013</v>
      </c>
      <c r="F57" s="17">
        <v>232</v>
      </c>
      <c r="G57" s="17" t="s">
        <v>40</v>
      </c>
      <c r="H57" s="17" t="s">
        <v>820</v>
      </c>
      <c r="I57" s="17" t="s">
        <v>831</v>
      </c>
      <c r="J57" s="17">
        <v>503013</v>
      </c>
      <c r="K57" s="17">
        <v>232</v>
      </c>
      <c r="L57" s="17" t="s">
        <v>40</v>
      </c>
      <c r="M57" s="16" t="s">
        <v>820</v>
      </c>
      <c r="N57" s="16" t="s">
        <v>831</v>
      </c>
      <c r="O57" s="16">
        <v>503013</v>
      </c>
      <c r="P57" s="18">
        <v>232</v>
      </c>
      <c r="Q57" s="19">
        <v>2175.3200000000002</v>
      </c>
      <c r="R57" s="19">
        <v>1107.76</v>
      </c>
      <c r="S57" s="19">
        <v>186.98</v>
      </c>
      <c r="T57" s="19">
        <v>103.03</v>
      </c>
      <c r="U57" s="19">
        <v>177.48</v>
      </c>
      <c r="V57" s="42">
        <v>235.04</v>
      </c>
      <c r="W57" s="86">
        <f t="shared" si="8"/>
        <v>3985.61</v>
      </c>
      <c r="X57" s="89"/>
      <c r="Y57" s="86">
        <f t="shared" si="9"/>
        <v>3985.61</v>
      </c>
    </row>
    <row r="58" spans="1:25" ht="27" hidden="1" customHeight="1" thickBot="1">
      <c r="A58" s="14" t="s">
        <v>41</v>
      </c>
      <c r="B58" s="15" t="s">
        <v>40</v>
      </c>
      <c r="C58" s="16" t="s">
        <v>688</v>
      </c>
      <c r="D58" s="16" t="s">
        <v>832</v>
      </c>
      <c r="E58" s="15">
        <v>503014</v>
      </c>
      <c r="F58" s="17">
        <v>916</v>
      </c>
      <c r="G58" s="17" t="s">
        <v>40</v>
      </c>
      <c r="H58" s="17" t="s">
        <v>688</v>
      </c>
      <c r="I58" s="17" t="s">
        <v>832</v>
      </c>
      <c r="J58" s="17">
        <v>503014</v>
      </c>
      <c r="K58" s="17">
        <v>916</v>
      </c>
      <c r="L58" s="17" t="s">
        <v>40</v>
      </c>
      <c r="M58" s="16" t="s">
        <v>688</v>
      </c>
      <c r="N58" s="16" t="s">
        <v>832</v>
      </c>
      <c r="O58" s="16">
        <v>503014</v>
      </c>
      <c r="P58" s="18">
        <v>916</v>
      </c>
      <c r="Q58" s="19">
        <v>8588.75</v>
      </c>
      <c r="R58" s="19">
        <v>4373.74</v>
      </c>
      <c r="S58" s="19">
        <v>738.25</v>
      </c>
      <c r="T58" s="19">
        <v>406.79</v>
      </c>
      <c r="U58" s="19">
        <v>700.74</v>
      </c>
      <c r="V58" s="42">
        <v>928.01</v>
      </c>
      <c r="W58" s="86">
        <f t="shared" si="8"/>
        <v>15736.28</v>
      </c>
      <c r="X58" s="89"/>
      <c r="Y58" s="86">
        <f t="shared" si="9"/>
        <v>15736.28</v>
      </c>
    </row>
    <row r="59" spans="1:25" s="12" customFormat="1" ht="27" customHeight="1" thickTop="1" thickBot="1">
      <c r="A59" s="125" t="s">
        <v>289</v>
      </c>
      <c r="B59" s="126"/>
      <c r="C59" s="126"/>
      <c r="D59" s="126"/>
      <c r="E59" s="126"/>
      <c r="F59" s="25">
        <f t="shared" ref="F59:L59" si="10">SUBTOTAL(9,F46:F58)</f>
        <v>5532</v>
      </c>
      <c r="G59" s="25">
        <f t="shared" si="10"/>
        <v>0</v>
      </c>
      <c r="H59" s="25">
        <f t="shared" si="10"/>
        <v>0</v>
      </c>
      <c r="I59" s="25">
        <f t="shared" si="10"/>
        <v>0</v>
      </c>
      <c r="J59" s="25">
        <f t="shared" si="10"/>
        <v>6539103</v>
      </c>
      <c r="K59" s="25">
        <f t="shared" si="10"/>
        <v>5532</v>
      </c>
      <c r="L59" s="25">
        <f t="shared" si="10"/>
        <v>0</v>
      </c>
      <c r="M59" s="26"/>
      <c r="N59" s="26"/>
      <c r="O59" s="26"/>
      <c r="P59" s="27">
        <f t="shared" ref="P59:V59" si="11">SUBTOTAL(9,P46:P58)</f>
        <v>5532</v>
      </c>
      <c r="Q59" s="28">
        <f t="shared" si="11"/>
        <v>51870.030000000006</v>
      </c>
      <c r="R59" s="28">
        <f t="shared" si="11"/>
        <v>26414.36</v>
      </c>
      <c r="S59" s="28">
        <f t="shared" si="11"/>
        <v>4458.51</v>
      </c>
      <c r="T59" s="28">
        <f t="shared" si="11"/>
        <v>2456.73</v>
      </c>
      <c r="U59" s="28">
        <f t="shared" si="11"/>
        <v>4231.99</v>
      </c>
      <c r="V59" s="45">
        <f t="shared" si="11"/>
        <v>5604.5400000000009</v>
      </c>
      <c r="W59" s="45">
        <f>ROUND(SUBTOTAL(9,W46:W58)+'[1]FY 2013-14'!$BE$165,0)</f>
        <v>95253</v>
      </c>
      <c r="X59" s="45">
        <f>'[1]FY 2013-14'!$BA$165</f>
        <v>13817</v>
      </c>
      <c r="Y59" s="45">
        <f>SUM(W59:X59)</f>
        <v>109070</v>
      </c>
    </row>
    <row r="60" spans="1:25" ht="27" hidden="1" customHeight="1" thickTop="1">
      <c r="A60" s="14" t="s">
        <v>24</v>
      </c>
      <c r="B60" s="15" t="s">
        <v>42</v>
      </c>
      <c r="C60" s="16" t="s">
        <v>678</v>
      </c>
      <c r="D60" s="16" t="s">
        <v>833</v>
      </c>
      <c r="E60" s="15">
        <v>504001</v>
      </c>
      <c r="F60" s="17">
        <v>352</v>
      </c>
      <c r="G60" s="17" t="s">
        <v>42</v>
      </c>
      <c r="H60" s="17" t="s">
        <v>678</v>
      </c>
      <c r="I60" s="17" t="s">
        <v>833</v>
      </c>
      <c r="J60" s="17">
        <v>504001</v>
      </c>
      <c r="K60" s="17">
        <v>352</v>
      </c>
      <c r="L60" s="17" t="s">
        <v>42</v>
      </c>
      <c r="M60" s="16" t="s">
        <v>678</v>
      </c>
      <c r="N60" s="16" t="s">
        <v>833</v>
      </c>
      <c r="O60" s="16">
        <v>504001</v>
      </c>
      <c r="P60" s="18">
        <v>352</v>
      </c>
      <c r="Q60" s="19">
        <v>3300.48</v>
      </c>
      <c r="R60" s="19">
        <v>1680.74</v>
      </c>
      <c r="S60" s="19">
        <v>283.69</v>
      </c>
      <c r="T60" s="19">
        <v>156.32</v>
      </c>
      <c r="U60" s="19">
        <v>269.27999999999997</v>
      </c>
      <c r="V60" s="42">
        <v>356.62</v>
      </c>
      <c r="W60" s="86">
        <f t="shared" ref="W60:W93" si="12">SUM(Q60:V60)</f>
        <v>6047.1299999999992</v>
      </c>
      <c r="X60" s="89"/>
      <c r="Y60" s="86">
        <f t="shared" ref="Y60:Y93" si="13">SUM(W60:X60)</f>
        <v>6047.1299999999992</v>
      </c>
    </row>
    <row r="61" spans="1:25" ht="27" hidden="1" customHeight="1">
      <c r="A61" s="14" t="s">
        <v>24</v>
      </c>
      <c r="B61" s="15" t="s">
        <v>42</v>
      </c>
      <c r="C61" s="16" t="s">
        <v>678</v>
      </c>
      <c r="D61" s="16" t="s">
        <v>834</v>
      </c>
      <c r="E61" s="15">
        <v>504053</v>
      </c>
      <c r="F61" s="17">
        <v>137</v>
      </c>
      <c r="G61" s="17" t="s">
        <v>42</v>
      </c>
      <c r="H61" s="17" t="s">
        <v>678</v>
      </c>
      <c r="I61" s="17" t="s">
        <v>834</v>
      </c>
      <c r="J61" s="17">
        <v>504053</v>
      </c>
      <c r="K61" s="17">
        <v>137</v>
      </c>
      <c r="L61" s="17" t="s">
        <v>42</v>
      </c>
      <c r="M61" s="16" t="s">
        <v>678</v>
      </c>
      <c r="N61" s="16" t="s">
        <v>834</v>
      </c>
      <c r="O61" s="16">
        <v>504053</v>
      </c>
      <c r="P61" s="18">
        <v>137</v>
      </c>
      <c r="Q61" s="19">
        <v>1284.56</v>
      </c>
      <c r="R61" s="19">
        <v>654.15</v>
      </c>
      <c r="S61" s="19">
        <v>110.41</v>
      </c>
      <c r="T61" s="19">
        <v>60.84</v>
      </c>
      <c r="U61" s="19">
        <v>104.81</v>
      </c>
      <c r="V61" s="42">
        <v>138.80000000000001</v>
      </c>
      <c r="W61" s="86">
        <f t="shared" si="12"/>
        <v>2353.5700000000002</v>
      </c>
      <c r="X61" s="89"/>
      <c r="Y61" s="86">
        <f t="shared" si="13"/>
        <v>2353.5700000000002</v>
      </c>
    </row>
    <row r="62" spans="1:25" ht="27" hidden="1" customHeight="1">
      <c r="A62" s="14" t="s">
        <v>24</v>
      </c>
      <c r="B62" s="15" t="s">
        <v>42</v>
      </c>
      <c r="C62" s="16" t="s">
        <v>654</v>
      </c>
      <c r="D62" s="16" t="s">
        <v>835</v>
      </c>
      <c r="E62" s="15">
        <v>504002</v>
      </c>
      <c r="F62" s="17">
        <v>406</v>
      </c>
      <c r="G62" s="17" t="s">
        <v>42</v>
      </c>
      <c r="H62" s="17" t="s">
        <v>654</v>
      </c>
      <c r="I62" s="17" t="s">
        <v>835</v>
      </c>
      <c r="J62" s="17">
        <v>504002</v>
      </c>
      <c r="K62" s="17">
        <v>406</v>
      </c>
      <c r="L62" s="17" t="s">
        <v>42</v>
      </c>
      <c r="M62" s="16" t="s">
        <v>654</v>
      </c>
      <c r="N62" s="16" t="s">
        <v>835</v>
      </c>
      <c r="O62" s="16">
        <v>504002</v>
      </c>
      <c r="P62" s="18">
        <v>406</v>
      </c>
      <c r="Q62" s="19">
        <v>3806.8</v>
      </c>
      <c r="R62" s="19">
        <v>1938.58</v>
      </c>
      <c r="S62" s="19">
        <v>327.20999999999998</v>
      </c>
      <c r="T62" s="19">
        <v>180.3</v>
      </c>
      <c r="U62" s="19">
        <v>310.58999999999997</v>
      </c>
      <c r="V62" s="42">
        <v>411.33</v>
      </c>
      <c r="W62" s="86">
        <f t="shared" si="12"/>
        <v>6974.81</v>
      </c>
      <c r="X62" s="89"/>
      <c r="Y62" s="86">
        <f t="shared" si="13"/>
        <v>6974.81</v>
      </c>
    </row>
    <row r="63" spans="1:25" ht="27" hidden="1" customHeight="1">
      <c r="A63" s="14" t="s">
        <v>24</v>
      </c>
      <c r="B63" s="15" t="s">
        <v>42</v>
      </c>
      <c r="C63" s="16" t="s">
        <v>654</v>
      </c>
      <c r="D63" s="16" t="s">
        <v>836</v>
      </c>
      <c r="E63" s="15">
        <v>504003</v>
      </c>
      <c r="F63" s="17">
        <v>797</v>
      </c>
      <c r="G63" s="17" t="s">
        <v>42</v>
      </c>
      <c r="H63" s="17" t="s">
        <v>654</v>
      </c>
      <c r="I63" s="17" t="s">
        <v>836</v>
      </c>
      <c r="J63" s="17">
        <v>504003</v>
      </c>
      <c r="K63" s="17">
        <v>797</v>
      </c>
      <c r="L63" s="17" t="s">
        <v>42</v>
      </c>
      <c r="M63" s="16" t="s">
        <v>654</v>
      </c>
      <c r="N63" s="16" t="s">
        <v>836</v>
      </c>
      <c r="O63" s="16">
        <v>504003</v>
      </c>
      <c r="P63" s="18">
        <v>797</v>
      </c>
      <c r="Q63" s="19">
        <v>7472.96</v>
      </c>
      <c r="R63" s="19">
        <v>3805.54</v>
      </c>
      <c r="S63" s="19">
        <v>642.34</v>
      </c>
      <c r="T63" s="19">
        <v>353.94</v>
      </c>
      <c r="U63" s="19">
        <v>609.71</v>
      </c>
      <c r="V63" s="42">
        <v>807.45</v>
      </c>
      <c r="W63" s="86">
        <f t="shared" si="12"/>
        <v>13691.940000000002</v>
      </c>
      <c r="X63" s="89"/>
      <c r="Y63" s="86">
        <f t="shared" si="13"/>
        <v>13691.940000000002</v>
      </c>
    </row>
    <row r="64" spans="1:25" ht="27" hidden="1" customHeight="1">
      <c r="A64" s="14" t="s">
        <v>24</v>
      </c>
      <c r="B64" s="15" t="s">
        <v>42</v>
      </c>
      <c r="C64" s="16" t="s">
        <v>643</v>
      </c>
      <c r="D64" s="16" t="s">
        <v>837</v>
      </c>
      <c r="E64" s="15">
        <v>504041</v>
      </c>
      <c r="F64" s="17">
        <v>791</v>
      </c>
      <c r="G64" s="17" t="s">
        <v>42</v>
      </c>
      <c r="H64" s="17" t="s">
        <v>643</v>
      </c>
      <c r="I64" s="17" t="s">
        <v>837</v>
      </c>
      <c r="J64" s="17">
        <v>504041</v>
      </c>
      <c r="K64" s="17">
        <v>791</v>
      </c>
      <c r="L64" s="17" t="s">
        <v>42</v>
      </c>
      <c r="M64" s="16" t="s">
        <v>643</v>
      </c>
      <c r="N64" s="16" t="s">
        <v>837</v>
      </c>
      <c r="O64" s="16">
        <v>504041</v>
      </c>
      <c r="P64" s="18">
        <v>791</v>
      </c>
      <c r="Q64" s="19">
        <v>7416.7</v>
      </c>
      <c r="R64" s="19">
        <v>3776.89</v>
      </c>
      <c r="S64" s="19">
        <v>637.5</v>
      </c>
      <c r="T64" s="19">
        <v>351.28</v>
      </c>
      <c r="U64" s="19">
        <v>605.12</v>
      </c>
      <c r="V64" s="42">
        <v>801.38</v>
      </c>
      <c r="W64" s="86">
        <f t="shared" si="12"/>
        <v>13588.87</v>
      </c>
      <c r="X64" s="89"/>
      <c r="Y64" s="86">
        <f t="shared" si="13"/>
        <v>13588.87</v>
      </c>
    </row>
    <row r="65" spans="1:25" ht="27" hidden="1" customHeight="1">
      <c r="A65" s="14" t="s">
        <v>24</v>
      </c>
      <c r="B65" s="15" t="s">
        <v>42</v>
      </c>
      <c r="C65" s="16" t="s">
        <v>680</v>
      </c>
      <c r="D65" s="16" t="s">
        <v>838</v>
      </c>
      <c r="E65" s="15">
        <v>504006</v>
      </c>
      <c r="F65" s="17">
        <v>280</v>
      </c>
      <c r="G65" s="17" t="s">
        <v>42</v>
      </c>
      <c r="H65" s="17" t="s">
        <v>680</v>
      </c>
      <c r="I65" s="17" t="s">
        <v>838</v>
      </c>
      <c r="J65" s="17">
        <v>504006</v>
      </c>
      <c r="K65" s="17">
        <v>280</v>
      </c>
      <c r="L65" s="17" t="s">
        <v>42</v>
      </c>
      <c r="M65" s="16" t="s">
        <v>680</v>
      </c>
      <c r="N65" s="16" t="s">
        <v>838</v>
      </c>
      <c r="O65" s="16">
        <v>504006</v>
      </c>
      <c r="P65" s="18">
        <v>280</v>
      </c>
      <c r="Q65" s="19">
        <v>2625.38</v>
      </c>
      <c r="R65" s="19">
        <v>1336.95</v>
      </c>
      <c r="S65" s="19">
        <v>225.67</v>
      </c>
      <c r="T65" s="19">
        <v>124.35</v>
      </c>
      <c r="U65" s="19">
        <v>214.2</v>
      </c>
      <c r="V65" s="42">
        <v>283.67</v>
      </c>
      <c r="W65" s="86">
        <f t="shared" si="12"/>
        <v>4810.22</v>
      </c>
      <c r="X65" s="89"/>
      <c r="Y65" s="86">
        <f t="shared" si="13"/>
        <v>4810.22</v>
      </c>
    </row>
    <row r="66" spans="1:25" ht="27" hidden="1" customHeight="1">
      <c r="A66" s="14" t="s">
        <v>24</v>
      </c>
      <c r="B66" s="15" t="s">
        <v>42</v>
      </c>
      <c r="C66" s="16" t="s">
        <v>654</v>
      </c>
      <c r="D66" s="16" t="s">
        <v>839</v>
      </c>
      <c r="E66" s="15">
        <v>504007</v>
      </c>
      <c r="F66" s="17">
        <v>265</v>
      </c>
      <c r="G66" s="17" t="s">
        <v>42</v>
      </c>
      <c r="H66" s="17" t="s">
        <v>654</v>
      </c>
      <c r="I66" s="17" t="s">
        <v>839</v>
      </c>
      <c r="J66" s="17">
        <v>504007</v>
      </c>
      <c r="K66" s="17">
        <v>265</v>
      </c>
      <c r="L66" s="17" t="s">
        <v>42</v>
      </c>
      <c r="M66" s="16" t="s">
        <v>654</v>
      </c>
      <c r="N66" s="16" t="s">
        <v>839</v>
      </c>
      <c r="O66" s="16">
        <v>504007</v>
      </c>
      <c r="P66" s="18">
        <v>265</v>
      </c>
      <c r="Q66" s="19">
        <v>2484.7399999999998</v>
      </c>
      <c r="R66" s="19">
        <v>1265.33</v>
      </c>
      <c r="S66" s="19">
        <v>213.58</v>
      </c>
      <c r="T66" s="19">
        <v>117.69</v>
      </c>
      <c r="U66" s="19">
        <v>202.73</v>
      </c>
      <c r="V66" s="42">
        <v>268.48</v>
      </c>
      <c r="W66" s="86">
        <f t="shared" si="12"/>
        <v>4552.5499999999993</v>
      </c>
      <c r="X66" s="89"/>
      <c r="Y66" s="86">
        <f t="shared" si="13"/>
        <v>4552.5499999999993</v>
      </c>
    </row>
    <row r="67" spans="1:25" ht="27" hidden="1" customHeight="1">
      <c r="A67" s="14" t="s">
        <v>24</v>
      </c>
      <c r="B67" s="15" t="s">
        <v>42</v>
      </c>
      <c r="C67" s="16" t="s">
        <v>654</v>
      </c>
      <c r="D67" s="16" t="s">
        <v>840</v>
      </c>
      <c r="E67" s="15">
        <v>504009</v>
      </c>
      <c r="F67" s="17">
        <v>171</v>
      </c>
      <c r="G67" s="17" t="s">
        <v>42</v>
      </c>
      <c r="H67" s="17" t="s">
        <v>654</v>
      </c>
      <c r="I67" s="17" t="s">
        <v>840</v>
      </c>
      <c r="J67" s="17">
        <v>504009</v>
      </c>
      <c r="K67" s="17">
        <v>171</v>
      </c>
      <c r="L67" s="17" t="s">
        <v>42</v>
      </c>
      <c r="M67" s="16" t="s">
        <v>654</v>
      </c>
      <c r="N67" s="16" t="s">
        <v>840</v>
      </c>
      <c r="O67" s="16">
        <v>504009</v>
      </c>
      <c r="P67" s="18">
        <v>171</v>
      </c>
      <c r="Q67" s="19">
        <v>1603.36</v>
      </c>
      <c r="R67" s="19">
        <v>816.5</v>
      </c>
      <c r="S67" s="19">
        <v>137.82</v>
      </c>
      <c r="T67" s="19">
        <v>75.94</v>
      </c>
      <c r="U67" s="19">
        <v>130.82</v>
      </c>
      <c r="V67" s="42">
        <v>173.24</v>
      </c>
      <c r="W67" s="86">
        <f t="shared" si="12"/>
        <v>2937.6800000000003</v>
      </c>
      <c r="X67" s="89"/>
      <c r="Y67" s="86">
        <f t="shared" si="13"/>
        <v>2937.6800000000003</v>
      </c>
    </row>
    <row r="68" spans="1:25" ht="27" hidden="1" customHeight="1">
      <c r="A68" s="14" t="s">
        <v>24</v>
      </c>
      <c r="B68" s="15" t="s">
        <v>42</v>
      </c>
      <c r="C68" s="16" t="s">
        <v>723</v>
      </c>
      <c r="D68" s="16" t="s">
        <v>841</v>
      </c>
      <c r="E68" s="15">
        <v>504011</v>
      </c>
      <c r="F68" s="17">
        <v>147</v>
      </c>
      <c r="G68" s="17" t="s">
        <v>42</v>
      </c>
      <c r="H68" s="17" t="s">
        <v>723</v>
      </c>
      <c r="I68" s="17" t="s">
        <v>841</v>
      </c>
      <c r="J68" s="17">
        <v>504011</v>
      </c>
      <c r="K68" s="17">
        <v>147</v>
      </c>
      <c r="L68" s="17" t="s">
        <v>42</v>
      </c>
      <c r="M68" s="16" t="s">
        <v>723</v>
      </c>
      <c r="N68" s="16" t="s">
        <v>841</v>
      </c>
      <c r="O68" s="16">
        <v>504011</v>
      </c>
      <c r="P68" s="18">
        <v>147</v>
      </c>
      <c r="Q68" s="19">
        <v>1378.32</v>
      </c>
      <c r="R68" s="19">
        <v>701.9</v>
      </c>
      <c r="S68" s="19">
        <v>118.47</v>
      </c>
      <c r="T68" s="19">
        <v>65.28</v>
      </c>
      <c r="U68" s="19">
        <v>112.46</v>
      </c>
      <c r="V68" s="42">
        <v>148.93</v>
      </c>
      <c r="W68" s="86">
        <f t="shared" si="12"/>
        <v>2525.3599999999997</v>
      </c>
      <c r="X68" s="89"/>
      <c r="Y68" s="86">
        <f t="shared" si="13"/>
        <v>2525.3599999999997</v>
      </c>
    </row>
    <row r="69" spans="1:25" ht="27" hidden="1" customHeight="1">
      <c r="A69" s="14" t="s">
        <v>24</v>
      </c>
      <c r="B69" s="15" t="s">
        <v>42</v>
      </c>
      <c r="C69" s="16" t="s">
        <v>723</v>
      </c>
      <c r="D69" s="16" t="s">
        <v>842</v>
      </c>
      <c r="E69" s="15">
        <v>504012</v>
      </c>
      <c r="F69" s="17">
        <v>429</v>
      </c>
      <c r="G69" s="17" t="s">
        <v>42</v>
      </c>
      <c r="H69" s="17" t="s">
        <v>723</v>
      </c>
      <c r="I69" s="17" t="s">
        <v>842</v>
      </c>
      <c r="J69" s="17">
        <v>504012</v>
      </c>
      <c r="K69" s="17">
        <v>429</v>
      </c>
      <c r="L69" s="17" t="s">
        <v>42</v>
      </c>
      <c r="M69" s="16" t="s">
        <v>723</v>
      </c>
      <c r="N69" s="16" t="s">
        <v>842</v>
      </c>
      <c r="O69" s="16">
        <v>504012</v>
      </c>
      <c r="P69" s="18">
        <v>429</v>
      </c>
      <c r="Q69" s="19">
        <v>4022.46</v>
      </c>
      <c r="R69" s="19">
        <v>2048.4</v>
      </c>
      <c r="S69" s="19">
        <v>345.75</v>
      </c>
      <c r="T69" s="19">
        <v>190.52</v>
      </c>
      <c r="U69" s="19">
        <v>328.19</v>
      </c>
      <c r="V69" s="42">
        <v>434.63</v>
      </c>
      <c r="W69" s="86">
        <f t="shared" si="12"/>
        <v>7369.9500000000007</v>
      </c>
      <c r="X69" s="89"/>
      <c r="Y69" s="86">
        <f t="shared" si="13"/>
        <v>7369.9500000000007</v>
      </c>
    </row>
    <row r="70" spans="1:25" ht="27" hidden="1" customHeight="1">
      <c r="A70" s="14" t="s">
        <v>24</v>
      </c>
      <c r="B70" s="15" t="s">
        <v>42</v>
      </c>
      <c r="C70" s="16" t="s">
        <v>616</v>
      </c>
      <c r="D70" s="16" t="s">
        <v>843</v>
      </c>
      <c r="E70" s="15">
        <v>504014</v>
      </c>
      <c r="F70" s="17">
        <v>410</v>
      </c>
      <c r="G70" s="17" t="s">
        <v>42</v>
      </c>
      <c r="H70" s="17" t="s">
        <v>616</v>
      </c>
      <c r="I70" s="17" t="s">
        <v>843</v>
      </c>
      <c r="J70" s="17">
        <v>504014</v>
      </c>
      <c r="K70" s="17">
        <v>410</v>
      </c>
      <c r="L70" s="17" t="s">
        <v>42</v>
      </c>
      <c r="M70" s="16" t="s">
        <v>616</v>
      </c>
      <c r="N70" s="16" t="s">
        <v>843</v>
      </c>
      <c r="O70" s="16">
        <v>504014</v>
      </c>
      <c r="P70" s="18">
        <v>410</v>
      </c>
      <c r="Q70" s="19">
        <v>3844.31</v>
      </c>
      <c r="R70" s="19">
        <v>1957.68</v>
      </c>
      <c r="S70" s="19">
        <v>330.44</v>
      </c>
      <c r="T70" s="19">
        <v>182.08</v>
      </c>
      <c r="U70" s="19">
        <v>313.64999999999998</v>
      </c>
      <c r="V70" s="42">
        <v>415.38</v>
      </c>
      <c r="W70" s="86">
        <f t="shared" si="12"/>
        <v>7043.5399999999991</v>
      </c>
      <c r="X70" s="89"/>
      <c r="Y70" s="86">
        <f t="shared" si="13"/>
        <v>7043.5399999999991</v>
      </c>
    </row>
    <row r="71" spans="1:25" ht="27" hidden="1" customHeight="1">
      <c r="A71" s="14" t="s">
        <v>24</v>
      </c>
      <c r="B71" s="15" t="s">
        <v>42</v>
      </c>
      <c r="C71" s="16" t="s">
        <v>678</v>
      </c>
      <c r="D71" s="16" t="s">
        <v>844</v>
      </c>
      <c r="E71" s="15">
        <v>504015</v>
      </c>
      <c r="F71" s="17">
        <v>731</v>
      </c>
      <c r="G71" s="17" t="s">
        <v>42</v>
      </c>
      <c r="H71" s="17" t="s">
        <v>678</v>
      </c>
      <c r="I71" s="17" t="s">
        <v>844</v>
      </c>
      <c r="J71" s="17">
        <v>504015</v>
      </c>
      <c r="K71" s="17">
        <v>731</v>
      </c>
      <c r="L71" s="17" t="s">
        <v>42</v>
      </c>
      <c r="M71" s="16" t="s">
        <v>678</v>
      </c>
      <c r="N71" s="16" t="s">
        <v>844</v>
      </c>
      <c r="O71" s="16">
        <v>504015</v>
      </c>
      <c r="P71" s="18">
        <v>731</v>
      </c>
      <c r="Q71" s="19">
        <v>6854.12</v>
      </c>
      <c r="R71" s="19">
        <v>3490.4</v>
      </c>
      <c r="S71" s="19">
        <v>589.15</v>
      </c>
      <c r="T71" s="19">
        <v>324.63</v>
      </c>
      <c r="U71" s="19">
        <v>559.22</v>
      </c>
      <c r="V71" s="42">
        <v>740.59</v>
      </c>
      <c r="W71" s="86">
        <f t="shared" si="12"/>
        <v>12558.109999999999</v>
      </c>
      <c r="X71" s="89"/>
      <c r="Y71" s="86">
        <f t="shared" si="13"/>
        <v>12558.109999999999</v>
      </c>
    </row>
    <row r="72" spans="1:25" ht="27" hidden="1" customHeight="1">
      <c r="A72" s="14" t="s">
        <v>24</v>
      </c>
      <c r="B72" s="15" t="s">
        <v>42</v>
      </c>
      <c r="C72" s="16" t="s">
        <v>654</v>
      </c>
      <c r="D72" s="16" t="s">
        <v>845</v>
      </c>
      <c r="E72" s="15">
        <v>504016</v>
      </c>
      <c r="F72" s="17">
        <v>925</v>
      </c>
      <c r="G72" s="17" t="s">
        <v>42</v>
      </c>
      <c r="H72" s="17" t="s">
        <v>654</v>
      </c>
      <c r="I72" s="17" t="s">
        <v>845</v>
      </c>
      <c r="J72" s="17">
        <v>504016</v>
      </c>
      <c r="K72" s="17">
        <v>925</v>
      </c>
      <c r="L72" s="17" t="s">
        <v>42</v>
      </c>
      <c r="M72" s="16" t="s">
        <v>654</v>
      </c>
      <c r="N72" s="16" t="s">
        <v>845</v>
      </c>
      <c r="O72" s="16">
        <v>504016</v>
      </c>
      <c r="P72" s="18">
        <v>925</v>
      </c>
      <c r="Q72" s="19">
        <v>8673.1299999999992</v>
      </c>
      <c r="R72" s="19">
        <v>4416.72</v>
      </c>
      <c r="S72" s="19">
        <v>745.5</v>
      </c>
      <c r="T72" s="19">
        <v>410.79</v>
      </c>
      <c r="U72" s="19">
        <v>707.63</v>
      </c>
      <c r="V72" s="42">
        <v>937.13</v>
      </c>
      <c r="W72" s="86">
        <f t="shared" si="12"/>
        <v>15890.899999999998</v>
      </c>
      <c r="X72" s="89"/>
      <c r="Y72" s="86">
        <f t="shared" si="13"/>
        <v>15890.899999999998</v>
      </c>
    </row>
    <row r="73" spans="1:25" ht="27" hidden="1" customHeight="1">
      <c r="A73" s="14" t="s">
        <v>24</v>
      </c>
      <c r="B73" s="15" t="s">
        <v>42</v>
      </c>
      <c r="C73" s="16" t="s">
        <v>616</v>
      </c>
      <c r="D73" s="16" t="s">
        <v>846</v>
      </c>
      <c r="E73" s="15">
        <v>504019</v>
      </c>
      <c r="F73" s="17">
        <v>238</v>
      </c>
      <c r="G73" s="17" t="s">
        <v>42</v>
      </c>
      <c r="H73" s="17" t="s">
        <v>616</v>
      </c>
      <c r="I73" s="17" t="s">
        <v>846</v>
      </c>
      <c r="J73" s="17">
        <v>504019</v>
      </c>
      <c r="K73" s="17">
        <v>238</v>
      </c>
      <c r="L73" s="17" t="s">
        <v>42</v>
      </c>
      <c r="M73" s="16" t="s">
        <v>616</v>
      </c>
      <c r="N73" s="16" t="s">
        <v>846</v>
      </c>
      <c r="O73" s="16">
        <v>504019</v>
      </c>
      <c r="P73" s="18">
        <v>238</v>
      </c>
      <c r="Q73" s="19">
        <v>2231.5700000000002</v>
      </c>
      <c r="R73" s="19">
        <v>1136.4100000000001</v>
      </c>
      <c r="S73" s="19">
        <v>191.82</v>
      </c>
      <c r="T73" s="19">
        <v>105.69</v>
      </c>
      <c r="U73" s="19">
        <v>182.07</v>
      </c>
      <c r="V73" s="42">
        <v>241.12</v>
      </c>
      <c r="W73" s="86">
        <f t="shared" si="12"/>
        <v>4088.6800000000007</v>
      </c>
      <c r="X73" s="89"/>
      <c r="Y73" s="86">
        <f t="shared" si="13"/>
        <v>4088.6800000000007</v>
      </c>
    </row>
    <row r="74" spans="1:25" ht="27" hidden="1" customHeight="1">
      <c r="A74" s="14" t="s">
        <v>24</v>
      </c>
      <c r="B74" s="15" t="s">
        <v>42</v>
      </c>
      <c r="C74" s="16" t="s">
        <v>616</v>
      </c>
      <c r="D74" s="16" t="s">
        <v>847</v>
      </c>
      <c r="E74" s="15">
        <v>504020</v>
      </c>
      <c r="F74" s="17">
        <v>452</v>
      </c>
      <c r="G74" s="17" t="s">
        <v>42</v>
      </c>
      <c r="H74" s="17" t="s">
        <v>616</v>
      </c>
      <c r="I74" s="17" t="s">
        <v>847</v>
      </c>
      <c r="J74" s="17">
        <v>504020</v>
      </c>
      <c r="K74" s="17">
        <v>452</v>
      </c>
      <c r="L74" s="17" t="s">
        <v>42</v>
      </c>
      <c r="M74" s="16" t="s">
        <v>616</v>
      </c>
      <c r="N74" s="16" t="s">
        <v>847</v>
      </c>
      <c r="O74" s="16">
        <v>504020</v>
      </c>
      <c r="P74" s="18">
        <v>452</v>
      </c>
      <c r="Q74" s="19">
        <v>4238.1099999999997</v>
      </c>
      <c r="R74" s="19">
        <v>2158.2199999999998</v>
      </c>
      <c r="S74" s="19">
        <v>364.29</v>
      </c>
      <c r="T74" s="19">
        <v>200.73</v>
      </c>
      <c r="U74" s="19">
        <v>345.78</v>
      </c>
      <c r="V74" s="42">
        <v>457.93</v>
      </c>
      <c r="W74" s="86">
        <f t="shared" si="12"/>
        <v>7765.0599999999995</v>
      </c>
      <c r="X74" s="89"/>
      <c r="Y74" s="86">
        <f t="shared" si="13"/>
        <v>7765.0599999999995</v>
      </c>
    </row>
    <row r="75" spans="1:25" ht="27" hidden="1" customHeight="1">
      <c r="A75" s="14" t="s">
        <v>24</v>
      </c>
      <c r="B75" s="15" t="s">
        <v>42</v>
      </c>
      <c r="C75" s="16" t="s">
        <v>616</v>
      </c>
      <c r="D75" s="16" t="s">
        <v>848</v>
      </c>
      <c r="E75" s="15">
        <v>504021</v>
      </c>
      <c r="F75" s="17">
        <v>195</v>
      </c>
      <c r="G75" s="17" t="s">
        <v>42</v>
      </c>
      <c r="H75" s="17" t="s">
        <v>616</v>
      </c>
      <c r="I75" s="17" t="s">
        <v>848</v>
      </c>
      <c r="J75" s="17">
        <v>504021</v>
      </c>
      <c r="K75" s="17">
        <v>195</v>
      </c>
      <c r="L75" s="17" t="s">
        <v>42</v>
      </c>
      <c r="M75" s="16" t="s">
        <v>616</v>
      </c>
      <c r="N75" s="16" t="s">
        <v>848</v>
      </c>
      <c r="O75" s="16">
        <v>504021</v>
      </c>
      <c r="P75" s="18">
        <v>195</v>
      </c>
      <c r="Q75" s="19">
        <v>1828.39</v>
      </c>
      <c r="R75" s="19">
        <v>931.09</v>
      </c>
      <c r="S75" s="19">
        <v>157.16</v>
      </c>
      <c r="T75" s="19">
        <v>86.6</v>
      </c>
      <c r="U75" s="19">
        <v>149.18</v>
      </c>
      <c r="V75" s="42">
        <v>197.56</v>
      </c>
      <c r="W75" s="86">
        <f t="shared" si="12"/>
        <v>3349.9799999999996</v>
      </c>
      <c r="X75" s="89"/>
      <c r="Y75" s="86">
        <f t="shared" si="13"/>
        <v>3349.9799999999996</v>
      </c>
    </row>
    <row r="76" spans="1:25" ht="27" hidden="1" customHeight="1">
      <c r="A76" s="14" t="s">
        <v>24</v>
      </c>
      <c r="B76" s="15" t="s">
        <v>42</v>
      </c>
      <c r="C76" s="16" t="s">
        <v>849</v>
      </c>
      <c r="D76" s="16" t="s">
        <v>778</v>
      </c>
      <c r="E76" s="15">
        <v>504022</v>
      </c>
      <c r="F76" s="17">
        <v>718</v>
      </c>
      <c r="G76" s="17" t="s">
        <v>42</v>
      </c>
      <c r="H76" s="17" t="s">
        <v>849</v>
      </c>
      <c r="I76" s="17" t="s">
        <v>778</v>
      </c>
      <c r="J76" s="17">
        <v>504022</v>
      </c>
      <c r="K76" s="17">
        <v>718</v>
      </c>
      <c r="L76" s="17" t="s">
        <v>42</v>
      </c>
      <c r="M76" s="16" t="s">
        <v>849</v>
      </c>
      <c r="N76" s="16" t="s">
        <v>778</v>
      </c>
      <c r="O76" s="16">
        <v>504022</v>
      </c>
      <c r="P76" s="18">
        <v>718</v>
      </c>
      <c r="Q76" s="19">
        <v>6732.23</v>
      </c>
      <c r="R76" s="19">
        <v>3428.33</v>
      </c>
      <c r="S76" s="19">
        <v>578.66999999999996</v>
      </c>
      <c r="T76" s="19">
        <v>318.86</v>
      </c>
      <c r="U76" s="19">
        <v>549.27</v>
      </c>
      <c r="V76" s="42">
        <v>727.42</v>
      </c>
      <c r="W76" s="86">
        <f t="shared" si="12"/>
        <v>12334.78</v>
      </c>
      <c r="X76" s="89"/>
      <c r="Y76" s="86">
        <f t="shared" si="13"/>
        <v>12334.78</v>
      </c>
    </row>
    <row r="77" spans="1:25" ht="27" hidden="1" customHeight="1">
      <c r="A77" s="14" t="s">
        <v>24</v>
      </c>
      <c r="B77" s="15" t="s">
        <v>42</v>
      </c>
      <c r="C77" s="16" t="s">
        <v>679</v>
      </c>
      <c r="D77" s="16" t="s">
        <v>850</v>
      </c>
      <c r="E77" s="15">
        <v>504044</v>
      </c>
      <c r="F77" s="17">
        <v>484</v>
      </c>
      <c r="G77" s="17" t="s">
        <v>42</v>
      </c>
      <c r="H77" s="17" t="s">
        <v>679</v>
      </c>
      <c r="I77" s="17" t="s">
        <v>850</v>
      </c>
      <c r="J77" s="17">
        <v>504044</v>
      </c>
      <c r="K77" s="17">
        <v>484</v>
      </c>
      <c r="L77" s="17" t="s">
        <v>42</v>
      </c>
      <c r="M77" s="16" t="s">
        <v>679</v>
      </c>
      <c r="N77" s="16" t="s">
        <v>850</v>
      </c>
      <c r="O77" s="16">
        <v>504044</v>
      </c>
      <c r="P77" s="18">
        <v>484</v>
      </c>
      <c r="Q77" s="19">
        <v>4538.16</v>
      </c>
      <c r="R77" s="19">
        <v>2311.02</v>
      </c>
      <c r="S77" s="19">
        <v>390.08</v>
      </c>
      <c r="T77" s="19">
        <v>214.94</v>
      </c>
      <c r="U77" s="19">
        <v>370.26</v>
      </c>
      <c r="V77" s="42">
        <v>490.35</v>
      </c>
      <c r="W77" s="86">
        <f t="shared" si="12"/>
        <v>8314.81</v>
      </c>
      <c r="X77" s="89"/>
      <c r="Y77" s="86">
        <f t="shared" si="13"/>
        <v>8314.81</v>
      </c>
    </row>
    <row r="78" spans="1:25" ht="27" hidden="1" customHeight="1">
      <c r="A78" s="14" t="s">
        <v>24</v>
      </c>
      <c r="B78" s="15" t="s">
        <v>42</v>
      </c>
      <c r="C78" s="16" t="s">
        <v>654</v>
      </c>
      <c r="D78" s="16" t="s">
        <v>851</v>
      </c>
      <c r="E78" s="15">
        <v>504024</v>
      </c>
      <c r="F78" s="17">
        <v>475</v>
      </c>
      <c r="G78" s="17" t="s">
        <v>42</v>
      </c>
      <c r="H78" s="17" t="s">
        <v>654</v>
      </c>
      <c r="I78" s="17" t="s">
        <v>851</v>
      </c>
      <c r="J78" s="17">
        <v>504024</v>
      </c>
      <c r="K78" s="17">
        <v>475</v>
      </c>
      <c r="L78" s="17" t="s">
        <v>42</v>
      </c>
      <c r="M78" s="16" t="s">
        <v>654</v>
      </c>
      <c r="N78" s="16" t="s">
        <v>851</v>
      </c>
      <c r="O78" s="16">
        <v>504024</v>
      </c>
      <c r="P78" s="18">
        <v>475</v>
      </c>
      <c r="Q78" s="19">
        <v>4453.7700000000004</v>
      </c>
      <c r="R78" s="19">
        <v>2268.04</v>
      </c>
      <c r="S78" s="19">
        <v>382.83</v>
      </c>
      <c r="T78" s="19">
        <v>210.95</v>
      </c>
      <c r="U78" s="19">
        <v>363.38</v>
      </c>
      <c r="V78" s="42">
        <v>481.23</v>
      </c>
      <c r="W78" s="86">
        <f t="shared" si="12"/>
        <v>8160.2000000000007</v>
      </c>
      <c r="X78" s="89"/>
      <c r="Y78" s="86">
        <f t="shared" si="13"/>
        <v>8160.2000000000007</v>
      </c>
    </row>
    <row r="79" spans="1:25" ht="27" hidden="1" customHeight="1">
      <c r="A79" s="14" t="s">
        <v>24</v>
      </c>
      <c r="B79" s="15" t="s">
        <v>42</v>
      </c>
      <c r="C79" s="16" t="s">
        <v>678</v>
      </c>
      <c r="D79" s="16" t="s">
        <v>852</v>
      </c>
      <c r="E79" s="15">
        <v>504026</v>
      </c>
      <c r="F79" s="17">
        <v>479</v>
      </c>
      <c r="G79" s="17" t="s">
        <v>42</v>
      </c>
      <c r="H79" s="17" t="s">
        <v>678</v>
      </c>
      <c r="I79" s="17" t="s">
        <v>852</v>
      </c>
      <c r="J79" s="17">
        <v>504026</v>
      </c>
      <c r="K79" s="17">
        <v>479</v>
      </c>
      <c r="L79" s="17" t="s">
        <v>42</v>
      </c>
      <c r="M79" s="16" t="s">
        <v>678</v>
      </c>
      <c r="N79" s="16" t="s">
        <v>852</v>
      </c>
      <c r="O79" s="16">
        <v>504026</v>
      </c>
      <c r="P79" s="18">
        <v>479</v>
      </c>
      <c r="Q79" s="19">
        <v>4491.28</v>
      </c>
      <c r="R79" s="19">
        <v>2287.14</v>
      </c>
      <c r="S79" s="19">
        <v>386.05</v>
      </c>
      <c r="T79" s="19">
        <v>212.72</v>
      </c>
      <c r="U79" s="19">
        <v>366.44</v>
      </c>
      <c r="V79" s="42">
        <v>485.28</v>
      </c>
      <c r="W79" s="86">
        <f t="shared" si="12"/>
        <v>8228.91</v>
      </c>
      <c r="X79" s="89"/>
      <c r="Y79" s="86">
        <f t="shared" si="13"/>
        <v>8228.91</v>
      </c>
    </row>
    <row r="80" spans="1:25" ht="27" hidden="1" customHeight="1">
      <c r="A80" s="14" t="s">
        <v>24</v>
      </c>
      <c r="B80" s="15" t="s">
        <v>42</v>
      </c>
      <c r="C80" s="16" t="s">
        <v>643</v>
      </c>
      <c r="D80" s="16" t="s">
        <v>853</v>
      </c>
      <c r="E80" s="15">
        <v>504027</v>
      </c>
      <c r="F80" s="17">
        <v>367</v>
      </c>
      <c r="G80" s="17" t="s">
        <v>42</v>
      </c>
      <c r="H80" s="17" t="s">
        <v>643</v>
      </c>
      <c r="I80" s="17" t="s">
        <v>853</v>
      </c>
      <c r="J80" s="17">
        <v>504027</v>
      </c>
      <c r="K80" s="17">
        <v>367</v>
      </c>
      <c r="L80" s="17" t="s">
        <v>42</v>
      </c>
      <c r="M80" s="16" t="s">
        <v>643</v>
      </c>
      <c r="N80" s="16" t="s">
        <v>853</v>
      </c>
      <c r="O80" s="16">
        <v>504027</v>
      </c>
      <c r="P80" s="18">
        <v>367</v>
      </c>
      <c r="Q80" s="19">
        <v>3441.12</v>
      </c>
      <c r="R80" s="19">
        <v>1752.36</v>
      </c>
      <c r="S80" s="19">
        <v>295.77999999999997</v>
      </c>
      <c r="T80" s="19">
        <v>162.97999999999999</v>
      </c>
      <c r="U80" s="19">
        <v>280.76</v>
      </c>
      <c r="V80" s="42">
        <v>371.81</v>
      </c>
      <c r="W80" s="86">
        <f t="shared" si="12"/>
        <v>6304.8099999999995</v>
      </c>
      <c r="X80" s="89"/>
      <c r="Y80" s="86">
        <f t="shared" si="13"/>
        <v>6304.8099999999995</v>
      </c>
    </row>
    <row r="81" spans="1:25" ht="27" hidden="1" customHeight="1">
      <c r="A81" s="14" t="s">
        <v>24</v>
      </c>
      <c r="B81" s="15" t="s">
        <v>42</v>
      </c>
      <c r="C81" s="16" t="s">
        <v>616</v>
      </c>
      <c r="D81" s="16" t="s">
        <v>854</v>
      </c>
      <c r="E81" s="15">
        <v>504028</v>
      </c>
      <c r="F81" s="17">
        <v>146</v>
      </c>
      <c r="G81" s="17" t="s">
        <v>42</v>
      </c>
      <c r="H81" s="17" t="s">
        <v>616</v>
      </c>
      <c r="I81" s="17" t="s">
        <v>854</v>
      </c>
      <c r="J81" s="17">
        <v>504028</v>
      </c>
      <c r="K81" s="17">
        <v>146</v>
      </c>
      <c r="L81" s="17" t="s">
        <v>42</v>
      </c>
      <c r="M81" s="16" t="s">
        <v>616</v>
      </c>
      <c r="N81" s="16" t="s">
        <v>854</v>
      </c>
      <c r="O81" s="16">
        <v>504028</v>
      </c>
      <c r="P81" s="18">
        <v>146</v>
      </c>
      <c r="Q81" s="19">
        <v>1368.95</v>
      </c>
      <c r="R81" s="19">
        <v>697.12</v>
      </c>
      <c r="S81" s="19">
        <v>117.67</v>
      </c>
      <c r="T81" s="19">
        <v>64.84</v>
      </c>
      <c r="U81" s="19">
        <v>111.69</v>
      </c>
      <c r="V81" s="42">
        <v>147.91999999999999</v>
      </c>
      <c r="W81" s="86">
        <f t="shared" si="12"/>
        <v>2508.1900000000005</v>
      </c>
      <c r="X81" s="89"/>
      <c r="Y81" s="86">
        <f t="shared" si="13"/>
        <v>2508.1900000000005</v>
      </c>
    </row>
    <row r="82" spans="1:25" ht="27" hidden="1" customHeight="1">
      <c r="A82" s="14" t="s">
        <v>24</v>
      </c>
      <c r="B82" s="15" t="s">
        <v>42</v>
      </c>
      <c r="C82" s="16" t="s">
        <v>654</v>
      </c>
      <c r="D82" s="16" t="s">
        <v>828</v>
      </c>
      <c r="E82" s="15">
        <v>504029</v>
      </c>
      <c r="F82" s="17">
        <v>545</v>
      </c>
      <c r="G82" s="17" t="s">
        <v>42</v>
      </c>
      <c r="H82" s="17" t="s">
        <v>654</v>
      </c>
      <c r="I82" s="17" t="s">
        <v>828</v>
      </c>
      <c r="J82" s="17">
        <v>504029</v>
      </c>
      <c r="K82" s="17">
        <v>545</v>
      </c>
      <c r="L82" s="17" t="s">
        <v>42</v>
      </c>
      <c r="M82" s="16" t="s">
        <v>654</v>
      </c>
      <c r="N82" s="16" t="s">
        <v>828</v>
      </c>
      <c r="O82" s="16">
        <v>504029</v>
      </c>
      <c r="P82" s="18">
        <v>545</v>
      </c>
      <c r="Q82" s="19">
        <v>5110.12</v>
      </c>
      <c r="R82" s="19">
        <v>2602.2800000000002</v>
      </c>
      <c r="S82" s="19">
        <v>439.24</v>
      </c>
      <c r="T82" s="19">
        <v>242.03</v>
      </c>
      <c r="U82" s="19">
        <v>416.93</v>
      </c>
      <c r="V82" s="42">
        <v>552.15</v>
      </c>
      <c r="W82" s="86">
        <f t="shared" si="12"/>
        <v>9362.75</v>
      </c>
      <c r="X82" s="89"/>
      <c r="Y82" s="86">
        <f t="shared" si="13"/>
        <v>9362.75</v>
      </c>
    </row>
    <row r="83" spans="1:25" ht="27" hidden="1" customHeight="1">
      <c r="A83" s="14" t="s">
        <v>24</v>
      </c>
      <c r="B83" s="15" t="s">
        <v>42</v>
      </c>
      <c r="C83" s="16" t="s">
        <v>678</v>
      </c>
      <c r="D83" s="16" t="s">
        <v>855</v>
      </c>
      <c r="E83" s="15">
        <v>504030</v>
      </c>
      <c r="F83" s="17">
        <v>374</v>
      </c>
      <c r="G83" s="17" t="s">
        <v>42</v>
      </c>
      <c r="H83" s="17" t="s">
        <v>678</v>
      </c>
      <c r="I83" s="17" t="s">
        <v>855</v>
      </c>
      <c r="J83" s="17">
        <v>504030</v>
      </c>
      <c r="K83" s="17">
        <v>374</v>
      </c>
      <c r="L83" s="17" t="s">
        <v>42</v>
      </c>
      <c r="M83" s="16" t="s">
        <v>678</v>
      </c>
      <c r="N83" s="16" t="s">
        <v>855</v>
      </c>
      <c r="O83" s="16">
        <v>504030</v>
      </c>
      <c r="P83" s="18">
        <v>374</v>
      </c>
      <c r="Q83" s="19">
        <v>3506.76</v>
      </c>
      <c r="R83" s="19">
        <v>1785.79</v>
      </c>
      <c r="S83" s="19">
        <v>301.42</v>
      </c>
      <c r="T83" s="19">
        <v>166.09</v>
      </c>
      <c r="U83" s="19">
        <v>286.11</v>
      </c>
      <c r="V83" s="42">
        <v>378.91</v>
      </c>
      <c r="W83" s="86">
        <f t="shared" si="12"/>
        <v>6425.08</v>
      </c>
      <c r="X83" s="89"/>
      <c r="Y83" s="86">
        <f t="shared" si="13"/>
        <v>6425.08</v>
      </c>
    </row>
    <row r="84" spans="1:25" ht="27" hidden="1" customHeight="1">
      <c r="A84" s="14" t="s">
        <v>24</v>
      </c>
      <c r="B84" s="15" t="s">
        <v>42</v>
      </c>
      <c r="C84" s="16" t="s">
        <v>680</v>
      </c>
      <c r="D84" s="16" t="s">
        <v>806</v>
      </c>
      <c r="E84" s="15">
        <v>504031</v>
      </c>
      <c r="F84" s="17">
        <v>132</v>
      </c>
      <c r="G84" s="17" t="s">
        <v>42</v>
      </c>
      <c r="H84" s="17" t="s">
        <v>680</v>
      </c>
      <c r="I84" s="17" t="s">
        <v>806</v>
      </c>
      <c r="J84" s="17">
        <v>504031</v>
      </c>
      <c r="K84" s="17">
        <v>132</v>
      </c>
      <c r="L84" s="17" t="s">
        <v>42</v>
      </c>
      <c r="M84" s="16" t="s">
        <v>680</v>
      </c>
      <c r="N84" s="16" t="s">
        <v>806</v>
      </c>
      <c r="O84" s="16">
        <v>504031</v>
      </c>
      <c r="P84" s="18">
        <v>132</v>
      </c>
      <c r="Q84" s="19">
        <v>1237.68</v>
      </c>
      <c r="R84" s="19">
        <v>630.28</v>
      </c>
      <c r="S84" s="19">
        <v>106.39</v>
      </c>
      <c r="T84" s="19">
        <v>58.62</v>
      </c>
      <c r="U84" s="19">
        <v>100.98</v>
      </c>
      <c r="V84" s="42">
        <v>133.72999999999999</v>
      </c>
      <c r="W84" s="86">
        <f t="shared" si="12"/>
        <v>2267.6799999999998</v>
      </c>
      <c r="X84" s="89"/>
      <c r="Y84" s="86">
        <f t="shared" si="13"/>
        <v>2267.6799999999998</v>
      </c>
    </row>
    <row r="85" spans="1:25" ht="27" hidden="1" customHeight="1">
      <c r="A85" s="14" t="s">
        <v>24</v>
      </c>
      <c r="B85" s="15" t="s">
        <v>42</v>
      </c>
      <c r="C85" s="16" t="s">
        <v>616</v>
      </c>
      <c r="D85" s="16" t="s">
        <v>856</v>
      </c>
      <c r="E85" s="15">
        <v>504035</v>
      </c>
      <c r="F85" s="17">
        <v>400</v>
      </c>
      <c r="G85" s="17" t="s">
        <v>42</v>
      </c>
      <c r="H85" s="17" t="s">
        <v>616</v>
      </c>
      <c r="I85" s="17" t="s">
        <v>856</v>
      </c>
      <c r="J85" s="17">
        <v>504035</v>
      </c>
      <c r="K85" s="17">
        <v>400</v>
      </c>
      <c r="L85" s="17" t="s">
        <v>42</v>
      </c>
      <c r="M85" s="16" t="s">
        <v>616</v>
      </c>
      <c r="N85" s="16" t="s">
        <v>856</v>
      </c>
      <c r="O85" s="16">
        <v>504035</v>
      </c>
      <c r="P85" s="18">
        <v>400</v>
      </c>
      <c r="Q85" s="19">
        <v>3750.54</v>
      </c>
      <c r="R85" s="19">
        <v>1909.93</v>
      </c>
      <c r="S85" s="19">
        <v>322.38</v>
      </c>
      <c r="T85" s="19">
        <v>177.64</v>
      </c>
      <c r="U85" s="19">
        <v>306</v>
      </c>
      <c r="V85" s="42">
        <v>405.25</v>
      </c>
      <c r="W85" s="86">
        <f t="shared" si="12"/>
        <v>6871.7400000000007</v>
      </c>
      <c r="X85" s="89"/>
      <c r="Y85" s="86">
        <f t="shared" si="13"/>
        <v>6871.7400000000007</v>
      </c>
    </row>
    <row r="86" spans="1:25" ht="27" hidden="1" customHeight="1">
      <c r="A86" s="14" t="s">
        <v>24</v>
      </c>
      <c r="B86" s="15" t="s">
        <v>42</v>
      </c>
      <c r="C86" s="16" t="s">
        <v>723</v>
      </c>
      <c r="D86" s="16" t="s">
        <v>857</v>
      </c>
      <c r="E86" s="15">
        <v>504036</v>
      </c>
      <c r="F86" s="17">
        <v>87</v>
      </c>
      <c r="G86" s="17" t="s">
        <v>42</v>
      </c>
      <c r="H86" s="17" t="s">
        <v>723</v>
      </c>
      <c r="I86" s="17" t="s">
        <v>857</v>
      </c>
      <c r="J86" s="17">
        <v>504036</v>
      </c>
      <c r="K86" s="17">
        <v>87</v>
      </c>
      <c r="L86" s="17" t="s">
        <v>42</v>
      </c>
      <c r="M86" s="16" t="s">
        <v>723</v>
      </c>
      <c r="N86" s="16" t="s">
        <v>857</v>
      </c>
      <c r="O86" s="16">
        <v>504036</v>
      </c>
      <c r="P86" s="18">
        <v>87</v>
      </c>
      <c r="Q86" s="19">
        <v>815.74</v>
      </c>
      <c r="R86" s="19">
        <v>415.41</v>
      </c>
      <c r="S86" s="19">
        <v>70.12</v>
      </c>
      <c r="T86" s="19">
        <v>38.64</v>
      </c>
      <c r="U86" s="19">
        <v>66.56</v>
      </c>
      <c r="V86" s="42">
        <v>88.14</v>
      </c>
      <c r="W86" s="86">
        <f t="shared" si="12"/>
        <v>1494.6100000000001</v>
      </c>
      <c r="X86" s="89"/>
      <c r="Y86" s="86">
        <f t="shared" si="13"/>
        <v>1494.6100000000001</v>
      </c>
    </row>
    <row r="87" spans="1:25" ht="27" hidden="1" customHeight="1">
      <c r="A87" s="14" t="s">
        <v>24</v>
      </c>
      <c r="B87" s="15" t="s">
        <v>42</v>
      </c>
      <c r="C87" s="16" t="s">
        <v>654</v>
      </c>
      <c r="D87" s="16" t="s">
        <v>858</v>
      </c>
      <c r="E87" s="15">
        <v>504052</v>
      </c>
      <c r="F87" s="17">
        <v>732</v>
      </c>
      <c r="G87" s="17" t="s">
        <v>42</v>
      </c>
      <c r="H87" s="17" t="s">
        <v>654</v>
      </c>
      <c r="I87" s="17" t="s">
        <v>858</v>
      </c>
      <c r="J87" s="17">
        <v>504052</v>
      </c>
      <c r="K87" s="17">
        <v>732</v>
      </c>
      <c r="L87" s="17" t="s">
        <v>42</v>
      </c>
      <c r="M87" s="16" t="s">
        <v>654</v>
      </c>
      <c r="N87" s="16" t="s">
        <v>858</v>
      </c>
      <c r="O87" s="16">
        <v>504052</v>
      </c>
      <c r="P87" s="18">
        <v>732</v>
      </c>
      <c r="Q87" s="19">
        <v>6863.49</v>
      </c>
      <c r="R87" s="19">
        <v>3495.17</v>
      </c>
      <c r="S87" s="19">
        <v>589.95000000000005</v>
      </c>
      <c r="T87" s="19">
        <v>325.08</v>
      </c>
      <c r="U87" s="19">
        <v>559.98</v>
      </c>
      <c r="V87" s="42">
        <v>741.6</v>
      </c>
      <c r="W87" s="86">
        <f t="shared" si="12"/>
        <v>12575.27</v>
      </c>
      <c r="X87" s="89"/>
      <c r="Y87" s="86">
        <f t="shared" si="13"/>
        <v>12575.27</v>
      </c>
    </row>
    <row r="88" spans="1:25" ht="27" hidden="1" customHeight="1">
      <c r="A88" s="14" t="s">
        <v>24</v>
      </c>
      <c r="B88" s="15" t="s">
        <v>42</v>
      </c>
      <c r="C88" s="16" t="s">
        <v>654</v>
      </c>
      <c r="D88" s="16" t="s">
        <v>859</v>
      </c>
      <c r="E88" s="15">
        <v>504046</v>
      </c>
      <c r="F88" s="17">
        <v>1084</v>
      </c>
      <c r="G88" s="17" t="s">
        <v>42</v>
      </c>
      <c r="H88" s="17" t="s">
        <v>654</v>
      </c>
      <c r="I88" s="17" t="s">
        <v>859</v>
      </c>
      <c r="J88" s="17">
        <v>504046</v>
      </c>
      <c r="K88" s="17">
        <v>1084</v>
      </c>
      <c r="L88" s="17" t="s">
        <v>42</v>
      </c>
      <c r="M88" s="16" t="s">
        <v>654</v>
      </c>
      <c r="N88" s="16" t="s">
        <v>859</v>
      </c>
      <c r="O88" s="16">
        <v>504046</v>
      </c>
      <c r="P88" s="18">
        <v>1084</v>
      </c>
      <c r="Q88" s="19">
        <v>10163.969999999999</v>
      </c>
      <c r="R88" s="19">
        <v>5175.91</v>
      </c>
      <c r="S88" s="19">
        <v>873.65</v>
      </c>
      <c r="T88" s="19">
        <v>481.4</v>
      </c>
      <c r="U88" s="19">
        <v>829.26</v>
      </c>
      <c r="V88" s="42">
        <v>1098.22</v>
      </c>
      <c r="W88" s="86">
        <f t="shared" si="12"/>
        <v>18622.41</v>
      </c>
      <c r="X88" s="89"/>
      <c r="Y88" s="86">
        <f t="shared" si="13"/>
        <v>18622.41</v>
      </c>
    </row>
    <row r="89" spans="1:25" ht="27" hidden="1" customHeight="1">
      <c r="A89" s="14" t="s">
        <v>24</v>
      </c>
      <c r="B89" s="15" t="s">
        <v>42</v>
      </c>
      <c r="C89" s="16" t="s">
        <v>654</v>
      </c>
      <c r="D89" s="16" t="s">
        <v>860</v>
      </c>
      <c r="E89" s="15">
        <v>504033</v>
      </c>
      <c r="F89" s="17">
        <v>536</v>
      </c>
      <c r="G89" s="17" t="s">
        <v>42</v>
      </c>
      <c r="H89" s="17" t="s">
        <v>654</v>
      </c>
      <c r="I89" s="17" t="s">
        <v>860</v>
      </c>
      <c r="J89" s="17">
        <v>504033</v>
      </c>
      <c r="K89" s="17">
        <v>536</v>
      </c>
      <c r="L89" s="17" t="s">
        <v>42</v>
      </c>
      <c r="M89" s="16" t="s">
        <v>654</v>
      </c>
      <c r="N89" s="16" t="s">
        <v>860</v>
      </c>
      <c r="O89" s="16">
        <v>504033</v>
      </c>
      <c r="P89" s="18">
        <v>536</v>
      </c>
      <c r="Q89" s="19">
        <v>5025.7299999999996</v>
      </c>
      <c r="R89" s="19">
        <v>2559.31</v>
      </c>
      <c r="S89" s="19">
        <v>431.99</v>
      </c>
      <c r="T89" s="19">
        <v>238.03</v>
      </c>
      <c r="U89" s="19">
        <v>410.04</v>
      </c>
      <c r="V89" s="42">
        <v>543.03</v>
      </c>
      <c r="W89" s="86">
        <f t="shared" si="12"/>
        <v>9208.130000000001</v>
      </c>
      <c r="X89" s="89"/>
      <c r="Y89" s="86">
        <f t="shared" si="13"/>
        <v>9208.130000000001</v>
      </c>
    </row>
    <row r="90" spans="1:25" ht="27" hidden="1" customHeight="1">
      <c r="A90" s="14" t="s">
        <v>24</v>
      </c>
      <c r="B90" s="15" t="s">
        <v>42</v>
      </c>
      <c r="C90" s="16" t="s">
        <v>654</v>
      </c>
      <c r="D90" s="16" t="s">
        <v>861</v>
      </c>
      <c r="E90" s="15">
        <v>504054</v>
      </c>
      <c r="F90" s="17">
        <v>309</v>
      </c>
      <c r="G90" s="17" t="s">
        <v>42</v>
      </c>
      <c r="H90" s="17" t="s">
        <v>654</v>
      </c>
      <c r="I90" s="17" t="s">
        <v>861</v>
      </c>
      <c r="J90" s="17">
        <v>504054</v>
      </c>
      <c r="K90" s="17">
        <v>309</v>
      </c>
      <c r="L90" s="17" t="s">
        <v>42</v>
      </c>
      <c r="M90" s="16" t="s">
        <v>654</v>
      </c>
      <c r="N90" s="16" t="s">
        <v>861</v>
      </c>
      <c r="O90" s="16">
        <v>504054</v>
      </c>
      <c r="P90" s="18">
        <v>309</v>
      </c>
      <c r="Q90" s="19">
        <v>2897.3</v>
      </c>
      <c r="R90" s="19">
        <v>1475.42</v>
      </c>
      <c r="S90" s="19">
        <v>249.04</v>
      </c>
      <c r="T90" s="19">
        <v>137.22999999999999</v>
      </c>
      <c r="U90" s="19">
        <v>236.39</v>
      </c>
      <c r="V90" s="42">
        <v>313.05</v>
      </c>
      <c r="W90" s="86">
        <f t="shared" si="12"/>
        <v>5308.43</v>
      </c>
      <c r="X90" s="89"/>
      <c r="Y90" s="86">
        <f t="shared" si="13"/>
        <v>5308.43</v>
      </c>
    </row>
    <row r="91" spans="1:25" ht="27" hidden="1" customHeight="1">
      <c r="A91" s="14" t="s">
        <v>24</v>
      </c>
      <c r="B91" s="15" t="s">
        <v>42</v>
      </c>
      <c r="C91" s="16" t="s">
        <v>654</v>
      </c>
      <c r="D91" s="16" t="s">
        <v>862</v>
      </c>
      <c r="E91" s="15">
        <v>504037</v>
      </c>
      <c r="F91" s="17">
        <v>682</v>
      </c>
      <c r="G91" s="17" t="s">
        <v>42</v>
      </c>
      <c r="H91" s="17" t="s">
        <v>654</v>
      </c>
      <c r="I91" s="17" t="s">
        <v>862</v>
      </c>
      <c r="J91" s="17">
        <v>504037</v>
      </c>
      <c r="K91" s="17">
        <v>682</v>
      </c>
      <c r="L91" s="17" t="s">
        <v>42</v>
      </c>
      <c r="M91" s="16" t="s">
        <v>654</v>
      </c>
      <c r="N91" s="16" t="s">
        <v>862</v>
      </c>
      <c r="O91" s="16">
        <v>504037</v>
      </c>
      <c r="P91" s="18">
        <v>682</v>
      </c>
      <c r="Q91" s="19">
        <v>6394.68</v>
      </c>
      <c r="R91" s="19">
        <v>3256.43</v>
      </c>
      <c r="S91" s="19">
        <v>549.66</v>
      </c>
      <c r="T91" s="19">
        <v>302.87</v>
      </c>
      <c r="U91" s="19">
        <v>521.73</v>
      </c>
      <c r="V91" s="42">
        <v>690.95</v>
      </c>
      <c r="W91" s="86">
        <f t="shared" si="12"/>
        <v>11716.320000000002</v>
      </c>
      <c r="X91" s="89"/>
      <c r="Y91" s="86">
        <f t="shared" si="13"/>
        <v>11716.320000000002</v>
      </c>
    </row>
    <row r="92" spans="1:25" ht="27" hidden="1" customHeight="1">
      <c r="A92" s="14" t="s">
        <v>24</v>
      </c>
      <c r="B92" s="15" t="s">
        <v>42</v>
      </c>
      <c r="C92" s="16" t="s">
        <v>679</v>
      </c>
      <c r="D92" s="16" t="s">
        <v>863</v>
      </c>
      <c r="E92" s="15">
        <v>504038</v>
      </c>
      <c r="F92" s="17">
        <v>235</v>
      </c>
      <c r="G92" s="17" t="s">
        <v>42</v>
      </c>
      <c r="H92" s="17" t="s">
        <v>679</v>
      </c>
      <c r="I92" s="17" t="s">
        <v>863</v>
      </c>
      <c r="J92" s="17">
        <v>504038</v>
      </c>
      <c r="K92" s="17">
        <v>235</v>
      </c>
      <c r="L92" s="17" t="s">
        <v>42</v>
      </c>
      <c r="M92" s="16" t="s">
        <v>679</v>
      </c>
      <c r="N92" s="16" t="s">
        <v>863</v>
      </c>
      <c r="O92" s="16">
        <v>504038</v>
      </c>
      <c r="P92" s="18">
        <v>235</v>
      </c>
      <c r="Q92" s="19">
        <v>2203.44</v>
      </c>
      <c r="R92" s="19">
        <v>1122.08</v>
      </c>
      <c r="S92" s="19">
        <v>189.4</v>
      </c>
      <c r="T92" s="19">
        <v>104.36</v>
      </c>
      <c r="U92" s="19">
        <v>179.78</v>
      </c>
      <c r="V92" s="42">
        <v>238.08</v>
      </c>
      <c r="W92" s="86">
        <f t="shared" si="12"/>
        <v>4037.1400000000003</v>
      </c>
      <c r="X92" s="89"/>
      <c r="Y92" s="86">
        <f t="shared" si="13"/>
        <v>4037.1400000000003</v>
      </c>
    </row>
    <row r="93" spans="1:25" ht="27" hidden="1" customHeight="1" thickBot="1">
      <c r="A93" s="14" t="s">
        <v>24</v>
      </c>
      <c r="B93" s="15" t="s">
        <v>42</v>
      </c>
      <c r="C93" s="16" t="s">
        <v>723</v>
      </c>
      <c r="D93" s="16" t="s">
        <v>864</v>
      </c>
      <c r="E93" s="15">
        <v>504040</v>
      </c>
      <c r="F93" s="17">
        <v>199</v>
      </c>
      <c r="G93" s="17" t="s">
        <v>42</v>
      </c>
      <c r="H93" s="17" t="s">
        <v>723</v>
      </c>
      <c r="I93" s="17" t="s">
        <v>864</v>
      </c>
      <c r="J93" s="17">
        <v>504040</v>
      </c>
      <c r="K93" s="17">
        <v>199</v>
      </c>
      <c r="L93" s="17" t="s">
        <v>42</v>
      </c>
      <c r="M93" s="16" t="s">
        <v>723</v>
      </c>
      <c r="N93" s="16" t="s">
        <v>864</v>
      </c>
      <c r="O93" s="16">
        <v>504040</v>
      </c>
      <c r="P93" s="18">
        <v>199</v>
      </c>
      <c r="Q93" s="19">
        <v>1865.9</v>
      </c>
      <c r="R93" s="19">
        <v>950.19</v>
      </c>
      <c r="S93" s="19">
        <v>160.38</v>
      </c>
      <c r="T93" s="19">
        <v>88.37</v>
      </c>
      <c r="U93" s="19">
        <v>152.24</v>
      </c>
      <c r="V93" s="42">
        <v>201.61</v>
      </c>
      <c r="W93" s="86">
        <f t="shared" si="12"/>
        <v>3418.69</v>
      </c>
      <c r="X93" s="89"/>
      <c r="Y93" s="86">
        <f t="shared" si="13"/>
        <v>3418.69</v>
      </c>
    </row>
    <row r="94" spans="1:25" s="12" customFormat="1" ht="27" customHeight="1" thickTop="1" thickBot="1">
      <c r="A94" s="125" t="s">
        <v>291</v>
      </c>
      <c r="B94" s="126"/>
      <c r="C94" s="126"/>
      <c r="D94" s="126"/>
      <c r="E94" s="126"/>
      <c r="F94" s="25">
        <f t="shared" ref="F94:L94" si="14">SUBTOTAL(9,F60:F93)</f>
        <v>14710</v>
      </c>
      <c r="G94" s="25">
        <f t="shared" si="14"/>
        <v>0</v>
      </c>
      <c r="H94" s="25">
        <f t="shared" si="14"/>
        <v>0</v>
      </c>
      <c r="I94" s="25">
        <f t="shared" si="14"/>
        <v>0</v>
      </c>
      <c r="J94" s="25">
        <f t="shared" si="14"/>
        <v>17136882</v>
      </c>
      <c r="K94" s="25">
        <f t="shared" si="14"/>
        <v>14710</v>
      </c>
      <c r="L94" s="25">
        <f t="shared" si="14"/>
        <v>0</v>
      </c>
      <c r="M94" s="26"/>
      <c r="N94" s="26"/>
      <c r="O94" s="26"/>
      <c r="P94" s="27">
        <f t="shared" ref="P94:V94" si="15">SUBTOTAL(9,P60:P93)</f>
        <v>14710</v>
      </c>
      <c r="Q94" s="28">
        <f t="shared" si="15"/>
        <v>137926.24999999997</v>
      </c>
      <c r="R94" s="28">
        <f t="shared" si="15"/>
        <v>70237.709999999992</v>
      </c>
      <c r="S94" s="28">
        <f t="shared" si="15"/>
        <v>11855.499999999998</v>
      </c>
      <c r="T94" s="28">
        <f t="shared" si="15"/>
        <v>6532.6299999999983</v>
      </c>
      <c r="U94" s="28">
        <f t="shared" si="15"/>
        <v>11253.239999999998</v>
      </c>
      <c r="V94" s="45">
        <f t="shared" si="15"/>
        <v>14902.970000000001</v>
      </c>
      <c r="W94" s="45">
        <f>ROUND(SUBTOTAL(9,W60:W93)+'[1]FY 2013-14'!$BE$166,0)</f>
        <v>254087</v>
      </c>
      <c r="X94" s="45">
        <f>'[1]FY 2013-14'!$BA$166</f>
        <v>608524</v>
      </c>
      <c r="Y94" s="45">
        <f>SUM(W94:X94)</f>
        <v>862611</v>
      </c>
    </row>
    <row r="95" spans="1:25" ht="27" hidden="1" customHeight="1" thickTop="1">
      <c r="A95" s="14" t="s">
        <v>44</v>
      </c>
      <c r="B95" s="15" t="s">
        <v>43</v>
      </c>
      <c r="C95" s="16" t="s">
        <v>623</v>
      </c>
      <c r="D95" s="16" t="s">
        <v>865</v>
      </c>
      <c r="E95" s="15">
        <v>505002</v>
      </c>
      <c r="F95" s="17">
        <v>449</v>
      </c>
      <c r="G95" s="17" t="s">
        <v>43</v>
      </c>
      <c r="H95" s="17" t="s">
        <v>623</v>
      </c>
      <c r="I95" s="17" t="s">
        <v>865</v>
      </c>
      <c r="J95" s="17">
        <v>505002</v>
      </c>
      <c r="K95" s="17">
        <v>449</v>
      </c>
      <c r="L95" s="17" t="s">
        <v>43</v>
      </c>
      <c r="M95" s="16" t="s">
        <v>623</v>
      </c>
      <c r="N95" s="16" t="s">
        <v>865</v>
      </c>
      <c r="O95" s="16">
        <v>505002</v>
      </c>
      <c r="P95" s="18">
        <v>449</v>
      </c>
      <c r="Q95" s="19">
        <v>4209.99</v>
      </c>
      <c r="R95" s="19">
        <v>2143.9</v>
      </c>
      <c r="S95" s="19">
        <v>361.87</v>
      </c>
      <c r="T95" s="19">
        <v>199.4</v>
      </c>
      <c r="U95" s="19">
        <v>343.49</v>
      </c>
      <c r="V95" s="42">
        <v>454.89</v>
      </c>
      <c r="W95" s="86">
        <f t="shared" ref="W95:W101" si="16">SUM(Q95:V95)</f>
        <v>7713.5399999999991</v>
      </c>
      <c r="X95" s="89"/>
      <c r="Y95" s="86">
        <f t="shared" ref="Y95:Y101" si="17">SUM(W95:X95)</f>
        <v>7713.5399999999991</v>
      </c>
    </row>
    <row r="96" spans="1:25" ht="27" hidden="1" customHeight="1">
      <c r="A96" s="14" t="s">
        <v>44</v>
      </c>
      <c r="B96" s="15" t="s">
        <v>43</v>
      </c>
      <c r="C96" s="16" t="s">
        <v>712</v>
      </c>
      <c r="D96" s="16" t="s">
        <v>866</v>
      </c>
      <c r="E96" s="15">
        <v>505004</v>
      </c>
      <c r="F96" s="17">
        <v>255</v>
      </c>
      <c r="G96" s="17" t="s">
        <v>43</v>
      </c>
      <c r="H96" s="17" t="s">
        <v>712</v>
      </c>
      <c r="I96" s="17" t="s">
        <v>866</v>
      </c>
      <c r="J96" s="17">
        <v>505004</v>
      </c>
      <c r="K96" s="17">
        <v>255</v>
      </c>
      <c r="L96" s="17" t="s">
        <v>43</v>
      </c>
      <c r="M96" s="16" t="s">
        <v>712</v>
      </c>
      <c r="N96" s="16" t="s">
        <v>866</v>
      </c>
      <c r="O96" s="16">
        <v>505004</v>
      </c>
      <c r="P96" s="18">
        <v>255</v>
      </c>
      <c r="Q96" s="19">
        <v>2390.9699999999998</v>
      </c>
      <c r="R96" s="19">
        <v>1217.58</v>
      </c>
      <c r="S96" s="19">
        <v>205.52</v>
      </c>
      <c r="T96" s="19">
        <v>113.24</v>
      </c>
      <c r="U96" s="19">
        <v>195.08</v>
      </c>
      <c r="V96" s="42">
        <v>258.33999999999997</v>
      </c>
      <c r="W96" s="86">
        <f t="shared" si="16"/>
        <v>4380.7299999999996</v>
      </c>
      <c r="X96" s="89"/>
      <c r="Y96" s="86">
        <f t="shared" si="17"/>
        <v>4380.7299999999996</v>
      </c>
    </row>
    <row r="97" spans="1:25" ht="27" hidden="1" customHeight="1">
      <c r="A97" s="14" t="s">
        <v>44</v>
      </c>
      <c r="B97" s="15" t="s">
        <v>43</v>
      </c>
      <c r="C97" s="16" t="s">
        <v>623</v>
      </c>
      <c r="D97" s="16" t="s">
        <v>867</v>
      </c>
      <c r="E97" s="15">
        <v>505005</v>
      </c>
      <c r="F97" s="17">
        <v>654</v>
      </c>
      <c r="G97" s="17" t="s">
        <v>43</v>
      </c>
      <c r="H97" s="17" t="s">
        <v>623</v>
      </c>
      <c r="I97" s="17" t="s">
        <v>867</v>
      </c>
      <c r="J97" s="17">
        <v>505005</v>
      </c>
      <c r="K97" s="17">
        <v>654</v>
      </c>
      <c r="L97" s="17" t="s">
        <v>43</v>
      </c>
      <c r="M97" s="16" t="s">
        <v>623</v>
      </c>
      <c r="N97" s="16" t="s">
        <v>867</v>
      </c>
      <c r="O97" s="16">
        <v>505005</v>
      </c>
      <c r="P97" s="18">
        <v>654</v>
      </c>
      <c r="Q97" s="19">
        <v>6132.14</v>
      </c>
      <c r="R97" s="19">
        <v>3122.74</v>
      </c>
      <c r="S97" s="19">
        <v>527.09</v>
      </c>
      <c r="T97" s="19">
        <v>290.44</v>
      </c>
      <c r="U97" s="19">
        <v>500.31</v>
      </c>
      <c r="V97" s="42">
        <v>662.58</v>
      </c>
      <c r="W97" s="86">
        <f t="shared" si="16"/>
        <v>11235.300000000001</v>
      </c>
      <c r="X97" s="89"/>
      <c r="Y97" s="86">
        <f t="shared" si="17"/>
        <v>11235.300000000001</v>
      </c>
    </row>
    <row r="98" spans="1:25" ht="27" hidden="1" customHeight="1">
      <c r="A98" s="14" t="s">
        <v>44</v>
      </c>
      <c r="B98" s="15" t="s">
        <v>43</v>
      </c>
      <c r="C98" s="16" t="s">
        <v>623</v>
      </c>
      <c r="D98" s="16" t="s">
        <v>868</v>
      </c>
      <c r="E98" s="15">
        <v>505006</v>
      </c>
      <c r="F98" s="17">
        <v>224</v>
      </c>
      <c r="G98" s="17" t="s">
        <v>43</v>
      </c>
      <c r="H98" s="17" t="s">
        <v>623</v>
      </c>
      <c r="I98" s="17" t="s">
        <v>868</v>
      </c>
      <c r="J98" s="17">
        <v>505006</v>
      </c>
      <c r="K98" s="17">
        <v>224</v>
      </c>
      <c r="L98" s="17" t="s">
        <v>43</v>
      </c>
      <c r="M98" s="16" t="s">
        <v>623</v>
      </c>
      <c r="N98" s="16" t="s">
        <v>868</v>
      </c>
      <c r="O98" s="16">
        <v>505006</v>
      </c>
      <c r="P98" s="18">
        <v>224</v>
      </c>
      <c r="Q98" s="19">
        <v>2100.3000000000002</v>
      </c>
      <c r="R98" s="19">
        <v>1069.56</v>
      </c>
      <c r="S98" s="19">
        <v>180.53</v>
      </c>
      <c r="T98" s="19">
        <v>99.48</v>
      </c>
      <c r="U98" s="19">
        <v>171.36</v>
      </c>
      <c r="V98" s="42">
        <v>226.94</v>
      </c>
      <c r="W98" s="86">
        <f t="shared" si="16"/>
        <v>3848.1700000000005</v>
      </c>
      <c r="X98" s="89"/>
      <c r="Y98" s="86">
        <f t="shared" si="17"/>
        <v>3848.1700000000005</v>
      </c>
    </row>
    <row r="99" spans="1:25" ht="27" hidden="1" customHeight="1">
      <c r="A99" s="14" t="s">
        <v>44</v>
      </c>
      <c r="B99" s="15" t="s">
        <v>43</v>
      </c>
      <c r="C99" s="16" t="s">
        <v>623</v>
      </c>
      <c r="D99" s="16" t="s">
        <v>869</v>
      </c>
      <c r="E99" s="15">
        <v>505009</v>
      </c>
      <c r="F99" s="17">
        <v>591</v>
      </c>
      <c r="G99" s="17" t="s">
        <v>43</v>
      </c>
      <c r="H99" s="17" t="s">
        <v>623</v>
      </c>
      <c r="I99" s="17" t="s">
        <v>869</v>
      </c>
      <c r="J99" s="17">
        <v>505009</v>
      </c>
      <c r="K99" s="17">
        <v>591</v>
      </c>
      <c r="L99" s="17" t="s">
        <v>43</v>
      </c>
      <c r="M99" s="16" t="s">
        <v>623</v>
      </c>
      <c r="N99" s="16" t="s">
        <v>869</v>
      </c>
      <c r="O99" s="16">
        <v>505009</v>
      </c>
      <c r="P99" s="18">
        <v>591</v>
      </c>
      <c r="Q99" s="19">
        <v>5541.43</v>
      </c>
      <c r="R99" s="19">
        <v>2821.92</v>
      </c>
      <c r="S99" s="19">
        <v>476.31</v>
      </c>
      <c r="T99" s="19">
        <v>262.45999999999998</v>
      </c>
      <c r="U99" s="19">
        <v>452.12</v>
      </c>
      <c r="V99" s="42">
        <v>598.75</v>
      </c>
      <c r="W99" s="86">
        <f t="shared" si="16"/>
        <v>10152.99</v>
      </c>
      <c r="X99" s="89"/>
      <c r="Y99" s="86">
        <f t="shared" si="17"/>
        <v>10152.99</v>
      </c>
    </row>
    <row r="100" spans="1:25" ht="27" hidden="1" customHeight="1">
      <c r="A100" s="14" t="s">
        <v>44</v>
      </c>
      <c r="B100" s="15" t="s">
        <v>43</v>
      </c>
      <c r="C100" s="16" t="s">
        <v>623</v>
      </c>
      <c r="D100" s="16" t="s">
        <v>870</v>
      </c>
      <c r="E100" s="15">
        <v>505010</v>
      </c>
      <c r="F100" s="17">
        <v>277</v>
      </c>
      <c r="G100" s="17" t="s">
        <v>43</v>
      </c>
      <c r="H100" s="17" t="s">
        <v>623</v>
      </c>
      <c r="I100" s="17" t="s">
        <v>870</v>
      </c>
      <c r="J100" s="17">
        <v>505010</v>
      </c>
      <c r="K100" s="17">
        <v>277</v>
      </c>
      <c r="L100" s="17" t="s">
        <v>43</v>
      </c>
      <c r="M100" s="16" t="s">
        <v>623</v>
      </c>
      <c r="N100" s="16" t="s">
        <v>870</v>
      </c>
      <c r="O100" s="16">
        <v>505010</v>
      </c>
      <c r="P100" s="18">
        <v>277</v>
      </c>
      <c r="Q100" s="19">
        <v>2597.25</v>
      </c>
      <c r="R100" s="19">
        <v>1322.63</v>
      </c>
      <c r="S100" s="19">
        <v>223.25</v>
      </c>
      <c r="T100" s="19">
        <v>123.01</v>
      </c>
      <c r="U100" s="19">
        <v>211.91</v>
      </c>
      <c r="V100" s="42">
        <v>280.63</v>
      </c>
      <c r="W100" s="86">
        <f t="shared" si="16"/>
        <v>4758.68</v>
      </c>
      <c r="X100" s="89"/>
      <c r="Y100" s="86">
        <f t="shared" si="17"/>
        <v>4758.68</v>
      </c>
    </row>
    <row r="101" spans="1:25" ht="27" hidden="1" customHeight="1" thickBot="1">
      <c r="A101" s="14" t="s">
        <v>44</v>
      </c>
      <c r="B101" s="15" t="s">
        <v>43</v>
      </c>
      <c r="C101" s="16" t="s">
        <v>623</v>
      </c>
      <c r="D101" s="16" t="s">
        <v>871</v>
      </c>
      <c r="E101" s="15">
        <v>505011</v>
      </c>
      <c r="F101" s="17">
        <v>113</v>
      </c>
      <c r="G101" s="17" t="s">
        <v>43</v>
      </c>
      <c r="H101" s="17" t="s">
        <v>623</v>
      </c>
      <c r="I101" s="17" t="s">
        <v>871</v>
      </c>
      <c r="J101" s="17">
        <v>505011</v>
      </c>
      <c r="K101" s="17">
        <v>113</v>
      </c>
      <c r="L101" s="17" t="s">
        <v>43</v>
      </c>
      <c r="M101" s="16" t="s">
        <v>623</v>
      </c>
      <c r="N101" s="16" t="s">
        <v>871</v>
      </c>
      <c r="O101" s="16">
        <v>505011</v>
      </c>
      <c r="P101" s="18">
        <v>113</v>
      </c>
      <c r="Q101" s="19">
        <v>1059.53</v>
      </c>
      <c r="R101" s="19">
        <v>539.55999999999995</v>
      </c>
      <c r="S101" s="19">
        <v>91.07</v>
      </c>
      <c r="T101" s="19">
        <v>50.18</v>
      </c>
      <c r="U101" s="19">
        <v>86.45</v>
      </c>
      <c r="V101" s="42">
        <v>114.48</v>
      </c>
      <c r="W101" s="86">
        <f t="shared" si="16"/>
        <v>1941.27</v>
      </c>
      <c r="X101" s="89"/>
      <c r="Y101" s="86">
        <f t="shared" si="17"/>
        <v>1941.27</v>
      </c>
    </row>
    <row r="102" spans="1:25" s="12" customFormat="1" ht="27" customHeight="1" thickTop="1" thickBot="1">
      <c r="A102" s="125" t="s">
        <v>290</v>
      </c>
      <c r="B102" s="126"/>
      <c r="C102" s="126"/>
      <c r="D102" s="126"/>
      <c r="E102" s="126"/>
      <c r="F102" s="25">
        <f t="shared" ref="F102:L102" si="18">SUBTOTAL(9,F95:F101)</f>
        <v>2563</v>
      </c>
      <c r="G102" s="25">
        <f t="shared" si="18"/>
        <v>0</v>
      </c>
      <c r="H102" s="25">
        <f t="shared" si="18"/>
        <v>0</v>
      </c>
      <c r="I102" s="25">
        <f t="shared" si="18"/>
        <v>0</v>
      </c>
      <c r="J102" s="25">
        <f t="shared" si="18"/>
        <v>3535047</v>
      </c>
      <c r="K102" s="25">
        <f t="shared" si="18"/>
        <v>2563</v>
      </c>
      <c r="L102" s="25">
        <f t="shared" si="18"/>
        <v>0</v>
      </c>
      <c r="M102" s="26"/>
      <c r="N102" s="26"/>
      <c r="O102" s="26"/>
      <c r="P102" s="27">
        <f t="shared" ref="P102:V102" si="19">SUBTOTAL(9,P95:P101)</f>
        <v>2563</v>
      </c>
      <c r="Q102" s="28">
        <f t="shared" si="19"/>
        <v>24031.609999999997</v>
      </c>
      <c r="R102" s="28">
        <f t="shared" si="19"/>
        <v>12237.889999999998</v>
      </c>
      <c r="S102" s="28">
        <f t="shared" si="19"/>
        <v>2065.64</v>
      </c>
      <c r="T102" s="28">
        <f t="shared" si="19"/>
        <v>1138.21</v>
      </c>
      <c r="U102" s="28">
        <f t="shared" si="19"/>
        <v>1960.7200000000003</v>
      </c>
      <c r="V102" s="45">
        <f t="shared" si="19"/>
        <v>2596.61</v>
      </c>
      <c r="W102" s="45">
        <f>ROUND(SUBTOTAL(9,W95:W101)+'[1]FY 2013-14'!$BE$167,0)</f>
        <v>44188</v>
      </c>
      <c r="X102" s="45">
        <f>'[1]FY 2013-14'!$BA$167</f>
        <v>36835</v>
      </c>
      <c r="Y102" s="45">
        <f>SUM(W102:X102)</f>
        <v>81023</v>
      </c>
    </row>
    <row r="103" spans="1:25" ht="27" hidden="1" customHeight="1" thickTop="1">
      <c r="A103" s="14" t="s">
        <v>46</v>
      </c>
      <c r="B103" s="15" t="s">
        <v>45</v>
      </c>
      <c r="C103" s="16" t="s">
        <v>646</v>
      </c>
      <c r="D103" s="16" t="s">
        <v>872</v>
      </c>
      <c r="E103" s="15">
        <v>506025</v>
      </c>
      <c r="F103" s="17">
        <v>462</v>
      </c>
      <c r="G103" s="17">
        <v>0</v>
      </c>
      <c r="H103" s="17">
        <v>0</v>
      </c>
      <c r="I103" s="17">
        <v>119</v>
      </c>
      <c r="J103" s="17">
        <v>0</v>
      </c>
      <c r="K103" s="17">
        <v>0</v>
      </c>
      <c r="L103" s="17">
        <v>0</v>
      </c>
      <c r="M103" s="16" t="s">
        <v>38</v>
      </c>
      <c r="N103" s="16" t="s">
        <v>38</v>
      </c>
      <c r="O103" s="16" t="s">
        <v>13</v>
      </c>
      <c r="P103" s="18">
        <v>119</v>
      </c>
      <c r="Q103" s="19">
        <v>4331.88</v>
      </c>
      <c r="R103" s="19">
        <v>2205.9699999999998</v>
      </c>
      <c r="S103" s="19">
        <v>372.35</v>
      </c>
      <c r="T103" s="19">
        <v>205.17</v>
      </c>
      <c r="U103" s="19">
        <v>353.43</v>
      </c>
      <c r="V103" s="42">
        <v>468.06</v>
      </c>
      <c r="W103" s="86">
        <f t="shared" ref="W103:W166" si="20">SUM(Q103:V103)</f>
        <v>7936.8600000000015</v>
      </c>
      <c r="X103" s="89"/>
      <c r="Y103" s="86">
        <f t="shared" ref="Y103:Y166" si="21">SUM(W103:X103)</f>
        <v>7936.8600000000015</v>
      </c>
    </row>
    <row r="104" spans="1:25" ht="27" hidden="1" customHeight="1">
      <c r="A104" s="14" t="s">
        <v>46</v>
      </c>
      <c r="B104" s="15" t="s">
        <v>45</v>
      </c>
      <c r="C104" s="16" t="s">
        <v>640</v>
      </c>
      <c r="D104" s="16" t="s">
        <v>833</v>
      </c>
      <c r="E104" s="15">
        <v>506051</v>
      </c>
      <c r="F104" s="17">
        <v>689</v>
      </c>
      <c r="G104" s="17">
        <v>0</v>
      </c>
      <c r="H104" s="17">
        <v>0</v>
      </c>
      <c r="I104" s="17">
        <v>28</v>
      </c>
      <c r="J104" s="17">
        <v>505</v>
      </c>
      <c r="K104" s="17">
        <v>0</v>
      </c>
      <c r="L104" s="17">
        <v>0</v>
      </c>
      <c r="M104" s="16" t="s">
        <v>38</v>
      </c>
      <c r="N104" s="16" t="s">
        <v>38</v>
      </c>
      <c r="O104" s="16" t="s">
        <v>13</v>
      </c>
      <c r="P104" s="18">
        <v>533</v>
      </c>
      <c r="Q104" s="19">
        <v>6460.31</v>
      </c>
      <c r="R104" s="19">
        <v>3289.86</v>
      </c>
      <c r="S104" s="19">
        <v>555.29999999999995</v>
      </c>
      <c r="T104" s="19">
        <v>305.98</v>
      </c>
      <c r="U104" s="19">
        <v>527.09</v>
      </c>
      <c r="V104" s="42">
        <v>698.04</v>
      </c>
      <c r="W104" s="86">
        <f t="shared" si="20"/>
        <v>11836.579999999998</v>
      </c>
      <c r="X104" s="89"/>
      <c r="Y104" s="86">
        <f t="shared" si="21"/>
        <v>11836.579999999998</v>
      </c>
    </row>
    <row r="105" spans="1:25" ht="27" hidden="1" customHeight="1">
      <c r="A105" s="14" t="s">
        <v>46</v>
      </c>
      <c r="B105" s="15" t="s">
        <v>45</v>
      </c>
      <c r="C105" s="16" t="s">
        <v>704</v>
      </c>
      <c r="D105" s="16" t="s">
        <v>873</v>
      </c>
      <c r="E105" s="15">
        <v>506002</v>
      </c>
      <c r="F105" s="17">
        <v>155</v>
      </c>
      <c r="G105" s="17">
        <v>0</v>
      </c>
      <c r="H105" s="17">
        <v>0</v>
      </c>
      <c r="I105" s="17">
        <v>106</v>
      </c>
      <c r="J105" s="17">
        <v>687</v>
      </c>
      <c r="K105" s="17">
        <v>0</v>
      </c>
      <c r="L105" s="17">
        <v>0</v>
      </c>
      <c r="M105" s="16" t="s">
        <v>38</v>
      </c>
      <c r="N105" s="16" t="s">
        <v>38</v>
      </c>
      <c r="O105" s="16" t="s">
        <v>13</v>
      </c>
      <c r="P105" s="18">
        <v>793</v>
      </c>
      <c r="Q105" s="19">
        <v>1453.34</v>
      </c>
      <c r="R105" s="19">
        <v>740.1</v>
      </c>
      <c r="S105" s="19">
        <v>124.92</v>
      </c>
      <c r="T105" s="19">
        <v>68.83</v>
      </c>
      <c r="U105" s="19">
        <v>118.58</v>
      </c>
      <c r="V105" s="42">
        <v>157.03</v>
      </c>
      <c r="W105" s="86">
        <f t="shared" si="20"/>
        <v>2662.8</v>
      </c>
      <c r="X105" s="89"/>
      <c r="Y105" s="86">
        <f t="shared" si="21"/>
        <v>2662.8</v>
      </c>
    </row>
    <row r="106" spans="1:25" ht="27" hidden="1" customHeight="1">
      <c r="A106" s="14" t="s">
        <v>46</v>
      </c>
      <c r="B106" s="15" t="s">
        <v>45</v>
      </c>
      <c r="C106" s="16" t="s">
        <v>646</v>
      </c>
      <c r="D106" s="16" t="s">
        <v>874</v>
      </c>
      <c r="E106" s="15">
        <v>506004</v>
      </c>
      <c r="F106" s="17">
        <v>750</v>
      </c>
      <c r="G106" s="17">
        <v>0</v>
      </c>
      <c r="H106" s="17">
        <v>0</v>
      </c>
      <c r="I106" s="17">
        <v>112</v>
      </c>
      <c r="J106" s="17">
        <v>164</v>
      </c>
      <c r="K106" s="17">
        <v>0</v>
      </c>
      <c r="L106" s="17">
        <v>19</v>
      </c>
      <c r="M106" s="16" t="s">
        <v>38</v>
      </c>
      <c r="N106" s="16" t="s">
        <v>38</v>
      </c>
      <c r="O106" s="16" t="s">
        <v>13</v>
      </c>
      <c r="P106" s="18">
        <v>295</v>
      </c>
      <c r="Q106" s="19">
        <v>7032.27</v>
      </c>
      <c r="R106" s="19">
        <v>3581.12</v>
      </c>
      <c r="S106" s="19">
        <v>604.46</v>
      </c>
      <c r="T106" s="19">
        <v>333.07</v>
      </c>
      <c r="U106" s="19">
        <v>573.75</v>
      </c>
      <c r="V106" s="42">
        <v>759.84</v>
      </c>
      <c r="W106" s="86">
        <f t="shared" si="20"/>
        <v>12884.509999999998</v>
      </c>
      <c r="X106" s="89"/>
      <c r="Y106" s="86">
        <f t="shared" si="21"/>
        <v>12884.509999999998</v>
      </c>
    </row>
    <row r="107" spans="1:25" ht="27" hidden="1" customHeight="1">
      <c r="A107" s="14" t="s">
        <v>46</v>
      </c>
      <c r="B107" s="15" t="s">
        <v>45</v>
      </c>
      <c r="C107" s="16" t="s">
        <v>682</v>
      </c>
      <c r="D107" s="16" t="s">
        <v>875</v>
      </c>
      <c r="E107" s="15">
        <v>506134</v>
      </c>
      <c r="F107" s="17">
        <v>452</v>
      </c>
      <c r="G107" s="17">
        <v>0</v>
      </c>
      <c r="H107" s="17">
        <v>0</v>
      </c>
      <c r="I107" s="17">
        <v>0</v>
      </c>
      <c r="J107" s="17">
        <v>500</v>
      </c>
      <c r="K107" s="17">
        <v>0</v>
      </c>
      <c r="L107" s="17">
        <v>20</v>
      </c>
      <c r="M107" s="16" t="s">
        <v>38</v>
      </c>
      <c r="N107" s="16" t="s">
        <v>38</v>
      </c>
      <c r="O107" s="16" t="s">
        <v>13</v>
      </c>
      <c r="P107" s="18">
        <v>520</v>
      </c>
      <c r="Q107" s="19">
        <v>4238.1099999999997</v>
      </c>
      <c r="R107" s="19">
        <v>2158.2199999999998</v>
      </c>
      <c r="S107" s="19">
        <v>364.29</v>
      </c>
      <c r="T107" s="19">
        <v>200.73</v>
      </c>
      <c r="U107" s="19">
        <v>345.78</v>
      </c>
      <c r="V107" s="42">
        <v>457.93</v>
      </c>
      <c r="W107" s="86">
        <f t="shared" si="20"/>
        <v>7765.0599999999995</v>
      </c>
      <c r="X107" s="89"/>
      <c r="Y107" s="86">
        <f t="shared" si="21"/>
        <v>7765.0599999999995</v>
      </c>
    </row>
    <row r="108" spans="1:25" ht="27" hidden="1" customHeight="1">
      <c r="A108" s="14" t="s">
        <v>46</v>
      </c>
      <c r="B108" s="15" t="s">
        <v>45</v>
      </c>
      <c r="C108" s="16" t="s">
        <v>646</v>
      </c>
      <c r="D108" s="16" t="s">
        <v>876</v>
      </c>
      <c r="E108" s="15">
        <v>506127</v>
      </c>
      <c r="F108" s="17">
        <v>251</v>
      </c>
      <c r="G108" s="17">
        <v>0</v>
      </c>
      <c r="H108" s="17">
        <v>0</v>
      </c>
      <c r="I108" s="17">
        <v>39</v>
      </c>
      <c r="J108" s="17">
        <v>115</v>
      </c>
      <c r="K108" s="17">
        <v>0</v>
      </c>
      <c r="L108" s="17">
        <v>0</v>
      </c>
      <c r="M108" s="16" t="s">
        <v>38</v>
      </c>
      <c r="N108" s="16" t="s">
        <v>38</v>
      </c>
      <c r="O108" s="16" t="s">
        <v>13</v>
      </c>
      <c r="P108" s="18">
        <v>154</v>
      </c>
      <c r="Q108" s="19">
        <v>2353.4699999999998</v>
      </c>
      <c r="R108" s="19">
        <v>1198.48</v>
      </c>
      <c r="S108" s="19">
        <v>202.29</v>
      </c>
      <c r="T108" s="19">
        <v>111.47</v>
      </c>
      <c r="U108" s="19">
        <v>192.02</v>
      </c>
      <c r="V108" s="42">
        <v>254.29</v>
      </c>
      <c r="W108" s="86">
        <f t="shared" si="20"/>
        <v>4312.0199999999995</v>
      </c>
      <c r="X108" s="89"/>
      <c r="Y108" s="86">
        <f t="shared" si="21"/>
        <v>4312.0199999999995</v>
      </c>
    </row>
    <row r="109" spans="1:25" ht="27" hidden="1" customHeight="1">
      <c r="A109" s="14" t="s">
        <v>46</v>
      </c>
      <c r="B109" s="15" t="s">
        <v>45</v>
      </c>
      <c r="C109" s="16" t="s">
        <v>646</v>
      </c>
      <c r="D109" s="16" t="s">
        <v>877</v>
      </c>
      <c r="E109" s="15">
        <v>506005</v>
      </c>
      <c r="F109" s="17">
        <v>451</v>
      </c>
      <c r="G109" s="17">
        <v>0</v>
      </c>
      <c r="H109" s="17">
        <v>0</v>
      </c>
      <c r="I109" s="17">
        <v>0</v>
      </c>
      <c r="J109" s="17">
        <v>351</v>
      </c>
      <c r="K109" s="17">
        <v>0</v>
      </c>
      <c r="L109" s="17">
        <v>0</v>
      </c>
      <c r="M109" s="16" t="s">
        <v>38</v>
      </c>
      <c r="N109" s="16" t="s">
        <v>38</v>
      </c>
      <c r="O109" s="16" t="s">
        <v>13</v>
      </c>
      <c r="P109" s="18">
        <v>351</v>
      </c>
      <c r="Q109" s="19">
        <v>4228.74</v>
      </c>
      <c r="R109" s="19">
        <v>2153.4499999999998</v>
      </c>
      <c r="S109" s="19">
        <v>363.48</v>
      </c>
      <c r="T109" s="19">
        <v>200.29</v>
      </c>
      <c r="U109" s="19">
        <v>345.02</v>
      </c>
      <c r="V109" s="42">
        <v>456.92</v>
      </c>
      <c r="W109" s="86">
        <f t="shared" si="20"/>
        <v>7747.9</v>
      </c>
      <c r="X109" s="89"/>
      <c r="Y109" s="86">
        <f t="shared" si="21"/>
        <v>7747.9</v>
      </c>
    </row>
    <row r="110" spans="1:25" ht="27" hidden="1" customHeight="1">
      <c r="A110" s="14" t="s">
        <v>46</v>
      </c>
      <c r="B110" s="15" t="s">
        <v>45</v>
      </c>
      <c r="C110" s="16" t="s">
        <v>646</v>
      </c>
      <c r="D110" s="16" t="s">
        <v>878</v>
      </c>
      <c r="E110" s="15">
        <v>506128</v>
      </c>
      <c r="F110" s="17">
        <v>123</v>
      </c>
      <c r="G110" s="17">
        <v>0</v>
      </c>
      <c r="H110" s="17">
        <v>0</v>
      </c>
      <c r="I110" s="17">
        <v>317</v>
      </c>
      <c r="J110" s="17">
        <v>0</v>
      </c>
      <c r="K110" s="17">
        <v>0</v>
      </c>
      <c r="L110" s="17">
        <v>0</v>
      </c>
      <c r="M110" s="16" t="s">
        <v>38</v>
      </c>
      <c r="N110" s="16" t="s">
        <v>38</v>
      </c>
      <c r="O110" s="16" t="s">
        <v>13</v>
      </c>
      <c r="P110" s="18">
        <v>317</v>
      </c>
      <c r="Q110" s="19">
        <v>1153.29</v>
      </c>
      <c r="R110" s="19">
        <v>587.29999999999995</v>
      </c>
      <c r="S110" s="19">
        <v>99.13</v>
      </c>
      <c r="T110" s="19">
        <v>54.62</v>
      </c>
      <c r="U110" s="19">
        <v>94.1</v>
      </c>
      <c r="V110" s="42">
        <v>124.61</v>
      </c>
      <c r="W110" s="86">
        <f t="shared" si="20"/>
        <v>2113.0499999999997</v>
      </c>
      <c r="X110" s="89"/>
      <c r="Y110" s="86">
        <f t="shared" si="21"/>
        <v>2113.0499999999997</v>
      </c>
    </row>
    <row r="111" spans="1:25" ht="27" hidden="1" customHeight="1">
      <c r="A111" s="14" t="s">
        <v>46</v>
      </c>
      <c r="B111" s="15" t="s">
        <v>45</v>
      </c>
      <c r="C111" s="16" t="s">
        <v>646</v>
      </c>
      <c r="D111" s="16" t="s">
        <v>879</v>
      </c>
      <c r="E111" s="15">
        <v>506006</v>
      </c>
      <c r="F111" s="17">
        <v>282</v>
      </c>
      <c r="G111" s="17">
        <v>0</v>
      </c>
      <c r="H111" s="17">
        <v>0</v>
      </c>
      <c r="I111" s="17">
        <v>646</v>
      </c>
      <c r="J111" s="17">
        <v>0</v>
      </c>
      <c r="K111" s="17">
        <v>0</v>
      </c>
      <c r="L111" s="17">
        <v>0</v>
      </c>
      <c r="M111" s="16" t="s">
        <v>38</v>
      </c>
      <c r="N111" s="16" t="s">
        <v>38</v>
      </c>
      <c r="O111" s="16" t="s">
        <v>13</v>
      </c>
      <c r="P111" s="18">
        <v>646</v>
      </c>
      <c r="Q111" s="19">
        <v>2644.13</v>
      </c>
      <c r="R111" s="19">
        <v>1346.5</v>
      </c>
      <c r="S111" s="19">
        <v>227.28</v>
      </c>
      <c r="T111" s="19">
        <v>125.23</v>
      </c>
      <c r="U111" s="19">
        <v>215.73</v>
      </c>
      <c r="V111" s="42">
        <v>285.7</v>
      </c>
      <c r="W111" s="86">
        <f t="shared" si="20"/>
        <v>4844.5699999999988</v>
      </c>
      <c r="X111" s="89"/>
      <c r="Y111" s="86">
        <f t="shared" si="21"/>
        <v>4844.5699999999988</v>
      </c>
    </row>
    <row r="112" spans="1:25" ht="27" hidden="1" customHeight="1">
      <c r="A112" s="14" t="s">
        <v>46</v>
      </c>
      <c r="B112" s="15" t="s">
        <v>45</v>
      </c>
      <c r="C112" s="16" t="s">
        <v>677</v>
      </c>
      <c r="D112" s="16" t="s">
        <v>880</v>
      </c>
      <c r="E112" s="15">
        <v>506007</v>
      </c>
      <c r="F112" s="17">
        <v>260</v>
      </c>
      <c r="G112" s="17">
        <v>0</v>
      </c>
      <c r="H112" s="17">
        <v>0</v>
      </c>
      <c r="I112" s="17">
        <v>209</v>
      </c>
      <c r="J112" s="17">
        <v>0</v>
      </c>
      <c r="K112" s="17">
        <v>0</v>
      </c>
      <c r="L112" s="17">
        <v>0</v>
      </c>
      <c r="M112" s="16" t="s">
        <v>38</v>
      </c>
      <c r="N112" s="16" t="s">
        <v>38</v>
      </c>
      <c r="O112" s="16" t="s">
        <v>13</v>
      </c>
      <c r="P112" s="18">
        <v>209</v>
      </c>
      <c r="Q112" s="19">
        <v>2437.85</v>
      </c>
      <c r="R112" s="19">
        <v>1241.46</v>
      </c>
      <c r="S112" s="19">
        <v>209.55</v>
      </c>
      <c r="T112" s="19">
        <v>115.46</v>
      </c>
      <c r="U112" s="19">
        <v>198.9</v>
      </c>
      <c r="V112" s="42">
        <v>263.41000000000003</v>
      </c>
      <c r="W112" s="86">
        <f t="shared" si="20"/>
        <v>4466.63</v>
      </c>
      <c r="X112" s="89"/>
      <c r="Y112" s="86">
        <f t="shared" si="21"/>
        <v>4466.63</v>
      </c>
    </row>
    <row r="113" spans="1:25" ht="27" hidden="1" customHeight="1">
      <c r="A113" s="14" t="s">
        <v>46</v>
      </c>
      <c r="B113" s="15" t="s">
        <v>45</v>
      </c>
      <c r="C113" s="16" t="s">
        <v>640</v>
      </c>
      <c r="D113" s="16" t="s">
        <v>881</v>
      </c>
      <c r="E113" s="15">
        <v>506009</v>
      </c>
      <c r="F113" s="17">
        <v>550</v>
      </c>
      <c r="G113" s="17">
        <v>0</v>
      </c>
      <c r="H113" s="17">
        <v>0</v>
      </c>
      <c r="I113" s="17">
        <v>138</v>
      </c>
      <c r="J113" s="17">
        <v>0</v>
      </c>
      <c r="K113" s="17">
        <v>0</v>
      </c>
      <c r="L113" s="17">
        <v>0</v>
      </c>
      <c r="M113" s="16" t="s">
        <v>38</v>
      </c>
      <c r="N113" s="16" t="s">
        <v>38</v>
      </c>
      <c r="O113" s="16" t="s">
        <v>13</v>
      </c>
      <c r="P113" s="18">
        <v>138</v>
      </c>
      <c r="Q113" s="19">
        <v>5157</v>
      </c>
      <c r="R113" s="19">
        <v>2626.16</v>
      </c>
      <c r="S113" s="19">
        <v>443.27</v>
      </c>
      <c r="T113" s="19">
        <v>244.25</v>
      </c>
      <c r="U113" s="19">
        <v>420.75</v>
      </c>
      <c r="V113" s="42">
        <v>557.21</v>
      </c>
      <c r="W113" s="86">
        <f t="shared" si="20"/>
        <v>9448.64</v>
      </c>
      <c r="X113" s="89"/>
      <c r="Y113" s="86">
        <f t="shared" si="21"/>
        <v>9448.64</v>
      </c>
    </row>
    <row r="114" spans="1:25" ht="27" hidden="1" customHeight="1">
      <c r="A114" s="14" t="s">
        <v>46</v>
      </c>
      <c r="B114" s="15" t="s">
        <v>45</v>
      </c>
      <c r="C114" s="16" t="s">
        <v>640</v>
      </c>
      <c r="D114" s="16" t="s">
        <v>882</v>
      </c>
      <c r="E114" s="15">
        <v>506130</v>
      </c>
      <c r="F114" s="17">
        <v>672</v>
      </c>
      <c r="G114" s="17">
        <v>0</v>
      </c>
      <c r="H114" s="17">
        <v>0</v>
      </c>
      <c r="I114" s="17">
        <v>144</v>
      </c>
      <c r="J114" s="17">
        <v>0</v>
      </c>
      <c r="K114" s="17">
        <v>0</v>
      </c>
      <c r="L114" s="17">
        <v>0</v>
      </c>
      <c r="M114" s="16" t="s">
        <v>38</v>
      </c>
      <c r="N114" s="16" t="s">
        <v>38</v>
      </c>
      <c r="O114" s="16" t="s">
        <v>13</v>
      </c>
      <c r="P114" s="18">
        <v>144</v>
      </c>
      <c r="Q114" s="19">
        <v>6300.91</v>
      </c>
      <c r="R114" s="19">
        <v>3208.68</v>
      </c>
      <c r="S114" s="19">
        <v>541.6</v>
      </c>
      <c r="T114" s="19">
        <v>298.43</v>
      </c>
      <c r="U114" s="19">
        <v>514.08000000000004</v>
      </c>
      <c r="V114" s="42">
        <v>680.81</v>
      </c>
      <c r="W114" s="86">
        <f t="shared" si="20"/>
        <v>11544.51</v>
      </c>
      <c r="X114" s="89"/>
      <c r="Y114" s="86">
        <f t="shared" si="21"/>
        <v>11544.51</v>
      </c>
    </row>
    <row r="115" spans="1:25" ht="27" hidden="1" customHeight="1">
      <c r="A115" s="14" t="s">
        <v>46</v>
      </c>
      <c r="B115" s="15" t="s">
        <v>45</v>
      </c>
      <c r="C115" s="16" t="s">
        <v>640</v>
      </c>
      <c r="D115" s="16" t="s">
        <v>883</v>
      </c>
      <c r="E115" s="15">
        <v>506010</v>
      </c>
      <c r="F115" s="17">
        <v>515</v>
      </c>
      <c r="G115" s="17">
        <v>0</v>
      </c>
      <c r="H115" s="17">
        <v>0</v>
      </c>
      <c r="I115" s="17">
        <v>152</v>
      </c>
      <c r="J115" s="17">
        <v>0</v>
      </c>
      <c r="K115" s="17">
        <v>0</v>
      </c>
      <c r="L115" s="17">
        <v>0</v>
      </c>
      <c r="M115" s="16" t="s">
        <v>38</v>
      </c>
      <c r="N115" s="16" t="s">
        <v>38</v>
      </c>
      <c r="O115" s="16" t="s">
        <v>13</v>
      </c>
      <c r="P115" s="18">
        <v>152</v>
      </c>
      <c r="Q115" s="19">
        <v>4828.83</v>
      </c>
      <c r="R115" s="19">
        <v>2459.04</v>
      </c>
      <c r="S115" s="19">
        <v>415.06</v>
      </c>
      <c r="T115" s="19">
        <v>228.71</v>
      </c>
      <c r="U115" s="19">
        <v>393.98</v>
      </c>
      <c r="V115" s="42">
        <v>521.75</v>
      </c>
      <c r="W115" s="86">
        <f t="shared" si="20"/>
        <v>8847.3700000000008</v>
      </c>
      <c r="X115" s="89"/>
      <c r="Y115" s="86">
        <f t="shared" si="21"/>
        <v>8847.3700000000008</v>
      </c>
    </row>
    <row r="116" spans="1:25" ht="27" hidden="1" customHeight="1">
      <c r="A116" s="14" t="s">
        <v>46</v>
      </c>
      <c r="B116" s="15" t="s">
        <v>45</v>
      </c>
      <c r="C116" s="16" t="s">
        <v>646</v>
      </c>
      <c r="D116" s="16" t="s">
        <v>884</v>
      </c>
      <c r="E116" s="15">
        <v>506012</v>
      </c>
      <c r="F116" s="17">
        <v>353</v>
      </c>
      <c r="G116" s="17">
        <v>0</v>
      </c>
      <c r="H116" s="17">
        <v>0</v>
      </c>
      <c r="I116" s="17">
        <v>350</v>
      </c>
      <c r="J116" s="17">
        <v>0</v>
      </c>
      <c r="K116" s="17">
        <v>0</v>
      </c>
      <c r="L116" s="17">
        <v>11</v>
      </c>
      <c r="M116" s="16" t="s">
        <v>38</v>
      </c>
      <c r="N116" s="16" t="s">
        <v>38</v>
      </c>
      <c r="O116" s="16" t="s">
        <v>13</v>
      </c>
      <c r="P116" s="18">
        <v>361</v>
      </c>
      <c r="Q116" s="19">
        <v>3309.85</v>
      </c>
      <c r="R116" s="19">
        <v>1685.51</v>
      </c>
      <c r="S116" s="19">
        <v>284.5</v>
      </c>
      <c r="T116" s="19">
        <v>156.77000000000001</v>
      </c>
      <c r="U116" s="19">
        <v>270.05</v>
      </c>
      <c r="V116" s="42">
        <v>357.63</v>
      </c>
      <c r="W116" s="86">
        <f t="shared" si="20"/>
        <v>6064.31</v>
      </c>
      <c r="X116" s="89"/>
      <c r="Y116" s="86">
        <f t="shared" si="21"/>
        <v>6064.31</v>
      </c>
    </row>
    <row r="117" spans="1:25" ht="27" hidden="1" customHeight="1">
      <c r="A117" s="14" t="s">
        <v>46</v>
      </c>
      <c r="B117" s="15" t="s">
        <v>45</v>
      </c>
      <c r="C117" s="16" t="s">
        <v>640</v>
      </c>
      <c r="D117" s="16" t="s">
        <v>885</v>
      </c>
      <c r="E117" s="15">
        <v>506013</v>
      </c>
      <c r="F117" s="17">
        <v>347</v>
      </c>
      <c r="G117" s="17">
        <v>0</v>
      </c>
      <c r="H117" s="17">
        <v>0</v>
      </c>
      <c r="I117" s="17">
        <v>675</v>
      </c>
      <c r="J117" s="17">
        <v>0</v>
      </c>
      <c r="K117" s="17">
        <v>0</v>
      </c>
      <c r="L117" s="17">
        <v>0</v>
      </c>
      <c r="M117" s="16" t="s">
        <v>38</v>
      </c>
      <c r="N117" s="16" t="s">
        <v>38</v>
      </c>
      <c r="O117" s="16" t="s">
        <v>13</v>
      </c>
      <c r="P117" s="18">
        <v>675</v>
      </c>
      <c r="Q117" s="19">
        <v>3253.6</v>
      </c>
      <c r="R117" s="19">
        <v>1656.87</v>
      </c>
      <c r="S117" s="19">
        <v>279.66000000000003</v>
      </c>
      <c r="T117" s="19">
        <v>154.1</v>
      </c>
      <c r="U117" s="19">
        <v>265.45999999999998</v>
      </c>
      <c r="V117" s="42">
        <v>351.55</v>
      </c>
      <c r="W117" s="86">
        <f t="shared" si="20"/>
        <v>5961.24</v>
      </c>
      <c r="X117" s="89"/>
      <c r="Y117" s="86">
        <f t="shared" si="21"/>
        <v>5961.24</v>
      </c>
    </row>
    <row r="118" spans="1:25" ht="27" hidden="1" customHeight="1">
      <c r="A118" s="14" t="s">
        <v>46</v>
      </c>
      <c r="B118" s="15" t="s">
        <v>45</v>
      </c>
      <c r="C118" s="16" t="s">
        <v>640</v>
      </c>
      <c r="D118" s="16" t="s">
        <v>886</v>
      </c>
      <c r="E118" s="15">
        <v>506016</v>
      </c>
      <c r="F118" s="17">
        <v>174</v>
      </c>
      <c r="G118" s="17">
        <v>0</v>
      </c>
      <c r="H118" s="17">
        <v>0</v>
      </c>
      <c r="I118" s="17">
        <v>183</v>
      </c>
      <c r="J118" s="17">
        <v>0</v>
      </c>
      <c r="K118" s="17">
        <v>0</v>
      </c>
      <c r="L118" s="17">
        <v>0</v>
      </c>
      <c r="M118" s="16" t="s">
        <v>38</v>
      </c>
      <c r="N118" s="16" t="s">
        <v>38</v>
      </c>
      <c r="O118" s="16" t="s">
        <v>13</v>
      </c>
      <c r="P118" s="18">
        <v>183</v>
      </c>
      <c r="Q118" s="19">
        <v>1631.49</v>
      </c>
      <c r="R118" s="19">
        <v>830.82</v>
      </c>
      <c r="S118" s="19">
        <v>140.22999999999999</v>
      </c>
      <c r="T118" s="19">
        <v>77.27</v>
      </c>
      <c r="U118" s="19">
        <v>133.11000000000001</v>
      </c>
      <c r="V118" s="42">
        <v>176.28</v>
      </c>
      <c r="W118" s="86">
        <f t="shared" si="20"/>
        <v>2989.2000000000003</v>
      </c>
      <c r="X118" s="89"/>
      <c r="Y118" s="86">
        <f t="shared" si="21"/>
        <v>2989.2000000000003</v>
      </c>
    </row>
    <row r="119" spans="1:25" ht="27" hidden="1" customHeight="1">
      <c r="A119" s="14" t="s">
        <v>46</v>
      </c>
      <c r="B119" s="15" t="s">
        <v>45</v>
      </c>
      <c r="C119" s="16" t="s">
        <v>640</v>
      </c>
      <c r="D119" s="16" t="s">
        <v>887</v>
      </c>
      <c r="E119" s="15">
        <v>506123</v>
      </c>
      <c r="F119" s="17">
        <v>283</v>
      </c>
      <c r="G119" s="17">
        <v>0</v>
      </c>
      <c r="H119" s="17">
        <v>0</v>
      </c>
      <c r="I119" s="17">
        <v>214</v>
      </c>
      <c r="J119" s="17">
        <v>0</v>
      </c>
      <c r="K119" s="17">
        <v>0</v>
      </c>
      <c r="L119" s="17">
        <v>0</v>
      </c>
      <c r="M119" s="16" t="s">
        <v>38</v>
      </c>
      <c r="N119" s="16" t="s">
        <v>38</v>
      </c>
      <c r="O119" s="16" t="s">
        <v>13</v>
      </c>
      <c r="P119" s="18">
        <v>214</v>
      </c>
      <c r="Q119" s="19">
        <v>2653.51</v>
      </c>
      <c r="R119" s="19">
        <v>1351.28</v>
      </c>
      <c r="S119" s="19">
        <v>228.08</v>
      </c>
      <c r="T119" s="19">
        <v>125.68</v>
      </c>
      <c r="U119" s="19">
        <v>216.5</v>
      </c>
      <c r="V119" s="42">
        <v>286.70999999999998</v>
      </c>
      <c r="W119" s="86">
        <f t="shared" si="20"/>
        <v>4861.76</v>
      </c>
      <c r="X119" s="89"/>
      <c r="Y119" s="86">
        <f t="shared" si="21"/>
        <v>4861.76</v>
      </c>
    </row>
    <row r="120" spans="1:25" ht="27" hidden="1" customHeight="1">
      <c r="A120" s="14" t="s">
        <v>46</v>
      </c>
      <c r="B120" s="15" t="s">
        <v>45</v>
      </c>
      <c r="C120" s="16" t="s">
        <v>640</v>
      </c>
      <c r="D120" s="16" t="s">
        <v>888</v>
      </c>
      <c r="E120" s="15">
        <v>506157</v>
      </c>
      <c r="F120" s="17">
        <v>103</v>
      </c>
      <c r="G120" s="17">
        <v>0</v>
      </c>
      <c r="H120" s="17">
        <v>0</v>
      </c>
      <c r="I120" s="17">
        <v>718</v>
      </c>
      <c r="J120" s="17">
        <v>0</v>
      </c>
      <c r="K120" s="17">
        <v>0</v>
      </c>
      <c r="L120" s="17">
        <v>0</v>
      </c>
      <c r="M120" s="16" t="s">
        <v>38</v>
      </c>
      <c r="N120" s="16" t="s">
        <v>38</v>
      </c>
      <c r="O120" s="16" t="s">
        <v>13</v>
      </c>
      <c r="P120" s="18">
        <v>718</v>
      </c>
      <c r="Q120" s="19">
        <v>965.77</v>
      </c>
      <c r="R120" s="19">
        <v>491.81</v>
      </c>
      <c r="S120" s="19">
        <v>83.01</v>
      </c>
      <c r="T120" s="19">
        <v>45.74</v>
      </c>
      <c r="U120" s="19">
        <v>78.8</v>
      </c>
      <c r="V120" s="42">
        <v>104.35</v>
      </c>
      <c r="W120" s="86">
        <f t="shared" si="20"/>
        <v>1769.4799999999998</v>
      </c>
      <c r="X120" s="89"/>
      <c r="Y120" s="86">
        <f t="shared" si="21"/>
        <v>1769.4799999999998</v>
      </c>
    </row>
    <row r="121" spans="1:25" ht="27" hidden="1" customHeight="1">
      <c r="A121" s="14" t="s">
        <v>46</v>
      </c>
      <c r="B121" s="15" t="s">
        <v>45</v>
      </c>
      <c r="C121" s="16" t="s">
        <v>640</v>
      </c>
      <c r="D121" s="16" t="s">
        <v>889</v>
      </c>
      <c r="E121" s="15">
        <v>506125</v>
      </c>
      <c r="F121" s="17">
        <v>289</v>
      </c>
      <c r="G121" s="17">
        <v>0</v>
      </c>
      <c r="H121" s="17">
        <v>0</v>
      </c>
      <c r="I121" s="17">
        <v>602</v>
      </c>
      <c r="J121" s="17">
        <v>0</v>
      </c>
      <c r="K121" s="17">
        <v>0</v>
      </c>
      <c r="L121" s="17">
        <v>0</v>
      </c>
      <c r="M121" s="16" t="s">
        <v>38</v>
      </c>
      <c r="N121" s="16" t="s">
        <v>38</v>
      </c>
      <c r="O121" s="16" t="s">
        <v>13</v>
      </c>
      <c r="P121" s="18">
        <v>602</v>
      </c>
      <c r="Q121" s="19">
        <v>2709.77</v>
      </c>
      <c r="R121" s="19">
        <v>1379.93</v>
      </c>
      <c r="S121" s="19">
        <v>232.92</v>
      </c>
      <c r="T121" s="19">
        <v>128.34</v>
      </c>
      <c r="U121" s="19">
        <v>221.09</v>
      </c>
      <c r="V121" s="42">
        <v>292.79000000000002</v>
      </c>
      <c r="W121" s="86">
        <f t="shared" si="20"/>
        <v>4964.84</v>
      </c>
      <c r="X121" s="89"/>
      <c r="Y121" s="86">
        <f t="shared" si="21"/>
        <v>4964.84</v>
      </c>
    </row>
    <row r="122" spans="1:25" ht="27" hidden="1" customHeight="1">
      <c r="A122" s="14" t="s">
        <v>46</v>
      </c>
      <c r="B122" s="15" t="s">
        <v>45</v>
      </c>
      <c r="C122" s="16" t="s">
        <v>640</v>
      </c>
      <c r="D122" s="16" t="s">
        <v>890</v>
      </c>
      <c r="E122" s="15">
        <v>506019</v>
      </c>
      <c r="F122" s="17">
        <v>730</v>
      </c>
      <c r="G122" s="17">
        <v>0</v>
      </c>
      <c r="H122" s="17">
        <v>0</v>
      </c>
      <c r="I122" s="17">
        <v>456</v>
      </c>
      <c r="J122" s="17">
        <v>0</v>
      </c>
      <c r="K122" s="17">
        <v>0</v>
      </c>
      <c r="L122" s="17">
        <v>0</v>
      </c>
      <c r="M122" s="16" t="s">
        <v>38</v>
      </c>
      <c r="N122" s="16" t="s">
        <v>38</v>
      </c>
      <c r="O122" s="16" t="s">
        <v>13</v>
      </c>
      <c r="P122" s="18">
        <v>456</v>
      </c>
      <c r="Q122" s="19">
        <v>6844.74</v>
      </c>
      <c r="R122" s="19">
        <v>3485.62</v>
      </c>
      <c r="S122" s="19">
        <v>588.34</v>
      </c>
      <c r="T122" s="19">
        <v>324.19</v>
      </c>
      <c r="U122" s="19">
        <v>558.45000000000005</v>
      </c>
      <c r="V122" s="42">
        <v>739.58</v>
      </c>
      <c r="W122" s="86">
        <f t="shared" si="20"/>
        <v>12540.920000000002</v>
      </c>
      <c r="X122" s="89"/>
      <c r="Y122" s="86">
        <f t="shared" si="21"/>
        <v>12540.920000000002</v>
      </c>
    </row>
    <row r="123" spans="1:25" ht="27" hidden="1" customHeight="1">
      <c r="A123" s="14" t="s">
        <v>46</v>
      </c>
      <c r="B123" s="15" t="s">
        <v>45</v>
      </c>
      <c r="C123" s="16" t="s">
        <v>640</v>
      </c>
      <c r="D123" s="16" t="s">
        <v>891</v>
      </c>
      <c r="E123" s="15">
        <v>506020</v>
      </c>
      <c r="F123" s="17">
        <v>199</v>
      </c>
      <c r="G123" s="17">
        <v>0</v>
      </c>
      <c r="H123" s="17">
        <v>0</v>
      </c>
      <c r="I123" s="17">
        <v>502</v>
      </c>
      <c r="J123" s="17">
        <v>0</v>
      </c>
      <c r="K123" s="17">
        <v>0</v>
      </c>
      <c r="L123" s="17">
        <v>0</v>
      </c>
      <c r="M123" s="16" t="s">
        <v>38</v>
      </c>
      <c r="N123" s="16" t="s">
        <v>38</v>
      </c>
      <c r="O123" s="16" t="s">
        <v>13</v>
      </c>
      <c r="P123" s="18">
        <v>502</v>
      </c>
      <c r="Q123" s="19">
        <v>1865.9</v>
      </c>
      <c r="R123" s="19">
        <v>950.19</v>
      </c>
      <c r="S123" s="19">
        <v>160.38</v>
      </c>
      <c r="T123" s="19">
        <v>88.37</v>
      </c>
      <c r="U123" s="19">
        <v>152.24</v>
      </c>
      <c r="V123" s="42">
        <v>201.61</v>
      </c>
      <c r="W123" s="86">
        <f t="shared" si="20"/>
        <v>3418.69</v>
      </c>
      <c r="X123" s="89"/>
      <c r="Y123" s="86">
        <f t="shared" si="21"/>
        <v>3418.69</v>
      </c>
    </row>
    <row r="124" spans="1:25" ht="27" hidden="1" customHeight="1">
      <c r="A124" s="14" t="s">
        <v>46</v>
      </c>
      <c r="B124" s="15" t="s">
        <v>45</v>
      </c>
      <c r="C124" s="16" t="s">
        <v>640</v>
      </c>
      <c r="D124" s="16" t="s">
        <v>892</v>
      </c>
      <c r="E124" s="15">
        <v>506021</v>
      </c>
      <c r="F124" s="17">
        <v>564</v>
      </c>
      <c r="G124" s="17">
        <v>0</v>
      </c>
      <c r="H124" s="17">
        <v>0</v>
      </c>
      <c r="I124" s="17">
        <v>431</v>
      </c>
      <c r="J124" s="17">
        <v>0</v>
      </c>
      <c r="K124" s="17">
        <v>0</v>
      </c>
      <c r="L124" s="17">
        <v>0</v>
      </c>
      <c r="M124" s="16" t="s">
        <v>38</v>
      </c>
      <c r="N124" s="16" t="s">
        <v>38</v>
      </c>
      <c r="O124" s="16" t="s">
        <v>13</v>
      </c>
      <c r="P124" s="18">
        <v>431</v>
      </c>
      <c r="Q124" s="19">
        <v>5288.27</v>
      </c>
      <c r="R124" s="19">
        <v>2693</v>
      </c>
      <c r="S124" s="19">
        <v>454.55</v>
      </c>
      <c r="T124" s="19">
        <v>250.47</v>
      </c>
      <c r="U124" s="19">
        <v>431.46</v>
      </c>
      <c r="V124" s="42">
        <v>571.4</v>
      </c>
      <c r="W124" s="86">
        <f t="shared" si="20"/>
        <v>9689.1499999999978</v>
      </c>
      <c r="X124" s="89"/>
      <c r="Y124" s="86">
        <f t="shared" si="21"/>
        <v>9689.1499999999978</v>
      </c>
    </row>
    <row r="125" spans="1:25" ht="27" hidden="1" customHeight="1">
      <c r="A125" s="14" t="s">
        <v>46</v>
      </c>
      <c r="B125" s="15" t="s">
        <v>45</v>
      </c>
      <c r="C125" s="16" t="s">
        <v>640</v>
      </c>
      <c r="D125" s="16" t="s">
        <v>893</v>
      </c>
      <c r="E125" s="15">
        <v>506014</v>
      </c>
      <c r="F125" s="17">
        <v>81</v>
      </c>
      <c r="G125" s="17">
        <v>0</v>
      </c>
      <c r="H125" s="17">
        <v>0</v>
      </c>
      <c r="I125" s="17">
        <v>403</v>
      </c>
      <c r="J125" s="17">
        <v>0</v>
      </c>
      <c r="K125" s="17">
        <v>0</v>
      </c>
      <c r="L125" s="17">
        <v>0</v>
      </c>
      <c r="M125" s="16" t="s">
        <v>38</v>
      </c>
      <c r="N125" s="16" t="s">
        <v>38</v>
      </c>
      <c r="O125" s="16" t="s">
        <v>13</v>
      </c>
      <c r="P125" s="18">
        <v>403</v>
      </c>
      <c r="Q125" s="19">
        <v>759.49</v>
      </c>
      <c r="R125" s="19">
        <v>386.76</v>
      </c>
      <c r="S125" s="19">
        <v>65.28</v>
      </c>
      <c r="T125" s="19">
        <v>35.97</v>
      </c>
      <c r="U125" s="19">
        <v>61.97</v>
      </c>
      <c r="V125" s="42">
        <v>82.06</v>
      </c>
      <c r="W125" s="86">
        <f t="shared" si="20"/>
        <v>1391.53</v>
      </c>
      <c r="X125" s="89"/>
      <c r="Y125" s="86">
        <f t="shared" si="21"/>
        <v>1391.53</v>
      </c>
    </row>
    <row r="126" spans="1:25" ht="27" hidden="1" customHeight="1">
      <c r="A126" s="14" t="s">
        <v>46</v>
      </c>
      <c r="B126" s="15" t="s">
        <v>45</v>
      </c>
      <c r="C126" s="16" t="s">
        <v>640</v>
      </c>
      <c r="D126" s="16" t="s">
        <v>894</v>
      </c>
      <c r="E126" s="15">
        <v>506161</v>
      </c>
      <c r="F126" s="17">
        <v>81</v>
      </c>
      <c r="G126" s="17">
        <v>0</v>
      </c>
      <c r="H126" s="17">
        <v>0</v>
      </c>
      <c r="I126" s="17">
        <v>358</v>
      </c>
      <c r="J126" s="17">
        <v>0</v>
      </c>
      <c r="K126" s="17">
        <v>0</v>
      </c>
      <c r="L126" s="17">
        <v>0</v>
      </c>
      <c r="M126" s="16" t="s">
        <v>38</v>
      </c>
      <c r="N126" s="16" t="s">
        <v>38</v>
      </c>
      <c r="O126" s="16" t="s">
        <v>13</v>
      </c>
      <c r="P126" s="18">
        <v>358</v>
      </c>
      <c r="Q126" s="19">
        <v>759.49</v>
      </c>
      <c r="R126" s="19">
        <v>386.76</v>
      </c>
      <c r="S126" s="19">
        <v>65.28</v>
      </c>
      <c r="T126" s="19">
        <v>35.97</v>
      </c>
      <c r="U126" s="19">
        <v>61.97</v>
      </c>
      <c r="V126" s="42">
        <v>82.06</v>
      </c>
      <c r="W126" s="86">
        <f t="shared" si="20"/>
        <v>1391.53</v>
      </c>
      <c r="X126" s="89"/>
      <c r="Y126" s="86">
        <f t="shared" si="21"/>
        <v>1391.53</v>
      </c>
    </row>
    <row r="127" spans="1:25" ht="27" hidden="1" customHeight="1">
      <c r="A127" s="14" t="s">
        <v>46</v>
      </c>
      <c r="B127" s="15" t="s">
        <v>45</v>
      </c>
      <c r="C127" s="16" t="s">
        <v>646</v>
      </c>
      <c r="D127" s="16" t="s">
        <v>895</v>
      </c>
      <c r="E127" s="15">
        <v>506026</v>
      </c>
      <c r="F127" s="17">
        <v>618</v>
      </c>
      <c r="G127" s="17">
        <v>0</v>
      </c>
      <c r="H127" s="17">
        <v>0</v>
      </c>
      <c r="I127" s="17">
        <v>181</v>
      </c>
      <c r="J127" s="17">
        <v>0</v>
      </c>
      <c r="K127" s="17">
        <v>0</v>
      </c>
      <c r="L127" s="17">
        <v>0</v>
      </c>
      <c r="M127" s="16" t="s">
        <v>38</v>
      </c>
      <c r="N127" s="16" t="s">
        <v>38</v>
      </c>
      <c r="O127" s="16" t="s">
        <v>13</v>
      </c>
      <c r="P127" s="18">
        <v>181</v>
      </c>
      <c r="Q127" s="19">
        <v>5794.59</v>
      </c>
      <c r="R127" s="19">
        <v>2950.84</v>
      </c>
      <c r="S127" s="19">
        <v>498.08</v>
      </c>
      <c r="T127" s="19">
        <v>274.45</v>
      </c>
      <c r="U127" s="19">
        <v>472.77</v>
      </c>
      <c r="V127" s="42">
        <v>626.11</v>
      </c>
      <c r="W127" s="86">
        <f t="shared" si="20"/>
        <v>10616.840000000002</v>
      </c>
      <c r="X127" s="89"/>
      <c r="Y127" s="86">
        <f t="shared" si="21"/>
        <v>10616.840000000002</v>
      </c>
    </row>
    <row r="128" spans="1:25" ht="27" hidden="1" customHeight="1">
      <c r="A128" s="14" t="s">
        <v>46</v>
      </c>
      <c r="B128" s="15" t="s">
        <v>45</v>
      </c>
      <c r="C128" s="16" t="s">
        <v>640</v>
      </c>
      <c r="D128" s="16" t="s">
        <v>896</v>
      </c>
      <c r="E128" s="15">
        <v>506131</v>
      </c>
      <c r="F128" s="17">
        <v>586</v>
      </c>
      <c r="G128" s="17">
        <v>0</v>
      </c>
      <c r="H128" s="17">
        <v>0</v>
      </c>
      <c r="I128" s="17">
        <v>335</v>
      </c>
      <c r="J128" s="17">
        <v>0</v>
      </c>
      <c r="K128" s="17">
        <v>0</v>
      </c>
      <c r="L128" s="17">
        <v>0</v>
      </c>
      <c r="M128" s="16" t="s">
        <v>38</v>
      </c>
      <c r="N128" s="16" t="s">
        <v>38</v>
      </c>
      <c r="O128" s="16" t="s">
        <v>13</v>
      </c>
      <c r="P128" s="18">
        <v>335</v>
      </c>
      <c r="Q128" s="19">
        <v>5494.55</v>
      </c>
      <c r="R128" s="19">
        <v>2798.05</v>
      </c>
      <c r="S128" s="19">
        <v>472.29</v>
      </c>
      <c r="T128" s="19">
        <v>260.24</v>
      </c>
      <c r="U128" s="19">
        <v>448.29</v>
      </c>
      <c r="V128" s="42">
        <v>593.69000000000005</v>
      </c>
      <c r="W128" s="86">
        <f t="shared" si="20"/>
        <v>10067.110000000002</v>
      </c>
      <c r="X128" s="89"/>
      <c r="Y128" s="86">
        <f t="shared" si="21"/>
        <v>10067.110000000002</v>
      </c>
    </row>
    <row r="129" spans="1:25" ht="27" hidden="1" customHeight="1">
      <c r="A129" s="14" t="s">
        <v>46</v>
      </c>
      <c r="B129" s="15" t="s">
        <v>45</v>
      </c>
      <c r="C129" s="16" t="s">
        <v>640</v>
      </c>
      <c r="D129" s="16" t="s">
        <v>897</v>
      </c>
      <c r="E129" s="15">
        <v>506029</v>
      </c>
      <c r="F129" s="17">
        <v>828</v>
      </c>
      <c r="G129" s="17">
        <v>0</v>
      </c>
      <c r="H129" s="17">
        <v>0</v>
      </c>
      <c r="I129" s="17">
        <v>451</v>
      </c>
      <c r="J129" s="17">
        <v>0</v>
      </c>
      <c r="K129" s="17">
        <v>0</v>
      </c>
      <c r="L129" s="17">
        <v>0</v>
      </c>
      <c r="M129" s="16" t="s">
        <v>38</v>
      </c>
      <c r="N129" s="16" t="s">
        <v>38</v>
      </c>
      <c r="O129" s="16" t="s">
        <v>13</v>
      </c>
      <c r="P129" s="18">
        <v>451</v>
      </c>
      <c r="Q129" s="19">
        <v>7763.63</v>
      </c>
      <c r="R129" s="19">
        <v>3953.56</v>
      </c>
      <c r="S129" s="19">
        <v>667.32</v>
      </c>
      <c r="T129" s="19">
        <v>367.71</v>
      </c>
      <c r="U129" s="19">
        <v>633.41999999999996</v>
      </c>
      <c r="V129" s="42">
        <v>838.86</v>
      </c>
      <c r="W129" s="86">
        <f t="shared" si="20"/>
        <v>14224.5</v>
      </c>
      <c r="X129" s="89"/>
      <c r="Y129" s="86">
        <f t="shared" si="21"/>
        <v>14224.5</v>
      </c>
    </row>
    <row r="130" spans="1:25" ht="27" hidden="1" customHeight="1">
      <c r="A130" s="14" t="s">
        <v>46</v>
      </c>
      <c r="B130" s="15" t="s">
        <v>45</v>
      </c>
      <c r="C130" s="16" t="s">
        <v>682</v>
      </c>
      <c r="D130" s="16" t="s">
        <v>898</v>
      </c>
      <c r="E130" s="15">
        <v>506154</v>
      </c>
      <c r="F130" s="17">
        <v>517</v>
      </c>
      <c r="G130" s="17">
        <v>0</v>
      </c>
      <c r="H130" s="17">
        <v>0</v>
      </c>
      <c r="I130" s="17">
        <v>515</v>
      </c>
      <c r="J130" s="17">
        <v>0</v>
      </c>
      <c r="K130" s="17">
        <v>0</v>
      </c>
      <c r="L130" s="17">
        <v>0</v>
      </c>
      <c r="M130" s="16" t="s">
        <v>38</v>
      </c>
      <c r="N130" s="16" t="s">
        <v>38</v>
      </c>
      <c r="O130" s="16" t="s">
        <v>13</v>
      </c>
      <c r="P130" s="18">
        <v>515</v>
      </c>
      <c r="Q130" s="19">
        <v>4847.58</v>
      </c>
      <c r="R130" s="19">
        <v>2468.59</v>
      </c>
      <c r="S130" s="19">
        <v>416.67</v>
      </c>
      <c r="T130" s="19">
        <v>229.6</v>
      </c>
      <c r="U130" s="19">
        <v>395.51</v>
      </c>
      <c r="V130" s="42">
        <v>523.78</v>
      </c>
      <c r="W130" s="86">
        <f t="shared" si="20"/>
        <v>8881.7300000000014</v>
      </c>
      <c r="X130" s="89"/>
      <c r="Y130" s="86">
        <f t="shared" si="21"/>
        <v>8881.7300000000014</v>
      </c>
    </row>
    <row r="131" spans="1:25" ht="27" hidden="1" customHeight="1">
      <c r="A131" s="14" t="s">
        <v>46</v>
      </c>
      <c r="B131" s="15" t="s">
        <v>45</v>
      </c>
      <c r="C131" s="16" t="s">
        <v>640</v>
      </c>
      <c r="D131" s="16" t="s">
        <v>899</v>
      </c>
      <c r="E131" s="15">
        <v>506033</v>
      </c>
      <c r="F131" s="17">
        <v>1201</v>
      </c>
      <c r="G131" s="17">
        <v>0</v>
      </c>
      <c r="H131" s="17">
        <v>0</v>
      </c>
      <c r="I131" s="17">
        <v>341</v>
      </c>
      <c r="J131" s="17">
        <v>0</v>
      </c>
      <c r="K131" s="17">
        <v>0</v>
      </c>
      <c r="L131" s="17">
        <v>0</v>
      </c>
      <c r="M131" s="16" t="s">
        <v>38</v>
      </c>
      <c r="N131" s="16" t="s">
        <v>38</v>
      </c>
      <c r="O131" s="16" t="s">
        <v>13</v>
      </c>
      <c r="P131" s="18">
        <v>341</v>
      </c>
      <c r="Q131" s="19">
        <v>11261.01</v>
      </c>
      <c r="R131" s="19">
        <v>5734.57</v>
      </c>
      <c r="S131" s="19">
        <v>967.94</v>
      </c>
      <c r="T131" s="19">
        <v>533.36</v>
      </c>
      <c r="U131" s="19">
        <v>918.77</v>
      </c>
      <c r="V131" s="42">
        <v>1216.75</v>
      </c>
      <c r="W131" s="86">
        <f t="shared" si="20"/>
        <v>20632.400000000001</v>
      </c>
      <c r="X131" s="89"/>
      <c r="Y131" s="86">
        <f t="shared" si="21"/>
        <v>20632.400000000001</v>
      </c>
    </row>
    <row r="132" spans="1:25" ht="27" hidden="1" customHeight="1">
      <c r="A132" s="14" t="s">
        <v>46</v>
      </c>
      <c r="B132" s="15" t="s">
        <v>45</v>
      </c>
      <c r="C132" s="16" t="s">
        <v>646</v>
      </c>
      <c r="D132" s="16" t="s">
        <v>900</v>
      </c>
      <c r="E132" s="15">
        <v>506036</v>
      </c>
      <c r="F132" s="17">
        <v>235</v>
      </c>
      <c r="G132" s="17">
        <v>0</v>
      </c>
      <c r="H132" s="17">
        <v>0</v>
      </c>
      <c r="I132" s="17">
        <v>615</v>
      </c>
      <c r="J132" s="17">
        <v>0</v>
      </c>
      <c r="K132" s="17">
        <v>0</v>
      </c>
      <c r="L132" s="17">
        <v>0</v>
      </c>
      <c r="M132" s="16" t="s">
        <v>38</v>
      </c>
      <c r="N132" s="16" t="s">
        <v>38</v>
      </c>
      <c r="O132" s="16" t="s">
        <v>13</v>
      </c>
      <c r="P132" s="18">
        <v>615</v>
      </c>
      <c r="Q132" s="19">
        <v>2203.44</v>
      </c>
      <c r="R132" s="19">
        <v>1122.08</v>
      </c>
      <c r="S132" s="19">
        <v>189.4</v>
      </c>
      <c r="T132" s="19">
        <v>104.36</v>
      </c>
      <c r="U132" s="19">
        <v>179.78</v>
      </c>
      <c r="V132" s="42">
        <v>238.08</v>
      </c>
      <c r="W132" s="86">
        <f t="shared" si="20"/>
        <v>4037.1400000000003</v>
      </c>
      <c r="X132" s="89"/>
      <c r="Y132" s="86">
        <f t="shared" si="21"/>
        <v>4037.1400000000003</v>
      </c>
    </row>
    <row r="133" spans="1:25" ht="27" hidden="1" customHeight="1">
      <c r="A133" s="14" t="s">
        <v>46</v>
      </c>
      <c r="B133" s="15" t="s">
        <v>45</v>
      </c>
      <c r="C133" s="16" t="s">
        <v>677</v>
      </c>
      <c r="D133" s="16" t="s">
        <v>901</v>
      </c>
      <c r="E133" s="15">
        <v>506038</v>
      </c>
      <c r="F133" s="17">
        <v>191</v>
      </c>
      <c r="G133" s="17">
        <v>0</v>
      </c>
      <c r="H133" s="17">
        <v>0</v>
      </c>
      <c r="I133" s="17">
        <v>652</v>
      </c>
      <c r="J133" s="17">
        <v>0</v>
      </c>
      <c r="K133" s="17">
        <v>0</v>
      </c>
      <c r="L133" s="17">
        <v>0</v>
      </c>
      <c r="M133" s="16" t="s">
        <v>38</v>
      </c>
      <c r="N133" s="16" t="s">
        <v>38</v>
      </c>
      <c r="O133" s="16" t="s">
        <v>13</v>
      </c>
      <c r="P133" s="18">
        <v>652</v>
      </c>
      <c r="Q133" s="19">
        <v>1790.88</v>
      </c>
      <c r="R133" s="19">
        <v>911.99</v>
      </c>
      <c r="S133" s="19">
        <v>153.94</v>
      </c>
      <c r="T133" s="19">
        <v>84.82</v>
      </c>
      <c r="U133" s="19">
        <v>146.12</v>
      </c>
      <c r="V133" s="42">
        <v>193.51</v>
      </c>
      <c r="W133" s="86">
        <f t="shared" si="20"/>
        <v>3281.26</v>
      </c>
      <c r="X133" s="89"/>
      <c r="Y133" s="86">
        <f t="shared" si="21"/>
        <v>3281.26</v>
      </c>
    </row>
    <row r="134" spans="1:25" ht="27" hidden="1" customHeight="1">
      <c r="A134" s="14" t="s">
        <v>46</v>
      </c>
      <c r="B134" s="15" t="s">
        <v>45</v>
      </c>
      <c r="C134" s="16" t="s">
        <v>682</v>
      </c>
      <c r="D134" s="16" t="s">
        <v>902</v>
      </c>
      <c r="E134" s="15">
        <v>506039</v>
      </c>
      <c r="F134" s="17">
        <v>445</v>
      </c>
      <c r="G134" s="17">
        <v>0</v>
      </c>
      <c r="H134" s="17">
        <v>0</v>
      </c>
      <c r="I134" s="17">
        <v>467</v>
      </c>
      <c r="J134" s="17">
        <v>201</v>
      </c>
      <c r="K134" s="17">
        <v>0</v>
      </c>
      <c r="L134" s="17">
        <v>0</v>
      </c>
      <c r="M134" s="16" t="s">
        <v>38</v>
      </c>
      <c r="N134" s="16" t="s">
        <v>38</v>
      </c>
      <c r="O134" s="16" t="s">
        <v>13</v>
      </c>
      <c r="P134" s="18">
        <v>668</v>
      </c>
      <c r="Q134" s="19">
        <v>4172.4799999999996</v>
      </c>
      <c r="R134" s="19">
        <v>2124.8000000000002</v>
      </c>
      <c r="S134" s="19">
        <v>358.65</v>
      </c>
      <c r="T134" s="19">
        <v>197.62</v>
      </c>
      <c r="U134" s="19">
        <v>340.43</v>
      </c>
      <c r="V134" s="42">
        <v>450.84</v>
      </c>
      <c r="W134" s="86">
        <f t="shared" si="20"/>
        <v>7644.82</v>
      </c>
      <c r="X134" s="89"/>
      <c r="Y134" s="86">
        <f t="shared" si="21"/>
        <v>7644.82</v>
      </c>
    </row>
    <row r="135" spans="1:25" ht="27" hidden="1" customHeight="1">
      <c r="A135" s="14" t="s">
        <v>46</v>
      </c>
      <c r="B135" s="15" t="s">
        <v>45</v>
      </c>
      <c r="C135" s="16" t="s">
        <v>646</v>
      </c>
      <c r="D135" s="16" t="s">
        <v>903</v>
      </c>
      <c r="E135" s="15">
        <v>506041</v>
      </c>
      <c r="F135" s="17">
        <v>220</v>
      </c>
      <c r="G135" s="17">
        <v>0</v>
      </c>
      <c r="H135" s="17">
        <v>0</v>
      </c>
      <c r="I135" s="17">
        <v>296</v>
      </c>
      <c r="J135" s="17">
        <v>233</v>
      </c>
      <c r="K135" s="17">
        <v>0</v>
      </c>
      <c r="L135" s="17">
        <v>0</v>
      </c>
      <c r="M135" s="16" t="s">
        <v>38</v>
      </c>
      <c r="N135" s="16" t="s">
        <v>38</v>
      </c>
      <c r="O135" s="16" t="s">
        <v>13</v>
      </c>
      <c r="P135" s="18">
        <v>529</v>
      </c>
      <c r="Q135" s="19">
        <v>2062.8000000000002</v>
      </c>
      <c r="R135" s="19">
        <v>1050.46</v>
      </c>
      <c r="S135" s="19">
        <v>177.31</v>
      </c>
      <c r="T135" s="19">
        <v>97.7</v>
      </c>
      <c r="U135" s="19">
        <v>168.3</v>
      </c>
      <c r="V135" s="42">
        <v>222.89</v>
      </c>
      <c r="W135" s="86">
        <f t="shared" si="20"/>
        <v>3779.46</v>
      </c>
      <c r="X135" s="89"/>
      <c r="Y135" s="86">
        <f t="shared" si="21"/>
        <v>3779.46</v>
      </c>
    </row>
    <row r="136" spans="1:25" ht="27" hidden="1" customHeight="1">
      <c r="A136" s="14" t="s">
        <v>46</v>
      </c>
      <c r="B136" s="15" t="s">
        <v>45</v>
      </c>
      <c r="C136" s="16" t="s">
        <v>904</v>
      </c>
      <c r="D136" s="16" t="s">
        <v>903</v>
      </c>
      <c r="E136" s="15">
        <v>506042</v>
      </c>
      <c r="F136" s="17">
        <v>242</v>
      </c>
      <c r="G136" s="17">
        <v>0</v>
      </c>
      <c r="H136" s="17">
        <v>0</v>
      </c>
      <c r="I136" s="17">
        <v>0</v>
      </c>
      <c r="J136" s="17">
        <v>677</v>
      </c>
      <c r="K136" s="17">
        <v>0</v>
      </c>
      <c r="L136" s="17">
        <v>0</v>
      </c>
      <c r="M136" s="16" t="s">
        <v>38</v>
      </c>
      <c r="N136" s="16" t="s">
        <v>38</v>
      </c>
      <c r="O136" s="16" t="s">
        <v>13</v>
      </c>
      <c r="P136" s="18">
        <v>677</v>
      </c>
      <c r="Q136" s="19">
        <v>2269.08</v>
      </c>
      <c r="R136" s="19">
        <v>1155.51</v>
      </c>
      <c r="S136" s="19">
        <v>195.04</v>
      </c>
      <c r="T136" s="19">
        <v>107.47</v>
      </c>
      <c r="U136" s="19">
        <v>185.13</v>
      </c>
      <c r="V136" s="42">
        <v>245.17</v>
      </c>
      <c r="W136" s="86">
        <f t="shared" si="20"/>
        <v>4157.3999999999996</v>
      </c>
      <c r="X136" s="89"/>
      <c r="Y136" s="86">
        <f t="shared" si="21"/>
        <v>4157.3999999999996</v>
      </c>
    </row>
    <row r="137" spans="1:25" ht="27" hidden="1" customHeight="1">
      <c r="A137" s="14" t="s">
        <v>46</v>
      </c>
      <c r="B137" s="15" t="s">
        <v>45</v>
      </c>
      <c r="C137" s="16" t="s">
        <v>674</v>
      </c>
      <c r="D137" s="16" t="s">
        <v>776</v>
      </c>
      <c r="E137" s="15">
        <v>506043</v>
      </c>
      <c r="F137" s="17">
        <v>362</v>
      </c>
      <c r="G137" s="17">
        <v>0</v>
      </c>
      <c r="H137" s="17">
        <v>0</v>
      </c>
      <c r="I137" s="17">
        <v>101</v>
      </c>
      <c r="J137" s="17">
        <v>365</v>
      </c>
      <c r="K137" s="17">
        <v>0</v>
      </c>
      <c r="L137" s="17">
        <v>0</v>
      </c>
      <c r="M137" s="16" t="s">
        <v>38</v>
      </c>
      <c r="N137" s="16" t="s">
        <v>38</v>
      </c>
      <c r="O137" s="16" t="s">
        <v>13</v>
      </c>
      <c r="P137" s="18">
        <v>466</v>
      </c>
      <c r="Q137" s="19">
        <v>3394.24</v>
      </c>
      <c r="R137" s="19">
        <v>1728.49</v>
      </c>
      <c r="S137" s="19">
        <v>291.75</v>
      </c>
      <c r="T137" s="19">
        <v>160.76</v>
      </c>
      <c r="U137" s="19">
        <v>276.93</v>
      </c>
      <c r="V137" s="42">
        <v>366.75</v>
      </c>
      <c r="W137" s="86">
        <f t="shared" si="20"/>
        <v>6218.92</v>
      </c>
      <c r="X137" s="89"/>
      <c r="Y137" s="86">
        <f t="shared" si="21"/>
        <v>6218.92</v>
      </c>
    </row>
    <row r="138" spans="1:25" ht="27" hidden="1" customHeight="1">
      <c r="A138" s="14" t="s">
        <v>46</v>
      </c>
      <c r="B138" s="15" t="s">
        <v>45</v>
      </c>
      <c r="C138" s="16" t="s">
        <v>646</v>
      </c>
      <c r="D138" s="16" t="s">
        <v>776</v>
      </c>
      <c r="E138" s="15">
        <v>506044</v>
      </c>
      <c r="F138" s="17">
        <v>254</v>
      </c>
      <c r="G138" s="17">
        <v>0</v>
      </c>
      <c r="H138" s="17">
        <v>0</v>
      </c>
      <c r="I138" s="17">
        <v>138</v>
      </c>
      <c r="J138" s="17">
        <v>0</v>
      </c>
      <c r="K138" s="17">
        <v>0</v>
      </c>
      <c r="L138" s="17">
        <v>0</v>
      </c>
      <c r="M138" s="16" t="s">
        <v>38</v>
      </c>
      <c r="N138" s="16" t="s">
        <v>38</v>
      </c>
      <c r="O138" s="16" t="s">
        <v>13</v>
      </c>
      <c r="P138" s="18">
        <v>138</v>
      </c>
      <c r="Q138" s="19">
        <v>2381.6</v>
      </c>
      <c r="R138" s="19">
        <v>1212.81</v>
      </c>
      <c r="S138" s="19">
        <v>204.71</v>
      </c>
      <c r="T138" s="19">
        <v>112.8</v>
      </c>
      <c r="U138" s="19">
        <v>194.31</v>
      </c>
      <c r="V138" s="42">
        <v>257.33</v>
      </c>
      <c r="W138" s="86">
        <f t="shared" si="20"/>
        <v>4363.5600000000004</v>
      </c>
      <c r="X138" s="89"/>
      <c r="Y138" s="86">
        <f t="shared" si="21"/>
        <v>4363.5600000000004</v>
      </c>
    </row>
    <row r="139" spans="1:25" ht="27" hidden="1" customHeight="1">
      <c r="A139" s="14" t="s">
        <v>46</v>
      </c>
      <c r="B139" s="15" t="s">
        <v>45</v>
      </c>
      <c r="C139" s="16" t="s">
        <v>682</v>
      </c>
      <c r="D139" s="16" t="s">
        <v>905</v>
      </c>
      <c r="E139" s="15">
        <v>506034</v>
      </c>
      <c r="F139" s="17">
        <v>747</v>
      </c>
      <c r="G139" s="17">
        <v>0</v>
      </c>
      <c r="H139" s="17">
        <v>0</v>
      </c>
      <c r="I139" s="17">
        <v>323</v>
      </c>
      <c r="J139" s="17">
        <v>0</v>
      </c>
      <c r="K139" s="17">
        <v>0</v>
      </c>
      <c r="L139" s="17">
        <v>0</v>
      </c>
      <c r="M139" s="16" t="s">
        <v>38</v>
      </c>
      <c r="N139" s="16" t="s">
        <v>38</v>
      </c>
      <c r="O139" s="16" t="s">
        <v>13</v>
      </c>
      <c r="P139" s="18">
        <v>323</v>
      </c>
      <c r="Q139" s="19">
        <v>7004.14</v>
      </c>
      <c r="R139" s="19">
        <v>3566.8</v>
      </c>
      <c r="S139" s="19">
        <v>602.04</v>
      </c>
      <c r="T139" s="19">
        <v>331.74</v>
      </c>
      <c r="U139" s="19">
        <v>571.46</v>
      </c>
      <c r="V139" s="42">
        <v>756.8</v>
      </c>
      <c r="W139" s="86">
        <f t="shared" si="20"/>
        <v>12832.98</v>
      </c>
      <c r="X139" s="89"/>
      <c r="Y139" s="86">
        <f t="shared" si="21"/>
        <v>12832.98</v>
      </c>
    </row>
    <row r="140" spans="1:25" ht="27" hidden="1" customHeight="1">
      <c r="A140" s="14" t="s">
        <v>46</v>
      </c>
      <c r="B140" s="15" t="s">
        <v>45</v>
      </c>
      <c r="C140" s="16" t="s">
        <v>682</v>
      </c>
      <c r="D140" s="16" t="s">
        <v>906</v>
      </c>
      <c r="E140" s="15">
        <v>506046</v>
      </c>
      <c r="F140" s="17">
        <v>295</v>
      </c>
      <c r="G140" s="17">
        <v>0</v>
      </c>
      <c r="H140" s="17">
        <v>0</v>
      </c>
      <c r="I140" s="17">
        <v>41</v>
      </c>
      <c r="J140" s="17">
        <v>105</v>
      </c>
      <c r="K140" s="17">
        <v>0</v>
      </c>
      <c r="L140" s="17">
        <v>0</v>
      </c>
      <c r="M140" s="16" t="s">
        <v>38</v>
      </c>
      <c r="N140" s="16" t="s">
        <v>38</v>
      </c>
      <c r="O140" s="16" t="s">
        <v>13</v>
      </c>
      <c r="P140" s="18">
        <v>146</v>
      </c>
      <c r="Q140" s="19">
        <v>2766.03</v>
      </c>
      <c r="R140" s="19">
        <v>1408.57</v>
      </c>
      <c r="S140" s="19">
        <v>237.75</v>
      </c>
      <c r="T140" s="19">
        <v>131.01</v>
      </c>
      <c r="U140" s="19">
        <v>225.68</v>
      </c>
      <c r="V140" s="42">
        <v>298.87</v>
      </c>
      <c r="W140" s="86">
        <f t="shared" si="20"/>
        <v>5067.9100000000008</v>
      </c>
      <c r="X140" s="89"/>
      <c r="Y140" s="86">
        <f t="shared" si="21"/>
        <v>5067.9100000000008</v>
      </c>
    </row>
    <row r="141" spans="1:25" ht="27" hidden="1" customHeight="1">
      <c r="A141" s="14" t="s">
        <v>46</v>
      </c>
      <c r="B141" s="15" t="s">
        <v>45</v>
      </c>
      <c r="C141" s="16" t="s">
        <v>640</v>
      </c>
      <c r="D141" s="16" t="s">
        <v>907</v>
      </c>
      <c r="E141" s="15">
        <v>506048</v>
      </c>
      <c r="F141" s="17">
        <v>584</v>
      </c>
      <c r="G141" s="17">
        <v>0</v>
      </c>
      <c r="H141" s="17">
        <v>0</v>
      </c>
      <c r="I141" s="17">
        <v>0</v>
      </c>
      <c r="J141" s="17">
        <v>294</v>
      </c>
      <c r="K141" s="17">
        <v>0</v>
      </c>
      <c r="L141" s="17">
        <v>0</v>
      </c>
      <c r="M141" s="16" t="s">
        <v>38</v>
      </c>
      <c r="N141" s="16" t="s">
        <v>38</v>
      </c>
      <c r="O141" s="16" t="s">
        <v>13</v>
      </c>
      <c r="P141" s="18">
        <v>294</v>
      </c>
      <c r="Q141" s="19">
        <v>5475.79</v>
      </c>
      <c r="R141" s="19">
        <v>2788.5</v>
      </c>
      <c r="S141" s="19">
        <v>470.67</v>
      </c>
      <c r="T141" s="19">
        <v>259.35000000000002</v>
      </c>
      <c r="U141" s="19">
        <v>446.76</v>
      </c>
      <c r="V141" s="42">
        <v>591.66</v>
      </c>
      <c r="W141" s="86">
        <f t="shared" si="20"/>
        <v>10032.730000000001</v>
      </c>
      <c r="X141" s="89"/>
      <c r="Y141" s="86">
        <f t="shared" si="21"/>
        <v>10032.730000000001</v>
      </c>
    </row>
    <row r="142" spans="1:25" ht="27" hidden="1" customHeight="1">
      <c r="A142" s="14" t="s">
        <v>46</v>
      </c>
      <c r="B142" s="15" t="s">
        <v>45</v>
      </c>
      <c r="C142" s="16" t="s">
        <v>675</v>
      </c>
      <c r="D142" s="16" t="s">
        <v>798</v>
      </c>
      <c r="E142" s="15">
        <v>506049</v>
      </c>
      <c r="F142" s="17">
        <v>123</v>
      </c>
      <c r="G142" s="17">
        <v>0</v>
      </c>
      <c r="H142" s="17">
        <v>0</v>
      </c>
      <c r="I142" s="17">
        <v>103</v>
      </c>
      <c r="J142" s="17">
        <v>0</v>
      </c>
      <c r="K142" s="17">
        <v>0</v>
      </c>
      <c r="L142" s="17">
        <v>0</v>
      </c>
      <c r="M142" s="16" t="s">
        <v>38</v>
      </c>
      <c r="N142" s="16" t="s">
        <v>38</v>
      </c>
      <c r="O142" s="16" t="s">
        <v>13</v>
      </c>
      <c r="P142" s="18">
        <v>103</v>
      </c>
      <c r="Q142" s="19">
        <v>1153.29</v>
      </c>
      <c r="R142" s="19">
        <v>587.29999999999995</v>
      </c>
      <c r="S142" s="19">
        <v>99.13</v>
      </c>
      <c r="T142" s="19">
        <v>54.62</v>
      </c>
      <c r="U142" s="19">
        <v>94.1</v>
      </c>
      <c r="V142" s="42">
        <v>124.61</v>
      </c>
      <c r="W142" s="86">
        <f t="shared" si="20"/>
        <v>2113.0499999999997</v>
      </c>
      <c r="X142" s="89"/>
      <c r="Y142" s="86">
        <f t="shared" si="21"/>
        <v>2113.0499999999997</v>
      </c>
    </row>
    <row r="143" spans="1:25" ht="27" hidden="1" customHeight="1">
      <c r="A143" s="14" t="s">
        <v>46</v>
      </c>
      <c r="B143" s="15" t="s">
        <v>45</v>
      </c>
      <c r="C143" s="16" t="s">
        <v>646</v>
      </c>
      <c r="D143" s="16" t="s">
        <v>908</v>
      </c>
      <c r="E143" s="15">
        <v>506054</v>
      </c>
      <c r="F143" s="17">
        <v>212</v>
      </c>
      <c r="G143" s="17">
        <v>0</v>
      </c>
      <c r="H143" s="17">
        <v>0</v>
      </c>
      <c r="I143" s="17">
        <v>304</v>
      </c>
      <c r="J143" s="17">
        <v>0</v>
      </c>
      <c r="K143" s="17">
        <v>0</v>
      </c>
      <c r="L143" s="17">
        <v>0</v>
      </c>
      <c r="M143" s="16" t="s">
        <v>38</v>
      </c>
      <c r="N143" s="16" t="s">
        <v>38</v>
      </c>
      <c r="O143" s="16" t="s">
        <v>13</v>
      </c>
      <c r="P143" s="18">
        <v>304</v>
      </c>
      <c r="Q143" s="19">
        <v>1987.79</v>
      </c>
      <c r="R143" s="19">
        <v>1012.26</v>
      </c>
      <c r="S143" s="19">
        <v>170.86</v>
      </c>
      <c r="T143" s="19">
        <v>94.15</v>
      </c>
      <c r="U143" s="19">
        <v>162.18</v>
      </c>
      <c r="V143" s="42">
        <v>214.78</v>
      </c>
      <c r="W143" s="86">
        <f t="shared" si="20"/>
        <v>3642.0200000000004</v>
      </c>
      <c r="X143" s="89"/>
      <c r="Y143" s="86">
        <f t="shared" si="21"/>
        <v>3642.0200000000004</v>
      </c>
    </row>
    <row r="144" spans="1:25" ht="27" hidden="1" customHeight="1">
      <c r="A144" s="14" t="s">
        <v>46</v>
      </c>
      <c r="B144" s="15" t="s">
        <v>45</v>
      </c>
      <c r="C144" s="16" t="s">
        <v>640</v>
      </c>
      <c r="D144" s="16" t="s">
        <v>800</v>
      </c>
      <c r="E144" s="15">
        <v>506055</v>
      </c>
      <c r="F144" s="17">
        <v>253</v>
      </c>
      <c r="G144" s="17">
        <v>0</v>
      </c>
      <c r="H144" s="17">
        <v>0</v>
      </c>
      <c r="I144" s="17">
        <v>158</v>
      </c>
      <c r="J144" s="17">
        <v>475</v>
      </c>
      <c r="K144" s="17">
        <v>0</v>
      </c>
      <c r="L144" s="17">
        <v>0</v>
      </c>
      <c r="M144" s="16" t="s">
        <v>38</v>
      </c>
      <c r="N144" s="16" t="s">
        <v>38</v>
      </c>
      <c r="O144" s="16" t="s">
        <v>13</v>
      </c>
      <c r="P144" s="18">
        <v>633</v>
      </c>
      <c r="Q144" s="19">
        <v>2372.2199999999998</v>
      </c>
      <c r="R144" s="19">
        <v>1208.03</v>
      </c>
      <c r="S144" s="19">
        <v>203.9</v>
      </c>
      <c r="T144" s="19">
        <v>112.36</v>
      </c>
      <c r="U144" s="19">
        <v>193.55</v>
      </c>
      <c r="V144" s="42">
        <v>256.32</v>
      </c>
      <c r="W144" s="86">
        <f t="shared" si="20"/>
        <v>4346.38</v>
      </c>
      <c r="X144" s="89"/>
      <c r="Y144" s="86">
        <f t="shared" si="21"/>
        <v>4346.38</v>
      </c>
    </row>
    <row r="145" spans="1:25" ht="27" hidden="1" customHeight="1">
      <c r="A145" s="14" t="s">
        <v>46</v>
      </c>
      <c r="B145" s="15" t="s">
        <v>45</v>
      </c>
      <c r="C145" s="16" t="s">
        <v>640</v>
      </c>
      <c r="D145" s="16" t="s">
        <v>909</v>
      </c>
      <c r="E145" s="15">
        <v>506056</v>
      </c>
      <c r="F145" s="17">
        <v>481</v>
      </c>
      <c r="G145" s="17">
        <v>0</v>
      </c>
      <c r="H145" s="17">
        <v>0</v>
      </c>
      <c r="I145" s="17">
        <v>234</v>
      </c>
      <c r="J145" s="17">
        <v>0</v>
      </c>
      <c r="K145" s="17">
        <v>0</v>
      </c>
      <c r="L145" s="17">
        <v>0</v>
      </c>
      <c r="M145" s="16" t="s">
        <v>38</v>
      </c>
      <c r="N145" s="16" t="s">
        <v>38</v>
      </c>
      <c r="O145" s="16" t="s">
        <v>13</v>
      </c>
      <c r="P145" s="18">
        <v>234</v>
      </c>
      <c r="Q145" s="19">
        <v>4510.03</v>
      </c>
      <c r="R145" s="19">
        <v>2296.69</v>
      </c>
      <c r="S145" s="19">
        <v>387.66</v>
      </c>
      <c r="T145" s="19">
        <v>213.61</v>
      </c>
      <c r="U145" s="19">
        <v>367.97</v>
      </c>
      <c r="V145" s="42">
        <v>487.31</v>
      </c>
      <c r="W145" s="86">
        <f t="shared" si="20"/>
        <v>8263.2699999999986</v>
      </c>
      <c r="X145" s="89"/>
      <c r="Y145" s="86">
        <f t="shared" si="21"/>
        <v>8263.2699999999986</v>
      </c>
    </row>
    <row r="146" spans="1:25" ht="27" hidden="1" customHeight="1">
      <c r="A146" s="14" t="s">
        <v>46</v>
      </c>
      <c r="B146" s="15" t="s">
        <v>45</v>
      </c>
      <c r="C146" s="16" t="s">
        <v>646</v>
      </c>
      <c r="D146" s="16" t="s">
        <v>910</v>
      </c>
      <c r="E146" s="15">
        <v>506057</v>
      </c>
      <c r="F146" s="17">
        <v>397</v>
      </c>
      <c r="G146" s="17">
        <v>0</v>
      </c>
      <c r="H146" s="17">
        <v>0</v>
      </c>
      <c r="I146" s="17">
        <v>495</v>
      </c>
      <c r="J146" s="17">
        <v>0</v>
      </c>
      <c r="K146" s="17">
        <v>0</v>
      </c>
      <c r="L146" s="17">
        <v>0</v>
      </c>
      <c r="M146" s="16" t="s">
        <v>38</v>
      </c>
      <c r="N146" s="16" t="s">
        <v>38</v>
      </c>
      <c r="O146" s="16" t="s">
        <v>13</v>
      </c>
      <c r="P146" s="18">
        <v>495</v>
      </c>
      <c r="Q146" s="19">
        <v>3722.41</v>
      </c>
      <c r="R146" s="19">
        <v>1895.61</v>
      </c>
      <c r="S146" s="19">
        <v>319.95999999999998</v>
      </c>
      <c r="T146" s="19">
        <v>176.31</v>
      </c>
      <c r="U146" s="19">
        <v>303.70999999999998</v>
      </c>
      <c r="V146" s="42">
        <v>402.21</v>
      </c>
      <c r="W146" s="86">
        <f t="shared" si="20"/>
        <v>6820.21</v>
      </c>
      <c r="X146" s="89"/>
      <c r="Y146" s="86">
        <f t="shared" si="21"/>
        <v>6820.21</v>
      </c>
    </row>
    <row r="147" spans="1:25" ht="27" hidden="1" customHeight="1">
      <c r="A147" s="14" t="s">
        <v>46</v>
      </c>
      <c r="B147" s="15" t="s">
        <v>45</v>
      </c>
      <c r="C147" s="16" t="s">
        <v>646</v>
      </c>
      <c r="D147" s="16" t="s">
        <v>911</v>
      </c>
      <c r="E147" s="15">
        <v>506058</v>
      </c>
      <c r="F147" s="17">
        <v>851</v>
      </c>
      <c r="G147" s="17">
        <v>0</v>
      </c>
      <c r="H147" s="17">
        <v>0</v>
      </c>
      <c r="I147" s="17">
        <v>90</v>
      </c>
      <c r="J147" s="17">
        <v>0</v>
      </c>
      <c r="K147" s="17">
        <v>0</v>
      </c>
      <c r="L147" s="17">
        <v>0</v>
      </c>
      <c r="M147" s="16" t="s">
        <v>38</v>
      </c>
      <c r="N147" s="16" t="s">
        <v>38</v>
      </c>
      <c r="O147" s="16" t="s">
        <v>13</v>
      </c>
      <c r="P147" s="18">
        <v>90</v>
      </c>
      <c r="Q147" s="19">
        <v>7979.28</v>
      </c>
      <c r="R147" s="19">
        <v>4063.38</v>
      </c>
      <c r="S147" s="19">
        <v>685.86</v>
      </c>
      <c r="T147" s="19">
        <v>377.92</v>
      </c>
      <c r="U147" s="19">
        <v>651.02</v>
      </c>
      <c r="V147" s="42">
        <v>862.16</v>
      </c>
      <c r="W147" s="86">
        <f t="shared" si="20"/>
        <v>14619.62</v>
      </c>
      <c r="X147" s="89"/>
      <c r="Y147" s="86">
        <f t="shared" si="21"/>
        <v>14619.62</v>
      </c>
    </row>
    <row r="148" spans="1:25" ht="27" hidden="1" customHeight="1">
      <c r="A148" s="14" t="s">
        <v>46</v>
      </c>
      <c r="B148" s="15" t="s">
        <v>45</v>
      </c>
      <c r="C148" s="16" t="s">
        <v>640</v>
      </c>
      <c r="D148" s="16" t="s">
        <v>779</v>
      </c>
      <c r="E148" s="15">
        <v>506060</v>
      </c>
      <c r="F148" s="17">
        <v>154</v>
      </c>
      <c r="G148" s="17">
        <v>0</v>
      </c>
      <c r="H148" s="17">
        <v>0</v>
      </c>
      <c r="I148" s="17">
        <v>11</v>
      </c>
      <c r="J148" s="17">
        <v>76</v>
      </c>
      <c r="K148" s="17">
        <v>0</v>
      </c>
      <c r="L148" s="17">
        <v>0</v>
      </c>
      <c r="M148" s="16" t="s">
        <v>38</v>
      </c>
      <c r="N148" s="16" t="s">
        <v>38</v>
      </c>
      <c r="O148" s="16" t="s">
        <v>13</v>
      </c>
      <c r="P148" s="18">
        <v>87</v>
      </c>
      <c r="Q148" s="19">
        <v>1443.96</v>
      </c>
      <c r="R148" s="19">
        <v>735.32</v>
      </c>
      <c r="S148" s="19">
        <v>124.12</v>
      </c>
      <c r="T148" s="19">
        <v>68.39</v>
      </c>
      <c r="U148" s="19">
        <v>117.81</v>
      </c>
      <c r="V148" s="42">
        <v>156.02000000000001</v>
      </c>
      <c r="W148" s="86">
        <f t="shared" si="20"/>
        <v>2645.62</v>
      </c>
      <c r="X148" s="89"/>
      <c r="Y148" s="86">
        <f t="shared" si="21"/>
        <v>2645.62</v>
      </c>
    </row>
    <row r="149" spans="1:25" ht="27" hidden="1" customHeight="1">
      <c r="A149" s="14" t="s">
        <v>46</v>
      </c>
      <c r="B149" s="15" t="s">
        <v>45</v>
      </c>
      <c r="C149" s="16" t="s">
        <v>646</v>
      </c>
      <c r="D149" s="16" t="s">
        <v>912</v>
      </c>
      <c r="E149" s="15">
        <v>506059</v>
      </c>
      <c r="F149" s="17">
        <v>271</v>
      </c>
      <c r="G149" s="17">
        <v>0</v>
      </c>
      <c r="H149" s="17">
        <v>0</v>
      </c>
      <c r="I149" s="17">
        <v>265</v>
      </c>
      <c r="J149" s="17">
        <v>292</v>
      </c>
      <c r="K149" s="17">
        <v>0</v>
      </c>
      <c r="L149" s="17">
        <v>0</v>
      </c>
      <c r="M149" s="16" t="s">
        <v>38</v>
      </c>
      <c r="N149" s="16" t="s">
        <v>38</v>
      </c>
      <c r="O149" s="16" t="s">
        <v>281</v>
      </c>
      <c r="P149" s="18">
        <v>557</v>
      </c>
      <c r="Q149" s="19">
        <v>2540.9899999999998</v>
      </c>
      <c r="R149" s="19">
        <v>1293.98</v>
      </c>
      <c r="S149" s="19">
        <v>218.41</v>
      </c>
      <c r="T149" s="19">
        <v>120.35</v>
      </c>
      <c r="U149" s="19">
        <v>207.32</v>
      </c>
      <c r="V149" s="42">
        <v>274.55</v>
      </c>
      <c r="W149" s="86">
        <f t="shared" si="20"/>
        <v>4655.5999999999995</v>
      </c>
      <c r="X149" s="89"/>
      <c r="Y149" s="86">
        <f t="shared" si="21"/>
        <v>4655.5999999999995</v>
      </c>
    </row>
    <row r="150" spans="1:25" ht="27" hidden="1" customHeight="1">
      <c r="A150" s="14" t="s">
        <v>46</v>
      </c>
      <c r="B150" s="15" t="s">
        <v>45</v>
      </c>
      <c r="C150" s="16" t="s">
        <v>640</v>
      </c>
      <c r="D150" s="16" t="s">
        <v>913</v>
      </c>
      <c r="E150" s="15">
        <v>506129</v>
      </c>
      <c r="F150" s="17">
        <v>223</v>
      </c>
      <c r="G150" s="17">
        <v>0</v>
      </c>
      <c r="H150" s="17">
        <v>0</v>
      </c>
      <c r="I150" s="17">
        <v>0</v>
      </c>
      <c r="J150" s="17">
        <v>797</v>
      </c>
      <c r="K150" s="17">
        <v>0</v>
      </c>
      <c r="L150" s="17">
        <v>0</v>
      </c>
      <c r="M150" s="16" t="s">
        <v>38</v>
      </c>
      <c r="N150" s="16" t="s">
        <v>38</v>
      </c>
      <c r="O150" s="16" t="s">
        <v>281</v>
      </c>
      <c r="P150" s="18">
        <v>797</v>
      </c>
      <c r="Q150" s="19">
        <v>2090.9299999999998</v>
      </c>
      <c r="R150" s="19">
        <v>1064.79</v>
      </c>
      <c r="S150" s="19">
        <v>179.73</v>
      </c>
      <c r="T150" s="19">
        <v>99.03</v>
      </c>
      <c r="U150" s="19">
        <v>170.6</v>
      </c>
      <c r="V150" s="42">
        <v>225.92</v>
      </c>
      <c r="W150" s="86">
        <f t="shared" si="20"/>
        <v>3831</v>
      </c>
      <c r="X150" s="89"/>
      <c r="Y150" s="86">
        <f t="shared" si="21"/>
        <v>3831</v>
      </c>
    </row>
    <row r="151" spans="1:25" ht="27" hidden="1" customHeight="1">
      <c r="A151" s="14" t="s">
        <v>46</v>
      </c>
      <c r="B151" s="15" t="s">
        <v>45</v>
      </c>
      <c r="C151" s="16" t="s">
        <v>640</v>
      </c>
      <c r="D151" s="16" t="s">
        <v>914</v>
      </c>
      <c r="E151" s="15">
        <v>506061</v>
      </c>
      <c r="F151" s="17">
        <v>293</v>
      </c>
      <c r="G151" s="17">
        <v>0</v>
      </c>
      <c r="H151" s="17">
        <v>0</v>
      </c>
      <c r="I151" s="17">
        <v>234</v>
      </c>
      <c r="J151" s="17">
        <v>950</v>
      </c>
      <c r="K151" s="17">
        <v>0</v>
      </c>
      <c r="L151" s="17">
        <v>0</v>
      </c>
      <c r="M151" s="16" t="s">
        <v>38</v>
      </c>
      <c r="N151" s="16" t="s">
        <v>38</v>
      </c>
      <c r="O151" s="16" t="s">
        <v>13</v>
      </c>
      <c r="P151" s="18">
        <v>1184</v>
      </c>
      <c r="Q151" s="19">
        <v>2747.27</v>
      </c>
      <c r="R151" s="19">
        <v>1399.02</v>
      </c>
      <c r="S151" s="19">
        <v>236.14</v>
      </c>
      <c r="T151" s="19">
        <v>130.12</v>
      </c>
      <c r="U151" s="19">
        <v>224.15</v>
      </c>
      <c r="V151" s="42">
        <v>296.83999999999997</v>
      </c>
      <c r="W151" s="86">
        <f t="shared" si="20"/>
        <v>5033.54</v>
      </c>
      <c r="X151" s="89"/>
      <c r="Y151" s="86">
        <f t="shared" si="21"/>
        <v>5033.54</v>
      </c>
    </row>
    <row r="152" spans="1:25" ht="27" hidden="1" customHeight="1">
      <c r="A152" s="14" t="s">
        <v>46</v>
      </c>
      <c r="B152" s="15" t="s">
        <v>45</v>
      </c>
      <c r="C152" s="16" t="s">
        <v>640</v>
      </c>
      <c r="D152" s="16" t="s">
        <v>915</v>
      </c>
      <c r="E152" s="15">
        <v>506159</v>
      </c>
      <c r="F152" s="17">
        <v>79</v>
      </c>
      <c r="G152" s="17">
        <v>0</v>
      </c>
      <c r="H152" s="17">
        <v>0</v>
      </c>
      <c r="I152" s="17">
        <v>356</v>
      </c>
      <c r="J152" s="17">
        <v>0</v>
      </c>
      <c r="K152" s="17">
        <v>0</v>
      </c>
      <c r="L152" s="17">
        <v>0</v>
      </c>
      <c r="M152" s="16" t="s">
        <v>38</v>
      </c>
      <c r="N152" s="16" t="s">
        <v>38</v>
      </c>
      <c r="O152" s="16" t="s">
        <v>13</v>
      </c>
      <c r="P152" s="18">
        <v>356</v>
      </c>
      <c r="Q152" s="19">
        <v>740.73</v>
      </c>
      <c r="R152" s="19">
        <v>377.21</v>
      </c>
      <c r="S152" s="19">
        <v>63.67</v>
      </c>
      <c r="T152" s="19">
        <v>35.08</v>
      </c>
      <c r="U152" s="19">
        <v>60.44</v>
      </c>
      <c r="V152" s="42">
        <v>80.040000000000006</v>
      </c>
      <c r="W152" s="86">
        <f t="shared" si="20"/>
        <v>1357.17</v>
      </c>
      <c r="X152" s="89"/>
      <c r="Y152" s="86">
        <f t="shared" si="21"/>
        <v>1357.17</v>
      </c>
    </row>
    <row r="153" spans="1:25" ht="27" hidden="1" customHeight="1">
      <c r="A153" s="14" t="s">
        <v>46</v>
      </c>
      <c r="B153" s="15" t="s">
        <v>45</v>
      </c>
      <c r="C153" s="16" t="s">
        <v>646</v>
      </c>
      <c r="D153" s="16" t="s">
        <v>916</v>
      </c>
      <c r="E153" s="15">
        <v>506062</v>
      </c>
      <c r="F153" s="17">
        <v>236</v>
      </c>
      <c r="G153" s="17">
        <v>0</v>
      </c>
      <c r="H153" s="17">
        <v>0</v>
      </c>
      <c r="I153" s="17">
        <v>167</v>
      </c>
      <c r="J153" s="17">
        <v>0</v>
      </c>
      <c r="K153" s="17">
        <v>0</v>
      </c>
      <c r="L153" s="17">
        <v>0</v>
      </c>
      <c r="M153" s="16" t="s">
        <v>38</v>
      </c>
      <c r="N153" s="16" t="s">
        <v>38</v>
      </c>
      <c r="O153" s="16" t="s">
        <v>13</v>
      </c>
      <c r="P153" s="18">
        <v>167</v>
      </c>
      <c r="Q153" s="19">
        <v>2212.8200000000002</v>
      </c>
      <c r="R153" s="19">
        <v>1126.8599999999999</v>
      </c>
      <c r="S153" s="19">
        <v>190.2</v>
      </c>
      <c r="T153" s="19">
        <v>104.81</v>
      </c>
      <c r="U153" s="19">
        <v>180.54</v>
      </c>
      <c r="V153" s="42">
        <v>239.1</v>
      </c>
      <c r="W153" s="86">
        <f t="shared" si="20"/>
        <v>4054.33</v>
      </c>
      <c r="X153" s="89"/>
      <c r="Y153" s="86">
        <f t="shared" si="21"/>
        <v>4054.33</v>
      </c>
    </row>
    <row r="154" spans="1:25" ht="27" hidden="1" customHeight="1">
      <c r="A154" s="14" t="s">
        <v>46</v>
      </c>
      <c r="B154" s="15" t="s">
        <v>45</v>
      </c>
      <c r="C154" s="16" t="s">
        <v>646</v>
      </c>
      <c r="D154" s="16" t="s">
        <v>917</v>
      </c>
      <c r="E154" s="15">
        <v>506063</v>
      </c>
      <c r="F154" s="17">
        <v>893</v>
      </c>
      <c r="G154" s="17">
        <v>0</v>
      </c>
      <c r="H154" s="17">
        <v>0</v>
      </c>
      <c r="I154" s="17">
        <v>564</v>
      </c>
      <c r="J154" s="17">
        <v>0</v>
      </c>
      <c r="K154" s="17">
        <v>0</v>
      </c>
      <c r="L154" s="17">
        <v>0</v>
      </c>
      <c r="M154" s="16" t="s">
        <v>38</v>
      </c>
      <c r="N154" s="16" t="s">
        <v>38</v>
      </c>
      <c r="O154" s="16" t="s">
        <v>13</v>
      </c>
      <c r="P154" s="18">
        <v>564</v>
      </c>
      <c r="Q154" s="19">
        <v>8373.09</v>
      </c>
      <c r="R154" s="19">
        <v>4263.92</v>
      </c>
      <c r="S154" s="19">
        <v>719.71</v>
      </c>
      <c r="T154" s="19">
        <v>396.58</v>
      </c>
      <c r="U154" s="19">
        <v>683.15</v>
      </c>
      <c r="V154" s="42">
        <v>904.71</v>
      </c>
      <c r="W154" s="86">
        <f t="shared" si="20"/>
        <v>15341.16</v>
      </c>
      <c r="X154" s="89"/>
      <c r="Y154" s="86">
        <f t="shared" si="21"/>
        <v>15341.16</v>
      </c>
    </row>
    <row r="155" spans="1:25" ht="27" hidden="1" customHeight="1">
      <c r="A155" s="14" t="s">
        <v>46</v>
      </c>
      <c r="B155" s="15" t="s">
        <v>45</v>
      </c>
      <c r="C155" s="16" t="s">
        <v>675</v>
      </c>
      <c r="D155" s="16" t="s">
        <v>918</v>
      </c>
      <c r="E155" s="15">
        <v>506065</v>
      </c>
      <c r="F155" s="17">
        <v>361</v>
      </c>
      <c r="G155" s="17">
        <v>0</v>
      </c>
      <c r="H155" s="17">
        <v>0</v>
      </c>
      <c r="I155" s="17">
        <v>122</v>
      </c>
      <c r="J155" s="17">
        <v>0</v>
      </c>
      <c r="K155" s="17">
        <v>0</v>
      </c>
      <c r="L155" s="17">
        <v>0</v>
      </c>
      <c r="M155" s="16" t="s">
        <v>38</v>
      </c>
      <c r="N155" s="16" t="s">
        <v>38</v>
      </c>
      <c r="O155" s="16" t="s">
        <v>13</v>
      </c>
      <c r="P155" s="18">
        <v>122</v>
      </c>
      <c r="Q155" s="19">
        <v>3384.87</v>
      </c>
      <c r="R155" s="19">
        <v>1723.71</v>
      </c>
      <c r="S155" s="19">
        <v>290.95</v>
      </c>
      <c r="T155" s="19">
        <v>160.32</v>
      </c>
      <c r="U155" s="19">
        <v>276.17</v>
      </c>
      <c r="V155" s="42">
        <v>365.74</v>
      </c>
      <c r="W155" s="86">
        <f t="shared" si="20"/>
        <v>6201.7599999999993</v>
      </c>
      <c r="X155" s="89"/>
      <c r="Y155" s="86">
        <f t="shared" si="21"/>
        <v>6201.7599999999993</v>
      </c>
    </row>
    <row r="156" spans="1:25" ht="27" hidden="1" customHeight="1">
      <c r="A156" s="14" t="s">
        <v>46</v>
      </c>
      <c r="B156" s="15" t="s">
        <v>45</v>
      </c>
      <c r="C156" s="16" t="s">
        <v>677</v>
      </c>
      <c r="D156" s="16" t="s">
        <v>919</v>
      </c>
      <c r="E156" s="15">
        <v>506066</v>
      </c>
      <c r="F156" s="17">
        <v>426</v>
      </c>
      <c r="G156" s="17">
        <v>0</v>
      </c>
      <c r="H156" s="17">
        <v>0</v>
      </c>
      <c r="I156" s="17">
        <v>197</v>
      </c>
      <c r="J156" s="17">
        <v>104</v>
      </c>
      <c r="K156" s="17">
        <v>0</v>
      </c>
      <c r="L156" s="17">
        <v>0</v>
      </c>
      <c r="M156" s="16" t="s">
        <v>38</v>
      </c>
      <c r="N156" s="16" t="s">
        <v>38</v>
      </c>
      <c r="O156" s="16" t="s">
        <v>13</v>
      </c>
      <c r="P156" s="18">
        <v>301</v>
      </c>
      <c r="Q156" s="19">
        <v>3994.33</v>
      </c>
      <c r="R156" s="19">
        <v>2034.08</v>
      </c>
      <c r="S156" s="19">
        <v>343.33</v>
      </c>
      <c r="T156" s="19">
        <v>189.18</v>
      </c>
      <c r="U156" s="19">
        <v>325.89</v>
      </c>
      <c r="V156" s="42">
        <v>431.59</v>
      </c>
      <c r="W156" s="86">
        <f t="shared" si="20"/>
        <v>7318.4000000000005</v>
      </c>
      <c r="X156" s="89"/>
      <c r="Y156" s="86">
        <f t="shared" si="21"/>
        <v>7318.4000000000005</v>
      </c>
    </row>
    <row r="157" spans="1:25" ht="27" hidden="1" customHeight="1">
      <c r="A157" s="14" t="s">
        <v>46</v>
      </c>
      <c r="B157" s="15" t="s">
        <v>45</v>
      </c>
      <c r="C157" s="16" t="s">
        <v>646</v>
      </c>
      <c r="D157" s="16" t="s">
        <v>920</v>
      </c>
      <c r="E157" s="15">
        <v>506067</v>
      </c>
      <c r="F157" s="17">
        <v>606</v>
      </c>
      <c r="G157" s="17">
        <v>0</v>
      </c>
      <c r="H157" s="17">
        <v>0</v>
      </c>
      <c r="I157" s="17">
        <v>0</v>
      </c>
      <c r="J157" s="17">
        <v>355</v>
      </c>
      <c r="K157" s="17">
        <v>0</v>
      </c>
      <c r="L157" s="17">
        <v>0</v>
      </c>
      <c r="M157" s="16" t="s">
        <v>38</v>
      </c>
      <c r="N157" s="16" t="s">
        <v>38</v>
      </c>
      <c r="O157" s="16" t="s">
        <v>13</v>
      </c>
      <c r="P157" s="18">
        <v>355</v>
      </c>
      <c r="Q157" s="19">
        <v>5682.07</v>
      </c>
      <c r="R157" s="19">
        <v>2893.55</v>
      </c>
      <c r="S157" s="19">
        <v>488.4</v>
      </c>
      <c r="T157" s="19">
        <v>269.12</v>
      </c>
      <c r="U157" s="19">
        <v>463.59</v>
      </c>
      <c r="V157" s="42">
        <v>613.95000000000005</v>
      </c>
      <c r="W157" s="86">
        <f t="shared" si="20"/>
        <v>10410.68</v>
      </c>
      <c r="X157" s="89"/>
      <c r="Y157" s="86">
        <f t="shared" si="21"/>
        <v>10410.68</v>
      </c>
    </row>
    <row r="158" spans="1:25" ht="27" hidden="1" customHeight="1">
      <c r="A158" s="14" t="s">
        <v>46</v>
      </c>
      <c r="B158" s="15" t="s">
        <v>45</v>
      </c>
      <c r="C158" s="16" t="s">
        <v>646</v>
      </c>
      <c r="D158" s="16" t="s">
        <v>921</v>
      </c>
      <c r="E158" s="15">
        <v>506068</v>
      </c>
      <c r="F158" s="17">
        <v>492</v>
      </c>
      <c r="G158" s="17">
        <v>0</v>
      </c>
      <c r="H158" s="17">
        <v>0</v>
      </c>
      <c r="I158" s="17">
        <v>67</v>
      </c>
      <c r="J158" s="17">
        <v>0</v>
      </c>
      <c r="K158" s="17">
        <v>0</v>
      </c>
      <c r="L158" s="17">
        <v>0</v>
      </c>
      <c r="M158" s="16" t="s">
        <v>38</v>
      </c>
      <c r="N158" s="16" t="s">
        <v>38</v>
      </c>
      <c r="O158" s="16" t="s">
        <v>282</v>
      </c>
      <c r="P158" s="18">
        <v>67</v>
      </c>
      <c r="Q158" s="19">
        <v>4613.17</v>
      </c>
      <c r="R158" s="19">
        <v>2349.2199999999998</v>
      </c>
      <c r="S158" s="19">
        <v>396.53</v>
      </c>
      <c r="T158" s="19">
        <v>218.49</v>
      </c>
      <c r="U158" s="19">
        <v>376.38</v>
      </c>
      <c r="V158" s="42">
        <v>498.45</v>
      </c>
      <c r="W158" s="86">
        <f t="shared" si="20"/>
        <v>8452.24</v>
      </c>
      <c r="X158" s="89"/>
      <c r="Y158" s="86">
        <f t="shared" si="21"/>
        <v>8452.24</v>
      </c>
    </row>
    <row r="159" spans="1:25" ht="27" hidden="1" customHeight="1">
      <c r="A159" s="14" t="s">
        <v>46</v>
      </c>
      <c r="B159" s="15" t="s">
        <v>45</v>
      </c>
      <c r="C159" s="16" t="s">
        <v>646</v>
      </c>
      <c r="D159" s="16" t="s">
        <v>922</v>
      </c>
      <c r="E159" s="15">
        <v>506069</v>
      </c>
      <c r="F159" s="17">
        <v>561</v>
      </c>
      <c r="G159" s="17">
        <v>0</v>
      </c>
      <c r="H159" s="17">
        <v>0</v>
      </c>
      <c r="I159" s="17">
        <v>472</v>
      </c>
      <c r="J159" s="17">
        <v>0</v>
      </c>
      <c r="K159" s="17">
        <v>0</v>
      </c>
      <c r="L159" s="17">
        <v>0</v>
      </c>
      <c r="M159" s="16" t="s">
        <v>38</v>
      </c>
      <c r="N159" s="16" t="s">
        <v>38</v>
      </c>
      <c r="O159" s="16" t="s">
        <v>13</v>
      </c>
      <c r="P159" s="18">
        <v>472</v>
      </c>
      <c r="Q159" s="19">
        <v>5260.14</v>
      </c>
      <c r="R159" s="19">
        <v>2678.68</v>
      </c>
      <c r="S159" s="19">
        <v>452.14</v>
      </c>
      <c r="T159" s="19">
        <v>249.14</v>
      </c>
      <c r="U159" s="19">
        <v>429.17</v>
      </c>
      <c r="V159" s="42">
        <v>568.36</v>
      </c>
      <c r="W159" s="86">
        <f t="shared" si="20"/>
        <v>9637.6299999999992</v>
      </c>
      <c r="X159" s="89"/>
      <c r="Y159" s="86">
        <f t="shared" si="21"/>
        <v>9637.6299999999992</v>
      </c>
    </row>
    <row r="160" spans="1:25" ht="27" hidden="1" customHeight="1">
      <c r="A160" s="14" t="s">
        <v>46</v>
      </c>
      <c r="B160" s="15" t="s">
        <v>45</v>
      </c>
      <c r="C160" s="16" t="s">
        <v>640</v>
      </c>
      <c r="D160" s="16" t="s">
        <v>923</v>
      </c>
      <c r="E160" s="15">
        <v>506071</v>
      </c>
      <c r="F160" s="17">
        <v>546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6" t="s">
        <v>38</v>
      </c>
      <c r="N160" s="16" t="s">
        <v>38</v>
      </c>
      <c r="O160" s="16" t="s">
        <v>13</v>
      </c>
      <c r="P160" s="18">
        <v>0</v>
      </c>
      <c r="Q160" s="19">
        <v>5119.49</v>
      </c>
      <c r="R160" s="19">
        <v>2607.06</v>
      </c>
      <c r="S160" s="19">
        <v>440.05</v>
      </c>
      <c r="T160" s="19">
        <v>242.48</v>
      </c>
      <c r="U160" s="19">
        <v>417.69</v>
      </c>
      <c r="V160" s="42">
        <v>553.16</v>
      </c>
      <c r="W160" s="86">
        <f t="shared" si="20"/>
        <v>9379.93</v>
      </c>
      <c r="X160" s="89"/>
      <c r="Y160" s="86">
        <f t="shared" si="21"/>
        <v>9379.93</v>
      </c>
    </row>
    <row r="161" spans="1:25" ht="27" hidden="1" customHeight="1">
      <c r="A161" s="14" t="s">
        <v>46</v>
      </c>
      <c r="B161" s="15" t="s">
        <v>45</v>
      </c>
      <c r="C161" s="16" t="s">
        <v>646</v>
      </c>
      <c r="D161" s="16" t="s">
        <v>924</v>
      </c>
      <c r="E161" s="15">
        <v>506072</v>
      </c>
      <c r="F161" s="17">
        <v>444</v>
      </c>
      <c r="G161" s="17">
        <v>0</v>
      </c>
      <c r="H161" s="17">
        <v>0</v>
      </c>
      <c r="I161" s="17">
        <v>234</v>
      </c>
      <c r="J161" s="17">
        <v>0</v>
      </c>
      <c r="K161" s="17">
        <v>0</v>
      </c>
      <c r="L161" s="17">
        <v>0</v>
      </c>
      <c r="M161" s="16" t="s">
        <v>38</v>
      </c>
      <c r="N161" s="16" t="s">
        <v>38</v>
      </c>
      <c r="O161" s="16" t="s">
        <v>13</v>
      </c>
      <c r="P161" s="18">
        <v>234</v>
      </c>
      <c r="Q161" s="19">
        <v>4163.1000000000004</v>
      </c>
      <c r="R161" s="19">
        <v>2120.02</v>
      </c>
      <c r="S161" s="19">
        <v>357.84</v>
      </c>
      <c r="T161" s="19">
        <v>197.18</v>
      </c>
      <c r="U161" s="19">
        <v>339.66</v>
      </c>
      <c r="V161" s="42">
        <v>449.82</v>
      </c>
      <c r="W161" s="86">
        <f t="shared" si="20"/>
        <v>7627.6200000000008</v>
      </c>
      <c r="X161" s="89"/>
      <c r="Y161" s="86">
        <f t="shared" si="21"/>
        <v>7627.6200000000008</v>
      </c>
    </row>
    <row r="162" spans="1:25" ht="27" hidden="1" customHeight="1">
      <c r="A162" s="14" t="s">
        <v>46</v>
      </c>
      <c r="B162" s="15" t="s">
        <v>45</v>
      </c>
      <c r="C162" s="16" t="s">
        <v>646</v>
      </c>
      <c r="D162" s="16" t="s">
        <v>925</v>
      </c>
      <c r="E162" s="15">
        <v>506124</v>
      </c>
      <c r="F162" s="17">
        <v>464</v>
      </c>
      <c r="G162" s="17">
        <v>0</v>
      </c>
      <c r="H162" s="17">
        <v>0</v>
      </c>
      <c r="I162" s="17">
        <v>174</v>
      </c>
      <c r="J162" s="17">
        <v>0</v>
      </c>
      <c r="K162" s="17">
        <v>0</v>
      </c>
      <c r="L162" s="17">
        <v>0</v>
      </c>
      <c r="M162" s="16" t="s">
        <v>38</v>
      </c>
      <c r="N162" s="16" t="s">
        <v>38</v>
      </c>
      <c r="O162" s="16" t="s">
        <v>13</v>
      </c>
      <c r="P162" s="18">
        <v>174</v>
      </c>
      <c r="Q162" s="19">
        <v>4350.63</v>
      </c>
      <c r="R162" s="19">
        <v>2215.52</v>
      </c>
      <c r="S162" s="19">
        <v>373.96</v>
      </c>
      <c r="T162" s="19">
        <v>206.06</v>
      </c>
      <c r="U162" s="19">
        <v>354.96</v>
      </c>
      <c r="V162" s="42">
        <v>470.09</v>
      </c>
      <c r="W162" s="86">
        <f t="shared" si="20"/>
        <v>7971.22</v>
      </c>
      <c r="X162" s="89"/>
      <c r="Y162" s="86">
        <f t="shared" si="21"/>
        <v>7971.22</v>
      </c>
    </row>
    <row r="163" spans="1:25" ht="27" hidden="1" customHeight="1">
      <c r="A163" s="14" t="s">
        <v>46</v>
      </c>
      <c r="B163" s="15" t="s">
        <v>45</v>
      </c>
      <c r="C163" s="16" t="s">
        <v>646</v>
      </c>
      <c r="D163" s="16" t="s">
        <v>803</v>
      </c>
      <c r="E163" s="15">
        <v>506075</v>
      </c>
      <c r="F163" s="17">
        <v>415</v>
      </c>
      <c r="G163" s="17">
        <v>0</v>
      </c>
      <c r="H163" s="17">
        <v>0</v>
      </c>
      <c r="I163" s="17">
        <v>362</v>
      </c>
      <c r="J163" s="17">
        <v>184</v>
      </c>
      <c r="K163" s="17">
        <v>0</v>
      </c>
      <c r="L163" s="17">
        <v>0</v>
      </c>
      <c r="M163" s="16" t="s">
        <v>38</v>
      </c>
      <c r="N163" s="16" t="s">
        <v>38</v>
      </c>
      <c r="O163" s="16" t="s">
        <v>13</v>
      </c>
      <c r="P163" s="18">
        <v>546</v>
      </c>
      <c r="Q163" s="19">
        <v>3891.19</v>
      </c>
      <c r="R163" s="19">
        <v>1981.55</v>
      </c>
      <c r="S163" s="19">
        <v>334.47</v>
      </c>
      <c r="T163" s="19">
        <v>184.3</v>
      </c>
      <c r="U163" s="19">
        <v>317.48</v>
      </c>
      <c r="V163" s="42">
        <v>420.44</v>
      </c>
      <c r="W163" s="86">
        <f t="shared" si="20"/>
        <v>7129.4299999999994</v>
      </c>
      <c r="X163" s="89"/>
      <c r="Y163" s="86">
        <f t="shared" si="21"/>
        <v>7129.4299999999994</v>
      </c>
    </row>
    <row r="164" spans="1:25" ht="27" hidden="1" customHeight="1">
      <c r="A164" s="14" t="s">
        <v>46</v>
      </c>
      <c r="B164" s="15" t="s">
        <v>45</v>
      </c>
      <c r="C164" s="16" t="s">
        <v>640</v>
      </c>
      <c r="D164" s="16" t="s">
        <v>926</v>
      </c>
      <c r="E164" s="15">
        <v>506079</v>
      </c>
      <c r="F164" s="17">
        <v>260</v>
      </c>
      <c r="G164" s="17">
        <v>0</v>
      </c>
      <c r="H164" s="17">
        <v>0</v>
      </c>
      <c r="I164" s="17">
        <v>157</v>
      </c>
      <c r="J164" s="17">
        <v>728</v>
      </c>
      <c r="K164" s="17">
        <v>0</v>
      </c>
      <c r="L164" s="17">
        <v>0</v>
      </c>
      <c r="M164" s="16" t="s">
        <v>38</v>
      </c>
      <c r="N164" s="16" t="s">
        <v>38</v>
      </c>
      <c r="O164" s="16" t="s">
        <v>13</v>
      </c>
      <c r="P164" s="18">
        <v>885</v>
      </c>
      <c r="Q164" s="19">
        <v>2437.85</v>
      </c>
      <c r="R164" s="19">
        <v>1241.46</v>
      </c>
      <c r="S164" s="19">
        <v>209.55</v>
      </c>
      <c r="T164" s="19">
        <v>115.46</v>
      </c>
      <c r="U164" s="19">
        <v>198.9</v>
      </c>
      <c r="V164" s="42">
        <v>263.41000000000003</v>
      </c>
      <c r="W164" s="86">
        <f t="shared" si="20"/>
        <v>4466.63</v>
      </c>
      <c r="X164" s="89"/>
      <c r="Y164" s="86">
        <f t="shared" si="21"/>
        <v>4466.63</v>
      </c>
    </row>
    <row r="165" spans="1:25" ht="27" hidden="1" customHeight="1">
      <c r="A165" s="14" t="s">
        <v>46</v>
      </c>
      <c r="B165" s="15" t="s">
        <v>45</v>
      </c>
      <c r="C165" s="16" t="s">
        <v>677</v>
      </c>
      <c r="D165" s="16" t="s">
        <v>926</v>
      </c>
      <c r="E165" s="15">
        <v>506080</v>
      </c>
      <c r="F165" s="17">
        <v>493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130</v>
      </c>
      <c r="M165" s="16" t="s">
        <v>38</v>
      </c>
      <c r="N165" s="16" t="s">
        <v>38</v>
      </c>
      <c r="O165" s="16" t="s">
        <v>13</v>
      </c>
      <c r="P165" s="18">
        <v>130</v>
      </c>
      <c r="Q165" s="19">
        <v>4622.55</v>
      </c>
      <c r="R165" s="19">
        <v>2353.9899999999998</v>
      </c>
      <c r="S165" s="19">
        <v>397.33</v>
      </c>
      <c r="T165" s="19">
        <v>218.94</v>
      </c>
      <c r="U165" s="19">
        <v>377.15</v>
      </c>
      <c r="V165" s="42">
        <v>499.47</v>
      </c>
      <c r="W165" s="86">
        <f t="shared" si="20"/>
        <v>8469.4299999999985</v>
      </c>
      <c r="X165" s="89"/>
      <c r="Y165" s="86">
        <f t="shared" si="21"/>
        <v>8469.4299999999985</v>
      </c>
    </row>
    <row r="166" spans="1:25" ht="27" hidden="1" customHeight="1">
      <c r="A166" s="14" t="s">
        <v>46</v>
      </c>
      <c r="B166" s="15" t="s">
        <v>45</v>
      </c>
      <c r="C166" s="16" t="s">
        <v>640</v>
      </c>
      <c r="D166" s="16" t="s">
        <v>927</v>
      </c>
      <c r="E166" s="15">
        <v>506122</v>
      </c>
      <c r="F166" s="17">
        <v>213</v>
      </c>
      <c r="G166" s="17">
        <v>0</v>
      </c>
      <c r="H166" s="17">
        <v>0</v>
      </c>
      <c r="I166" s="17">
        <v>203</v>
      </c>
      <c r="J166" s="17">
        <v>0</v>
      </c>
      <c r="K166" s="17">
        <v>0</v>
      </c>
      <c r="L166" s="17">
        <v>0</v>
      </c>
      <c r="M166" s="16" t="s">
        <v>38</v>
      </c>
      <c r="N166" s="16" t="s">
        <v>38</v>
      </c>
      <c r="O166" s="16" t="s">
        <v>13</v>
      </c>
      <c r="P166" s="18">
        <v>203</v>
      </c>
      <c r="Q166" s="19">
        <v>1997.16</v>
      </c>
      <c r="R166" s="19">
        <v>1017.04</v>
      </c>
      <c r="S166" s="19">
        <v>171.67</v>
      </c>
      <c r="T166" s="19">
        <v>94.59</v>
      </c>
      <c r="U166" s="19">
        <v>162.94999999999999</v>
      </c>
      <c r="V166" s="42">
        <v>215.79</v>
      </c>
      <c r="W166" s="86">
        <f t="shared" si="20"/>
        <v>3659.2</v>
      </c>
      <c r="X166" s="89"/>
      <c r="Y166" s="86">
        <f t="shared" si="21"/>
        <v>3659.2</v>
      </c>
    </row>
    <row r="167" spans="1:25" ht="27" hidden="1" customHeight="1">
      <c r="A167" s="14" t="s">
        <v>46</v>
      </c>
      <c r="B167" s="15" t="s">
        <v>45</v>
      </c>
      <c r="C167" s="16" t="s">
        <v>640</v>
      </c>
      <c r="D167" s="16" t="s">
        <v>928</v>
      </c>
      <c r="E167" s="15">
        <v>506087</v>
      </c>
      <c r="F167" s="17">
        <v>238</v>
      </c>
      <c r="G167" s="17">
        <v>0</v>
      </c>
      <c r="H167" s="17">
        <v>0</v>
      </c>
      <c r="I167" s="17">
        <v>298</v>
      </c>
      <c r="J167" s="17">
        <v>0</v>
      </c>
      <c r="K167" s="17">
        <v>0</v>
      </c>
      <c r="L167" s="17">
        <v>0</v>
      </c>
      <c r="M167" s="16" t="s">
        <v>38</v>
      </c>
      <c r="N167" s="16" t="s">
        <v>38</v>
      </c>
      <c r="O167" s="16" t="s">
        <v>13</v>
      </c>
      <c r="P167" s="18">
        <v>298</v>
      </c>
      <c r="Q167" s="19">
        <v>2231.5700000000002</v>
      </c>
      <c r="R167" s="19">
        <v>1136.4100000000001</v>
      </c>
      <c r="S167" s="19">
        <v>191.82</v>
      </c>
      <c r="T167" s="19">
        <v>105.69</v>
      </c>
      <c r="U167" s="19">
        <v>182.07</v>
      </c>
      <c r="V167" s="42">
        <v>241.12</v>
      </c>
      <c r="W167" s="86">
        <f t="shared" ref="W167:W189" si="22">SUM(Q167:V167)</f>
        <v>4088.6800000000007</v>
      </c>
      <c r="X167" s="89"/>
      <c r="Y167" s="86">
        <f t="shared" ref="Y167:Y189" si="23">SUM(W167:X167)</f>
        <v>4088.6800000000007</v>
      </c>
    </row>
    <row r="168" spans="1:25" ht="27" hidden="1" customHeight="1">
      <c r="A168" s="14" t="s">
        <v>46</v>
      </c>
      <c r="B168" s="15" t="s">
        <v>45</v>
      </c>
      <c r="C168" s="16" t="s">
        <v>646</v>
      </c>
      <c r="D168" s="16" t="s">
        <v>812</v>
      </c>
      <c r="E168" s="15">
        <v>506089</v>
      </c>
      <c r="F168" s="17">
        <v>251</v>
      </c>
      <c r="G168" s="17">
        <v>0</v>
      </c>
      <c r="H168" s="17">
        <v>0</v>
      </c>
      <c r="I168" s="17">
        <v>186</v>
      </c>
      <c r="J168" s="17">
        <v>0</v>
      </c>
      <c r="K168" s="17">
        <v>0</v>
      </c>
      <c r="L168" s="17">
        <v>0</v>
      </c>
      <c r="M168" s="16" t="s">
        <v>38</v>
      </c>
      <c r="N168" s="16" t="s">
        <v>38</v>
      </c>
      <c r="O168" s="16" t="s">
        <v>13</v>
      </c>
      <c r="P168" s="18">
        <v>186</v>
      </c>
      <c r="Q168" s="19">
        <v>2353.4699999999998</v>
      </c>
      <c r="R168" s="19">
        <v>1198.48</v>
      </c>
      <c r="S168" s="19">
        <v>202.29</v>
      </c>
      <c r="T168" s="19">
        <v>111.47</v>
      </c>
      <c r="U168" s="19">
        <v>192.02</v>
      </c>
      <c r="V168" s="42">
        <v>254.29</v>
      </c>
      <c r="W168" s="86">
        <f t="shared" si="22"/>
        <v>4312.0199999999995</v>
      </c>
      <c r="X168" s="89"/>
      <c r="Y168" s="86">
        <f t="shared" si="23"/>
        <v>4312.0199999999995</v>
      </c>
    </row>
    <row r="169" spans="1:25" ht="27" hidden="1" customHeight="1">
      <c r="A169" s="14" t="s">
        <v>46</v>
      </c>
      <c r="B169" s="15" t="s">
        <v>45</v>
      </c>
      <c r="C169" s="16" t="s">
        <v>682</v>
      </c>
      <c r="D169" s="16" t="s">
        <v>929</v>
      </c>
      <c r="E169" s="15">
        <v>506091</v>
      </c>
      <c r="F169" s="17">
        <v>668</v>
      </c>
      <c r="G169" s="17">
        <v>0</v>
      </c>
      <c r="H169" s="17">
        <v>0</v>
      </c>
      <c r="I169" s="17">
        <v>163</v>
      </c>
      <c r="J169" s="17">
        <v>0</v>
      </c>
      <c r="K169" s="17">
        <v>0</v>
      </c>
      <c r="L169" s="17">
        <v>0</v>
      </c>
      <c r="M169" s="16" t="s">
        <v>38</v>
      </c>
      <c r="N169" s="16" t="s">
        <v>38</v>
      </c>
      <c r="O169" s="16" t="s">
        <v>13</v>
      </c>
      <c r="P169" s="18">
        <v>163</v>
      </c>
      <c r="Q169" s="19">
        <v>6263.41</v>
      </c>
      <c r="R169" s="19">
        <v>3189.59</v>
      </c>
      <c r="S169" s="19">
        <v>538.37</v>
      </c>
      <c r="T169" s="19">
        <v>296.66000000000003</v>
      </c>
      <c r="U169" s="19">
        <v>511.02</v>
      </c>
      <c r="V169" s="42">
        <v>676.76</v>
      </c>
      <c r="W169" s="86">
        <f t="shared" si="22"/>
        <v>11475.810000000001</v>
      </c>
      <c r="X169" s="89"/>
      <c r="Y169" s="86">
        <f t="shared" si="23"/>
        <v>11475.810000000001</v>
      </c>
    </row>
    <row r="170" spans="1:25" ht="27" hidden="1" customHeight="1">
      <c r="A170" s="14" t="s">
        <v>46</v>
      </c>
      <c r="B170" s="15" t="s">
        <v>45</v>
      </c>
      <c r="C170" s="16" t="s">
        <v>646</v>
      </c>
      <c r="D170" s="16" t="s">
        <v>930</v>
      </c>
      <c r="E170" s="15">
        <v>506094</v>
      </c>
      <c r="F170" s="17">
        <v>317</v>
      </c>
      <c r="G170" s="17">
        <v>0</v>
      </c>
      <c r="H170" s="17">
        <v>0</v>
      </c>
      <c r="I170" s="17">
        <v>268</v>
      </c>
      <c r="J170" s="17">
        <v>0</v>
      </c>
      <c r="K170" s="17">
        <v>0</v>
      </c>
      <c r="L170" s="17">
        <v>0</v>
      </c>
      <c r="M170" s="16" t="s">
        <v>38</v>
      </c>
      <c r="N170" s="16" t="s">
        <v>38</v>
      </c>
      <c r="O170" s="16" t="s">
        <v>13</v>
      </c>
      <c r="P170" s="18">
        <v>268</v>
      </c>
      <c r="Q170" s="19">
        <v>2972.31</v>
      </c>
      <c r="R170" s="19">
        <v>1513.62</v>
      </c>
      <c r="S170" s="19">
        <v>255.49</v>
      </c>
      <c r="T170" s="19">
        <v>140.78</v>
      </c>
      <c r="U170" s="19">
        <v>242.51</v>
      </c>
      <c r="V170" s="42">
        <v>321.16000000000003</v>
      </c>
      <c r="W170" s="86">
        <f t="shared" si="22"/>
        <v>5445.87</v>
      </c>
      <c r="X170" s="89"/>
      <c r="Y170" s="86">
        <f t="shared" si="23"/>
        <v>5445.87</v>
      </c>
    </row>
    <row r="171" spans="1:25" ht="27" hidden="1" customHeight="1">
      <c r="A171" s="14" t="s">
        <v>46</v>
      </c>
      <c r="B171" s="15" t="s">
        <v>45</v>
      </c>
      <c r="C171" s="16" t="s">
        <v>640</v>
      </c>
      <c r="D171" s="16" t="s">
        <v>931</v>
      </c>
      <c r="E171" s="15">
        <v>506095</v>
      </c>
      <c r="F171" s="17">
        <v>799</v>
      </c>
      <c r="G171" s="17">
        <v>0</v>
      </c>
      <c r="H171" s="17">
        <v>0</v>
      </c>
      <c r="I171" s="17">
        <v>80</v>
      </c>
      <c r="J171" s="17">
        <v>357</v>
      </c>
      <c r="K171" s="17">
        <v>0</v>
      </c>
      <c r="L171" s="17">
        <v>0</v>
      </c>
      <c r="M171" s="16" t="s">
        <v>38</v>
      </c>
      <c r="N171" s="16" t="s">
        <v>38</v>
      </c>
      <c r="O171" s="16" t="s">
        <v>13</v>
      </c>
      <c r="P171" s="18">
        <v>437</v>
      </c>
      <c r="Q171" s="19">
        <v>7491.71</v>
      </c>
      <c r="R171" s="19">
        <v>3815.09</v>
      </c>
      <c r="S171" s="19">
        <v>643.95000000000005</v>
      </c>
      <c r="T171" s="19">
        <v>354.83</v>
      </c>
      <c r="U171" s="19">
        <v>611.24</v>
      </c>
      <c r="V171" s="42">
        <v>809.48</v>
      </c>
      <c r="W171" s="86">
        <f t="shared" si="22"/>
        <v>13726.3</v>
      </c>
      <c r="X171" s="89"/>
      <c r="Y171" s="86">
        <f t="shared" si="23"/>
        <v>13726.3</v>
      </c>
    </row>
    <row r="172" spans="1:25" ht="27" hidden="1" customHeight="1">
      <c r="A172" s="14" t="s">
        <v>46</v>
      </c>
      <c r="B172" s="15" t="s">
        <v>45</v>
      </c>
      <c r="C172" s="16" t="s">
        <v>640</v>
      </c>
      <c r="D172" s="16" t="s">
        <v>932</v>
      </c>
      <c r="E172" s="15">
        <v>506096</v>
      </c>
      <c r="F172" s="17">
        <v>867</v>
      </c>
      <c r="G172" s="17">
        <v>0</v>
      </c>
      <c r="H172" s="17">
        <v>0</v>
      </c>
      <c r="I172" s="17">
        <v>275</v>
      </c>
      <c r="J172" s="17">
        <v>0</v>
      </c>
      <c r="K172" s="17">
        <v>0</v>
      </c>
      <c r="L172" s="17">
        <v>0</v>
      </c>
      <c r="M172" s="16" t="s">
        <v>38</v>
      </c>
      <c r="N172" s="16" t="s">
        <v>38</v>
      </c>
      <c r="O172" s="16" t="s">
        <v>13</v>
      </c>
      <c r="P172" s="18">
        <v>275</v>
      </c>
      <c r="Q172" s="19">
        <v>8129.3</v>
      </c>
      <c r="R172" s="19">
        <v>4139.78</v>
      </c>
      <c r="S172" s="19">
        <v>698.76</v>
      </c>
      <c r="T172" s="19">
        <v>385.03</v>
      </c>
      <c r="U172" s="19">
        <v>663.26</v>
      </c>
      <c r="V172" s="42">
        <v>878.37</v>
      </c>
      <c r="W172" s="86">
        <f t="shared" si="22"/>
        <v>14894.500000000002</v>
      </c>
      <c r="X172" s="89"/>
      <c r="Y172" s="86">
        <f t="shared" si="23"/>
        <v>14894.500000000002</v>
      </c>
    </row>
    <row r="173" spans="1:25" ht="27" hidden="1" customHeight="1">
      <c r="A173" s="14" t="s">
        <v>46</v>
      </c>
      <c r="B173" s="15" t="s">
        <v>45</v>
      </c>
      <c r="C173" s="16" t="s">
        <v>646</v>
      </c>
      <c r="D173" s="16" t="s">
        <v>933</v>
      </c>
      <c r="E173" s="15">
        <v>506097</v>
      </c>
      <c r="F173" s="17">
        <v>429</v>
      </c>
      <c r="G173" s="17">
        <v>0</v>
      </c>
      <c r="H173" s="17">
        <v>0</v>
      </c>
      <c r="I173" s="17">
        <v>41</v>
      </c>
      <c r="J173" s="17">
        <v>229</v>
      </c>
      <c r="K173" s="17">
        <v>0</v>
      </c>
      <c r="L173" s="17">
        <v>0</v>
      </c>
      <c r="M173" s="16" t="s">
        <v>38</v>
      </c>
      <c r="N173" s="16" t="s">
        <v>38</v>
      </c>
      <c r="O173" s="16" t="s">
        <v>13</v>
      </c>
      <c r="P173" s="18">
        <v>270</v>
      </c>
      <c r="Q173" s="19">
        <v>4022.46</v>
      </c>
      <c r="R173" s="19">
        <v>2048.4</v>
      </c>
      <c r="S173" s="19">
        <v>345.75</v>
      </c>
      <c r="T173" s="19">
        <v>190.52</v>
      </c>
      <c r="U173" s="19">
        <v>328.19</v>
      </c>
      <c r="V173" s="42">
        <v>434.63</v>
      </c>
      <c r="W173" s="86">
        <f t="shared" si="22"/>
        <v>7369.9500000000007</v>
      </c>
      <c r="X173" s="89"/>
      <c r="Y173" s="86">
        <f t="shared" si="23"/>
        <v>7369.9500000000007</v>
      </c>
    </row>
    <row r="174" spans="1:25" ht="27" hidden="1" customHeight="1">
      <c r="A174" s="14" t="s">
        <v>46</v>
      </c>
      <c r="B174" s="15" t="s">
        <v>45</v>
      </c>
      <c r="C174" s="16" t="s">
        <v>640</v>
      </c>
      <c r="D174" s="16" t="s">
        <v>934</v>
      </c>
      <c r="E174" s="15">
        <v>506099</v>
      </c>
      <c r="F174" s="17">
        <v>154</v>
      </c>
      <c r="G174" s="17">
        <v>0</v>
      </c>
      <c r="H174" s="17">
        <v>0</v>
      </c>
      <c r="I174" s="17">
        <v>220</v>
      </c>
      <c r="J174" s="17">
        <v>0</v>
      </c>
      <c r="K174" s="17">
        <v>0</v>
      </c>
      <c r="L174" s="17">
        <v>0</v>
      </c>
      <c r="M174" s="16" t="s">
        <v>38</v>
      </c>
      <c r="N174" s="16" t="s">
        <v>38</v>
      </c>
      <c r="O174" s="16" t="s">
        <v>13</v>
      </c>
      <c r="P174" s="18">
        <v>220</v>
      </c>
      <c r="Q174" s="19">
        <v>1443.96</v>
      </c>
      <c r="R174" s="19">
        <v>735.32</v>
      </c>
      <c r="S174" s="19">
        <v>124.12</v>
      </c>
      <c r="T174" s="19">
        <v>68.39</v>
      </c>
      <c r="U174" s="19">
        <v>117.81</v>
      </c>
      <c r="V174" s="42">
        <v>156.02000000000001</v>
      </c>
      <c r="W174" s="86">
        <f t="shared" si="22"/>
        <v>2645.62</v>
      </c>
      <c r="X174" s="89"/>
      <c r="Y174" s="86">
        <f t="shared" si="23"/>
        <v>2645.62</v>
      </c>
    </row>
    <row r="175" spans="1:25" ht="27" hidden="1" customHeight="1">
      <c r="A175" s="14" t="s">
        <v>46</v>
      </c>
      <c r="B175" s="15" t="s">
        <v>45</v>
      </c>
      <c r="C175" s="16" t="s">
        <v>682</v>
      </c>
      <c r="D175" s="16" t="s">
        <v>935</v>
      </c>
      <c r="E175" s="15">
        <v>506101</v>
      </c>
      <c r="F175" s="17">
        <v>878</v>
      </c>
      <c r="G175" s="17">
        <v>0</v>
      </c>
      <c r="H175" s="17">
        <v>0</v>
      </c>
      <c r="I175" s="17">
        <v>353</v>
      </c>
      <c r="J175" s="17">
        <v>0</v>
      </c>
      <c r="K175" s="17">
        <v>0</v>
      </c>
      <c r="L175" s="17">
        <v>0</v>
      </c>
      <c r="M175" s="16" t="s">
        <v>38</v>
      </c>
      <c r="N175" s="16" t="s">
        <v>38</v>
      </c>
      <c r="O175" s="16" t="s">
        <v>13</v>
      </c>
      <c r="P175" s="18">
        <v>353</v>
      </c>
      <c r="Q175" s="19">
        <v>8232.44</v>
      </c>
      <c r="R175" s="19">
        <v>4192.3</v>
      </c>
      <c r="S175" s="19">
        <v>707.62</v>
      </c>
      <c r="T175" s="19">
        <v>389.92</v>
      </c>
      <c r="U175" s="19">
        <v>671.67</v>
      </c>
      <c r="V175" s="42">
        <v>889.52</v>
      </c>
      <c r="W175" s="86">
        <f t="shared" si="22"/>
        <v>15083.470000000003</v>
      </c>
      <c r="X175" s="89"/>
      <c r="Y175" s="86">
        <f t="shared" si="23"/>
        <v>15083.470000000003</v>
      </c>
    </row>
    <row r="176" spans="1:25" ht="27" hidden="1" customHeight="1">
      <c r="A176" s="14" t="s">
        <v>46</v>
      </c>
      <c r="B176" s="15" t="s">
        <v>45</v>
      </c>
      <c r="C176" s="16" t="s">
        <v>640</v>
      </c>
      <c r="D176" s="16" t="s">
        <v>936</v>
      </c>
      <c r="E176" s="15">
        <v>506105</v>
      </c>
      <c r="F176" s="17">
        <v>276</v>
      </c>
      <c r="G176" s="17">
        <v>0</v>
      </c>
      <c r="H176" s="17">
        <v>0</v>
      </c>
      <c r="I176" s="17">
        <v>105</v>
      </c>
      <c r="J176" s="17">
        <v>0</v>
      </c>
      <c r="K176" s="17">
        <v>0</v>
      </c>
      <c r="L176" s="17">
        <v>0</v>
      </c>
      <c r="M176" s="16" t="s">
        <v>38</v>
      </c>
      <c r="N176" s="16" t="s">
        <v>38</v>
      </c>
      <c r="O176" s="16" t="s">
        <v>13</v>
      </c>
      <c r="P176" s="18">
        <v>105</v>
      </c>
      <c r="Q176" s="19">
        <v>2587.88</v>
      </c>
      <c r="R176" s="19">
        <v>1317.85</v>
      </c>
      <c r="S176" s="19">
        <v>222.44</v>
      </c>
      <c r="T176" s="19">
        <v>122.57</v>
      </c>
      <c r="U176" s="19">
        <v>211.14</v>
      </c>
      <c r="V176" s="42">
        <v>279.62</v>
      </c>
      <c r="W176" s="86">
        <f t="shared" si="22"/>
        <v>4741.5</v>
      </c>
      <c r="X176" s="89"/>
      <c r="Y176" s="86">
        <f t="shared" si="23"/>
        <v>4741.5</v>
      </c>
    </row>
    <row r="177" spans="1:25" ht="27" hidden="1" customHeight="1">
      <c r="A177" s="14" t="s">
        <v>46</v>
      </c>
      <c r="B177" s="15" t="s">
        <v>45</v>
      </c>
      <c r="C177" s="16" t="s">
        <v>682</v>
      </c>
      <c r="D177" s="16" t="s">
        <v>857</v>
      </c>
      <c r="E177" s="15">
        <v>506103</v>
      </c>
      <c r="F177" s="17">
        <v>777</v>
      </c>
      <c r="G177" s="17">
        <v>0</v>
      </c>
      <c r="H177" s="17">
        <v>0</v>
      </c>
      <c r="I177" s="17">
        <v>377</v>
      </c>
      <c r="J177" s="17">
        <v>0</v>
      </c>
      <c r="K177" s="17">
        <v>0</v>
      </c>
      <c r="L177" s="17">
        <v>0</v>
      </c>
      <c r="M177" s="16" t="s">
        <v>38</v>
      </c>
      <c r="N177" s="16" t="s">
        <v>38</v>
      </c>
      <c r="O177" s="16" t="s">
        <v>13</v>
      </c>
      <c r="P177" s="18">
        <v>377</v>
      </c>
      <c r="Q177" s="19">
        <v>7285.43</v>
      </c>
      <c r="R177" s="19">
        <v>3710.04</v>
      </c>
      <c r="S177" s="19">
        <v>626.22</v>
      </c>
      <c r="T177" s="19">
        <v>345.06</v>
      </c>
      <c r="U177" s="19">
        <v>594.41</v>
      </c>
      <c r="V177" s="42">
        <v>787.19</v>
      </c>
      <c r="W177" s="86">
        <f t="shared" si="22"/>
        <v>13348.35</v>
      </c>
      <c r="X177" s="89"/>
      <c r="Y177" s="86">
        <f t="shared" si="23"/>
        <v>13348.35</v>
      </c>
    </row>
    <row r="178" spans="1:25" ht="27" hidden="1" customHeight="1">
      <c r="A178" s="14" t="s">
        <v>46</v>
      </c>
      <c r="B178" s="15" t="s">
        <v>45</v>
      </c>
      <c r="C178" s="16" t="s">
        <v>677</v>
      </c>
      <c r="D178" s="16" t="s">
        <v>857</v>
      </c>
      <c r="E178" s="15">
        <v>506104</v>
      </c>
      <c r="F178" s="17">
        <v>183</v>
      </c>
      <c r="G178" s="17">
        <v>0</v>
      </c>
      <c r="H178" s="17">
        <v>0</v>
      </c>
      <c r="I178" s="17">
        <v>219</v>
      </c>
      <c r="J178" s="17">
        <v>0</v>
      </c>
      <c r="K178" s="17">
        <v>0</v>
      </c>
      <c r="L178" s="17">
        <v>0</v>
      </c>
      <c r="M178" s="16" t="s">
        <v>38</v>
      </c>
      <c r="N178" s="16" t="s">
        <v>38</v>
      </c>
      <c r="O178" s="16" t="s">
        <v>13</v>
      </c>
      <c r="P178" s="18">
        <v>219</v>
      </c>
      <c r="Q178" s="19">
        <v>1715.87</v>
      </c>
      <c r="R178" s="19">
        <v>873.79</v>
      </c>
      <c r="S178" s="19">
        <v>147.49</v>
      </c>
      <c r="T178" s="19">
        <v>81.27</v>
      </c>
      <c r="U178" s="19">
        <v>140</v>
      </c>
      <c r="V178" s="42">
        <v>185.4</v>
      </c>
      <c r="W178" s="86">
        <f t="shared" si="22"/>
        <v>3143.8199999999997</v>
      </c>
      <c r="X178" s="89"/>
      <c r="Y178" s="86">
        <f t="shared" si="23"/>
        <v>3143.8199999999997</v>
      </c>
    </row>
    <row r="179" spans="1:25" ht="27" hidden="1" customHeight="1">
      <c r="A179" s="14" t="s">
        <v>46</v>
      </c>
      <c r="B179" s="15" t="s">
        <v>45</v>
      </c>
      <c r="C179" s="16" t="s">
        <v>646</v>
      </c>
      <c r="D179" s="16" t="s">
        <v>937</v>
      </c>
      <c r="E179" s="15">
        <v>506107</v>
      </c>
      <c r="F179" s="17">
        <v>627</v>
      </c>
      <c r="G179" s="17">
        <v>0</v>
      </c>
      <c r="H179" s="17">
        <v>0</v>
      </c>
      <c r="I179" s="17">
        <v>64</v>
      </c>
      <c r="J179" s="17">
        <v>0</v>
      </c>
      <c r="K179" s="17">
        <v>0</v>
      </c>
      <c r="L179" s="17">
        <v>0</v>
      </c>
      <c r="M179" s="16" t="s">
        <v>38</v>
      </c>
      <c r="N179" s="16" t="s">
        <v>38</v>
      </c>
      <c r="O179" s="16" t="s">
        <v>13</v>
      </c>
      <c r="P179" s="18">
        <v>64</v>
      </c>
      <c r="Q179" s="19">
        <v>5878.98</v>
      </c>
      <c r="R179" s="19">
        <v>2993.82</v>
      </c>
      <c r="S179" s="19">
        <v>505.33</v>
      </c>
      <c r="T179" s="19">
        <v>278.45</v>
      </c>
      <c r="U179" s="19">
        <v>479.66</v>
      </c>
      <c r="V179" s="42">
        <v>635.22</v>
      </c>
      <c r="W179" s="86">
        <f t="shared" si="22"/>
        <v>10771.46</v>
      </c>
      <c r="X179" s="89"/>
      <c r="Y179" s="86">
        <f t="shared" si="23"/>
        <v>10771.46</v>
      </c>
    </row>
    <row r="180" spans="1:25" ht="27" hidden="1" customHeight="1">
      <c r="A180" s="14" t="s">
        <v>46</v>
      </c>
      <c r="B180" s="15" t="s">
        <v>45</v>
      </c>
      <c r="C180" s="16" t="s">
        <v>640</v>
      </c>
      <c r="D180" s="16" t="s">
        <v>938</v>
      </c>
      <c r="E180" s="15">
        <v>506108</v>
      </c>
      <c r="F180" s="17">
        <v>407</v>
      </c>
      <c r="G180" s="17">
        <v>0</v>
      </c>
      <c r="H180" s="17">
        <v>0</v>
      </c>
      <c r="I180" s="17">
        <v>20</v>
      </c>
      <c r="J180" s="17">
        <v>400</v>
      </c>
      <c r="K180" s="17">
        <v>0</v>
      </c>
      <c r="L180" s="17">
        <v>0</v>
      </c>
      <c r="M180" s="16" t="s">
        <v>38</v>
      </c>
      <c r="N180" s="16" t="s">
        <v>38</v>
      </c>
      <c r="O180" s="16" t="s">
        <v>13</v>
      </c>
      <c r="P180" s="18">
        <v>420</v>
      </c>
      <c r="Q180" s="19">
        <v>3816.18</v>
      </c>
      <c r="R180" s="19">
        <v>1943.35</v>
      </c>
      <c r="S180" s="19">
        <v>328.02</v>
      </c>
      <c r="T180" s="19">
        <v>180.75</v>
      </c>
      <c r="U180" s="19">
        <v>311.36</v>
      </c>
      <c r="V180" s="42">
        <v>412.34</v>
      </c>
      <c r="W180" s="86">
        <f t="shared" si="22"/>
        <v>6991.9999999999991</v>
      </c>
      <c r="X180" s="89"/>
      <c r="Y180" s="86">
        <f t="shared" si="23"/>
        <v>6991.9999999999991</v>
      </c>
    </row>
    <row r="181" spans="1:25" ht="27" hidden="1" customHeight="1">
      <c r="A181" s="14" t="s">
        <v>46</v>
      </c>
      <c r="B181" s="15" t="s">
        <v>45</v>
      </c>
      <c r="C181" s="16" t="s">
        <v>640</v>
      </c>
      <c r="D181" s="16" t="s">
        <v>939</v>
      </c>
      <c r="E181" s="15">
        <v>506111</v>
      </c>
      <c r="F181" s="17">
        <v>199</v>
      </c>
      <c r="G181" s="17">
        <v>0</v>
      </c>
      <c r="H181" s="17">
        <v>0</v>
      </c>
      <c r="I181" s="17">
        <v>468</v>
      </c>
      <c r="J181" s="17">
        <v>0</v>
      </c>
      <c r="K181" s="17">
        <v>0</v>
      </c>
      <c r="L181" s="17">
        <v>0</v>
      </c>
      <c r="M181" s="16" t="s">
        <v>38</v>
      </c>
      <c r="N181" s="16" t="s">
        <v>38</v>
      </c>
      <c r="O181" s="16" t="s">
        <v>13</v>
      </c>
      <c r="P181" s="18">
        <v>468</v>
      </c>
      <c r="Q181" s="19">
        <v>1865.9</v>
      </c>
      <c r="R181" s="19">
        <v>950.19</v>
      </c>
      <c r="S181" s="19">
        <v>160.38</v>
      </c>
      <c r="T181" s="19">
        <v>88.37</v>
      </c>
      <c r="U181" s="19">
        <v>152.24</v>
      </c>
      <c r="V181" s="42">
        <v>201.61</v>
      </c>
      <c r="W181" s="86">
        <f t="shared" si="22"/>
        <v>3418.69</v>
      </c>
      <c r="X181" s="89"/>
      <c r="Y181" s="86">
        <f t="shared" si="23"/>
        <v>3418.69</v>
      </c>
    </row>
    <row r="182" spans="1:25" ht="27" hidden="1" customHeight="1">
      <c r="A182" s="14" t="s">
        <v>46</v>
      </c>
      <c r="B182" s="15" t="s">
        <v>45</v>
      </c>
      <c r="C182" s="16" t="s">
        <v>646</v>
      </c>
      <c r="D182" s="16" t="s">
        <v>939</v>
      </c>
      <c r="E182" s="15">
        <v>506112</v>
      </c>
      <c r="F182" s="17">
        <v>362</v>
      </c>
      <c r="G182" s="17">
        <v>0</v>
      </c>
      <c r="H182" s="17">
        <v>0</v>
      </c>
      <c r="I182" s="17">
        <v>108</v>
      </c>
      <c r="J182" s="17">
        <v>0</v>
      </c>
      <c r="K182" s="17">
        <v>0</v>
      </c>
      <c r="L182" s="17">
        <v>0</v>
      </c>
      <c r="M182" s="16" t="s">
        <v>38</v>
      </c>
      <c r="N182" s="16" t="s">
        <v>38</v>
      </c>
      <c r="O182" s="16" t="s">
        <v>13</v>
      </c>
      <c r="P182" s="18">
        <v>108</v>
      </c>
      <c r="Q182" s="19">
        <v>3394.24</v>
      </c>
      <c r="R182" s="19">
        <v>1728.49</v>
      </c>
      <c r="S182" s="19">
        <v>291.75</v>
      </c>
      <c r="T182" s="19">
        <v>160.76</v>
      </c>
      <c r="U182" s="19">
        <v>276.93</v>
      </c>
      <c r="V182" s="42">
        <v>366.75</v>
      </c>
      <c r="W182" s="86">
        <f t="shared" si="22"/>
        <v>6218.92</v>
      </c>
      <c r="X182" s="89"/>
      <c r="Y182" s="86">
        <f t="shared" si="23"/>
        <v>6218.92</v>
      </c>
    </row>
    <row r="183" spans="1:25" ht="27" hidden="1" customHeight="1">
      <c r="A183" s="14" t="s">
        <v>46</v>
      </c>
      <c r="B183" s="15" t="s">
        <v>45</v>
      </c>
      <c r="C183" s="16" t="s">
        <v>646</v>
      </c>
      <c r="D183" s="16" t="s">
        <v>940</v>
      </c>
      <c r="E183" s="15">
        <v>506114</v>
      </c>
      <c r="F183" s="17">
        <v>669</v>
      </c>
      <c r="G183" s="17">
        <v>0</v>
      </c>
      <c r="H183" s="17">
        <v>0</v>
      </c>
      <c r="I183" s="17">
        <v>81</v>
      </c>
      <c r="J183" s="17">
        <v>73</v>
      </c>
      <c r="K183" s="17">
        <v>0</v>
      </c>
      <c r="L183" s="17">
        <v>0</v>
      </c>
      <c r="M183" s="16" t="s">
        <v>38</v>
      </c>
      <c r="N183" s="16" t="s">
        <v>38</v>
      </c>
      <c r="O183" s="16" t="s">
        <v>13</v>
      </c>
      <c r="P183" s="18">
        <v>154</v>
      </c>
      <c r="Q183" s="19">
        <v>6272.78</v>
      </c>
      <c r="R183" s="19">
        <v>3194.36</v>
      </c>
      <c r="S183" s="19">
        <v>539.17999999999995</v>
      </c>
      <c r="T183" s="19">
        <v>297.10000000000002</v>
      </c>
      <c r="U183" s="19">
        <v>511.79</v>
      </c>
      <c r="V183" s="42">
        <v>677.77</v>
      </c>
      <c r="W183" s="86">
        <f t="shared" si="22"/>
        <v>11492.980000000001</v>
      </c>
      <c r="X183" s="89"/>
      <c r="Y183" s="86">
        <f t="shared" si="23"/>
        <v>11492.980000000001</v>
      </c>
    </row>
    <row r="184" spans="1:25" ht="27" hidden="1" customHeight="1">
      <c r="A184" s="14" t="s">
        <v>46</v>
      </c>
      <c r="B184" s="15" t="s">
        <v>45</v>
      </c>
      <c r="C184" s="16" t="s">
        <v>682</v>
      </c>
      <c r="D184" s="16" t="s">
        <v>47</v>
      </c>
      <c r="E184" s="15">
        <v>506138</v>
      </c>
      <c r="F184" s="17">
        <v>642</v>
      </c>
      <c r="G184" s="17">
        <v>0</v>
      </c>
      <c r="H184" s="17">
        <v>0</v>
      </c>
      <c r="I184" s="17">
        <v>0</v>
      </c>
      <c r="J184" s="17">
        <v>155</v>
      </c>
      <c r="K184" s="17">
        <v>0</v>
      </c>
      <c r="L184" s="17">
        <v>0</v>
      </c>
      <c r="M184" s="16" t="s">
        <v>38</v>
      </c>
      <c r="N184" s="16" t="s">
        <v>38</v>
      </c>
      <c r="O184" s="16" t="s">
        <v>13</v>
      </c>
      <c r="P184" s="18">
        <v>155</v>
      </c>
      <c r="Q184" s="19">
        <v>6019.62</v>
      </c>
      <c r="R184" s="19">
        <v>3065.44</v>
      </c>
      <c r="S184" s="19">
        <v>517.41999999999996</v>
      </c>
      <c r="T184" s="19">
        <v>285.11</v>
      </c>
      <c r="U184" s="19">
        <v>491.13</v>
      </c>
      <c r="V184" s="42">
        <v>650.41999999999996</v>
      </c>
      <c r="W184" s="86">
        <f t="shared" si="22"/>
        <v>11029.14</v>
      </c>
      <c r="X184" s="89"/>
      <c r="Y184" s="86">
        <f t="shared" si="23"/>
        <v>11029.14</v>
      </c>
    </row>
    <row r="185" spans="1:25" ht="27" hidden="1" customHeight="1">
      <c r="A185" s="14" t="s">
        <v>46</v>
      </c>
      <c r="B185" s="15" t="s">
        <v>45</v>
      </c>
      <c r="C185" s="16" t="s">
        <v>640</v>
      </c>
      <c r="D185" s="16" t="s">
        <v>941</v>
      </c>
      <c r="E185" s="15">
        <v>506116</v>
      </c>
      <c r="F185" s="17">
        <v>214</v>
      </c>
      <c r="G185" s="17">
        <v>0</v>
      </c>
      <c r="H185" s="17">
        <v>0</v>
      </c>
      <c r="I185" s="17">
        <v>444</v>
      </c>
      <c r="J185" s="17">
        <v>0</v>
      </c>
      <c r="K185" s="17">
        <v>0</v>
      </c>
      <c r="L185" s="17">
        <v>0</v>
      </c>
      <c r="M185" s="16" t="s">
        <v>38</v>
      </c>
      <c r="N185" s="16" t="s">
        <v>38</v>
      </c>
      <c r="O185" s="16" t="s">
        <v>13</v>
      </c>
      <c r="P185" s="18">
        <v>444</v>
      </c>
      <c r="Q185" s="19">
        <v>2006.54</v>
      </c>
      <c r="R185" s="19">
        <v>1021.81</v>
      </c>
      <c r="S185" s="19">
        <v>172.47</v>
      </c>
      <c r="T185" s="19">
        <v>95.04</v>
      </c>
      <c r="U185" s="19">
        <v>163.71</v>
      </c>
      <c r="V185" s="42">
        <v>216.81</v>
      </c>
      <c r="W185" s="86">
        <f t="shared" si="22"/>
        <v>3676.3799999999997</v>
      </c>
      <c r="X185" s="89"/>
      <c r="Y185" s="86">
        <f t="shared" si="23"/>
        <v>3676.3799999999997</v>
      </c>
    </row>
    <row r="186" spans="1:25" ht="27" hidden="1" customHeight="1">
      <c r="A186" s="14" t="s">
        <v>46</v>
      </c>
      <c r="B186" s="15" t="s">
        <v>45</v>
      </c>
      <c r="C186" s="16" t="s">
        <v>640</v>
      </c>
      <c r="D186" s="16" t="s">
        <v>942</v>
      </c>
      <c r="E186" s="15">
        <v>506160</v>
      </c>
      <c r="F186" s="17">
        <v>337</v>
      </c>
      <c r="G186" s="17">
        <v>0</v>
      </c>
      <c r="H186" s="17">
        <v>0</v>
      </c>
      <c r="I186" s="17">
        <v>450</v>
      </c>
      <c r="J186" s="17">
        <v>0</v>
      </c>
      <c r="K186" s="17">
        <v>0</v>
      </c>
      <c r="L186" s="17">
        <v>0</v>
      </c>
      <c r="M186" s="16" t="s">
        <v>38</v>
      </c>
      <c r="N186" s="16" t="s">
        <v>38</v>
      </c>
      <c r="O186" s="16" t="s">
        <v>13</v>
      </c>
      <c r="P186" s="18">
        <v>450</v>
      </c>
      <c r="Q186" s="19">
        <v>3159.83</v>
      </c>
      <c r="R186" s="19">
        <v>1609.12</v>
      </c>
      <c r="S186" s="19">
        <v>271.60000000000002</v>
      </c>
      <c r="T186" s="19">
        <v>149.66</v>
      </c>
      <c r="U186" s="19">
        <v>257.81</v>
      </c>
      <c r="V186" s="42">
        <v>341.42</v>
      </c>
      <c r="W186" s="86">
        <f t="shared" si="22"/>
        <v>5789.4400000000005</v>
      </c>
      <c r="X186" s="89"/>
      <c r="Y186" s="86">
        <f t="shared" si="23"/>
        <v>5789.4400000000005</v>
      </c>
    </row>
    <row r="187" spans="1:25" ht="27" hidden="1" customHeight="1">
      <c r="A187" s="14" t="s">
        <v>46</v>
      </c>
      <c r="B187" s="15" t="s">
        <v>45</v>
      </c>
      <c r="C187" s="16" t="s">
        <v>640</v>
      </c>
      <c r="D187" s="16" t="s">
        <v>943</v>
      </c>
      <c r="E187" s="15">
        <v>506120</v>
      </c>
      <c r="F187" s="17">
        <v>418</v>
      </c>
      <c r="G187" s="17">
        <v>0</v>
      </c>
      <c r="H187" s="17">
        <v>0</v>
      </c>
      <c r="I187" s="17">
        <v>639</v>
      </c>
      <c r="J187" s="17">
        <v>0</v>
      </c>
      <c r="K187" s="17">
        <v>0</v>
      </c>
      <c r="L187" s="17">
        <v>20</v>
      </c>
      <c r="M187" s="16" t="s">
        <v>38</v>
      </c>
      <c r="N187" s="16" t="s">
        <v>38</v>
      </c>
      <c r="O187" s="16" t="s">
        <v>13</v>
      </c>
      <c r="P187" s="18">
        <v>659</v>
      </c>
      <c r="Q187" s="19">
        <v>3919.32</v>
      </c>
      <c r="R187" s="19">
        <v>1995.88</v>
      </c>
      <c r="S187" s="19">
        <v>336.89</v>
      </c>
      <c r="T187" s="19">
        <v>185.63</v>
      </c>
      <c r="U187" s="19">
        <v>319.77</v>
      </c>
      <c r="V187" s="42">
        <v>423.48</v>
      </c>
      <c r="W187" s="86">
        <f t="shared" si="22"/>
        <v>7180.9700000000012</v>
      </c>
      <c r="X187" s="89"/>
      <c r="Y187" s="86">
        <f t="shared" si="23"/>
        <v>7180.9700000000012</v>
      </c>
    </row>
    <row r="188" spans="1:25" ht="27" hidden="1" customHeight="1">
      <c r="A188" s="14" t="s">
        <v>46</v>
      </c>
      <c r="B188" s="15" t="s">
        <v>45</v>
      </c>
      <c r="C188" s="16" t="s">
        <v>640</v>
      </c>
      <c r="D188" s="16" t="s">
        <v>944</v>
      </c>
      <c r="E188" s="15">
        <v>506119</v>
      </c>
      <c r="F188" s="17">
        <v>291</v>
      </c>
      <c r="G188" s="17">
        <v>0</v>
      </c>
      <c r="H188" s="17">
        <v>0</v>
      </c>
      <c r="I188" s="17">
        <v>0</v>
      </c>
      <c r="J188" s="17">
        <v>315</v>
      </c>
      <c r="K188" s="17">
        <v>0</v>
      </c>
      <c r="L188" s="17">
        <v>0</v>
      </c>
      <c r="M188" s="16" t="s">
        <v>38</v>
      </c>
      <c r="N188" s="16" t="s">
        <v>38</v>
      </c>
      <c r="O188" s="16" t="s">
        <v>13</v>
      </c>
      <c r="P188" s="18">
        <v>315</v>
      </c>
      <c r="Q188" s="19">
        <v>2728.52</v>
      </c>
      <c r="R188" s="19">
        <v>1389.47</v>
      </c>
      <c r="S188" s="19">
        <v>234.53</v>
      </c>
      <c r="T188" s="19">
        <v>129.22999999999999</v>
      </c>
      <c r="U188" s="19">
        <v>222.62</v>
      </c>
      <c r="V188" s="42">
        <v>294.82</v>
      </c>
      <c r="W188" s="86">
        <f t="shared" si="22"/>
        <v>4999.1899999999987</v>
      </c>
      <c r="X188" s="89"/>
      <c r="Y188" s="86">
        <f t="shared" si="23"/>
        <v>4999.1899999999987</v>
      </c>
    </row>
    <row r="189" spans="1:25" ht="27" hidden="1" customHeight="1" thickBot="1">
      <c r="A189" s="14" t="s">
        <v>46</v>
      </c>
      <c r="B189" s="15" t="s">
        <v>45</v>
      </c>
      <c r="C189" s="16" t="s">
        <v>646</v>
      </c>
      <c r="D189" s="16" t="s">
        <v>945</v>
      </c>
      <c r="E189" s="15">
        <v>506121</v>
      </c>
      <c r="F189" s="17">
        <v>727</v>
      </c>
      <c r="G189" s="17">
        <v>0</v>
      </c>
      <c r="H189" s="17">
        <v>0</v>
      </c>
      <c r="I189" s="17">
        <v>600</v>
      </c>
      <c r="J189" s="17">
        <v>0</v>
      </c>
      <c r="K189" s="17">
        <v>0</v>
      </c>
      <c r="L189" s="17">
        <v>0</v>
      </c>
      <c r="M189" s="16" t="s">
        <v>38</v>
      </c>
      <c r="N189" s="16" t="s">
        <v>38</v>
      </c>
      <c r="O189" s="16" t="s">
        <v>13</v>
      </c>
      <c r="P189" s="18">
        <v>600</v>
      </c>
      <c r="Q189" s="19">
        <v>6816.61</v>
      </c>
      <c r="R189" s="19">
        <v>3471.3</v>
      </c>
      <c r="S189" s="19">
        <v>585.91999999999996</v>
      </c>
      <c r="T189" s="19">
        <v>322.86</v>
      </c>
      <c r="U189" s="19">
        <v>556.16</v>
      </c>
      <c r="V189" s="42">
        <v>736.54</v>
      </c>
      <c r="W189" s="86">
        <f t="shared" si="22"/>
        <v>12489.39</v>
      </c>
      <c r="X189" s="89"/>
      <c r="Y189" s="86">
        <f t="shared" si="23"/>
        <v>12489.39</v>
      </c>
    </row>
    <row r="190" spans="1:25" s="12" customFormat="1" ht="27" customHeight="1" thickTop="1" thickBot="1">
      <c r="A190" s="125" t="s">
        <v>292</v>
      </c>
      <c r="B190" s="126"/>
      <c r="C190" s="126"/>
      <c r="D190" s="126"/>
      <c r="E190" s="126"/>
      <c r="F190" s="25">
        <f t="shared" ref="F190:L190" si="24">SUBTOTAL(9,F103:F189)</f>
        <v>36618</v>
      </c>
      <c r="G190" s="25">
        <f t="shared" si="24"/>
        <v>0</v>
      </c>
      <c r="H190" s="25">
        <f t="shared" si="24"/>
        <v>0</v>
      </c>
      <c r="I190" s="25">
        <f t="shared" si="24"/>
        <v>21786</v>
      </c>
      <c r="J190" s="25">
        <f t="shared" si="24"/>
        <v>9687</v>
      </c>
      <c r="K190" s="25">
        <f t="shared" si="24"/>
        <v>0</v>
      </c>
      <c r="L190" s="25">
        <f t="shared" si="24"/>
        <v>200</v>
      </c>
      <c r="M190" s="26"/>
      <c r="N190" s="26"/>
      <c r="O190" s="26"/>
      <c r="P190" s="27">
        <f t="shared" ref="P190:V190" si="25">SUBTOTAL(9,P103:P189)</f>
        <v>31673</v>
      </c>
      <c r="Q190" s="28">
        <f t="shared" si="25"/>
        <v>343343.5400000001</v>
      </c>
      <c r="R190" s="28">
        <f t="shared" si="25"/>
        <v>174844.66000000003</v>
      </c>
      <c r="S190" s="28">
        <f t="shared" si="25"/>
        <v>29512.15</v>
      </c>
      <c r="T190" s="28">
        <f t="shared" si="25"/>
        <v>16261.84</v>
      </c>
      <c r="U190" s="28">
        <f t="shared" si="25"/>
        <v>28013.019999999997</v>
      </c>
      <c r="V190" s="45">
        <f t="shared" si="25"/>
        <v>37098.289999999986</v>
      </c>
      <c r="W190" s="45">
        <f>ROUND(SUBTOTAL(9,W103:W189)+'[1]FY 2013-14'!$BE$168,0)</f>
        <v>630363</v>
      </c>
      <c r="X190" s="45">
        <f>'[1]FY 2013-14'!$BA$168</f>
        <v>241</v>
      </c>
      <c r="Y190" s="45">
        <f>SUM(W190:X190)</f>
        <v>630604</v>
      </c>
    </row>
    <row r="191" spans="1:25" ht="27" hidden="1" customHeight="1" thickTop="1">
      <c r="A191" s="14" t="s">
        <v>49</v>
      </c>
      <c r="B191" s="15" t="s">
        <v>48</v>
      </c>
      <c r="C191" s="16" t="s">
        <v>625</v>
      </c>
      <c r="D191" s="16" t="s">
        <v>946</v>
      </c>
      <c r="E191" s="15">
        <v>500005</v>
      </c>
      <c r="F191" s="17">
        <v>374</v>
      </c>
      <c r="G191" s="17" t="s">
        <v>48</v>
      </c>
      <c r="H191" s="17" t="s">
        <v>625</v>
      </c>
      <c r="I191" s="17" t="s">
        <v>946</v>
      </c>
      <c r="J191" s="17">
        <v>500005</v>
      </c>
      <c r="K191" s="17">
        <v>374</v>
      </c>
      <c r="L191" s="17" t="s">
        <v>48</v>
      </c>
      <c r="M191" s="16" t="s">
        <v>625</v>
      </c>
      <c r="N191" s="16" t="s">
        <v>946</v>
      </c>
      <c r="O191" s="16">
        <v>500005</v>
      </c>
      <c r="P191" s="18">
        <v>374</v>
      </c>
      <c r="Q191" s="19">
        <v>3506.76</v>
      </c>
      <c r="R191" s="19">
        <v>1785.79</v>
      </c>
      <c r="S191" s="19">
        <v>301.42</v>
      </c>
      <c r="T191" s="19">
        <v>166.09</v>
      </c>
      <c r="U191" s="19">
        <v>286.11</v>
      </c>
      <c r="V191" s="42">
        <v>378.91</v>
      </c>
      <c r="W191" s="86">
        <f t="shared" ref="W191:W196" si="26">SUM(Q191:V191)</f>
        <v>6425.08</v>
      </c>
      <c r="X191" s="89"/>
      <c r="Y191" s="86">
        <f t="shared" ref="Y191:Y196" si="27">SUM(W191:X191)</f>
        <v>6425.08</v>
      </c>
    </row>
    <row r="192" spans="1:25" ht="27" hidden="1" customHeight="1">
      <c r="A192" s="14" t="s">
        <v>49</v>
      </c>
      <c r="B192" s="15" t="s">
        <v>48</v>
      </c>
      <c r="C192" s="16" t="s">
        <v>620</v>
      </c>
      <c r="D192" s="16" t="s">
        <v>947</v>
      </c>
      <c r="E192" s="15">
        <v>500003</v>
      </c>
      <c r="F192" s="17">
        <v>443</v>
      </c>
      <c r="G192" s="17" t="s">
        <v>48</v>
      </c>
      <c r="H192" s="17" t="s">
        <v>620</v>
      </c>
      <c r="I192" s="17" t="s">
        <v>947</v>
      </c>
      <c r="J192" s="17">
        <v>500003</v>
      </c>
      <c r="K192" s="17">
        <v>443</v>
      </c>
      <c r="L192" s="17" t="s">
        <v>48</v>
      </c>
      <c r="M192" s="16" t="s">
        <v>620</v>
      </c>
      <c r="N192" s="16" t="s">
        <v>947</v>
      </c>
      <c r="O192" s="16">
        <v>500003</v>
      </c>
      <c r="P192" s="18">
        <v>443</v>
      </c>
      <c r="Q192" s="19">
        <v>4153.7299999999996</v>
      </c>
      <c r="R192" s="19">
        <v>2115.25</v>
      </c>
      <c r="S192" s="19">
        <v>357.03</v>
      </c>
      <c r="T192" s="19">
        <v>196.73</v>
      </c>
      <c r="U192" s="19">
        <v>338.9</v>
      </c>
      <c r="V192" s="42">
        <v>448.81</v>
      </c>
      <c r="W192" s="86">
        <f t="shared" si="26"/>
        <v>7610.4499999999989</v>
      </c>
      <c r="X192" s="89"/>
      <c r="Y192" s="86">
        <f t="shared" si="27"/>
        <v>7610.4499999999989</v>
      </c>
    </row>
    <row r="193" spans="1:25" ht="27" hidden="1" customHeight="1">
      <c r="A193" s="14" t="s">
        <v>49</v>
      </c>
      <c r="B193" s="15" t="s">
        <v>48</v>
      </c>
      <c r="C193" s="16" t="s">
        <v>625</v>
      </c>
      <c r="D193" s="16" t="s">
        <v>845</v>
      </c>
      <c r="E193" s="15">
        <v>500008</v>
      </c>
      <c r="F193" s="17">
        <v>145</v>
      </c>
      <c r="G193" s="17" t="s">
        <v>48</v>
      </c>
      <c r="H193" s="17" t="s">
        <v>625</v>
      </c>
      <c r="I193" s="17" t="s">
        <v>845</v>
      </c>
      <c r="J193" s="17">
        <v>500008</v>
      </c>
      <c r="K193" s="17">
        <v>145</v>
      </c>
      <c r="L193" s="17" t="s">
        <v>48</v>
      </c>
      <c r="M193" s="16" t="s">
        <v>625</v>
      </c>
      <c r="N193" s="16" t="s">
        <v>845</v>
      </c>
      <c r="O193" s="16">
        <v>500008</v>
      </c>
      <c r="P193" s="18">
        <v>145</v>
      </c>
      <c r="Q193" s="19">
        <v>1359.57</v>
      </c>
      <c r="R193" s="19">
        <v>692.35</v>
      </c>
      <c r="S193" s="19">
        <v>116.86</v>
      </c>
      <c r="T193" s="19">
        <v>64.39</v>
      </c>
      <c r="U193" s="19">
        <v>110.93</v>
      </c>
      <c r="V193" s="42">
        <v>146.9</v>
      </c>
      <c r="W193" s="86">
        <f t="shared" si="26"/>
        <v>2491</v>
      </c>
      <c r="X193" s="89"/>
      <c r="Y193" s="86">
        <f t="shared" si="27"/>
        <v>2491</v>
      </c>
    </row>
    <row r="194" spans="1:25" ht="27" hidden="1" customHeight="1">
      <c r="A194" s="14" t="s">
        <v>49</v>
      </c>
      <c r="B194" s="15" t="s">
        <v>48</v>
      </c>
      <c r="C194" s="16" t="s">
        <v>625</v>
      </c>
      <c r="D194" s="16" t="s">
        <v>948</v>
      </c>
      <c r="E194" s="15">
        <v>500010</v>
      </c>
      <c r="F194" s="17">
        <v>285</v>
      </c>
      <c r="G194" s="17" t="s">
        <v>48</v>
      </c>
      <c r="H194" s="17" t="s">
        <v>625</v>
      </c>
      <c r="I194" s="17" t="s">
        <v>948</v>
      </c>
      <c r="J194" s="17">
        <v>500010</v>
      </c>
      <c r="K194" s="17">
        <v>285</v>
      </c>
      <c r="L194" s="17" t="s">
        <v>48</v>
      </c>
      <c r="M194" s="16" t="s">
        <v>625</v>
      </c>
      <c r="N194" s="16" t="s">
        <v>948</v>
      </c>
      <c r="O194" s="16">
        <v>500010</v>
      </c>
      <c r="P194" s="18">
        <v>285</v>
      </c>
      <c r="Q194" s="19">
        <v>2672.26</v>
      </c>
      <c r="R194" s="19">
        <v>1360.83</v>
      </c>
      <c r="S194" s="19">
        <v>229.7</v>
      </c>
      <c r="T194" s="19">
        <v>126.57</v>
      </c>
      <c r="U194" s="19">
        <v>218.03</v>
      </c>
      <c r="V194" s="42">
        <v>288.74</v>
      </c>
      <c r="W194" s="86">
        <f t="shared" si="26"/>
        <v>4896.1299999999992</v>
      </c>
      <c r="X194" s="89"/>
      <c r="Y194" s="86">
        <f t="shared" si="27"/>
        <v>4896.1299999999992</v>
      </c>
    </row>
    <row r="195" spans="1:25" ht="27" hidden="1" customHeight="1">
      <c r="A195" s="14" t="s">
        <v>49</v>
      </c>
      <c r="B195" s="15" t="s">
        <v>48</v>
      </c>
      <c r="C195" s="16" t="s">
        <v>620</v>
      </c>
      <c r="D195" s="16" t="s">
        <v>949</v>
      </c>
      <c r="E195" s="15">
        <v>500011</v>
      </c>
      <c r="F195" s="17">
        <v>260</v>
      </c>
      <c r="G195" s="17" t="s">
        <v>48</v>
      </c>
      <c r="H195" s="17" t="s">
        <v>620</v>
      </c>
      <c r="I195" s="17" t="s">
        <v>949</v>
      </c>
      <c r="J195" s="17">
        <v>500011</v>
      </c>
      <c r="K195" s="17">
        <v>260</v>
      </c>
      <c r="L195" s="17" t="s">
        <v>48</v>
      </c>
      <c r="M195" s="16" t="s">
        <v>620</v>
      </c>
      <c r="N195" s="16" t="s">
        <v>949</v>
      </c>
      <c r="O195" s="16">
        <v>500011</v>
      </c>
      <c r="P195" s="18">
        <v>260</v>
      </c>
      <c r="Q195" s="19">
        <v>2437.85</v>
      </c>
      <c r="R195" s="19">
        <v>1241.46</v>
      </c>
      <c r="S195" s="19">
        <v>209.55</v>
      </c>
      <c r="T195" s="19">
        <v>115.46</v>
      </c>
      <c r="U195" s="19">
        <v>198.9</v>
      </c>
      <c r="V195" s="42">
        <v>263.41000000000003</v>
      </c>
      <c r="W195" s="86">
        <f t="shared" si="26"/>
        <v>4466.63</v>
      </c>
      <c r="X195" s="89"/>
      <c r="Y195" s="86">
        <f t="shared" si="27"/>
        <v>4466.63</v>
      </c>
    </row>
    <row r="196" spans="1:25" ht="27" hidden="1" customHeight="1" thickBot="1">
      <c r="A196" s="14" t="s">
        <v>49</v>
      </c>
      <c r="B196" s="15" t="s">
        <v>48</v>
      </c>
      <c r="C196" s="16" t="s">
        <v>620</v>
      </c>
      <c r="D196" s="16" t="s">
        <v>809</v>
      </c>
      <c r="E196" s="15">
        <v>500020</v>
      </c>
      <c r="F196" s="17">
        <v>459</v>
      </c>
      <c r="G196" s="17" t="s">
        <v>48</v>
      </c>
      <c r="H196" s="17" t="s">
        <v>620</v>
      </c>
      <c r="I196" s="17" t="s">
        <v>809</v>
      </c>
      <c r="J196" s="17">
        <v>500020</v>
      </c>
      <c r="K196" s="17">
        <v>459</v>
      </c>
      <c r="L196" s="17" t="s">
        <v>48</v>
      </c>
      <c r="M196" s="16" t="s">
        <v>620</v>
      </c>
      <c r="N196" s="16" t="s">
        <v>809</v>
      </c>
      <c r="O196" s="16">
        <v>500020</v>
      </c>
      <c r="P196" s="18">
        <v>459</v>
      </c>
      <c r="Q196" s="19">
        <v>4303.75</v>
      </c>
      <c r="R196" s="19">
        <v>2191.65</v>
      </c>
      <c r="S196" s="19">
        <v>369.93</v>
      </c>
      <c r="T196" s="19">
        <v>203.84</v>
      </c>
      <c r="U196" s="19">
        <v>351.14</v>
      </c>
      <c r="V196" s="42">
        <v>465.02</v>
      </c>
      <c r="W196" s="86">
        <f t="shared" si="26"/>
        <v>7885.33</v>
      </c>
      <c r="X196" s="89"/>
      <c r="Y196" s="86">
        <f t="shared" si="27"/>
        <v>7885.33</v>
      </c>
    </row>
    <row r="197" spans="1:25" s="12" customFormat="1" ht="27" customHeight="1" thickTop="1" thickBot="1">
      <c r="A197" s="125" t="s">
        <v>293</v>
      </c>
      <c r="B197" s="126"/>
      <c r="C197" s="126"/>
      <c r="D197" s="126"/>
      <c r="E197" s="126"/>
      <c r="F197" s="25">
        <f t="shared" ref="F197:L197" si="28">SUBTOTAL(9,F191:F196)</f>
        <v>1966</v>
      </c>
      <c r="G197" s="25">
        <f t="shared" si="28"/>
        <v>0</v>
      </c>
      <c r="H197" s="25">
        <f t="shared" si="28"/>
        <v>0</v>
      </c>
      <c r="I197" s="25">
        <f t="shared" si="28"/>
        <v>0</v>
      </c>
      <c r="J197" s="25">
        <f t="shared" si="28"/>
        <v>3000057</v>
      </c>
      <c r="K197" s="25">
        <f t="shared" si="28"/>
        <v>1966</v>
      </c>
      <c r="L197" s="25">
        <f t="shared" si="28"/>
        <v>0</v>
      </c>
      <c r="M197" s="26"/>
      <c r="N197" s="26"/>
      <c r="O197" s="26"/>
      <c r="P197" s="27">
        <f t="shared" ref="P197:V197" si="29">SUBTOTAL(9,P191:P196)</f>
        <v>1966</v>
      </c>
      <c r="Q197" s="28">
        <f t="shared" si="29"/>
        <v>18433.919999999998</v>
      </c>
      <c r="R197" s="28">
        <f t="shared" si="29"/>
        <v>9387.33</v>
      </c>
      <c r="S197" s="28">
        <f t="shared" si="29"/>
        <v>1584.49</v>
      </c>
      <c r="T197" s="28">
        <f t="shared" si="29"/>
        <v>873.08</v>
      </c>
      <c r="U197" s="28">
        <f t="shared" si="29"/>
        <v>1504.0100000000002</v>
      </c>
      <c r="V197" s="45">
        <f t="shared" si="29"/>
        <v>1991.7900000000002</v>
      </c>
      <c r="W197" s="45">
        <f>ROUND(SUBTOTAL(9,W191:W196)+'[1]FY 2013-14'!$BE$169,0)</f>
        <v>33850</v>
      </c>
      <c r="X197" s="45">
        <f>'[1]FY 2013-14'!$BA$169</f>
        <v>3491</v>
      </c>
      <c r="Y197" s="45">
        <f t="shared" ref="Y197" si="30">SUM(W197:X197)</f>
        <v>37341</v>
      </c>
    </row>
    <row r="198" spans="1:25" ht="27" customHeight="1" thickTop="1">
      <c r="A198" s="14" t="s">
        <v>15</v>
      </c>
      <c r="B198" s="15" t="s">
        <v>50</v>
      </c>
      <c r="C198" s="16" t="s">
        <v>616</v>
      </c>
      <c r="D198" s="16" t="s">
        <v>617</v>
      </c>
      <c r="E198" s="15">
        <v>912001</v>
      </c>
      <c r="F198" s="17">
        <v>102</v>
      </c>
      <c r="G198" s="17">
        <v>0</v>
      </c>
      <c r="H198" s="17">
        <v>0</v>
      </c>
      <c r="I198" s="17">
        <v>25</v>
      </c>
      <c r="J198" s="17">
        <v>75</v>
      </c>
      <c r="K198" s="17">
        <v>0</v>
      </c>
      <c r="L198" s="17">
        <v>0</v>
      </c>
      <c r="M198" s="16" t="s">
        <v>38</v>
      </c>
      <c r="N198" s="16" t="s">
        <v>38</v>
      </c>
      <c r="O198" s="16" t="s">
        <v>13</v>
      </c>
      <c r="P198" s="18">
        <v>102</v>
      </c>
      <c r="Q198" s="19">
        <f>SUM('[1]FY 2013-14'!I170:J170)</f>
        <v>956.79</v>
      </c>
      <c r="R198" s="19">
        <f>SUM('[1]FY 2013-14'!K170:L170)</f>
        <v>487.34999999999997</v>
      </c>
      <c r="S198" s="19">
        <f>SUM('[1]FY 2013-14'!M170:N170)</f>
        <v>82.58</v>
      </c>
      <c r="T198" s="19">
        <f>SUM('[1]FY 2013-14'!O170:P170)</f>
        <v>45.779999999999994</v>
      </c>
      <c r="U198" s="19">
        <f>SUM('[1]FY 2013-14'!Q170:R170)</f>
        <v>78.510000000000005</v>
      </c>
      <c r="V198" s="42">
        <f>SUM('[1]FY 2013-14'!S170:AA170)</f>
        <v>105.54</v>
      </c>
      <c r="W198" s="86">
        <f t="shared" ref="W198:W229" si="31">ROUND(SUM(Q198:V198),0)</f>
        <v>1757</v>
      </c>
      <c r="X198" s="89">
        <f>'[1]FY 2013-14'!BA170</f>
        <v>188</v>
      </c>
      <c r="Y198" s="86">
        <f t="shared" ref="Y198:Y229" si="32">SUM(W198:X198)</f>
        <v>1945</v>
      </c>
    </row>
    <row r="199" spans="1:25" ht="27" customHeight="1">
      <c r="A199" s="14" t="s">
        <v>15</v>
      </c>
      <c r="B199" s="15" t="s">
        <v>51</v>
      </c>
      <c r="C199" s="16" t="s">
        <v>618</v>
      </c>
      <c r="D199" s="16" t="s">
        <v>619</v>
      </c>
      <c r="E199" s="15">
        <v>933002</v>
      </c>
      <c r="F199" s="17">
        <v>407</v>
      </c>
      <c r="G199" s="17">
        <v>0</v>
      </c>
      <c r="H199" s="17">
        <v>0</v>
      </c>
      <c r="I199" s="17">
        <v>0</v>
      </c>
      <c r="J199" s="17">
        <v>154</v>
      </c>
      <c r="K199" s="17">
        <v>0</v>
      </c>
      <c r="L199" s="17">
        <v>0</v>
      </c>
      <c r="M199" s="16" t="s">
        <v>38</v>
      </c>
      <c r="N199" s="16" t="s">
        <v>38</v>
      </c>
      <c r="O199" s="16" t="s">
        <v>13</v>
      </c>
      <c r="P199" s="18">
        <v>407</v>
      </c>
      <c r="Q199" s="19">
        <f>SUM('[1]FY 2013-14'!I171:J171)</f>
        <v>3817.37</v>
      </c>
      <c r="R199" s="19">
        <f>SUM('[1]FY 2013-14'!K171:L171)</f>
        <v>1944.3999999999999</v>
      </c>
      <c r="S199" s="19">
        <f>SUM('[1]FY 2013-14'!M171:N171)</f>
        <v>329.27</v>
      </c>
      <c r="T199" s="19">
        <f>SUM('[1]FY 2013-14'!O171:P171)</f>
        <v>182.35</v>
      </c>
      <c r="U199" s="19">
        <f>SUM('[1]FY 2013-14'!Q171:R171)</f>
        <v>312.98</v>
      </c>
      <c r="V199" s="42">
        <f>SUM('[1]FY 2013-14'!S171:AA171)</f>
        <v>424.48</v>
      </c>
      <c r="W199" s="86">
        <f t="shared" si="31"/>
        <v>7011</v>
      </c>
      <c r="X199" s="89">
        <f>'[1]FY 2013-14'!BA171</f>
        <v>6682</v>
      </c>
      <c r="Y199" s="86">
        <f t="shared" si="32"/>
        <v>13693</v>
      </c>
    </row>
    <row r="200" spans="1:25" ht="27" customHeight="1">
      <c r="A200" s="14" t="s">
        <v>15</v>
      </c>
      <c r="B200" s="15" t="s">
        <v>52</v>
      </c>
      <c r="C200" s="16" t="s">
        <v>620</v>
      </c>
      <c r="D200" s="16" t="s">
        <v>621</v>
      </c>
      <c r="E200" s="15">
        <v>719001</v>
      </c>
      <c r="F200" s="17">
        <v>919</v>
      </c>
      <c r="G200" s="17">
        <v>0</v>
      </c>
      <c r="H200" s="17">
        <v>0</v>
      </c>
      <c r="I200" s="17">
        <v>421</v>
      </c>
      <c r="J200" s="17">
        <v>396</v>
      </c>
      <c r="K200" s="17">
        <v>0</v>
      </c>
      <c r="L200" s="17">
        <v>0</v>
      </c>
      <c r="M200" s="16" t="s">
        <v>38</v>
      </c>
      <c r="N200" s="16" t="s">
        <v>38</v>
      </c>
      <c r="O200" s="16" t="s">
        <v>13</v>
      </c>
      <c r="P200" s="18">
        <v>919</v>
      </c>
      <c r="Q200" s="19">
        <f>SUM('[1]FY 2013-14'!I172:J172)</f>
        <v>8623.42</v>
      </c>
      <c r="R200" s="19">
        <f>SUM('[1]FY 2013-14'!K172:L172)</f>
        <v>4392.62</v>
      </c>
      <c r="S200" s="19">
        <f>SUM('[1]FY 2013-14'!M172:N172)</f>
        <v>745.66</v>
      </c>
      <c r="T200" s="19">
        <f>SUM('[1]FY 2013-14'!O172:P172)</f>
        <v>414.46</v>
      </c>
      <c r="U200" s="19">
        <f>SUM('[1]FY 2013-14'!Q172:R172)</f>
        <v>709.4</v>
      </c>
      <c r="V200" s="42">
        <f>SUM('[1]FY 2013-14'!S172:AA172)</f>
        <v>953.56999999999994</v>
      </c>
      <c r="W200" s="86">
        <f t="shared" si="31"/>
        <v>15839</v>
      </c>
      <c r="X200" s="89">
        <f>'[1]FY 2013-14'!BA172</f>
        <v>11</v>
      </c>
      <c r="Y200" s="86">
        <f t="shared" si="32"/>
        <v>15850</v>
      </c>
    </row>
    <row r="201" spans="1:25" ht="27" customHeight="1">
      <c r="A201" s="14" t="s">
        <v>15</v>
      </c>
      <c r="B201" s="15" t="s">
        <v>53</v>
      </c>
      <c r="C201" s="16" t="s">
        <v>620</v>
      </c>
      <c r="D201" s="16" t="s">
        <v>622</v>
      </c>
      <c r="E201" s="15">
        <v>518001</v>
      </c>
      <c r="F201" s="17">
        <v>414</v>
      </c>
      <c r="G201" s="17">
        <v>0</v>
      </c>
      <c r="H201" s="17">
        <v>0</v>
      </c>
      <c r="I201" s="17">
        <v>292</v>
      </c>
      <c r="J201" s="17">
        <v>0</v>
      </c>
      <c r="K201" s="17">
        <v>0</v>
      </c>
      <c r="L201" s="17">
        <v>0</v>
      </c>
      <c r="M201" s="16" t="s">
        <v>38</v>
      </c>
      <c r="N201" s="16" t="s">
        <v>38</v>
      </c>
      <c r="O201" s="16" t="s">
        <v>13</v>
      </c>
      <c r="P201" s="18">
        <v>414</v>
      </c>
      <c r="Q201" s="19">
        <f>SUM('[1]FY 2013-14'!I173:J173)</f>
        <v>3892.14</v>
      </c>
      <c r="R201" s="19">
        <f>SUM('[1]FY 2013-14'!K173:L173)</f>
        <v>1982.98</v>
      </c>
      <c r="S201" s="19">
        <f>SUM('[1]FY 2013-14'!M173:N173)</f>
        <v>340.06</v>
      </c>
      <c r="T201" s="19">
        <f>SUM('[1]FY 2013-14'!O173:P173)</f>
        <v>191.92000000000002</v>
      </c>
      <c r="U201" s="19">
        <f>SUM('[1]FY 2013-14'!Q173:R173)</f>
        <v>324.73999999999995</v>
      </c>
      <c r="V201" s="42">
        <f>SUM('[1]FY 2013-14'!S173:AA173)</f>
        <v>447.11</v>
      </c>
      <c r="W201" s="86">
        <f t="shared" si="31"/>
        <v>7179</v>
      </c>
      <c r="X201" s="89">
        <f>'[1]FY 2013-14'!BA173</f>
        <v>12020</v>
      </c>
      <c r="Y201" s="86">
        <f t="shared" si="32"/>
        <v>19199</v>
      </c>
    </row>
    <row r="202" spans="1:25" ht="27" customHeight="1">
      <c r="A202" s="14" t="s">
        <v>15</v>
      </c>
      <c r="B202" s="15" t="s">
        <v>54</v>
      </c>
      <c r="C202" s="16" t="s">
        <v>620</v>
      </c>
      <c r="D202" s="16" t="s">
        <v>55</v>
      </c>
      <c r="E202" s="15">
        <v>525001</v>
      </c>
      <c r="F202" s="17">
        <v>413</v>
      </c>
      <c r="G202" s="17">
        <v>0</v>
      </c>
      <c r="H202" s="17">
        <v>0</v>
      </c>
      <c r="I202" s="17">
        <v>334</v>
      </c>
      <c r="J202" s="17">
        <v>0</v>
      </c>
      <c r="K202" s="17">
        <v>0</v>
      </c>
      <c r="L202" s="17">
        <v>0</v>
      </c>
      <c r="M202" s="16" t="s">
        <v>38</v>
      </c>
      <c r="N202" s="16" t="s">
        <v>38</v>
      </c>
      <c r="O202" s="16" t="s">
        <v>13</v>
      </c>
      <c r="P202" s="18">
        <v>413</v>
      </c>
      <c r="Q202" s="19">
        <f>SUM('[1]FY 2013-14'!I174:J174)</f>
        <v>3883.15</v>
      </c>
      <c r="R202" s="19">
        <f>SUM('[1]FY 2013-14'!K174:L174)</f>
        <v>1978.41</v>
      </c>
      <c r="S202" s="19">
        <f>SUM('[1]FY 2013-14'!M174:N174)</f>
        <v>339.47</v>
      </c>
      <c r="T202" s="19">
        <f>SUM('[1]FY 2013-14'!O174:P174)</f>
        <v>191.74</v>
      </c>
      <c r="U202" s="19">
        <f>SUM('[1]FY 2013-14'!Q174:R174)</f>
        <v>324.25</v>
      </c>
      <c r="V202" s="42">
        <f>SUM('[1]FY 2013-14'!S174:AA174)</f>
        <v>478.31</v>
      </c>
      <c r="W202" s="86">
        <f t="shared" si="31"/>
        <v>7195</v>
      </c>
      <c r="X202" s="89">
        <f>'[1]FY 2013-14'!BA174</f>
        <v>60096</v>
      </c>
      <c r="Y202" s="86">
        <f t="shared" si="32"/>
        <v>67291</v>
      </c>
    </row>
    <row r="203" spans="1:25" ht="27" customHeight="1">
      <c r="A203" s="14" t="s">
        <v>15</v>
      </c>
      <c r="B203" s="15" t="s">
        <v>56</v>
      </c>
      <c r="C203" s="16" t="s">
        <v>623</v>
      </c>
      <c r="D203" s="16" t="s">
        <v>624</v>
      </c>
      <c r="E203" s="15">
        <v>527001</v>
      </c>
      <c r="F203" s="17">
        <v>352</v>
      </c>
      <c r="G203" s="17">
        <v>0</v>
      </c>
      <c r="H203" s="17">
        <v>0</v>
      </c>
      <c r="I203" s="17">
        <v>258</v>
      </c>
      <c r="J203" s="17">
        <v>0</v>
      </c>
      <c r="K203" s="17">
        <v>0</v>
      </c>
      <c r="L203" s="17">
        <v>0</v>
      </c>
      <c r="M203" s="16" t="s">
        <v>38</v>
      </c>
      <c r="N203" s="16" t="s">
        <v>38</v>
      </c>
      <c r="O203" s="16" t="s">
        <v>13</v>
      </c>
      <c r="P203" s="18">
        <v>352</v>
      </c>
      <c r="Q203" s="19">
        <f>SUM('[1]FY 2013-14'!I175:J175)</f>
        <v>3301.29</v>
      </c>
      <c r="R203" s="19">
        <f>SUM('[1]FY 2013-14'!K175:L175)</f>
        <v>1681.53</v>
      </c>
      <c r="S203" s="19">
        <f>SUM('[1]FY 2013-14'!M175:N175)</f>
        <v>284.64999999999998</v>
      </c>
      <c r="T203" s="19">
        <f>SUM('[1]FY 2013-14'!O175:P175)</f>
        <v>157.54999999999998</v>
      </c>
      <c r="U203" s="19">
        <f>SUM('[1]FY 2013-14'!Q175:R175)</f>
        <v>270.52999999999997</v>
      </c>
      <c r="V203" s="42">
        <f>SUM('[1]FY 2013-14'!S175:AA175)</f>
        <v>363.0200000000001</v>
      </c>
      <c r="W203" s="86">
        <f t="shared" si="31"/>
        <v>6059</v>
      </c>
      <c r="X203" s="89">
        <f>'[1]FY 2013-14'!BA175</f>
        <v>3</v>
      </c>
      <c r="Y203" s="86">
        <f t="shared" si="32"/>
        <v>6062</v>
      </c>
    </row>
    <row r="204" spans="1:25" ht="27" customHeight="1">
      <c r="A204" s="14" t="s">
        <v>15</v>
      </c>
      <c r="B204" s="15" t="s">
        <v>57</v>
      </c>
      <c r="C204" s="16" t="s">
        <v>623</v>
      </c>
      <c r="D204" s="16" t="s">
        <v>58</v>
      </c>
      <c r="E204" s="15">
        <v>837001</v>
      </c>
      <c r="F204" s="17">
        <v>242</v>
      </c>
      <c r="G204" s="17">
        <v>0</v>
      </c>
      <c r="H204" s="17">
        <v>0</v>
      </c>
      <c r="I204" s="17">
        <v>152</v>
      </c>
      <c r="J204" s="17">
        <v>110</v>
      </c>
      <c r="K204" s="17">
        <v>0</v>
      </c>
      <c r="L204" s="17">
        <v>0</v>
      </c>
      <c r="M204" s="16" t="s">
        <v>38</v>
      </c>
      <c r="N204" s="16" t="s">
        <v>38</v>
      </c>
      <c r="O204" s="16" t="s">
        <v>13</v>
      </c>
      <c r="P204" s="18">
        <v>242</v>
      </c>
      <c r="Q204" s="19">
        <f>SUM('[1]FY 2013-14'!I176:J176)</f>
        <v>2269.96</v>
      </c>
      <c r="R204" s="19">
        <f>SUM('[1]FY 2013-14'!K176:L176)</f>
        <v>1156.23</v>
      </c>
      <c r="S204" s="19">
        <f>SUM('[1]FY 2013-14'!M176:N176)</f>
        <v>195.88</v>
      </c>
      <c r="T204" s="19">
        <f>SUM('[1]FY 2013-14'!O176:P176)</f>
        <v>108.53999999999999</v>
      </c>
      <c r="U204" s="19">
        <f>SUM('[1]FY 2013-14'!Q176:R176)</f>
        <v>186.21</v>
      </c>
      <c r="V204" s="42">
        <f>SUM('[1]FY 2013-14'!S176:AA176)</f>
        <v>253.24</v>
      </c>
      <c r="W204" s="86">
        <f t="shared" si="31"/>
        <v>4170</v>
      </c>
      <c r="X204" s="89">
        <f>'[1]FY 2013-14'!BA176</f>
        <v>4912</v>
      </c>
      <c r="Y204" s="86">
        <f t="shared" si="32"/>
        <v>9082</v>
      </c>
    </row>
    <row r="205" spans="1:25" ht="27" customHeight="1">
      <c r="A205" s="14" t="s">
        <v>15</v>
      </c>
      <c r="B205" s="15" t="s">
        <v>59</v>
      </c>
      <c r="C205" s="16" t="s">
        <v>625</v>
      </c>
      <c r="D205" s="16" t="s">
        <v>626</v>
      </c>
      <c r="E205" s="15">
        <v>635001</v>
      </c>
      <c r="F205" s="17">
        <v>268</v>
      </c>
      <c r="G205" s="17">
        <v>0</v>
      </c>
      <c r="H205" s="17">
        <v>0</v>
      </c>
      <c r="I205" s="17">
        <v>196</v>
      </c>
      <c r="J205" s="17">
        <v>0</v>
      </c>
      <c r="K205" s="17">
        <v>0</v>
      </c>
      <c r="L205" s="17">
        <v>0</v>
      </c>
      <c r="M205" s="16" t="s">
        <v>38</v>
      </c>
      <c r="N205" s="16" t="s">
        <v>38</v>
      </c>
      <c r="O205" s="16" t="s">
        <v>13</v>
      </c>
      <c r="P205" s="18">
        <v>268</v>
      </c>
      <c r="Q205" s="19">
        <f>SUM('[1]FY 2013-14'!I177:J177)</f>
        <v>2515.21</v>
      </c>
      <c r="R205" s="19">
        <f>SUM('[1]FY 2013-14'!K177:L177)</f>
        <v>1281.22</v>
      </c>
      <c r="S205" s="19">
        <f>SUM('[1]FY 2013-14'!M177:N177)</f>
        <v>217.69</v>
      </c>
      <c r="T205" s="19">
        <f>SUM('[1]FY 2013-14'!O177:P177)</f>
        <v>121.17999999999999</v>
      </c>
      <c r="U205" s="19">
        <f>SUM('[1]FY 2013-14'!Q177:R177)</f>
        <v>207.18</v>
      </c>
      <c r="V205" s="42">
        <f>SUM('[1]FY 2013-14'!S177:AA177)</f>
        <v>287.36</v>
      </c>
      <c r="W205" s="86">
        <f t="shared" si="31"/>
        <v>4630</v>
      </c>
      <c r="X205" s="89">
        <f>'[1]FY 2013-14'!BA177</f>
        <v>13183</v>
      </c>
      <c r="Y205" s="86">
        <f t="shared" si="32"/>
        <v>17813</v>
      </c>
    </row>
    <row r="206" spans="1:25" ht="27" customHeight="1">
      <c r="A206" s="14" t="s">
        <v>15</v>
      </c>
      <c r="B206" s="15" t="s">
        <v>60</v>
      </c>
      <c r="C206" s="16" t="s">
        <v>627</v>
      </c>
      <c r="D206" s="16" t="s">
        <v>61</v>
      </c>
      <c r="E206" s="15">
        <v>529001</v>
      </c>
      <c r="F206" s="17">
        <v>319</v>
      </c>
      <c r="G206" s="17">
        <v>0</v>
      </c>
      <c r="H206" s="17">
        <v>0</v>
      </c>
      <c r="I206" s="17">
        <v>190</v>
      </c>
      <c r="J206" s="17">
        <v>71</v>
      </c>
      <c r="K206" s="17">
        <v>0</v>
      </c>
      <c r="L206" s="17">
        <v>0</v>
      </c>
      <c r="M206" s="16" t="s">
        <v>38</v>
      </c>
      <c r="N206" s="16" t="s">
        <v>38</v>
      </c>
      <c r="O206" s="16" t="s">
        <v>13</v>
      </c>
      <c r="P206" s="18">
        <v>319</v>
      </c>
      <c r="Q206" s="19">
        <f>SUM('[1]FY 2013-14'!I178:J178)</f>
        <v>2991.84</v>
      </c>
      <c r="R206" s="19">
        <f>SUM('[1]FY 2013-14'!K178:L178)</f>
        <v>1523.91</v>
      </c>
      <c r="S206" s="19">
        <f>SUM('[1]FY 2013-14'!M178:N178)</f>
        <v>257.99</v>
      </c>
      <c r="T206" s="19">
        <f>SUM('[1]FY 2013-14'!O178:P178)</f>
        <v>142.82</v>
      </c>
      <c r="U206" s="19">
        <f>SUM('[1]FY 2013-14'!Q178:R178)</f>
        <v>245.2</v>
      </c>
      <c r="V206" s="42">
        <f>SUM('[1]FY 2013-14'!S178:AA178)</f>
        <v>329.05</v>
      </c>
      <c r="W206" s="86">
        <f t="shared" si="31"/>
        <v>5491</v>
      </c>
      <c r="X206" s="89">
        <f>'[1]FY 2013-14'!BA178</f>
        <v>3</v>
      </c>
      <c r="Y206" s="86">
        <f t="shared" si="32"/>
        <v>5494</v>
      </c>
    </row>
    <row r="207" spans="1:25" ht="27" customHeight="1">
      <c r="A207" s="14" t="s">
        <v>15</v>
      </c>
      <c r="B207" s="15" t="s">
        <v>62</v>
      </c>
      <c r="C207" s="16" t="s">
        <v>627</v>
      </c>
      <c r="D207" s="16" t="s">
        <v>628</v>
      </c>
      <c r="E207" s="15">
        <v>855001</v>
      </c>
      <c r="F207" s="17">
        <v>121</v>
      </c>
      <c r="G207" s="17">
        <v>0</v>
      </c>
      <c r="H207" s="17">
        <v>0</v>
      </c>
      <c r="I207" s="17">
        <v>70</v>
      </c>
      <c r="J207" s="17">
        <v>32</v>
      </c>
      <c r="K207" s="17">
        <v>0</v>
      </c>
      <c r="L207" s="17">
        <v>0</v>
      </c>
      <c r="M207" s="16" t="s">
        <v>38</v>
      </c>
      <c r="N207" s="16" t="s">
        <v>38</v>
      </c>
      <c r="O207" s="16" t="s">
        <v>13</v>
      </c>
      <c r="P207" s="18">
        <v>121</v>
      </c>
      <c r="Q207" s="19">
        <f>SUM('[1]FY 2013-14'!I179:J179)</f>
        <v>1138.0899999999999</v>
      </c>
      <c r="R207" s="19">
        <f>SUM('[1]FY 2013-14'!K179:L179)</f>
        <v>579.86</v>
      </c>
      <c r="S207" s="19">
        <f>SUM('[1]FY 2013-14'!M179:N179)</f>
        <v>99.69</v>
      </c>
      <c r="T207" s="19">
        <f>SUM('[1]FY 2013-14'!O179:P179)</f>
        <v>56.47</v>
      </c>
      <c r="U207" s="19">
        <f>SUM('[1]FY 2013-14'!Q179:R179)</f>
        <v>95.289999999999992</v>
      </c>
      <c r="V207" s="42">
        <f>SUM('[1]FY 2013-14'!S179:AA179)</f>
        <v>142.18000000000004</v>
      </c>
      <c r="W207" s="86">
        <f t="shared" si="31"/>
        <v>2112</v>
      </c>
      <c r="X207" s="89">
        <f>'[1]FY 2013-14'!BA179</f>
        <v>19899</v>
      </c>
      <c r="Y207" s="86">
        <f t="shared" si="32"/>
        <v>22011</v>
      </c>
    </row>
    <row r="208" spans="1:25" ht="27" customHeight="1">
      <c r="A208" s="14" t="s">
        <v>15</v>
      </c>
      <c r="B208" s="15" t="s">
        <v>63</v>
      </c>
      <c r="C208" s="16" t="s">
        <v>629</v>
      </c>
      <c r="D208" s="16" t="s">
        <v>64</v>
      </c>
      <c r="E208" s="15">
        <v>531001</v>
      </c>
      <c r="F208" s="17">
        <v>148</v>
      </c>
      <c r="G208" s="17">
        <v>0</v>
      </c>
      <c r="H208" s="17">
        <v>0</v>
      </c>
      <c r="I208" s="17">
        <v>116</v>
      </c>
      <c r="J208" s="17">
        <v>33</v>
      </c>
      <c r="K208" s="17">
        <v>0</v>
      </c>
      <c r="L208" s="17">
        <v>0</v>
      </c>
      <c r="M208" s="16" t="s">
        <v>38</v>
      </c>
      <c r="N208" s="16" t="s">
        <v>38</v>
      </c>
      <c r="O208" s="16" t="s">
        <v>13</v>
      </c>
      <c r="P208" s="18">
        <v>148</v>
      </c>
      <c r="Q208" s="19">
        <f>SUM('[1]FY 2013-14'!I180:J180)</f>
        <v>1388.72</v>
      </c>
      <c r="R208" s="19">
        <f>SUM('[1]FY 2013-14'!K180:L180)</f>
        <v>707.38</v>
      </c>
      <c r="S208" s="19">
        <f>SUM('[1]FY 2013-14'!M180:N180)</f>
        <v>120.06</v>
      </c>
      <c r="T208" s="19">
        <f>SUM('[1]FY 2013-14'!O180:P180)</f>
        <v>66.72</v>
      </c>
      <c r="U208" s="19">
        <f>SUM('[1]FY 2013-14'!Q180:R180)</f>
        <v>114.22</v>
      </c>
      <c r="V208" s="42">
        <f>SUM('[1]FY 2013-14'!S180:AA180)</f>
        <v>157.26999999999998</v>
      </c>
      <c r="W208" s="86">
        <f t="shared" si="31"/>
        <v>2554</v>
      </c>
      <c r="X208" s="89">
        <f>'[1]FY 2013-14'!BA180</f>
        <v>5703</v>
      </c>
      <c r="Y208" s="86">
        <f t="shared" si="32"/>
        <v>8257</v>
      </c>
    </row>
    <row r="209" spans="1:25" ht="27" customHeight="1">
      <c r="A209" s="14" t="s">
        <v>15</v>
      </c>
      <c r="B209" s="15" t="s">
        <v>65</v>
      </c>
      <c r="C209" s="16" t="s">
        <v>630</v>
      </c>
      <c r="D209" s="16" t="s">
        <v>66</v>
      </c>
      <c r="E209" s="15">
        <v>548001</v>
      </c>
      <c r="F209" s="17">
        <v>186</v>
      </c>
      <c r="G209" s="17">
        <v>0</v>
      </c>
      <c r="H209" s="17">
        <v>0</v>
      </c>
      <c r="I209" s="17">
        <v>132</v>
      </c>
      <c r="J209" s="17">
        <v>41</v>
      </c>
      <c r="K209" s="17">
        <v>0</v>
      </c>
      <c r="L209" s="17">
        <v>0</v>
      </c>
      <c r="M209" s="16" t="s">
        <v>38</v>
      </c>
      <c r="N209" s="16" t="s">
        <v>38</v>
      </c>
      <c r="O209" s="16" t="s">
        <v>13</v>
      </c>
      <c r="P209" s="18">
        <v>186</v>
      </c>
      <c r="Q209" s="19">
        <f>SUM('[1]FY 2013-14'!I181:J181)</f>
        <v>1745.42</v>
      </c>
      <c r="R209" s="19">
        <f>SUM('[1]FY 2013-14'!K181:L181)</f>
        <v>889.09</v>
      </c>
      <c r="S209" s="19">
        <f>SUM('[1]FY 2013-14'!M181:N181)</f>
        <v>150.97</v>
      </c>
      <c r="T209" s="19">
        <f>SUM('[1]FY 2013-14'!O181:P181)</f>
        <v>83.949999999999989</v>
      </c>
      <c r="U209" s="19">
        <f>SUM('[1]FY 2013-14'!Q181:R181)</f>
        <v>143.63999999999999</v>
      </c>
      <c r="V209" s="42">
        <f>SUM('[1]FY 2013-14'!S181:AA181)</f>
        <v>198.35000000000002</v>
      </c>
      <c r="W209" s="86">
        <f t="shared" si="31"/>
        <v>3211</v>
      </c>
      <c r="X209" s="89">
        <f>'[1]FY 2013-14'!BA181</f>
        <v>7944</v>
      </c>
      <c r="Y209" s="86">
        <f t="shared" si="32"/>
        <v>11155</v>
      </c>
    </row>
    <row r="210" spans="1:25" ht="27" customHeight="1">
      <c r="A210" s="14" t="s">
        <v>15</v>
      </c>
      <c r="B210" s="15" t="s">
        <v>67</v>
      </c>
      <c r="C210" s="16" t="s">
        <v>631</v>
      </c>
      <c r="D210" s="16" t="s">
        <v>68</v>
      </c>
      <c r="E210" s="15">
        <v>539001</v>
      </c>
      <c r="F210" s="17">
        <v>180</v>
      </c>
      <c r="G210" s="17">
        <v>0</v>
      </c>
      <c r="H210" s="17">
        <v>0</v>
      </c>
      <c r="I210" s="17">
        <v>152</v>
      </c>
      <c r="J210" s="17">
        <v>0</v>
      </c>
      <c r="K210" s="17">
        <v>0</v>
      </c>
      <c r="L210" s="17">
        <v>0</v>
      </c>
      <c r="M210" s="16" t="s">
        <v>38</v>
      </c>
      <c r="N210" s="16" t="s">
        <v>38</v>
      </c>
      <c r="O210" s="16" t="s">
        <v>13</v>
      </c>
      <c r="P210" s="18">
        <v>180</v>
      </c>
      <c r="Q210" s="19">
        <f>SUM('[1]FY 2013-14'!I182:J182)</f>
        <v>1688.2</v>
      </c>
      <c r="R210" s="19">
        <f>SUM('[1]FY 2013-14'!K182:L182)</f>
        <v>859.9</v>
      </c>
      <c r="S210" s="19">
        <f>SUM('[1]FY 2013-14'!M182:N182)</f>
        <v>145.57999999999998</v>
      </c>
      <c r="T210" s="19">
        <f>SUM('[1]FY 2013-14'!O182:P182)</f>
        <v>80.599999999999994</v>
      </c>
      <c r="U210" s="19">
        <f>SUM('[1]FY 2013-14'!Q182:R182)</f>
        <v>138.36999999999998</v>
      </c>
      <c r="V210" s="42">
        <f>SUM('[1]FY 2013-14'!S182:AA182)</f>
        <v>185.69000000000003</v>
      </c>
      <c r="W210" s="86">
        <f t="shared" si="31"/>
        <v>3098</v>
      </c>
      <c r="X210" s="89">
        <f>'[1]FY 2013-14'!BA182</f>
        <v>1</v>
      </c>
      <c r="Y210" s="86">
        <f t="shared" si="32"/>
        <v>3099</v>
      </c>
    </row>
    <row r="211" spans="1:25" ht="27" customHeight="1">
      <c r="A211" s="14" t="s">
        <v>15</v>
      </c>
      <c r="B211" s="15" t="s">
        <v>69</v>
      </c>
      <c r="C211" s="16" t="s">
        <v>632</v>
      </c>
      <c r="D211" s="16" t="s">
        <v>70</v>
      </c>
      <c r="E211" s="15">
        <v>845001</v>
      </c>
      <c r="F211" s="17">
        <v>172</v>
      </c>
      <c r="G211" s="17">
        <v>0</v>
      </c>
      <c r="H211" s="17">
        <v>0</v>
      </c>
      <c r="I211" s="17">
        <v>129</v>
      </c>
      <c r="J211" s="17">
        <v>50</v>
      </c>
      <c r="K211" s="17">
        <v>0</v>
      </c>
      <c r="L211" s="17">
        <v>0</v>
      </c>
      <c r="M211" s="16" t="s">
        <v>38</v>
      </c>
      <c r="N211" s="16" t="s">
        <v>38</v>
      </c>
      <c r="O211" s="16" t="s">
        <v>13</v>
      </c>
      <c r="P211" s="18">
        <v>172</v>
      </c>
      <c r="Q211" s="19">
        <f>SUM('[1]FY 2013-14'!I183:J183)</f>
        <v>1614.24</v>
      </c>
      <c r="R211" s="19">
        <f>SUM('[1]FY 2013-14'!K183:L183)</f>
        <v>822.28</v>
      </c>
      <c r="S211" s="19">
        <f>SUM('[1]FY 2013-14'!M183:N183)</f>
        <v>139.72</v>
      </c>
      <c r="T211" s="19">
        <f>SUM('[1]FY 2013-14'!O183:P183)</f>
        <v>77.77</v>
      </c>
      <c r="U211" s="19">
        <f>SUM('[1]FY 2013-14'!Q183:R183)</f>
        <v>132.97</v>
      </c>
      <c r="V211" s="42">
        <f>SUM('[1]FY 2013-14'!S183:AA183)</f>
        <v>179.71</v>
      </c>
      <c r="W211" s="86">
        <f t="shared" si="31"/>
        <v>2967</v>
      </c>
      <c r="X211" s="89">
        <f>'[1]FY 2013-14'!BA183</f>
        <v>1301</v>
      </c>
      <c r="Y211" s="86">
        <f t="shared" si="32"/>
        <v>4268</v>
      </c>
    </row>
    <row r="212" spans="1:25" ht="27" customHeight="1">
      <c r="A212" s="14" t="s">
        <v>15</v>
      </c>
      <c r="B212" s="15" t="s">
        <v>71</v>
      </c>
      <c r="C212" s="16" t="s">
        <v>631</v>
      </c>
      <c r="D212" s="16" t="s">
        <v>633</v>
      </c>
      <c r="E212" s="15">
        <v>907001</v>
      </c>
      <c r="F212" s="17">
        <v>88</v>
      </c>
      <c r="G212" s="17">
        <v>0</v>
      </c>
      <c r="H212" s="17">
        <v>0</v>
      </c>
      <c r="I212" s="17">
        <v>59</v>
      </c>
      <c r="J212" s="17">
        <v>16</v>
      </c>
      <c r="K212" s="17">
        <v>0</v>
      </c>
      <c r="L212" s="17">
        <v>0</v>
      </c>
      <c r="M212" s="16" t="s">
        <v>38</v>
      </c>
      <c r="N212" s="16" t="s">
        <v>38</v>
      </c>
      <c r="O212" s="16" t="s">
        <v>282</v>
      </c>
      <c r="P212" s="18">
        <v>88</v>
      </c>
      <c r="Q212" s="19">
        <f>SUM('[1]FY 2013-14'!I184:J184)</f>
        <v>825.77</v>
      </c>
      <c r="R212" s="19">
        <f>SUM('[1]FY 2013-14'!K184:L184)</f>
        <v>420.63</v>
      </c>
      <c r="S212" s="19">
        <f>SUM('[1]FY 2013-14'!M184:N184)</f>
        <v>71.41</v>
      </c>
      <c r="T212" s="19">
        <f>SUM('[1]FY 2013-14'!O184:P184)</f>
        <v>39.699999999999996</v>
      </c>
      <c r="U212" s="19">
        <f>SUM('[1]FY 2013-14'!Q184:R184)</f>
        <v>67.94</v>
      </c>
      <c r="V212" s="42">
        <f>SUM('[1]FY 2013-14'!S184:AA184)</f>
        <v>91.340000000000032</v>
      </c>
      <c r="W212" s="86">
        <f t="shared" si="31"/>
        <v>1517</v>
      </c>
      <c r="X212" s="89">
        <f>'[1]FY 2013-14'!BA184</f>
        <v>1</v>
      </c>
      <c r="Y212" s="86">
        <f t="shared" si="32"/>
        <v>1518</v>
      </c>
    </row>
    <row r="213" spans="1:25" ht="27" customHeight="1">
      <c r="A213" s="14" t="s">
        <v>15</v>
      </c>
      <c r="B213" s="15" t="s">
        <v>72</v>
      </c>
      <c r="C213" s="16" t="s">
        <v>631</v>
      </c>
      <c r="D213" s="16" t="s">
        <v>73</v>
      </c>
      <c r="E213" s="15">
        <v>694001</v>
      </c>
      <c r="F213" s="17">
        <v>128</v>
      </c>
      <c r="G213" s="17">
        <v>0</v>
      </c>
      <c r="H213" s="17">
        <v>0</v>
      </c>
      <c r="I213" s="17">
        <v>93</v>
      </c>
      <c r="J213" s="17">
        <v>58</v>
      </c>
      <c r="K213" s="17">
        <v>0</v>
      </c>
      <c r="L213" s="17">
        <v>0</v>
      </c>
      <c r="M213" s="16" t="s">
        <v>38</v>
      </c>
      <c r="N213" s="16" t="s">
        <v>38</v>
      </c>
      <c r="O213" s="16" t="s">
        <v>13</v>
      </c>
      <c r="P213" s="18">
        <v>128</v>
      </c>
      <c r="Q213" s="19">
        <f>SUM('[1]FY 2013-14'!I185:J185)</f>
        <v>1200.6400000000001</v>
      </c>
      <c r="R213" s="19">
        <f>SUM('[1]FY 2013-14'!K185:L185)</f>
        <v>611.55999999999995</v>
      </c>
      <c r="S213" s="19">
        <f>SUM('[1]FY 2013-14'!M185:N185)</f>
        <v>103.61</v>
      </c>
      <c r="T213" s="19">
        <f>SUM('[1]FY 2013-14'!O185:P185)</f>
        <v>57.410000000000004</v>
      </c>
      <c r="U213" s="19">
        <f>SUM('[1]FY 2013-14'!Q185:R185)</f>
        <v>98.5</v>
      </c>
      <c r="V213" s="42">
        <f>SUM('[1]FY 2013-14'!S185:AA185)</f>
        <v>132.23999999999998</v>
      </c>
      <c r="W213" s="86">
        <f t="shared" si="31"/>
        <v>2204</v>
      </c>
      <c r="X213" s="89">
        <f>'[1]FY 2013-14'!BA185</f>
        <v>1</v>
      </c>
      <c r="Y213" s="86">
        <f t="shared" si="32"/>
        <v>2205</v>
      </c>
    </row>
    <row r="214" spans="1:25" ht="27" customHeight="1">
      <c r="A214" s="14" t="s">
        <v>15</v>
      </c>
      <c r="B214" s="15" t="s">
        <v>74</v>
      </c>
      <c r="C214" s="16" t="s">
        <v>634</v>
      </c>
      <c r="D214" s="16" t="s">
        <v>75</v>
      </c>
      <c r="E214" s="15">
        <v>536001</v>
      </c>
      <c r="F214" s="17">
        <v>352</v>
      </c>
      <c r="G214" s="17">
        <v>0</v>
      </c>
      <c r="H214" s="17">
        <v>0</v>
      </c>
      <c r="I214" s="17">
        <v>193</v>
      </c>
      <c r="J214" s="17">
        <v>104</v>
      </c>
      <c r="K214" s="17">
        <v>0</v>
      </c>
      <c r="L214" s="17">
        <v>0</v>
      </c>
      <c r="M214" s="16" t="s">
        <v>38</v>
      </c>
      <c r="N214" s="16" t="s">
        <v>38</v>
      </c>
      <c r="O214" s="16" t="s">
        <v>13</v>
      </c>
      <c r="P214" s="18">
        <v>352</v>
      </c>
      <c r="Q214" s="19">
        <f>SUM('[1]FY 2013-14'!I186:J186)</f>
        <v>3302.29</v>
      </c>
      <c r="R214" s="19">
        <f>SUM('[1]FY 2013-14'!K186:L186)</f>
        <v>1682.09</v>
      </c>
      <c r="S214" s="19">
        <f>SUM('[1]FY 2013-14'!M186:N186)</f>
        <v>285.20999999999998</v>
      </c>
      <c r="T214" s="19">
        <f>SUM('[1]FY 2013-14'!O186:P186)</f>
        <v>158.26</v>
      </c>
      <c r="U214" s="19">
        <f>SUM('[1]FY 2013-14'!Q186:R186)</f>
        <v>271.22999999999996</v>
      </c>
      <c r="V214" s="42">
        <f>SUM('[1]FY 2013-14'!S186:AA186)</f>
        <v>364.32000000000005</v>
      </c>
      <c r="W214" s="86">
        <f t="shared" si="31"/>
        <v>6063</v>
      </c>
      <c r="X214" s="89">
        <f>'[1]FY 2013-14'!BA186</f>
        <v>4</v>
      </c>
      <c r="Y214" s="86">
        <f t="shared" si="32"/>
        <v>6067</v>
      </c>
    </row>
    <row r="215" spans="1:25" ht="27" customHeight="1">
      <c r="A215" s="14" t="s">
        <v>15</v>
      </c>
      <c r="B215" s="15" t="s">
        <v>76</v>
      </c>
      <c r="C215" s="16" t="s">
        <v>631</v>
      </c>
      <c r="D215" s="16" t="s">
        <v>77</v>
      </c>
      <c r="E215" s="15">
        <v>688001</v>
      </c>
      <c r="F215" s="17">
        <v>544</v>
      </c>
      <c r="G215" s="17">
        <v>0</v>
      </c>
      <c r="H215" s="17">
        <v>0</v>
      </c>
      <c r="I215" s="17">
        <v>318</v>
      </c>
      <c r="J215" s="17">
        <v>225</v>
      </c>
      <c r="K215" s="17">
        <v>0</v>
      </c>
      <c r="L215" s="17">
        <v>0</v>
      </c>
      <c r="M215" s="16" t="s">
        <v>38</v>
      </c>
      <c r="N215" s="16" t="s">
        <v>38</v>
      </c>
      <c r="O215" s="16" t="s">
        <v>13</v>
      </c>
      <c r="P215" s="18">
        <v>544</v>
      </c>
      <c r="Q215" s="19">
        <f>SUM('[1]FY 2013-14'!I187:J187)</f>
        <v>5104.32</v>
      </c>
      <c r="R215" s="19">
        <f>SUM('[1]FY 2013-14'!K187:L187)</f>
        <v>2600.0300000000002</v>
      </c>
      <c r="S215" s="19">
        <f>SUM('[1]FY 2013-14'!M187:N187)</f>
        <v>441.23</v>
      </c>
      <c r="T215" s="19">
        <f>SUM('[1]FY 2013-14'!O187:P187)</f>
        <v>245.14000000000001</v>
      </c>
      <c r="U215" s="19">
        <f>SUM('[1]FY 2013-14'!Q187:R187)</f>
        <v>419.71000000000004</v>
      </c>
      <c r="V215" s="42">
        <f>SUM('[1]FY 2013-14'!S187:AA187)</f>
        <v>564.09000000000015</v>
      </c>
      <c r="W215" s="86">
        <f t="shared" si="31"/>
        <v>9375</v>
      </c>
      <c r="X215" s="89">
        <f>'[1]FY 2013-14'!BA187</f>
        <v>16</v>
      </c>
      <c r="Y215" s="86">
        <f t="shared" si="32"/>
        <v>9391</v>
      </c>
    </row>
    <row r="216" spans="1:25" ht="27" customHeight="1">
      <c r="A216" s="14" t="s">
        <v>15</v>
      </c>
      <c r="B216" s="15" t="s">
        <v>78</v>
      </c>
      <c r="C216" s="16" t="s">
        <v>631</v>
      </c>
      <c r="D216" s="16" t="s">
        <v>635</v>
      </c>
      <c r="E216" s="15">
        <v>776001</v>
      </c>
      <c r="F216" s="17">
        <v>49</v>
      </c>
      <c r="G216" s="17">
        <v>0</v>
      </c>
      <c r="H216" s="17">
        <v>0</v>
      </c>
      <c r="I216" s="17">
        <v>49</v>
      </c>
      <c r="J216" s="17">
        <v>0</v>
      </c>
      <c r="K216" s="17">
        <v>0</v>
      </c>
      <c r="L216" s="17">
        <v>0</v>
      </c>
      <c r="M216" s="16" t="s">
        <v>38</v>
      </c>
      <c r="N216" s="16" t="s">
        <v>38</v>
      </c>
      <c r="O216" s="16" t="s">
        <v>283</v>
      </c>
      <c r="P216" s="18">
        <v>49</v>
      </c>
      <c r="Q216" s="19">
        <f>SUM('[1]FY 2013-14'!I188:J188)</f>
        <v>459.6</v>
      </c>
      <c r="R216" s="19">
        <f>SUM('[1]FY 2013-14'!K188:L188)</f>
        <v>234.10999999999999</v>
      </c>
      <c r="S216" s="19">
        <f>SUM('[1]FY 2013-14'!M188:N188)</f>
        <v>39.65</v>
      </c>
      <c r="T216" s="19">
        <f>SUM('[1]FY 2013-14'!O188:P188)</f>
        <v>21.970000000000002</v>
      </c>
      <c r="U216" s="19">
        <f>SUM('[1]FY 2013-14'!Q188:R188)</f>
        <v>37.700000000000003</v>
      </c>
      <c r="V216" s="42">
        <f>SUM('[1]FY 2013-14'!S188:AA188)</f>
        <v>51.210000000000008</v>
      </c>
      <c r="W216" s="86">
        <f t="shared" si="31"/>
        <v>844</v>
      </c>
      <c r="X216" s="89">
        <f>'[1]FY 2013-14'!BA188</f>
        <v>925</v>
      </c>
      <c r="Y216" s="86">
        <f t="shared" si="32"/>
        <v>1769</v>
      </c>
    </row>
    <row r="217" spans="1:25" ht="27" customHeight="1">
      <c r="A217" s="14" t="s">
        <v>15</v>
      </c>
      <c r="B217" s="15" t="s">
        <v>79</v>
      </c>
      <c r="C217" s="16" t="s">
        <v>631</v>
      </c>
      <c r="D217" s="16" t="s">
        <v>636</v>
      </c>
      <c r="E217" s="15">
        <v>537001</v>
      </c>
      <c r="F217" s="17">
        <v>929</v>
      </c>
      <c r="G217" s="17">
        <v>0</v>
      </c>
      <c r="H217" s="17">
        <v>0</v>
      </c>
      <c r="I217" s="17">
        <v>558</v>
      </c>
      <c r="J217" s="17">
        <v>356</v>
      </c>
      <c r="K217" s="17">
        <v>0</v>
      </c>
      <c r="L217" s="17">
        <v>0</v>
      </c>
      <c r="M217" s="16" t="s">
        <v>38</v>
      </c>
      <c r="N217" s="16" t="s">
        <v>38</v>
      </c>
      <c r="O217" s="16" t="s">
        <v>13</v>
      </c>
      <c r="P217" s="18">
        <v>929</v>
      </c>
      <c r="Q217" s="19">
        <f>SUM('[1]FY 2013-14'!I189:J189)</f>
        <v>8713.5999999999985</v>
      </c>
      <c r="R217" s="19">
        <f>SUM('[1]FY 2013-14'!K189:L189)</f>
        <v>4438.3599999999997</v>
      </c>
      <c r="S217" s="19">
        <f>SUM('[1]FY 2013-14'!M189:N189)</f>
        <v>751.72</v>
      </c>
      <c r="T217" s="19">
        <f>SUM('[1]FY 2013-14'!O189:P189)</f>
        <v>416.39</v>
      </c>
      <c r="U217" s="19">
        <f>SUM('[1]FY 2013-14'!Q189:R189)</f>
        <v>714.55000000000007</v>
      </c>
      <c r="V217" s="42">
        <f>SUM('[1]FY 2013-14'!S189:AA189)</f>
        <v>970.15</v>
      </c>
      <c r="W217" s="86">
        <f t="shared" si="31"/>
        <v>16005</v>
      </c>
      <c r="X217" s="89">
        <f>'[1]FY 2013-14'!BA189</f>
        <v>16623</v>
      </c>
      <c r="Y217" s="86">
        <f t="shared" si="32"/>
        <v>32628</v>
      </c>
    </row>
    <row r="218" spans="1:25" ht="27" customHeight="1">
      <c r="A218" s="14" t="s">
        <v>15</v>
      </c>
      <c r="B218" s="15" t="s">
        <v>80</v>
      </c>
      <c r="C218" s="16" t="s">
        <v>631</v>
      </c>
      <c r="D218" s="16" t="s">
        <v>81</v>
      </c>
      <c r="E218" s="15">
        <v>723001</v>
      </c>
      <c r="F218" s="17">
        <v>0</v>
      </c>
      <c r="G218" s="17">
        <v>0</v>
      </c>
      <c r="H218" s="17">
        <v>0</v>
      </c>
      <c r="I218" s="17">
        <v>134</v>
      </c>
      <c r="J218" s="17">
        <v>81</v>
      </c>
      <c r="K218" s="17">
        <v>0</v>
      </c>
      <c r="L218" s="17">
        <v>0</v>
      </c>
      <c r="M218" s="16" t="s">
        <v>38</v>
      </c>
      <c r="N218" s="16" t="s">
        <v>38</v>
      </c>
      <c r="O218" s="16" t="s">
        <v>13</v>
      </c>
      <c r="P218" s="18">
        <v>0</v>
      </c>
      <c r="Q218" s="19">
        <f>SUM('[1]FY 2013-14'!I190:J190)</f>
        <v>0.68</v>
      </c>
      <c r="R218" s="19">
        <f>SUM('[1]FY 2013-14'!K190:L190)</f>
        <v>0.38</v>
      </c>
      <c r="S218" s="19">
        <f>SUM('[1]FY 2013-14'!M190:N190)</f>
        <v>0.38</v>
      </c>
      <c r="T218" s="19">
        <f>SUM('[1]FY 2013-14'!O190:P190)</f>
        <v>0.48</v>
      </c>
      <c r="U218" s="19">
        <f>SUM('[1]FY 2013-14'!Q190:R190)</f>
        <v>0.48</v>
      </c>
      <c r="V218" s="42">
        <f>SUM('[1]FY 2013-14'!S190:AA190)</f>
        <v>0.89</v>
      </c>
      <c r="W218" s="86">
        <f t="shared" si="31"/>
        <v>3</v>
      </c>
      <c r="X218" s="89">
        <f>'[1]FY 2013-14'!BA190</f>
        <v>2</v>
      </c>
      <c r="Y218" s="86">
        <f t="shared" si="32"/>
        <v>5</v>
      </c>
    </row>
    <row r="219" spans="1:25" ht="27" customHeight="1">
      <c r="A219" s="14" t="s">
        <v>15</v>
      </c>
      <c r="B219" s="15" t="s">
        <v>82</v>
      </c>
      <c r="C219" s="16" t="s">
        <v>631</v>
      </c>
      <c r="D219" s="16" t="s">
        <v>637</v>
      </c>
      <c r="E219" s="15">
        <v>702001</v>
      </c>
      <c r="F219" s="17">
        <v>653</v>
      </c>
      <c r="G219" s="17">
        <v>0</v>
      </c>
      <c r="H219" s="17">
        <v>0</v>
      </c>
      <c r="I219" s="17">
        <v>156</v>
      </c>
      <c r="J219" s="17">
        <v>118</v>
      </c>
      <c r="K219" s="17">
        <v>0</v>
      </c>
      <c r="L219" s="17">
        <v>0</v>
      </c>
      <c r="M219" s="16" t="s">
        <v>38</v>
      </c>
      <c r="N219" s="16" t="s">
        <v>38</v>
      </c>
      <c r="O219" s="16" t="s">
        <v>13</v>
      </c>
      <c r="P219" s="18">
        <v>653</v>
      </c>
      <c r="Q219" s="19">
        <f>SUM('[1]FY 2013-14'!I191:J191)</f>
        <v>6123.67</v>
      </c>
      <c r="R219" s="19">
        <f>SUM('[1]FY 2013-14'!K191:L191)</f>
        <v>3119.09</v>
      </c>
      <c r="S219" s="19">
        <f>SUM('[1]FY 2013-14'!M191:N191)</f>
        <v>527.72</v>
      </c>
      <c r="T219" s="19">
        <f>SUM('[1]FY 2013-14'!O191:P191)</f>
        <v>291.86</v>
      </c>
      <c r="U219" s="19">
        <f>SUM('[1]FY 2013-14'!Q191:R191)</f>
        <v>501.45</v>
      </c>
      <c r="V219" s="42">
        <f>SUM('[1]FY 2013-14'!S191:AA191)</f>
        <v>672.73000000000013</v>
      </c>
      <c r="W219" s="86">
        <f t="shared" si="31"/>
        <v>11237</v>
      </c>
      <c r="X219" s="89">
        <f>'[1]FY 2013-14'!BA191</f>
        <v>73</v>
      </c>
      <c r="Y219" s="86">
        <f t="shared" si="32"/>
        <v>11310</v>
      </c>
    </row>
    <row r="220" spans="1:25" ht="27" customHeight="1">
      <c r="A220" s="14" t="s">
        <v>15</v>
      </c>
      <c r="B220" s="15" t="s">
        <v>83</v>
      </c>
      <c r="C220" s="16" t="s">
        <v>631</v>
      </c>
      <c r="D220" s="16" t="s">
        <v>638</v>
      </c>
      <c r="E220" s="15">
        <v>722001</v>
      </c>
      <c r="F220" s="17">
        <v>151</v>
      </c>
      <c r="G220" s="17">
        <v>0</v>
      </c>
      <c r="H220" s="17">
        <v>0</v>
      </c>
      <c r="I220" s="17">
        <v>42</v>
      </c>
      <c r="J220" s="17">
        <v>32</v>
      </c>
      <c r="K220" s="17">
        <v>0</v>
      </c>
      <c r="L220" s="17">
        <v>0</v>
      </c>
      <c r="M220" s="16" t="s">
        <v>38</v>
      </c>
      <c r="N220" s="16" t="s">
        <v>38</v>
      </c>
      <c r="O220" s="16" t="s">
        <v>13</v>
      </c>
      <c r="P220" s="18">
        <v>151</v>
      </c>
      <c r="Q220" s="19">
        <f>SUM('[1]FY 2013-14'!I192:J192)</f>
        <v>1416.6</v>
      </c>
      <c r="R220" s="19">
        <f>SUM('[1]FY 2013-14'!K192:L192)</f>
        <v>721.57</v>
      </c>
      <c r="S220" s="19">
        <f>SUM('[1]FY 2013-14'!M192:N192)</f>
        <v>122.35000000000001</v>
      </c>
      <c r="T220" s="19">
        <f>SUM('[1]FY 2013-14'!O192:P192)</f>
        <v>67.89</v>
      </c>
      <c r="U220" s="19">
        <f>SUM('[1]FY 2013-14'!Q192:R192)</f>
        <v>116.35</v>
      </c>
      <c r="V220" s="42">
        <f>SUM('[1]FY 2013-14'!S192:AA192)</f>
        <v>159.11999999999998</v>
      </c>
      <c r="W220" s="86">
        <f t="shared" si="31"/>
        <v>2604</v>
      </c>
      <c r="X220" s="89">
        <f>'[1]FY 2013-14'!BA192</f>
        <v>4311</v>
      </c>
      <c r="Y220" s="86">
        <f t="shared" si="32"/>
        <v>6915</v>
      </c>
    </row>
    <row r="221" spans="1:25" ht="27" customHeight="1">
      <c r="A221" s="14" t="s">
        <v>15</v>
      </c>
      <c r="B221" s="15" t="s">
        <v>84</v>
      </c>
      <c r="C221" s="16" t="s">
        <v>631</v>
      </c>
      <c r="D221" s="16" t="s">
        <v>639</v>
      </c>
      <c r="E221" s="15">
        <v>898001</v>
      </c>
      <c r="F221" s="17">
        <v>30</v>
      </c>
      <c r="G221" s="17">
        <v>0</v>
      </c>
      <c r="H221" s="17">
        <v>0</v>
      </c>
      <c r="I221" s="17">
        <v>12</v>
      </c>
      <c r="J221" s="17">
        <v>39</v>
      </c>
      <c r="K221" s="17">
        <v>0</v>
      </c>
      <c r="L221" s="17">
        <v>0</v>
      </c>
      <c r="M221" s="16" t="s">
        <v>38</v>
      </c>
      <c r="N221" s="16" t="s">
        <v>38</v>
      </c>
      <c r="O221" s="16" t="s">
        <v>282</v>
      </c>
      <c r="P221" s="18">
        <v>30</v>
      </c>
      <c r="Q221" s="19">
        <f>SUM('[1]FY 2013-14'!I193:J193)</f>
        <v>281.90000000000003</v>
      </c>
      <c r="R221" s="19">
        <f>SUM('[1]FY 2013-14'!K193:L193)</f>
        <v>143.61000000000001</v>
      </c>
      <c r="S221" s="19">
        <f>SUM('[1]FY 2013-14'!M193:N193)</f>
        <v>24.56</v>
      </c>
      <c r="T221" s="19">
        <f>SUM('[1]FY 2013-14'!O193:P193)</f>
        <v>13.81</v>
      </c>
      <c r="U221" s="19">
        <f>SUM('[1]FY 2013-14'!Q193:R193)</f>
        <v>23.43</v>
      </c>
      <c r="V221" s="42">
        <f>SUM('[1]FY 2013-14'!S193:AA193)</f>
        <v>33.889999999999993</v>
      </c>
      <c r="W221" s="86">
        <f t="shared" si="31"/>
        <v>521</v>
      </c>
      <c r="X221" s="89">
        <f>'[1]FY 2013-14'!BA193</f>
        <v>3414</v>
      </c>
      <c r="Y221" s="86">
        <f t="shared" si="32"/>
        <v>3935</v>
      </c>
    </row>
    <row r="222" spans="1:25" ht="27" customHeight="1">
      <c r="A222" s="14" t="s">
        <v>15</v>
      </c>
      <c r="B222" s="15" t="s">
        <v>85</v>
      </c>
      <c r="C222" s="16" t="s">
        <v>631</v>
      </c>
      <c r="D222" s="16" t="s">
        <v>86</v>
      </c>
      <c r="E222" s="15">
        <v>734001</v>
      </c>
      <c r="F222" s="17">
        <v>1294</v>
      </c>
      <c r="G222" s="17">
        <v>0</v>
      </c>
      <c r="H222" s="17">
        <v>0</v>
      </c>
      <c r="I222" s="17">
        <v>847</v>
      </c>
      <c r="J222" s="17">
        <v>526</v>
      </c>
      <c r="K222" s="17">
        <v>0</v>
      </c>
      <c r="L222" s="17">
        <v>0</v>
      </c>
      <c r="M222" s="16" t="s">
        <v>38</v>
      </c>
      <c r="N222" s="16" t="s">
        <v>38</v>
      </c>
      <c r="O222" s="16" t="s">
        <v>13</v>
      </c>
      <c r="P222" s="18">
        <v>1294</v>
      </c>
      <c r="Q222" s="19">
        <f>SUM('[1]FY 2013-14'!I194:J194)</f>
        <v>12137.26</v>
      </c>
      <c r="R222" s="19">
        <f>SUM('[1]FY 2013-14'!K194:L194)</f>
        <v>6182.24</v>
      </c>
      <c r="S222" s="19">
        <f>SUM('[1]FY 2013-14'!M194:N194)</f>
        <v>1047.1300000000001</v>
      </c>
      <c r="T222" s="19">
        <f>SUM('[1]FY 2013-14'!O194:P194)</f>
        <v>580.08999999999992</v>
      </c>
      <c r="U222" s="19">
        <f>SUM('[1]FY 2013-14'!Q194:R194)</f>
        <v>995.38</v>
      </c>
      <c r="V222" s="42">
        <f>SUM('[1]FY 2013-14'!S194:AA194)</f>
        <v>1336.19</v>
      </c>
      <c r="W222" s="86">
        <f t="shared" si="31"/>
        <v>22278</v>
      </c>
      <c r="X222" s="89">
        <f>'[1]FY 2013-14'!BA194</f>
        <v>10</v>
      </c>
      <c r="Y222" s="86">
        <f t="shared" si="32"/>
        <v>22288</v>
      </c>
    </row>
    <row r="223" spans="1:25" ht="27" customHeight="1">
      <c r="A223" s="14" t="s">
        <v>15</v>
      </c>
      <c r="B223" s="15" t="s">
        <v>87</v>
      </c>
      <c r="C223" s="16" t="s">
        <v>631</v>
      </c>
      <c r="D223" s="16" t="s">
        <v>88</v>
      </c>
      <c r="E223" s="15">
        <v>543002</v>
      </c>
      <c r="F223" s="17">
        <v>690</v>
      </c>
      <c r="G223" s="17">
        <v>0</v>
      </c>
      <c r="H223" s="17">
        <v>0</v>
      </c>
      <c r="I223" s="17">
        <v>510</v>
      </c>
      <c r="J223" s="17">
        <v>254</v>
      </c>
      <c r="K223" s="17">
        <v>0</v>
      </c>
      <c r="L223" s="17">
        <v>0</v>
      </c>
      <c r="M223" s="16" t="s">
        <v>38</v>
      </c>
      <c r="N223" s="16" t="s">
        <v>38</v>
      </c>
      <c r="O223" s="16" t="s">
        <v>13</v>
      </c>
      <c r="P223" s="18">
        <v>690</v>
      </c>
      <c r="Q223" s="19">
        <f>SUM('[1]FY 2013-14'!I195:J195)</f>
        <v>6472.0499999999993</v>
      </c>
      <c r="R223" s="19">
        <f>SUM('[1]FY 2013-14'!K195:L195)</f>
        <v>3296.61</v>
      </c>
      <c r="S223" s="19">
        <f>SUM('[1]FY 2013-14'!M195:N195)</f>
        <v>558.41</v>
      </c>
      <c r="T223" s="19">
        <f>SUM('[1]FY 2013-14'!O195:P195)</f>
        <v>309.39</v>
      </c>
      <c r="U223" s="19">
        <f>SUM('[1]FY 2013-14'!Q195:R195)</f>
        <v>530.83000000000004</v>
      </c>
      <c r="V223" s="42">
        <f>SUM('[1]FY 2013-14'!S195:AA195)</f>
        <v>712.60999999999979</v>
      </c>
      <c r="W223" s="86">
        <f t="shared" si="31"/>
        <v>11880</v>
      </c>
      <c r="X223" s="89">
        <f>'[1]FY 2013-14'!BA195</f>
        <v>5</v>
      </c>
      <c r="Y223" s="86">
        <f t="shared" si="32"/>
        <v>11885</v>
      </c>
    </row>
    <row r="224" spans="1:25" ht="27" customHeight="1">
      <c r="A224" s="14" t="s">
        <v>15</v>
      </c>
      <c r="B224" s="15" t="s">
        <v>89</v>
      </c>
      <c r="C224" s="16" t="s">
        <v>631</v>
      </c>
      <c r="D224" s="16" t="s">
        <v>90</v>
      </c>
      <c r="E224" s="15">
        <v>544001</v>
      </c>
      <c r="F224" s="17">
        <v>287</v>
      </c>
      <c r="G224" s="17">
        <v>0</v>
      </c>
      <c r="H224" s="17">
        <v>0</v>
      </c>
      <c r="I224" s="17">
        <v>239</v>
      </c>
      <c r="J224" s="17">
        <v>0</v>
      </c>
      <c r="K224" s="17">
        <v>0</v>
      </c>
      <c r="L224" s="17">
        <v>0</v>
      </c>
      <c r="M224" s="16" t="s">
        <v>38</v>
      </c>
      <c r="N224" s="16" t="s">
        <v>38</v>
      </c>
      <c r="O224" s="16" t="s">
        <v>13</v>
      </c>
      <c r="P224" s="18">
        <v>287</v>
      </c>
      <c r="Q224" s="19">
        <f>SUM('[1]FY 2013-14'!I196:J196)</f>
        <v>2691.7599999999998</v>
      </c>
      <c r="R224" s="19">
        <f>SUM('[1]FY 2013-14'!K196:L196)</f>
        <v>1371.0600000000002</v>
      </c>
      <c r="S224" s="19">
        <f>SUM('[1]FY 2013-14'!M196:N196)</f>
        <v>232.13</v>
      </c>
      <c r="T224" s="19">
        <f>SUM('[1]FY 2013-14'!O196:P196)</f>
        <v>128.51999999999998</v>
      </c>
      <c r="U224" s="19">
        <f>SUM('[1]FY 2013-14'!Q196:R196)</f>
        <v>220.63</v>
      </c>
      <c r="V224" s="42">
        <f>SUM('[1]FY 2013-14'!S196:AA196)</f>
        <v>296.08999999999992</v>
      </c>
      <c r="W224" s="86">
        <f t="shared" si="31"/>
        <v>4940</v>
      </c>
      <c r="X224" s="89">
        <f>'[1]FY 2013-14'!BA196</f>
        <v>2</v>
      </c>
      <c r="Y224" s="86">
        <f t="shared" si="32"/>
        <v>4942</v>
      </c>
    </row>
    <row r="225" spans="1:48" ht="27" customHeight="1">
      <c r="A225" s="14" t="s">
        <v>15</v>
      </c>
      <c r="B225" s="15" t="s">
        <v>91</v>
      </c>
      <c r="C225" s="16" t="s">
        <v>631</v>
      </c>
      <c r="D225" s="16" t="s">
        <v>92</v>
      </c>
      <c r="E225" s="15">
        <v>545001</v>
      </c>
      <c r="F225" s="17">
        <v>338</v>
      </c>
      <c r="G225" s="17">
        <v>0</v>
      </c>
      <c r="H225" s="17">
        <v>0</v>
      </c>
      <c r="I225" s="17">
        <v>320</v>
      </c>
      <c r="J225" s="17">
        <v>0</v>
      </c>
      <c r="K225" s="17">
        <v>0</v>
      </c>
      <c r="L225" s="17">
        <v>0</v>
      </c>
      <c r="M225" s="16" t="s">
        <v>38</v>
      </c>
      <c r="N225" s="16" t="s">
        <v>38</v>
      </c>
      <c r="O225" s="16" t="s">
        <v>13</v>
      </c>
      <c r="P225" s="18">
        <v>338</v>
      </c>
      <c r="Q225" s="19">
        <f>SUM('[1]FY 2013-14'!I197:J197)</f>
        <v>3170.2</v>
      </c>
      <c r="R225" s="19">
        <f>SUM('[1]FY 2013-14'!K197:L197)</f>
        <v>1614.76</v>
      </c>
      <c r="S225" s="19">
        <f>SUM('[1]FY 2013-14'!M197:N197)</f>
        <v>273.44</v>
      </c>
      <c r="T225" s="19">
        <f>SUM('[1]FY 2013-14'!O197:P197)</f>
        <v>151.43</v>
      </c>
      <c r="U225" s="19">
        <f>SUM('[1]FY 2013-14'!Q197:R197)</f>
        <v>259.90999999999997</v>
      </c>
      <c r="V225" s="42">
        <f>SUM('[1]FY 2013-14'!S197:AA197)</f>
        <v>352.51</v>
      </c>
      <c r="W225" s="86">
        <f t="shared" si="31"/>
        <v>5822</v>
      </c>
      <c r="X225" s="89">
        <f>'[1]FY 2013-14'!BA197</f>
        <v>5525</v>
      </c>
      <c r="Y225" s="86">
        <f t="shared" si="32"/>
        <v>11347</v>
      </c>
    </row>
    <row r="226" spans="1:48" ht="27" customHeight="1">
      <c r="A226" s="14" t="s">
        <v>15</v>
      </c>
      <c r="B226" s="15" t="s">
        <v>93</v>
      </c>
      <c r="C226" s="16" t="s">
        <v>631</v>
      </c>
      <c r="D226" s="16" t="s">
        <v>94</v>
      </c>
      <c r="E226" s="15">
        <v>692003</v>
      </c>
      <c r="F226" s="17">
        <v>770</v>
      </c>
      <c r="G226" s="17">
        <v>0</v>
      </c>
      <c r="H226" s="17">
        <v>0</v>
      </c>
      <c r="I226" s="17">
        <v>499</v>
      </c>
      <c r="J226" s="17">
        <v>258</v>
      </c>
      <c r="K226" s="17">
        <v>0</v>
      </c>
      <c r="L226" s="17">
        <v>0</v>
      </c>
      <c r="M226" s="16" t="s">
        <v>38</v>
      </c>
      <c r="N226" s="16" t="s">
        <v>38</v>
      </c>
      <c r="O226" s="16" t="s">
        <v>13</v>
      </c>
      <c r="P226" s="18">
        <v>770</v>
      </c>
      <c r="Q226" s="19">
        <f>SUM('[1]FY 2013-14'!I198:J198)</f>
        <v>7222.5700000000006</v>
      </c>
      <c r="R226" s="19">
        <f>SUM('[1]FY 2013-14'!K198:L198)</f>
        <v>3678.9</v>
      </c>
      <c r="S226" s="19">
        <f>SUM('[1]FY 2013-14'!M198:N198)</f>
        <v>623.23</v>
      </c>
      <c r="T226" s="19">
        <f>SUM('[1]FY 2013-14'!O198:P198)</f>
        <v>345.34999999999997</v>
      </c>
      <c r="U226" s="19">
        <f>SUM('[1]FY 2013-14'!Q198:R198)</f>
        <v>592.46999999999991</v>
      </c>
      <c r="V226" s="42">
        <f>SUM('[1]FY 2013-14'!S198:AA198)</f>
        <v>796.96000000000015</v>
      </c>
      <c r="W226" s="86">
        <f t="shared" si="31"/>
        <v>13259</v>
      </c>
      <c r="X226" s="89">
        <f>'[1]FY 2013-14'!BA198</f>
        <v>2356</v>
      </c>
      <c r="Y226" s="86">
        <f t="shared" si="32"/>
        <v>15615</v>
      </c>
    </row>
    <row r="227" spans="1:48" ht="27" customHeight="1">
      <c r="A227" s="14" t="s">
        <v>15</v>
      </c>
      <c r="B227" s="15" t="s">
        <v>95</v>
      </c>
      <c r="C227" s="16" t="s">
        <v>640</v>
      </c>
      <c r="D227" s="16" t="s">
        <v>641</v>
      </c>
      <c r="E227" s="15">
        <v>629001</v>
      </c>
      <c r="F227" s="17">
        <v>381</v>
      </c>
      <c r="G227" s="17">
        <v>0</v>
      </c>
      <c r="H227" s="17">
        <v>0</v>
      </c>
      <c r="I227" s="17">
        <v>336</v>
      </c>
      <c r="J227" s="17">
        <v>0</v>
      </c>
      <c r="K227" s="17">
        <v>0</v>
      </c>
      <c r="L227" s="17">
        <v>0</v>
      </c>
      <c r="M227" s="16" t="s">
        <v>38</v>
      </c>
      <c r="N227" s="16" t="s">
        <v>38</v>
      </c>
      <c r="O227" s="16" t="s">
        <v>13</v>
      </c>
      <c r="P227" s="18">
        <v>381</v>
      </c>
      <c r="Q227" s="19">
        <f>SUM('[1]FY 2013-14'!I199:J199)</f>
        <v>3573.42</v>
      </c>
      <c r="R227" s="19">
        <f>SUM('[1]FY 2013-14'!K199:L199)</f>
        <v>1820.15</v>
      </c>
      <c r="S227" s="19">
        <f>SUM('[1]FY 2013-14'!M199:N199)</f>
        <v>308.19</v>
      </c>
      <c r="T227" s="19">
        <f>SUM('[1]FY 2013-14'!O199:P199)</f>
        <v>170.64</v>
      </c>
      <c r="U227" s="19">
        <f>SUM('[1]FY 2013-14'!Q199:R199)</f>
        <v>292.92</v>
      </c>
      <c r="V227" s="42">
        <f>SUM('[1]FY 2013-14'!S199:AA199)</f>
        <v>393.12999999999994</v>
      </c>
      <c r="W227" s="86">
        <f t="shared" si="31"/>
        <v>6558</v>
      </c>
      <c r="X227" s="89">
        <f>'[1]FY 2013-14'!BA199</f>
        <v>2</v>
      </c>
      <c r="Y227" s="86">
        <f t="shared" si="32"/>
        <v>6560</v>
      </c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</row>
    <row r="228" spans="1:48" ht="27" customHeight="1">
      <c r="A228" s="14" t="s">
        <v>15</v>
      </c>
      <c r="B228" s="15" t="s">
        <v>96</v>
      </c>
      <c r="C228" s="16" t="s">
        <v>631</v>
      </c>
      <c r="D228" s="16" t="s">
        <v>97</v>
      </c>
      <c r="E228" s="15">
        <v>707001</v>
      </c>
      <c r="F228" s="17">
        <v>294</v>
      </c>
      <c r="G228" s="17">
        <v>0</v>
      </c>
      <c r="H228" s="17">
        <v>0</v>
      </c>
      <c r="I228" s="17">
        <v>316</v>
      </c>
      <c r="J228" s="17">
        <v>0</v>
      </c>
      <c r="K228" s="17">
        <v>0</v>
      </c>
      <c r="L228" s="17">
        <v>0</v>
      </c>
      <c r="M228" s="16" t="s">
        <v>38</v>
      </c>
      <c r="N228" s="16" t="s">
        <v>38</v>
      </c>
      <c r="O228" s="16" t="s">
        <v>13</v>
      </c>
      <c r="P228" s="18">
        <v>294</v>
      </c>
      <c r="Q228" s="19">
        <f>SUM('[1]FY 2013-14'!I200:J200)</f>
        <v>2767.59</v>
      </c>
      <c r="R228" s="19">
        <f>SUM('[1]FY 2013-14'!K200:L200)</f>
        <v>1410.23</v>
      </c>
      <c r="S228" s="19">
        <f>SUM('[1]FY 2013-14'!M200:N200)</f>
        <v>243.51999999999998</v>
      </c>
      <c r="T228" s="19">
        <f>SUM('[1]FY 2013-14'!O200:P200)</f>
        <v>138.82</v>
      </c>
      <c r="U228" s="19">
        <f>SUM('[1]FY 2013-14'!Q200:R200)</f>
        <v>233.14</v>
      </c>
      <c r="V228" s="42">
        <f>SUM('[1]FY 2013-14'!S200:AA200)</f>
        <v>357.08000000000004</v>
      </c>
      <c r="W228" s="86">
        <f t="shared" si="31"/>
        <v>5150</v>
      </c>
      <c r="X228" s="89">
        <f>'[1]FY 2013-14'!BA200</f>
        <v>61359</v>
      </c>
      <c r="Y228" s="86">
        <f t="shared" si="32"/>
        <v>66509</v>
      </c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</row>
    <row r="229" spans="1:48" ht="27" customHeight="1">
      <c r="A229" s="14" t="s">
        <v>15</v>
      </c>
      <c r="B229" s="15" t="s">
        <v>98</v>
      </c>
      <c r="C229" s="16" t="s">
        <v>642</v>
      </c>
      <c r="D229" s="16" t="s">
        <v>99</v>
      </c>
      <c r="E229" s="15">
        <v>550001</v>
      </c>
      <c r="F229" s="17">
        <v>201</v>
      </c>
      <c r="G229" s="17">
        <v>0</v>
      </c>
      <c r="H229" s="17">
        <v>0</v>
      </c>
      <c r="I229" s="17">
        <v>81</v>
      </c>
      <c r="J229" s="17">
        <v>67</v>
      </c>
      <c r="K229" s="17">
        <v>0</v>
      </c>
      <c r="L229" s="17">
        <v>0</v>
      </c>
      <c r="M229" s="16" t="s">
        <v>38</v>
      </c>
      <c r="N229" s="16" t="s">
        <v>38</v>
      </c>
      <c r="O229" s="16" t="s">
        <v>13</v>
      </c>
      <c r="P229" s="18">
        <v>201</v>
      </c>
      <c r="Q229" s="19">
        <f>SUM('[1]FY 2013-14'!I201:J201)</f>
        <v>1888.6000000000001</v>
      </c>
      <c r="R229" s="19">
        <f>SUM('[1]FY 2013-14'!K201:L201)</f>
        <v>962.15</v>
      </c>
      <c r="S229" s="19">
        <f>SUM('[1]FY 2013-14'!M201:N201)</f>
        <v>164.5</v>
      </c>
      <c r="T229" s="19">
        <f>SUM('[1]FY 2013-14'!O201:P201)</f>
        <v>92.42</v>
      </c>
      <c r="U229" s="19">
        <f>SUM('[1]FY 2013-14'!Q201:R201)</f>
        <v>156.92000000000002</v>
      </c>
      <c r="V229" s="42">
        <f>SUM('[1]FY 2013-14'!S201:AA201)</f>
        <v>226.43999999999994</v>
      </c>
      <c r="W229" s="86">
        <f t="shared" si="31"/>
        <v>3491</v>
      </c>
      <c r="X229" s="89">
        <f>'[1]FY 2013-14'!BA201</f>
        <v>22132</v>
      </c>
      <c r="Y229" s="86">
        <f t="shared" si="32"/>
        <v>25623</v>
      </c>
    </row>
    <row r="230" spans="1:48" ht="27" customHeight="1">
      <c r="A230" s="14" t="s">
        <v>15</v>
      </c>
      <c r="B230" s="15" t="s">
        <v>100</v>
      </c>
      <c r="C230" s="16" t="s">
        <v>643</v>
      </c>
      <c r="D230" s="16" t="s">
        <v>644</v>
      </c>
      <c r="E230" s="15">
        <v>742001</v>
      </c>
      <c r="F230" s="17">
        <v>311</v>
      </c>
      <c r="G230" s="17">
        <v>0</v>
      </c>
      <c r="H230" s="17">
        <v>0</v>
      </c>
      <c r="I230" s="17">
        <v>180</v>
      </c>
      <c r="J230" s="17">
        <v>87</v>
      </c>
      <c r="K230" s="17">
        <v>0</v>
      </c>
      <c r="L230" s="17">
        <v>0</v>
      </c>
      <c r="M230" s="16" t="s">
        <v>38</v>
      </c>
      <c r="N230" s="16" t="s">
        <v>38</v>
      </c>
      <c r="O230" s="16" t="s">
        <v>13</v>
      </c>
      <c r="P230" s="18">
        <v>311</v>
      </c>
      <c r="Q230" s="19">
        <f>SUM('[1]FY 2013-14'!I202:J202)</f>
        <v>2917.8300000000004</v>
      </c>
      <c r="R230" s="19">
        <f>SUM('[1]FY 2013-14'!K202:L202)</f>
        <v>1486.26</v>
      </c>
      <c r="S230" s="19">
        <f>SUM('[1]FY 2013-14'!M202:N202)</f>
        <v>252.09</v>
      </c>
      <c r="T230" s="19">
        <f>SUM('[1]FY 2013-14'!O202:P202)</f>
        <v>139.95000000000002</v>
      </c>
      <c r="U230" s="19">
        <f>SUM('[1]FY 2013-14'!Q202:R202)</f>
        <v>239.76</v>
      </c>
      <c r="V230" s="42">
        <f>SUM('[1]FY 2013-14'!S202:AA202)</f>
        <v>322.13000000000005</v>
      </c>
      <c r="W230" s="86">
        <f t="shared" ref="W230:W261" si="33">ROUND(SUM(Q230:V230),0)</f>
        <v>5358</v>
      </c>
      <c r="X230" s="89">
        <f>'[1]FY 2013-14'!BA202</f>
        <v>3</v>
      </c>
      <c r="Y230" s="86">
        <f t="shared" ref="Y230:Y261" si="34">SUM(W230:X230)</f>
        <v>5361</v>
      </c>
    </row>
    <row r="231" spans="1:48" ht="27" customHeight="1">
      <c r="A231" s="14" t="s">
        <v>15</v>
      </c>
      <c r="B231" s="15" t="s">
        <v>101</v>
      </c>
      <c r="C231" s="16" t="s">
        <v>643</v>
      </c>
      <c r="D231" s="16" t="s">
        <v>645</v>
      </c>
      <c r="E231" s="15">
        <v>716001</v>
      </c>
      <c r="F231" s="17">
        <v>93</v>
      </c>
      <c r="G231" s="17">
        <v>0</v>
      </c>
      <c r="H231" s="17">
        <v>0</v>
      </c>
      <c r="I231" s="17">
        <v>96</v>
      </c>
      <c r="J231" s="17">
        <v>0</v>
      </c>
      <c r="K231" s="17">
        <v>0</v>
      </c>
      <c r="L231" s="17">
        <v>0</v>
      </c>
      <c r="M231" s="16" t="s">
        <v>38</v>
      </c>
      <c r="N231" s="16" t="s">
        <v>38</v>
      </c>
      <c r="O231" s="16" t="s">
        <v>13</v>
      </c>
      <c r="P231" s="18">
        <v>93</v>
      </c>
      <c r="Q231" s="19">
        <f>SUM('[1]FY 2013-14'!I203:J203)</f>
        <v>872.31</v>
      </c>
      <c r="R231" s="19">
        <f>SUM('[1]FY 2013-14'!K203:L203)</f>
        <v>444.32</v>
      </c>
      <c r="S231" s="19">
        <f>SUM('[1]FY 2013-14'!M203:N203)</f>
        <v>75.260000000000005</v>
      </c>
      <c r="T231" s="19">
        <f>SUM('[1]FY 2013-14'!O203:P203)</f>
        <v>41.69</v>
      </c>
      <c r="U231" s="19">
        <f>SUM('[1]FY 2013-14'!Q203:R203)</f>
        <v>71.550000000000011</v>
      </c>
      <c r="V231" s="42">
        <f>SUM('[1]FY 2013-14'!S203:AA203)</f>
        <v>97.190000000000012</v>
      </c>
      <c r="W231" s="86">
        <f t="shared" si="33"/>
        <v>1602</v>
      </c>
      <c r="X231" s="89">
        <f>'[1]FY 2013-14'!BA203</f>
        <v>1736</v>
      </c>
      <c r="Y231" s="86">
        <f t="shared" si="34"/>
        <v>3338</v>
      </c>
    </row>
    <row r="232" spans="1:48" ht="27" customHeight="1">
      <c r="A232" s="14" t="s">
        <v>15</v>
      </c>
      <c r="B232" s="15" t="s">
        <v>102</v>
      </c>
      <c r="C232" s="16" t="s">
        <v>643</v>
      </c>
      <c r="D232" s="16" t="s">
        <v>103</v>
      </c>
      <c r="E232" s="15">
        <v>892001</v>
      </c>
      <c r="F232" s="17">
        <v>485</v>
      </c>
      <c r="G232" s="17">
        <v>0</v>
      </c>
      <c r="H232" s="17">
        <v>0</v>
      </c>
      <c r="I232" s="17">
        <v>332</v>
      </c>
      <c r="J232" s="17">
        <v>107</v>
      </c>
      <c r="K232" s="17">
        <v>0</v>
      </c>
      <c r="L232" s="17">
        <v>0</v>
      </c>
      <c r="M232" s="16" t="s">
        <v>38</v>
      </c>
      <c r="N232" s="16" t="s">
        <v>38</v>
      </c>
      <c r="O232" s="16" t="s">
        <v>282</v>
      </c>
      <c r="P232" s="18">
        <v>485</v>
      </c>
      <c r="Q232" s="19">
        <f>SUM('[1]FY 2013-14'!I204:J204)</f>
        <v>4561.1899999999996</v>
      </c>
      <c r="R232" s="19">
        <f>SUM('[1]FY 2013-14'!K204:L204)</f>
        <v>2323.9299999999998</v>
      </c>
      <c r="S232" s="19">
        <f>SUM('[1]FY 2013-14'!M204:N204)</f>
        <v>399.25</v>
      </c>
      <c r="T232" s="19">
        <f>SUM('[1]FY 2013-14'!O204:P204)</f>
        <v>225.92999999999998</v>
      </c>
      <c r="U232" s="19">
        <f>SUM('[1]FY 2013-14'!Q204:R204)</f>
        <v>381.53</v>
      </c>
      <c r="V232" s="42">
        <f>SUM('[1]FY 2013-14'!S204:AA204)</f>
        <v>567.1</v>
      </c>
      <c r="W232" s="86">
        <f t="shared" si="33"/>
        <v>8459</v>
      </c>
      <c r="X232" s="89">
        <f>'[1]FY 2013-14'!BA204</f>
        <v>76624</v>
      </c>
      <c r="Y232" s="86">
        <f t="shared" si="34"/>
        <v>85083</v>
      </c>
    </row>
    <row r="233" spans="1:48" ht="27" customHeight="1">
      <c r="A233" s="14" t="s">
        <v>15</v>
      </c>
      <c r="B233" s="15" t="s">
        <v>104</v>
      </c>
      <c r="C233" s="16" t="s">
        <v>646</v>
      </c>
      <c r="D233" s="16" t="s">
        <v>105</v>
      </c>
      <c r="E233" s="15">
        <v>598001</v>
      </c>
      <c r="F233" s="17">
        <v>423</v>
      </c>
      <c r="G233" s="17">
        <v>0</v>
      </c>
      <c r="H233" s="17">
        <v>0</v>
      </c>
      <c r="I233" s="17">
        <v>329</v>
      </c>
      <c r="J233" s="17">
        <v>0</v>
      </c>
      <c r="K233" s="17">
        <v>0</v>
      </c>
      <c r="L233" s="17">
        <v>0</v>
      </c>
      <c r="M233" s="16" t="s">
        <v>38</v>
      </c>
      <c r="N233" s="16" t="s">
        <v>38</v>
      </c>
      <c r="O233" s="16" t="s">
        <v>13</v>
      </c>
      <c r="P233" s="18">
        <v>423</v>
      </c>
      <c r="Q233" s="19">
        <f>SUM('[1]FY 2013-14'!I205:J205)</f>
        <v>3968.52</v>
      </c>
      <c r="R233" s="19">
        <f>SUM('[1]FY 2013-14'!K205:L205)</f>
        <v>2021.45</v>
      </c>
      <c r="S233" s="19">
        <f>SUM('[1]FY 2013-14'!M205:N205)</f>
        <v>342.83000000000004</v>
      </c>
      <c r="T233" s="19">
        <f>SUM('[1]FY 2013-14'!O205:P205)</f>
        <v>190.28</v>
      </c>
      <c r="U233" s="19">
        <f>SUM('[1]FY 2013-14'!Q205:R205)</f>
        <v>326.04000000000002</v>
      </c>
      <c r="V233" s="42">
        <f>SUM('[1]FY 2013-14'!S205:AA205)</f>
        <v>446.60999999999996</v>
      </c>
      <c r="W233" s="86">
        <f t="shared" si="33"/>
        <v>7296</v>
      </c>
      <c r="X233" s="89">
        <f>'[1]FY 2013-14'!BA205</f>
        <v>13027</v>
      </c>
      <c r="Y233" s="86">
        <f t="shared" si="34"/>
        <v>20323</v>
      </c>
    </row>
    <row r="234" spans="1:48" ht="27" customHeight="1">
      <c r="A234" s="14" t="s">
        <v>15</v>
      </c>
      <c r="B234" s="15" t="s">
        <v>106</v>
      </c>
      <c r="C234" s="16" t="s">
        <v>646</v>
      </c>
      <c r="D234" s="16" t="s">
        <v>647</v>
      </c>
      <c r="E234" s="15">
        <v>555001</v>
      </c>
      <c r="F234" s="17">
        <v>244</v>
      </c>
      <c r="G234" s="17">
        <v>0</v>
      </c>
      <c r="H234" s="17">
        <v>0</v>
      </c>
      <c r="I234" s="17">
        <v>215</v>
      </c>
      <c r="J234" s="17">
        <v>0</v>
      </c>
      <c r="K234" s="17">
        <v>0</v>
      </c>
      <c r="L234" s="17">
        <v>0</v>
      </c>
      <c r="M234" s="16" t="s">
        <v>38</v>
      </c>
      <c r="N234" s="16" t="s">
        <v>38</v>
      </c>
      <c r="O234" s="16" t="s">
        <v>13</v>
      </c>
      <c r="P234" s="18">
        <v>244</v>
      </c>
      <c r="Q234" s="19">
        <f>SUM('[1]FY 2013-14'!I206:J206)</f>
        <v>2288.48</v>
      </c>
      <c r="R234" s="19">
        <f>SUM('[1]FY 2013-14'!K206:L206)</f>
        <v>1165.6599999999999</v>
      </c>
      <c r="S234" s="19">
        <f>SUM('[1]FY 2013-14'!M206:N206)</f>
        <v>197.36</v>
      </c>
      <c r="T234" s="19">
        <f>SUM('[1]FY 2013-14'!O206:P206)</f>
        <v>109.28</v>
      </c>
      <c r="U234" s="19">
        <f>SUM('[1]FY 2013-14'!Q206:R206)</f>
        <v>187.59</v>
      </c>
      <c r="V234" s="42">
        <f>SUM('[1]FY 2013-14'!S206:AA206)</f>
        <v>251.76999999999998</v>
      </c>
      <c r="W234" s="86">
        <f t="shared" si="33"/>
        <v>4200</v>
      </c>
      <c r="X234" s="89">
        <f>'[1]FY 2013-14'!BA206</f>
        <v>1</v>
      </c>
      <c r="Y234" s="86">
        <f t="shared" si="34"/>
        <v>4201</v>
      </c>
    </row>
    <row r="235" spans="1:48" ht="27" customHeight="1">
      <c r="A235" s="14" t="s">
        <v>15</v>
      </c>
      <c r="B235" s="15" t="s">
        <v>107</v>
      </c>
      <c r="C235" s="16" t="s">
        <v>646</v>
      </c>
      <c r="D235" s="16" t="s">
        <v>648</v>
      </c>
      <c r="E235" s="15">
        <v>557001</v>
      </c>
      <c r="F235" s="17">
        <v>337</v>
      </c>
      <c r="G235" s="17">
        <v>0</v>
      </c>
      <c r="H235" s="17">
        <v>0</v>
      </c>
      <c r="I235" s="17">
        <v>220</v>
      </c>
      <c r="J235" s="17">
        <v>85</v>
      </c>
      <c r="K235" s="17">
        <v>0</v>
      </c>
      <c r="L235" s="17">
        <v>0</v>
      </c>
      <c r="M235" s="16" t="s">
        <v>38</v>
      </c>
      <c r="N235" s="16" t="s">
        <v>38</v>
      </c>
      <c r="O235" s="16" t="s">
        <v>13</v>
      </c>
      <c r="P235" s="18">
        <v>337</v>
      </c>
      <c r="Q235" s="19">
        <f>SUM('[1]FY 2013-14'!I207:J207)</f>
        <v>3162.0299999999997</v>
      </c>
      <c r="R235" s="19">
        <f>SUM('[1]FY 2013-14'!K207:L207)</f>
        <v>1610.6699999999998</v>
      </c>
      <c r="S235" s="19">
        <f>SUM('[1]FY 2013-14'!M207:N207)</f>
        <v>273.32000000000005</v>
      </c>
      <c r="T235" s="19">
        <f>SUM('[1]FY 2013-14'!O207:P207)</f>
        <v>151.84</v>
      </c>
      <c r="U235" s="19">
        <f>SUM('[1]FY 2013-14'!Q207:R207)</f>
        <v>260</v>
      </c>
      <c r="V235" s="42">
        <f>SUM('[1]FY 2013-14'!S207:AA207)</f>
        <v>357.55</v>
      </c>
      <c r="W235" s="86">
        <f t="shared" si="33"/>
        <v>5815</v>
      </c>
      <c r="X235" s="89">
        <f>'[1]FY 2013-14'!BA207</f>
        <v>12345</v>
      </c>
      <c r="Y235" s="86">
        <f t="shared" si="34"/>
        <v>18160</v>
      </c>
    </row>
    <row r="236" spans="1:48" ht="27" customHeight="1">
      <c r="A236" s="14" t="s">
        <v>15</v>
      </c>
      <c r="B236" s="15" t="s">
        <v>108</v>
      </c>
      <c r="C236" s="16" t="s">
        <v>646</v>
      </c>
      <c r="D236" s="16" t="s">
        <v>109</v>
      </c>
      <c r="E236" s="15">
        <v>560001</v>
      </c>
      <c r="F236" s="17">
        <v>258</v>
      </c>
      <c r="G236" s="17">
        <v>0</v>
      </c>
      <c r="H236" s="17">
        <v>0</v>
      </c>
      <c r="I236" s="17">
        <v>127</v>
      </c>
      <c r="J236" s="17">
        <v>141</v>
      </c>
      <c r="K236" s="17">
        <v>0</v>
      </c>
      <c r="L236" s="17">
        <v>0</v>
      </c>
      <c r="M236" s="16" t="s">
        <v>38</v>
      </c>
      <c r="N236" s="16" t="s">
        <v>38</v>
      </c>
      <c r="O236" s="16" t="s">
        <v>13</v>
      </c>
      <c r="P236" s="18">
        <v>258</v>
      </c>
      <c r="Q236" s="19">
        <f>SUM('[1]FY 2013-14'!I208:J208)</f>
        <v>2419.9299999999998</v>
      </c>
      <c r="R236" s="19">
        <f>SUM('[1]FY 2013-14'!K208:L208)</f>
        <v>1232.6200000000001</v>
      </c>
      <c r="S236" s="19">
        <f>SUM('[1]FY 2013-14'!M208:N208)</f>
        <v>208.76000000000002</v>
      </c>
      <c r="T236" s="19">
        <f>SUM('[1]FY 2013-14'!O208:P208)</f>
        <v>115.64999999999999</v>
      </c>
      <c r="U236" s="19">
        <f>SUM('[1]FY 2013-14'!Q208:R208)</f>
        <v>198.44</v>
      </c>
      <c r="V236" s="42">
        <f>SUM('[1]FY 2013-14'!S208:AA208)</f>
        <v>266.37999999999994</v>
      </c>
      <c r="W236" s="86">
        <f t="shared" si="33"/>
        <v>4442</v>
      </c>
      <c r="X236" s="89">
        <f>'[1]FY 2013-14'!BA208</f>
        <v>2</v>
      </c>
      <c r="Y236" s="86">
        <f t="shared" si="34"/>
        <v>4444</v>
      </c>
    </row>
    <row r="237" spans="1:48" ht="27" customHeight="1">
      <c r="A237" s="14" t="s">
        <v>15</v>
      </c>
      <c r="B237" s="15" t="s">
        <v>110</v>
      </c>
      <c r="C237" s="16" t="s">
        <v>646</v>
      </c>
      <c r="D237" s="16" t="s">
        <v>649</v>
      </c>
      <c r="E237" s="15">
        <v>561001</v>
      </c>
      <c r="F237" s="17">
        <v>65</v>
      </c>
      <c r="G237" s="17">
        <v>0</v>
      </c>
      <c r="H237" s="17">
        <v>0</v>
      </c>
      <c r="I237" s="17">
        <v>67</v>
      </c>
      <c r="J237" s="17">
        <v>0</v>
      </c>
      <c r="K237" s="17">
        <v>0</v>
      </c>
      <c r="L237" s="17">
        <v>0</v>
      </c>
      <c r="M237" s="16" t="s">
        <v>38</v>
      </c>
      <c r="N237" s="16" t="s">
        <v>38</v>
      </c>
      <c r="O237" s="16" t="s">
        <v>13</v>
      </c>
      <c r="P237" s="18">
        <v>65</v>
      </c>
      <c r="Q237" s="19">
        <f>SUM('[1]FY 2013-14'!I209:J209)</f>
        <v>609.80000000000007</v>
      </c>
      <c r="R237" s="19">
        <f>SUM('[1]FY 2013-14'!K209:L209)</f>
        <v>310.61</v>
      </c>
      <c r="S237" s="19">
        <f>SUM('[1]FY 2013-14'!M209:N209)</f>
        <v>52.68</v>
      </c>
      <c r="T237" s="19">
        <f>SUM('[1]FY 2013-14'!O209:P209)</f>
        <v>29.23</v>
      </c>
      <c r="U237" s="19">
        <f>SUM('[1]FY 2013-14'!Q209:R209)</f>
        <v>50.099999999999994</v>
      </c>
      <c r="V237" s="42">
        <f>SUM('[1]FY 2013-14'!S209:AA209)</f>
        <v>67.299999999999983</v>
      </c>
      <c r="W237" s="86">
        <f t="shared" si="33"/>
        <v>1120</v>
      </c>
      <c r="X237" s="89">
        <f>'[1]FY 2013-14'!BA209</f>
        <v>8</v>
      </c>
      <c r="Y237" s="86">
        <f t="shared" si="34"/>
        <v>1128</v>
      </c>
    </row>
    <row r="238" spans="1:48" ht="27" customHeight="1">
      <c r="A238" s="14" t="s">
        <v>15</v>
      </c>
      <c r="B238" s="15" t="s">
        <v>111</v>
      </c>
      <c r="C238" s="16" t="s">
        <v>646</v>
      </c>
      <c r="D238" s="16" t="s">
        <v>112</v>
      </c>
      <c r="E238" s="15">
        <v>558001</v>
      </c>
      <c r="F238" s="17">
        <v>853</v>
      </c>
      <c r="G238" s="17">
        <v>0</v>
      </c>
      <c r="H238" s="17">
        <v>0</v>
      </c>
      <c r="I238" s="17">
        <v>13</v>
      </c>
      <c r="J238" s="17">
        <v>37</v>
      </c>
      <c r="K238" s="17">
        <v>0</v>
      </c>
      <c r="L238" s="17">
        <v>0</v>
      </c>
      <c r="M238" s="16" t="s">
        <v>38</v>
      </c>
      <c r="N238" s="16" t="s">
        <v>38</v>
      </c>
      <c r="O238" s="16" t="s">
        <v>13</v>
      </c>
      <c r="P238" s="18">
        <v>853</v>
      </c>
      <c r="Q238" s="19">
        <f>SUM('[1]FY 2013-14'!I210:J210)</f>
        <v>8000.4699999999993</v>
      </c>
      <c r="R238" s="19">
        <f>SUM('[1]FY 2013-14'!K210:L210)</f>
        <v>4075.1</v>
      </c>
      <c r="S238" s="19">
        <f>SUM('[1]FY 2013-14'!M210:N210)</f>
        <v>690.05000000000007</v>
      </c>
      <c r="T238" s="19">
        <f>SUM('[1]FY 2013-14'!O210:P210)</f>
        <v>382.13</v>
      </c>
      <c r="U238" s="19">
        <f>SUM('[1]FY 2013-14'!Q210:R210)</f>
        <v>655.9</v>
      </c>
      <c r="V238" s="42">
        <f>SUM('[1]FY 2013-14'!S210:AA210)</f>
        <v>880.66</v>
      </c>
      <c r="W238" s="86">
        <f t="shared" si="33"/>
        <v>14684</v>
      </c>
      <c r="X238" s="89">
        <f>'[1]FY 2013-14'!BA210</f>
        <v>484</v>
      </c>
      <c r="Y238" s="86">
        <f t="shared" si="34"/>
        <v>15168</v>
      </c>
    </row>
    <row r="239" spans="1:48" ht="27" customHeight="1">
      <c r="A239" s="14" t="s">
        <v>15</v>
      </c>
      <c r="B239" s="15" t="s">
        <v>113</v>
      </c>
      <c r="C239" s="16" t="s">
        <v>646</v>
      </c>
      <c r="D239" s="16" t="s">
        <v>114</v>
      </c>
      <c r="E239" s="15">
        <v>564001</v>
      </c>
      <c r="F239" s="17">
        <v>440</v>
      </c>
      <c r="G239" s="17">
        <v>0</v>
      </c>
      <c r="H239" s="17">
        <v>0</v>
      </c>
      <c r="I239" s="17">
        <v>395</v>
      </c>
      <c r="J239" s="17">
        <v>348</v>
      </c>
      <c r="K239" s="17">
        <v>0</v>
      </c>
      <c r="L239" s="17">
        <v>0</v>
      </c>
      <c r="M239" s="16" t="s">
        <v>38</v>
      </c>
      <c r="N239" s="16" t="s">
        <v>38</v>
      </c>
      <c r="O239" s="16" t="s">
        <v>13</v>
      </c>
      <c r="P239" s="18">
        <v>440</v>
      </c>
      <c r="Q239" s="19">
        <f>SUM('[1]FY 2013-14'!I211:J211)</f>
        <v>4126.96</v>
      </c>
      <c r="R239" s="19">
        <f>SUM('[1]FY 2013-14'!K211:L211)</f>
        <v>2102.1</v>
      </c>
      <c r="S239" s="19">
        <f>SUM('[1]FY 2013-14'!M211:N211)</f>
        <v>356.01</v>
      </c>
      <c r="T239" s="19">
        <f>SUM('[1]FY 2013-14'!O211:P211)</f>
        <v>197.18</v>
      </c>
      <c r="U239" s="19">
        <f>SUM('[1]FY 2013-14'!Q211:R211)</f>
        <v>338.40000000000003</v>
      </c>
      <c r="V239" s="42">
        <f>SUM('[1]FY 2013-14'!S211:AA211)</f>
        <v>454.2299999999999</v>
      </c>
      <c r="W239" s="86">
        <f t="shared" si="33"/>
        <v>7575</v>
      </c>
      <c r="X239" s="89">
        <f>'[1]FY 2013-14'!BA211</f>
        <v>6</v>
      </c>
      <c r="Y239" s="86">
        <f t="shared" si="34"/>
        <v>7581</v>
      </c>
    </row>
    <row r="240" spans="1:48" ht="27" customHeight="1">
      <c r="A240" s="14" t="s">
        <v>15</v>
      </c>
      <c r="B240" s="15" t="s">
        <v>115</v>
      </c>
      <c r="C240" s="16" t="s">
        <v>646</v>
      </c>
      <c r="D240" s="16" t="s">
        <v>650</v>
      </c>
      <c r="E240" s="15">
        <v>616001</v>
      </c>
      <c r="F240" s="17">
        <v>70</v>
      </c>
      <c r="G240" s="17">
        <v>0</v>
      </c>
      <c r="H240" s="17">
        <v>0</v>
      </c>
      <c r="I240" s="17">
        <v>434</v>
      </c>
      <c r="J240" s="17">
        <v>0</v>
      </c>
      <c r="K240" s="17">
        <v>0</v>
      </c>
      <c r="L240" s="17">
        <v>0</v>
      </c>
      <c r="M240" s="16" t="s">
        <v>38</v>
      </c>
      <c r="N240" s="16" t="s">
        <v>38</v>
      </c>
      <c r="O240" s="16" t="s">
        <v>13</v>
      </c>
      <c r="P240" s="18">
        <v>70</v>
      </c>
      <c r="Q240" s="19">
        <f>SUM('[1]FY 2013-14'!I212:J212)</f>
        <v>656.53</v>
      </c>
      <c r="R240" s="19">
        <f>SUM('[1]FY 2013-14'!K212:L212)</f>
        <v>334.41</v>
      </c>
      <c r="S240" s="19">
        <f>SUM('[1]FY 2013-14'!M212:N212)</f>
        <v>56.620000000000005</v>
      </c>
      <c r="T240" s="19">
        <f>SUM('[1]FY 2013-14'!O212:P212)</f>
        <v>31.35</v>
      </c>
      <c r="U240" s="19">
        <f>SUM('[1]FY 2013-14'!Q212:R212)</f>
        <v>53.809999999999995</v>
      </c>
      <c r="V240" s="42">
        <f>SUM('[1]FY 2013-14'!S212:AA212)</f>
        <v>72.210000000000022</v>
      </c>
      <c r="W240" s="86">
        <f t="shared" si="33"/>
        <v>1205</v>
      </c>
      <c r="X240" s="89">
        <f>'[1]FY 2013-14'!BA212</f>
        <v>1</v>
      </c>
      <c r="Y240" s="86">
        <f t="shared" si="34"/>
        <v>1206</v>
      </c>
    </row>
    <row r="241" spans="1:25" ht="27" customHeight="1">
      <c r="A241" s="14" t="s">
        <v>15</v>
      </c>
      <c r="B241" s="15" t="s">
        <v>116</v>
      </c>
      <c r="C241" s="16" t="s">
        <v>646</v>
      </c>
      <c r="D241" s="16" t="s">
        <v>651</v>
      </c>
      <c r="E241" s="15">
        <v>725001</v>
      </c>
      <c r="F241" s="17">
        <v>47</v>
      </c>
      <c r="G241" s="17">
        <v>0</v>
      </c>
      <c r="H241" s="17">
        <v>0</v>
      </c>
      <c r="I241" s="17">
        <v>0</v>
      </c>
      <c r="J241" s="17">
        <v>55</v>
      </c>
      <c r="K241" s="17">
        <v>0</v>
      </c>
      <c r="L241" s="17">
        <v>0</v>
      </c>
      <c r="M241" s="16" t="s">
        <v>38</v>
      </c>
      <c r="N241" s="16" t="s">
        <v>38</v>
      </c>
      <c r="O241" s="16" t="s">
        <v>13</v>
      </c>
      <c r="P241" s="18">
        <v>47</v>
      </c>
      <c r="Q241" s="19">
        <f>SUM('[1]FY 2013-14'!I213:J213)</f>
        <v>440.82</v>
      </c>
      <c r="R241" s="19">
        <f>SUM('[1]FY 2013-14'!K213:L213)</f>
        <v>224.54</v>
      </c>
      <c r="S241" s="19">
        <f>SUM('[1]FY 2013-14'!M213:N213)</f>
        <v>38.020000000000003</v>
      </c>
      <c r="T241" s="19">
        <f>SUM('[1]FY 2013-14'!O213:P213)</f>
        <v>21.05</v>
      </c>
      <c r="U241" s="19">
        <f>SUM('[1]FY 2013-14'!Q213:R213)</f>
        <v>36.14</v>
      </c>
      <c r="V241" s="42">
        <f>SUM('[1]FY 2013-14'!S213:AA213)</f>
        <v>48.989999999999995</v>
      </c>
      <c r="W241" s="86">
        <f t="shared" si="33"/>
        <v>810</v>
      </c>
      <c r="X241" s="89">
        <f>'[1]FY 2013-14'!BA213</f>
        <v>741</v>
      </c>
      <c r="Y241" s="86">
        <f t="shared" si="34"/>
        <v>1551</v>
      </c>
    </row>
    <row r="242" spans="1:25" ht="27" customHeight="1">
      <c r="A242" s="14" t="s">
        <v>15</v>
      </c>
      <c r="B242" s="15" t="s">
        <v>117</v>
      </c>
      <c r="C242" s="16" t="s">
        <v>646</v>
      </c>
      <c r="D242" s="16" t="s">
        <v>118</v>
      </c>
      <c r="E242" s="15">
        <v>568001</v>
      </c>
      <c r="F242" s="17">
        <v>724</v>
      </c>
      <c r="G242" s="17">
        <v>0</v>
      </c>
      <c r="H242" s="17">
        <v>0</v>
      </c>
      <c r="I242" s="17">
        <v>39</v>
      </c>
      <c r="J242" s="17">
        <v>0</v>
      </c>
      <c r="K242" s="17">
        <v>0</v>
      </c>
      <c r="L242" s="17">
        <v>0</v>
      </c>
      <c r="M242" s="16" t="s">
        <v>38</v>
      </c>
      <c r="N242" s="16" t="s">
        <v>38</v>
      </c>
      <c r="O242" s="16" t="s">
        <v>13</v>
      </c>
      <c r="P242" s="18">
        <v>724</v>
      </c>
      <c r="Q242" s="19">
        <f>SUM('[1]FY 2013-14'!I214:J214)</f>
        <v>6790.69</v>
      </c>
      <c r="R242" s="19">
        <f>SUM('[1]FY 2013-14'!K214:L214)</f>
        <v>3458.9</v>
      </c>
      <c r="S242" s="19">
        <f>SUM('[1]FY 2013-14'!M214:N214)</f>
        <v>585.78</v>
      </c>
      <c r="T242" s="19">
        <f>SUM('[1]FY 2013-14'!O214:P214)</f>
        <v>324.44</v>
      </c>
      <c r="U242" s="19">
        <f>SUM('[1]FY 2013-14'!Q214:R214)</f>
        <v>556.80000000000007</v>
      </c>
      <c r="V242" s="42">
        <f>SUM('[1]FY 2013-14'!S214:AA214)</f>
        <v>747.3900000000001</v>
      </c>
      <c r="W242" s="86">
        <f t="shared" si="33"/>
        <v>12464</v>
      </c>
      <c r="X242" s="89">
        <f>'[1]FY 2013-14'!BA214</f>
        <v>5</v>
      </c>
      <c r="Y242" s="86">
        <f t="shared" si="34"/>
        <v>12469</v>
      </c>
    </row>
    <row r="243" spans="1:25" ht="27" customHeight="1">
      <c r="A243" s="14" t="s">
        <v>15</v>
      </c>
      <c r="B243" s="15" t="s">
        <v>119</v>
      </c>
      <c r="C243" s="16" t="s">
        <v>646</v>
      </c>
      <c r="D243" s="16" t="s">
        <v>120</v>
      </c>
      <c r="E243" s="15">
        <v>889001</v>
      </c>
      <c r="F243" s="17">
        <v>27</v>
      </c>
      <c r="G243" s="17">
        <v>0</v>
      </c>
      <c r="H243" s="17">
        <v>0</v>
      </c>
      <c r="I243" s="17">
        <v>450</v>
      </c>
      <c r="J243" s="17">
        <v>228</v>
      </c>
      <c r="K243" s="17">
        <v>0</v>
      </c>
      <c r="L243" s="17">
        <v>0</v>
      </c>
      <c r="M243" s="16" t="s">
        <v>38</v>
      </c>
      <c r="N243" s="16" t="s">
        <v>38</v>
      </c>
      <c r="O243" s="16" t="s">
        <v>13</v>
      </c>
      <c r="P243" s="18">
        <v>27</v>
      </c>
      <c r="Q243" s="19">
        <f>SUM('[1]FY 2013-14'!I215:J215)</f>
        <v>253.29999999999998</v>
      </c>
      <c r="R243" s="19">
        <f>SUM('[1]FY 2013-14'!K215:L215)</f>
        <v>129.01999999999998</v>
      </c>
      <c r="S243" s="19">
        <f>SUM('[1]FY 2013-14'!M215:N215)</f>
        <v>21.880000000000003</v>
      </c>
      <c r="T243" s="19">
        <f>SUM('[1]FY 2013-14'!O215:P215)</f>
        <v>12.14</v>
      </c>
      <c r="U243" s="19">
        <f>SUM('[1]FY 2013-14'!Q215:R215)</f>
        <v>20.81</v>
      </c>
      <c r="V243" s="42">
        <f>SUM('[1]FY 2013-14'!S215:AA215)</f>
        <v>28.44</v>
      </c>
      <c r="W243" s="86">
        <f t="shared" si="33"/>
        <v>466</v>
      </c>
      <c r="X243" s="89">
        <f>'[1]FY 2013-14'!BA215</f>
        <v>768</v>
      </c>
      <c r="Y243" s="86">
        <f t="shared" si="34"/>
        <v>1234</v>
      </c>
    </row>
    <row r="244" spans="1:25" ht="27" customHeight="1">
      <c r="A244" s="14" t="s">
        <v>15</v>
      </c>
      <c r="B244" s="15" t="s">
        <v>121</v>
      </c>
      <c r="C244" s="16" t="s">
        <v>646</v>
      </c>
      <c r="D244" s="16" t="s">
        <v>652</v>
      </c>
      <c r="E244" s="15">
        <v>572001</v>
      </c>
      <c r="F244" s="17">
        <v>237</v>
      </c>
      <c r="G244" s="17">
        <v>0</v>
      </c>
      <c r="H244" s="17">
        <v>0</v>
      </c>
      <c r="I244" s="17">
        <v>44</v>
      </c>
      <c r="J244" s="17">
        <v>0</v>
      </c>
      <c r="K244" s="17">
        <v>0</v>
      </c>
      <c r="L244" s="17">
        <v>0</v>
      </c>
      <c r="M244" s="16" t="s">
        <v>38</v>
      </c>
      <c r="N244" s="16" t="s">
        <v>38</v>
      </c>
      <c r="O244" s="16" t="s">
        <v>13</v>
      </c>
      <c r="P244" s="18">
        <v>237</v>
      </c>
      <c r="Q244" s="19">
        <f>SUM('[1]FY 2013-14'!I216:J216)</f>
        <v>2222.9299999999998</v>
      </c>
      <c r="R244" s="19">
        <f>SUM('[1]FY 2013-14'!K216:L216)</f>
        <v>1132.2600000000002</v>
      </c>
      <c r="S244" s="19">
        <f>SUM('[1]FY 2013-14'!M216:N216)</f>
        <v>191.75</v>
      </c>
      <c r="T244" s="19">
        <f>SUM('[1]FY 2013-14'!O216:P216)</f>
        <v>106.21</v>
      </c>
      <c r="U244" s="19">
        <f>SUM('[1]FY 2013-14'!Q216:R216)</f>
        <v>182.27</v>
      </c>
      <c r="V244" s="42">
        <f>SUM('[1]FY 2013-14'!S216:AA216)</f>
        <v>244.66000000000003</v>
      </c>
      <c r="W244" s="86">
        <f t="shared" si="33"/>
        <v>4080</v>
      </c>
      <c r="X244" s="89">
        <f>'[1]FY 2013-14'!BA216</f>
        <v>2</v>
      </c>
      <c r="Y244" s="86">
        <f t="shared" si="34"/>
        <v>4082</v>
      </c>
    </row>
    <row r="245" spans="1:25" ht="27" customHeight="1">
      <c r="A245" s="14" t="s">
        <v>15</v>
      </c>
      <c r="B245" s="15" t="s">
        <v>122</v>
      </c>
      <c r="C245" s="16" t="s">
        <v>646</v>
      </c>
      <c r="D245" s="16" t="s">
        <v>653</v>
      </c>
      <c r="E245" s="15">
        <v>574001</v>
      </c>
      <c r="F245" s="17">
        <v>488</v>
      </c>
      <c r="G245" s="17">
        <v>0</v>
      </c>
      <c r="H245" s="17">
        <v>0</v>
      </c>
      <c r="I245" s="17">
        <v>114</v>
      </c>
      <c r="J245" s="17">
        <v>121</v>
      </c>
      <c r="K245" s="17">
        <v>0</v>
      </c>
      <c r="L245" s="17">
        <v>0</v>
      </c>
      <c r="M245" s="16" t="s">
        <v>38</v>
      </c>
      <c r="N245" s="16" t="s">
        <v>38</v>
      </c>
      <c r="O245" s="16" t="s">
        <v>13</v>
      </c>
      <c r="P245" s="18">
        <v>488</v>
      </c>
      <c r="Q245" s="19">
        <f>SUM('[1]FY 2013-14'!I217:J217)</f>
        <v>4577.3599999999997</v>
      </c>
      <c r="R245" s="19">
        <f>SUM('[1]FY 2013-14'!K217:L217)</f>
        <v>2331.5299999999997</v>
      </c>
      <c r="S245" s="19">
        <f>SUM('[1]FY 2013-14'!M217:N217)</f>
        <v>394.95</v>
      </c>
      <c r="T245" s="19">
        <f>SUM('[1]FY 2013-14'!O217:P217)</f>
        <v>218.83</v>
      </c>
      <c r="U245" s="19">
        <f>SUM('[1]FY 2013-14'!Q217:R217)</f>
        <v>375.45</v>
      </c>
      <c r="V245" s="42">
        <f>SUM('[1]FY 2013-14'!S217:AA217)</f>
        <v>504.02999999999992</v>
      </c>
      <c r="W245" s="86">
        <f t="shared" si="33"/>
        <v>8402</v>
      </c>
      <c r="X245" s="89">
        <f>'[1]FY 2013-14'!BA217</f>
        <v>5</v>
      </c>
      <c r="Y245" s="86">
        <f t="shared" si="34"/>
        <v>8407</v>
      </c>
    </row>
    <row r="246" spans="1:25" ht="27" customHeight="1">
      <c r="A246" s="14" t="s">
        <v>15</v>
      </c>
      <c r="B246" s="15" t="s">
        <v>123</v>
      </c>
      <c r="C246" s="16" t="s">
        <v>654</v>
      </c>
      <c r="D246" s="16" t="s">
        <v>655</v>
      </c>
      <c r="E246" s="15">
        <v>580001</v>
      </c>
      <c r="F246" s="17">
        <v>744</v>
      </c>
      <c r="G246" s="17">
        <v>0</v>
      </c>
      <c r="H246" s="17">
        <v>0</v>
      </c>
      <c r="I246" s="17">
        <v>261</v>
      </c>
      <c r="J246" s="17">
        <v>235</v>
      </c>
      <c r="K246" s="17">
        <v>0</v>
      </c>
      <c r="L246" s="17">
        <v>0</v>
      </c>
      <c r="M246" s="16" t="s">
        <v>38</v>
      </c>
      <c r="N246" s="16" t="s">
        <v>38</v>
      </c>
      <c r="O246" s="16" t="s">
        <v>13</v>
      </c>
      <c r="P246" s="18">
        <v>744</v>
      </c>
      <c r="Q246" s="19">
        <f>SUM('[1]FY 2013-14'!I218:J218)</f>
        <v>6978.29</v>
      </c>
      <c r="R246" s="19">
        <f>SUM('[1]FY 2013-14'!K218:L218)</f>
        <v>3554.45</v>
      </c>
      <c r="S246" s="19">
        <f>SUM('[1]FY 2013-14'!M218:N218)</f>
        <v>601.96</v>
      </c>
      <c r="T246" s="19">
        <f>SUM('[1]FY 2013-14'!O218:P218)</f>
        <v>333.42</v>
      </c>
      <c r="U246" s="19">
        <f>SUM('[1]FY 2013-14'!Q218:R218)</f>
        <v>572.18999999999994</v>
      </c>
      <c r="V246" s="42">
        <f>SUM('[1]FY 2013-14'!S218:AA218)</f>
        <v>776.49</v>
      </c>
      <c r="W246" s="86">
        <f t="shared" si="33"/>
        <v>12817</v>
      </c>
      <c r="X246" s="89">
        <f>'[1]FY 2013-14'!BA218</f>
        <v>12795</v>
      </c>
      <c r="Y246" s="86">
        <f t="shared" si="34"/>
        <v>25612</v>
      </c>
    </row>
    <row r="247" spans="1:25" ht="27" customHeight="1">
      <c r="A247" s="14" t="s">
        <v>15</v>
      </c>
      <c r="B247" s="15" t="s">
        <v>124</v>
      </c>
      <c r="C247" s="16" t="s">
        <v>654</v>
      </c>
      <c r="D247" s="16" t="s">
        <v>125</v>
      </c>
      <c r="E247" s="15">
        <v>582001</v>
      </c>
      <c r="F247" s="17">
        <v>118</v>
      </c>
      <c r="G247" s="17">
        <v>0</v>
      </c>
      <c r="H247" s="17">
        <v>0</v>
      </c>
      <c r="I247" s="17">
        <v>15</v>
      </c>
      <c r="J247" s="17">
        <v>0</v>
      </c>
      <c r="K247" s="17">
        <v>0</v>
      </c>
      <c r="L247" s="17">
        <v>0</v>
      </c>
      <c r="M247" s="16" t="s">
        <v>38</v>
      </c>
      <c r="N247" s="16" t="s">
        <v>38</v>
      </c>
      <c r="O247" s="16" t="s">
        <v>283</v>
      </c>
      <c r="P247" s="18">
        <v>118</v>
      </c>
      <c r="Q247" s="19">
        <f>SUM('[1]FY 2013-14'!I219:J219)</f>
        <v>1106.94</v>
      </c>
      <c r="R247" s="19">
        <f>SUM('[1]FY 2013-14'!K219:L219)</f>
        <v>563.83999999999992</v>
      </c>
      <c r="S247" s="19">
        <f>SUM('[1]FY 2013-14'!M219:N219)</f>
        <v>95.57</v>
      </c>
      <c r="T247" s="19">
        <f>SUM('[1]FY 2013-14'!O219:P219)</f>
        <v>53</v>
      </c>
      <c r="U247" s="19">
        <f>SUM('[1]FY 2013-14'!Q219:R219)</f>
        <v>90.86999999999999</v>
      </c>
      <c r="V247" s="42">
        <f>SUM('[1]FY 2013-14'!S219:AA219)</f>
        <v>122.25000000000001</v>
      </c>
      <c r="W247" s="86">
        <f t="shared" si="33"/>
        <v>2032</v>
      </c>
      <c r="X247" s="89">
        <f>'[1]FY 2013-14'!BA219</f>
        <v>304</v>
      </c>
      <c r="Y247" s="86">
        <f t="shared" si="34"/>
        <v>2336</v>
      </c>
    </row>
    <row r="248" spans="1:25" ht="27" customHeight="1">
      <c r="A248" s="14" t="s">
        <v>15</v>
      </c>
      <c r="B248" s="15" t="s">
        <v>126</v>
      </c>
      <c r="C248" s="16" t="s">
        <v>656</v>
      </c>
      <c r="D248" s="16" t="s">
        <v>127</v>
      </c>
      <c r="E248" s="15">
        <v>588001</v>
      </c>
      <c r="F248" s="17">
        <v>131</v>
      </c>
      <c r="G248" s="17">
        <v>0</v>
      </c>
      <c r="H248" s="17">
        <v>0</v>
      </c>
      <c r="I248" s="17">
        <v>494</v>
      </c>
      <c r="J248" s="17">
        <v>126</v>
      </c>
      <c r="K248" s="17">
        <v>0</v>
      </c>
      <c r="L248" s="17">
        <v>0</v>
      </c>
      <c r="M248" s="16" t="s">
        <v>38</v>
      </c>
      <c r="N248" s="16" t="s">
        <v>38</v>
      </c>
      <c r="O248" s="16" t="s">
        <v>13</v>
      </c>
      <c r="P248" s="18">
        <v>131</v>
      </c>
      <c r="Q248" s="19">
        <f>SUM('[1]FY 2013-14'!I220:J220)</f>
        <v>1228.69</v>
      </c>
      <c r="R248" s="19">
        <f>SUM('[1]FY 2013-14'!K220:L220)</f>
        <v>625.84</v>
      </c>
      <c r="S248" s="19">
        <f>SUM('[1]FY 2013-14'!M220:N220)</f>
        <v>105.98</v>
      </c>
      <c r="T248" s="19">
        <f>SUM('[1]FY 2013-14'!O220:P220)</f>
        <v>58.7</v>
      </c>
      <c r="U248" s="19">
        <f>SUM('[1]FY 2013-14'!Q220:R220)</f>
        <v>100.74</v>
      </c>
      <c r="V248" s="42">
        <f>SUM('[1]FY 2013-14'!S220:AA220)</f>
        <v>136.66</v>
      </c>
      <c r="W248" s="86">
        <f t="shared" si="33"/>
        <v>2257</v>
      </c>
      <c r="X248" s="89">
        <f>'[1]FY 2013-14'!BA220</f>
        <v>2170</v>
      </c>
      <c r="Y248" s="86">
        <f t="shared" si="34"/>
        <v>4427</v>
      </c>
    </row>
    <row r="249" spans="1:25" ht="27" customHeight="1">
      <c r="A249" s="14" t="s">
        <v>15</v>
      </c>
      <c r="B249" s="15" t="s">
        <v>128</v>
      </c>
      <c r="C249" s="16" t="s">
        <v>656</v>
      </c>
      <c r="D249" s="16" t="s">
        <v>129</v>
      </c>
      <c r="E249" s="15">
        <v>589001</v>
      </c>
      <c r="F249" s="17">
        <v>683</v>
      </c>
      <c r="G249" s="17">
        <v>0</v>
      </c>
      <c r="H249" s="17">
        <v>0</v>
      </c>
      <c r="I249" s="17">
        <v>39</v>
      </c>
      <c r="J249" s="17">
        <v>0</v>
      </c>
      <c r="K249" s="17">
        <v>0</v>
      </c>
      <c r="L249" s="17">
        <v>0</v>
      </c>
      <c r="M249" s="16" t="s">
        <v>38</v>
      </c>
      <c r="N249" s="16" t="s">
        <v>38</v>
      </c>
      <c r="O249" s="16" t="s">
        <v>13</v>
      </c>
      <c r="P249" s="18">
        <v>683</v>
      </c>
      <c r="Q249" s="19">
        <f>SUM('[1]FY 2013-14'!I221:J221)</f>
        <v>6405.84</v>
      </c>
      <c r="R249" s="19">
        <f>SUM('[1]FY 2013-14'!K221:L221)</f>
        <v>3262.86</v>
      </c>
      <c r="S249" s="19">
        <f>SUM('[1]FY 2013-14'!M221:N221)</f>
        <v>552.44000000000005</v>
      </c>
      <c r="T249" s="19">
        <f>SUM('[1]FY 2013-14'!O221:P221)</f>
        <v>305.87</v>
      </c>
      <c r="U249" s="19">
        <f>SUM('[1]FY 2013-14'!Q221:R221)</f>
        <v>525.07000000000005</v>
      </c>
      <c r="V249" s="42">
        <f>SUM('[1]FY 2013-14'!S221:AA221)</f>
        <v>704.68</v>
      </c>
      <c r="W249" s="86">
        <f t="shared" si="33"/>
        <v>11757</v>
      </c>
      <c r="X249" s="89">
        <f>'[1]FY 2013-14'!BA221</f>
        <v>4</v>
      </c>
      <c r="Y249" s="86">
        <f t="shared" si="34"/>
        <v>11761</v>
      </c>
    </row>
    <row r="250" spans="1:25" ht="27" customHeight="1">
      <c r="A250" s="14" t="s">
        <v>15</v>
      </c>
      <c r="B250" s="15" t="s">
        <v>130</v>
      </c>
      <c r="C250" s="16" t="s">
        <v>657</v>
      </c>
      <c r="D250" s="16" t="s">
        <v>131</v>
      </c>
      <c r="E250" s="15">
        <v>737001</v>
      </c>
      <c r="F250" s="17">
        <v>126</v>
      </c>
      <c r="G250" s="17">
        <v>0</v>
      </c>
      <c r="H250" s="17">
        <v>0</v>
      </c>
      <c r="I250" s="17">
        <v>77</v>
      </c>
      <c r="J250" s="17">
        <v>34</v>
      </c>
      <c r="K250" s="17">
        <v>0</v>
      </c>
      <c r="L250" s="17">
        <v>0</v>
      </c>
      <c r="M250" s="16" t="s">
        <v>38</v>
      </c>
      <c r="N250" s="16" t="s">
        <v>38</v>
      </c>
      <c r="O250" s="16" t="s">
        <v>13</v>
      </c>
      <c r="P250" s="18">
        <v>126</v>
      </c>
      <c r="Q250" s="19">
        <f>SUM('[1]FY 2013-14'!I222:J222)</f>
        <v>1181.69</v>
      </c>
      <c r="R250" s="19">
        <f>SUM('[1]FY 2013-14'!K222:L222)</f>
        <v>601.9</v>
      </c>
      <c r="S250" s="19">
        <f>SUM('[1]FY 2013-14'!M222:N222)</f>
        <v>101.88</v>
      </c>
      <c r="T250" s="19">
        <f>SUM('[1]FY 2013-14'!O222:P222)</f>
        <v>56.39</v>
      </c>
      <c r="U250" s="19">
        <f>SUM('[1]FY 2013-14'!Q222:R222)</f>
        <v>96.820000000000007</v>
      </c>
      <c r="V250" s="42">
        <f>SUM('[1]FY 2013-14'!S222:AA222)</f>
        <v>129.91999999999993</v>
      </c>
      <c r="W250" s="86">
        <f t="shared" si="33"/>
        <v>2169</v>
      </c>
      <c r="X250" s="89">
        <f>'[1]FY 2013-14'!BA222</f>
        <v>1</v>
      </c>
      <c r="Y250" s="86">
        <f t="shared" si="34"/>
        <v>2170</v>
      </c>
    </row>
    <row r="251" spans="1:25" ht="27" customHeight="1">
      <c r="A251" s="14" t="s">
        <v>15</v>
      </c>
      <c r="B251" s="15" t="s">
        <v>132</v>
      </c>
      <c r="C251" s="16" t="s">
        <v>658</v>
      </c>
      <c r="D251" s="16" t="s">
        <v>133</v>
      </c>
      <c r="E251" s="15">
        <v>591001</v>
      </c>
      <c r="F251" s="17">
        <v>263</v>
      </c>
      <c r="G251" s="17">
        <v>0</v>
      </c>
      <c r="H251" s="17">
        <v>0</v>
      </c>
      <c r="I251" s="17">
        <v>383</v>
      </c>
      <c r="J251" s="17">
        <v>191</v>
      </c>
      <c r="K251" s="17">
        <v>0</v>
      </c>
      <c r="L251" s="17">
        <v>0</v>
      </c>
      <c r="M251" s="16" t="s">
        <v>38</v>
      </c>
      <c r="N251" s="16" t="s">
        <v>38</v>
      </c>
      <c r="O251" s="16" t="s">
        <v>13</v>
      </c>
      <c r="P251" s="18">
        <v>263</v>
      </c>
      <c r="Q251" s="19">
        <f>SUM('[1]FY 2013-14'!I223:J223)</f>
        <v>2467.7199999999998</v>
      </c>
      <c r="R251" s="19">
        <f>SUM('[1]FY 2013-14'!K223:L223)</f>
        <v>1257.01</v>
      </c>
      <c r="S251" s="19">
        <f>SUM('[1]FY 2013-14'!M223:N223)</f>
        <v>213.31</v>
      </c>
      <c r="T251" s="19">
        <f>SUM('[1]FY 2013-14'!O223:P223)</f>
        <v>118.52</v>
      </c>
      <c r="U251" s="19">
        <f>SUM('[1]FY 2013-14'!Q223:R223)</f>
        <v>202.92999999999998</v>
      </c>
      <c r="V251" s="42">
        <f>SUM('[1]FY 2013-14'!S223:AA223)</f>
        <v>275.44</v>
      </c>
      <c r="W251" s="86">
        <f t="shared" si="33"/>
        <v>4535</v>
      </c>
      <c r="X251" s="89">
        <f>'[1]FY 2013-14'!BA223</f>
        <v>4124</v>
      </c>
      <c r="Y251" s="86">
        <f t="shared" si="34"/>
        <v>8659</v>
      </c>
    </row>
    <row r="252" spans="1:25" ht="27" customHeight="1">
      <c r="A252" s="14" t="s">
        <v>15</v>
      </c>
      <c r="B252" s="15" t="s">
        <v>134</v>
      </c>
      <c r="C252" s="16" t="s">
        <v>640</v>
      </c>
      <c r="D252" s="16" t="s">
        <v>135</v>
      </c>
      <c r="E252" s="15">
        <v>770001</v>
      </c>
      <c r="F252" s="17">
        <v>118</v>
      </c>
      <c r="G252" s="17">
        <v>0</v>
      </c>
      <c r="H252" s="17">
        <v>0</v>
      </c>
      <c r="I252" s="17">
        <v>66</v>
      </c>
      <c r="J252" s="17">
        <v>19</v>
      </c>
      <c r="K252" s="17">
        <v>0</v>
      </c>
      <c r="L252" s="17">
        <v>0</v>
      </c>
      <c r="M252" s="16" t="s">
        <v>38</v>
      </c>
      <c r="N252" s="16" t="s">
        <v>38</v>
      </c>
      <c r="O252" s="16" t="s">
        <v>13</v>
      </c>
      <c r="P252" s="18">
        <v>118</v>
      </c>
      <c r="Q252" s="19">
        <f>SUM('[1]FY 2013-14'!I224:J224)</f>
        <v>1105.8700000000001</v>
      </c>
      <c r="R252" s="19">
        <f>SUM('[1]FY 2013-14'!K224:L224)</f>
        <v>563.2399999999999</v>
      </c>
      <c r="S252" s="19">
        <f>SUM('[1]FY 2013-14'!M224:N224)</f>
        <v>94.96</v>
      </c>
      <c r="T252" s="19">
        <f>SUM('[1]FY 2013-14'!O224:P224)</f>
        <v>52.24</v>
      </c>
      <c r="U252" s="19">
        <f>SUM('[1]FY 2013-14'!Q224:R224)</f>
        <v>90.11999999999999</v>
      </c>
      <c r="V252" s="42">
        <f>SUM('[1]FY 2013-14'!S224:AA224)</f>
        <v>118.62</v>
      </c>
      <c r="W252" s="124">
        <v>0</v>
      </c>
      <c r="X252" s="89">
        <v>0</v>
      </c>
      <c r="Y252" s="86">
        <v>0</v>
      </c>
    </row>
    <row r="253" spans="1:25" ht="27" customHeight="1">
      <c r="A253" s="14" t="s">
        <v>15</v>
      </c>
      <c r="B253" s="15" t="s">
        <v>136</v>
      </c>
      <c r="C253" s="16" t="s">
        <v>640</v>
      </c>
      <c r="D253" s="16" t="s">
        <v>137</v>
      </c>
      <c r="E253" s="15">
        <v>620001</v>
      </c>
      <c r="F253" s="17">
        <v>929</v>
      </c>
      <c r="G253" s="17">
        <v>0</v>
      </c>
      <c r="H253" s="17">
        <v>0</v>
      </c>
      <c r="I253" s="17">
        <v>169</v>
      </c>
      <c r="J253" s="17">
        <v>83</v>
      </c>
      <c r="K253" s="17">
        <v>0</v>
      </c>
      <c r="L253" s="17">
        <v>0</v>
      </c>
      <c r="M253" s="16" t="s">
        <v>38</v>
      </c>
      <c r="N253" s="16" t="s">
        <v>38</v>
      </c>
      <c r="O253" s="16" t="s">
        <v>13</v>
      </c>
      <c r="P253" s="18">
        <v>929</v>
      </c>
      <c r="Q253" s="19">
        <f>SUM('[1]FY 2013-14'!I225:J225)</f>
        <v>8724.84</v>
      </c>
      <c r="R253" s="19">
        <f>SUM('[1]FY 2013-14'!K225:L225)</f>
        <v>4444.6799999999994</v>
      </c>
      <c r="S253" s="19">
        <f>SUM('[1]FY 2013-14'!M225:N225)</f>
        <v>758.04</v>
      </c>
      <c r="T253" s="19">
        <f>SUM('[1]FY 2013-14'!O225:P225)</f>
        <v>424.31</v>
      </c>
      <c r="U253" s="19">
        <f>SUM('[1]FY 2013-14'!Q225:R225)</f>
        <v>722.42000000000007</v>
      </c>
      <c r="V253" s="42">
        <f>SUM('[1]FY 2013-14'!S225:AA225)</f>
        <v>1026.3599999999999</v>
      </c>
      <c r="W253" s="86">
        <f t="shared" ref="W253:W284" si="35">ROUND(SUM(Q253:V253),0)</f>
        <v>16101</v>
      </c>
      <c r="X253" s="89">
        <f>'[1]FY 2013-14'!BA225</f>
        <v>79642</v>
      </c>
      <c r="Y253" s="86">
        <f t="shared" ref="Y253:Y284" si="36">SUM(W253:X253)</f>
        <v>95743</v>
      </c>
    </row>
    <row r="254" spans="1:25" ht="27" customHeight="1">
      <c r="A254" s="14" t="s">
        <v>15</v>
      </c>
      <c r="B254" s="15" t="s">
        <v>138</v>
      </c>
      <c r="C254" s="16" t="s">
        <v>640</v>
      </c>
      <c r="D254" s="16" t="s">
        <v>659</v>
      </c>
      <c r="E254" s="15">
        <v>618001</v>
      </c>
      <c r="F254" s="17">
        <v>513</v>
      </c>
      <c r="G254" s="17">
        <v>0</v>
      </c>
      <c r="H254" s="17">
        <v>0</v>
      </c>
      <c r="I254" s="17">
        <v>92</v>
      </c>
      <c r="J254" s="17">
        <v>0</v>
      </c>
      <c r="K254" s="17">
        <v>0</v>
      </c>
      <c r="L254" s="17">
        <v>0</v>
      </c>
      <c r="M254" s="16" t="s">
        <v>38</v>
      </c>
      <c r="N254" s="16" t="s">
        <v>38</v>
      </c>
      <c r="O254" s="16" t="s">
        <v>13</v>
      </c>
      <c r="P254" s="18">
        <v>513</v>
      </c>
      <c r="Q254" s="19">
        <f>SUM('[1]FY 2013-14'!I226:J226)</f>
        <v>4811.84</v>
      </c>
      <c r="R254" s="19">
        <f>SUM('[1]FY 2013-14'!K226:L226)</f>
        <v>2450.9699999999998</v>
      </c>
      <c r="S254" s="19">
        <f>SUM('[1]FY 2013-14'!M226:N226)</f>
        <v>415.18</v>
      </c>
      <c r="T254" s="19">
        <f>SUM('[1]FY 2013-14'!O226:P226)</f>
        <v>230.03</v>
      </c>
      <c r="U254" s="19">
        <f>SUM('[1]FY 2013-14'!Q226:R226)</f>
        <v>394.68</v>
      </c>
      <c r="V254" s="42">
        <f>SUM('[1]FY 2013-14'!S226:AA226)</f>
        <v>529.86999999999989</v>
      </c>
      <c r="W254" s="86">
        <f t="shared" si="35"/>
        <v>8833</v>
      </c>
      <c r="X254" s="89">
        <f>'[1]FY 2013-14'!BA226</f>
        <v>48</v>
      </c>
      <c r="Y254" s="86">
        <f t="shared" si="36"/>
        <v>8881</v>
      </c>
    </row>
    <row r="255" spans="1:25" ht="27" customHeight="1">
      <c r="A255" s="14" t="s">
        <v>15</v>
      </c>
      <c r="B255" s="15" t="s">
        <v>139</v>
      </c>
      <c r="C255" s="16" t="s">
        <v>640</v>
      </c>
      <c r="D255" s="16" t="s">
        <v>140</v>
      </c>
      <c r="E255" s="15">
        <v>806001</v>
      </c>
      <c r="F255" s="17">
        <v>181</v>
      </c>
      <c r="G255" s="17">
        <v>0</v>
      </c>
      <c r="H255" s="17">
        <v>0</v>
      </c>
      <c r="I255" s="17">
        <v>560</v>
      </c>
      <c r="J255" s="17">
        <v>304</v>
      </c>
      <c r="K255" s="17">
        <v>0</v>
      </c>
      <c r="L255" s="17">
        <v>0</v>
      </c>
      <c r="M255" s="16" t="s">
        <v>38</v>
      </c>
      <c r="N255" s="16" t="s">
        <v>38</v>
      </c>
      <c r="O255" s="16" t="s">
        <v>13</v>
      </c>
      <c r="P255" s="18">
        <v>181</v>
      </c>
      <c r="Q255" s="19">
        <f>SUM('[1]FY 2013-14'!I227:J227)</f>
        <v>1698.1299999999999</v>
      </c>
      <c r="R255" s="19">
        <f>SUM('[1]FY 2013-14'!K227:L227)</f>
        <v>864.98</v>
      </c>
      <c r="S255" s="19">
        <f>SUM('[1]FY 2013-14'!M227:N227)</f>
        <v>146.69999999999999</v>
      </c>
      <c r="T255" s="19">
        <f>SUM('[1]FY 2013-14'!O227:P227)</f>
        <v>81.429999999999993</v>
      </c>
      <c r="U255" s="19">
        <f>SUM('[1]FY 2013-14'!Q227:R227)</f>
        <v>139.52000000000001</v>
      </c>
      <c r="V255" s="42">
        <f>SUM('[1]FY 2013-14'!S227:AA227)</f>
        <v>191.16999999999996</v>
      </c>
      <c r="W255" s="86">
        <f t="shared" si="35"/>
        <v>3122</v>
      </c>
      <c r="X255" s="89">
        <f>'[1]FY 2013-14'!BA227</f>
        <v>5642</v>
      </c>
      <c r="Y255" s="86">
        <f t="shared" si="36"/>
        <v>8764</v>
      </c>
    </row>
    <row r="256" spans="1:25" ht="27" customHeight="1">
      <c r="A256" s="14" t="s">
        <v>15</v>
      </c>
      <c r="B256" s="15" t="s">
        <v>141</v>
      </c>
      <c r="C256" s="16" t="s">
        <v>640</v>
      </c>
      <c r="D256" s="16" t="s">
        <v>142</v>
      </c>
      <c r="E256" s="15">
        <v>625001</v>
      </c>
      <c r="F256" s="17">
        <v>330</v>
      </c>
      <c r="G256" s="17">
        <v>0</v>
      </c>
      <c r="H256" s="17">
        <v>0</v>
      </c>
      <c r="I256" s="17">
        <v>361</v>
      </c>
      <c r="J256" s="17">
        <v>125</v>
      </c>
      <c r="K256" s="17">
        <v>0</v>
      </c>
      <c r="L256" s="17">
        <v>0</v>
      </c>
      <c r="M256" s="16" t="s">
        <v>38</v>
      </c>
      <c r="N256" s="16" t="s">
        <v>38</v>
      </c>
      <c r="O256" s="16" t="s">
        <v>13</v>
      </c>
      <c r="P256" s="18">
        <v>330</v>
      </c>
      <c r="Q256" s="19">
        <f>SUM('[1]FY 2013-14'!I228:J228)</f>
        <v>3095.0699999999997</v>
      </c>
      <c r="R256" s="19">
        <f>SUM('[1]FY 2013-14'!K228:L228)</f>
        <v>1576.49</v>
      </c>
      <c r="S256" s="19">
        <f>SUM('[1]FY 2013-14'!M228:N228)</f>
        <v>266.90999999999997</v>
      </c>
      <c r="T256" s="19">
        <f>SUM('[1]FY 2013-14'!O228:P228)</f>
        <v>147.78</v>
      </c>
      <c r="U256" s="19">
        <f>SUM('[1]FY 2013-14'!Q228:R228)</f>
        <v>253.69</v>
      </c>
      <c r="V256" s="42">
        <f>SUM('[1]FY 2013-14'!S228:AA228)</f>
        <v>340.53</v>
      </c>
      <c r="W256" s="86">
        <f t="shared" si="35"/>
        <v>5680</v>
      </c>
      <c r="X256" s="89">
        <f>'[1]FY 2013-14'!BA228</f>
        <v>103</v>
      </c>
      <c r="Y256" s="86">
        <f t="shared" si="36"/>
        <v>5783</v>
      </c>
    </row>
    <row r="257" spans="1:48" ht="27" customHeight="1">
      <c r="A257" s="14" t="s">
        <v>15</v>
      </c>
      <c r="B257" s="15" t="s">
        <v>143</v>
      </c>
      <c r="C257" s="16" t="s">
        <v>640</v>
      </c>
      <c r="D257" s="16" t="s">
        <v>660</v>
      </c>
      <c r="E257" s="15">
        <v>627001</v>
      </c>
      <c r="F257" s="17">
        <v>136</v>
      </c>
      <c r="G257" s="17">
        <v>0</v>
      </c>
      <c r="H257" s="17">
        <v>0</v>
      </c>
      <c r="I257" s="17">
        <v>160</v>
      </c>
      <c r="J257" s="17">
        <v>0</v>
      </c>
      <c r="K257" s="17">
        <v>0</v>
      </c>
      <c r="L257" s="17">
        <v>0</v>
      </c>
      <c r="M257" s="16" t="s">
        <v>38</v>
      </c>
      <c r="N257" s="16" t="s">
        <v>38</v>
      </c>
      <c r="O257" s="16" t="s">
        <v>13</v>
      </c>
      <c r="P257" s="18">
        <v>136</v>
      </c>
      <c r="Q257" s="19">
        <f>SUM('[1]FY 2013-14'!I229:J229)</f>
        <v>1275.6100000000001</v>
      </c>
      <c r="R257" s="19">
        <f>SUM('[1]FY 2013-14'!K229:L229)</f>
        <v>649.75</v>
      </c>
      <c r="S257" s="19">
        <f>SUM('[1]FY 2013-14'!M229:N229)</f>
        <v>110.05</v>
      </c>
      <c r="T257" s="19">
        <f>SUM('[1]FY 2013-14'!O229:P229)</f>
        <v>60.96</v>
      </c>
      <c r="U257" s="19">
        <f>SUM('[1]FY 2013-14'!Q229:R229)</f>
        <v>104.61</v>
      </c>
      <c r="V257" s="42">
        <f>SUM('[1]FY 2013-14'!S229:AA229)</f>
        <v>140.42000000000004</v>
      </c>
      <c r="W257" s="86">
        <f t="shared" si="35"/>
        <v>2341</v>
      </c>
      <c r="X257" s="89">
        <f>'[1]FY 2013-14'!BA229</f>
        <v>1</v>
      </c>
      <c r="Y257" s="86">
        <f t="shared" si="36"/>
        <v>2342</v>
      </c>
    </row>
    <row r="258" spans="1:48" ht="27" customHeight="1">
      <c r="A258" s="14" t="s">
        <v>15</v>
      </c>
      <c r="B258" s="15" t="s">
        <v>144</v>
      </c>
      <c r="C258" s="16" t="s">
        <v>640</v>
      </c>
      <c r="D258" s="16" t="s">
        <v>661</v>
      </c>
      <c r="E258" s="15">
        <v>628001</v>
      </c>
      <c r="F258" s="17">
        <v>221</v>
      </c>
      <c r="G258" s="17">
        <v>0</v>
      </c>
      <c r="H258" s="20"/>
      <c r="I258" s="17">
        <v>275</v>
      </c>
      <c r="J258" s="17">
        <v>0</v>
      </c>
      <c r="K258" s="17">
        <v>0</v>
      </c>
      <c r="L258" s="17">
        <v>0</v>
      </c>
      <c r="M258" s="16" t="s">
        <v>38</v>
      </c>
      <c r="N258" s="16" t="s">
        <v>38</v>
      </c>
      <c r="O258" s="16" t="s">
        <v>13</v>
      </c>
      <c r="P258" s="18">
        <v>221</v>
      </c>
      <c r="Q258" s="19">
        <f>SUM('[1]FY 2013-14'!I230:J230)</f>
        <v>2072.6999999999998</v>
      </c>
      <c r="R258" s="19">
        <f>SUM('[1]FY 2013-14'!K230:L230)</f>
        <v>1055.74</v>
      </c>
      <c r="S258" s="19">
        <f>SUM('[1]FY 2013-14'!M230:N230)</f>
        <v>178.72000000000003</v>
      </c>
      <c r="T258" s="19">
        <f>SUM('[1]FY 2013-14'!O230:P230)</f>
        <v>98.92</v>
      </c>
      <c r="U258" s="19">
        <f>SUM('[1]FY 2013-14'!Q230:R230)</f>
        <v>169.85999999999999</v>
      </c>
      <c r="V258" s="42">
        <f>SUM('[1]FY 2013-14'!S230:AA230)</f>
        <v>229.88000000000002</v>
      </c>
      <c r="W258" s="86">
        <f t="shared" si="35"/>
        <v>3806</v>
      </c>
      <c r="X258" s="89">
        <f>'[1]FY 2013-14'!BA230</f>
        <v>2926</v>
      </c>
      <c r="Y258" s="86">
        <f t="shared" si="36"/>
        <v>6732</v>
      </c>
    </row>
    <row r="259" spans="1:48" ht="27" customHeight="1">
      <c r="A259" s="14" t="s">
        <v>15</v>
      </c>
      <c r="B259" s="15" t="s">
        <v>145</v>
      </c>
      <c r="C259" s="16" t="s">
        <v>631</v>
      </c>
      <c r="D259" s="16" t="s">
        <v>662</v>
      </c>
      <c r="E259" s="15">
        <v>547001</v>
      </c>
      <c r="F259" s="17">
        <v>191</v>
      </c>
      <c r="G259" s="17">
        <v>0</v>
      </c>
      <c r="H259" s="17">
        <v>0</v>
      </c>
      <c r="I259" s="17">
        <v>140</v>
      </c>
      <c r="J259" s="17">
        <v>0</v>
      </c>
      <c r="K259" s="17">
        <v>0</v>
      </c>
      <c r="L259" s="17">
        <v>0</v>
      </c>
      <c r="M259" s="16" t="s">
        <v>38</v>
      </c>
      <c r="N259" s="16" t="s">
        <v>38</v>
      </c>
      <c r="O259" s="16" t="s">
        <v>13</v>
      </c>
      <c r="P259" s="18">
        <v>191</v>
      </c>
      <c r="Q259" s="19">
        <f>SUM('[1]FY 2013-14'!I231:J231)</f>
        <v>1793.1200000000001</v>
      </c>
      <c r="R259" s="19">
        <f>SUM('[1]FY 2013-14'!K231:L231)</f>
        <v>913.43000000000006</v>
      </c>
      <c r="S259" s="19">
        <f>SUM('[1]FY 2013-14'!M231:N231)</f>
        <v>155.47</v>
      </c>
      <c r="T259" s="19">
        <f>SUM('[1]FY 2013-14'!O231:P231)</f>
        <v>86.759999999999991</v>
      </c>
      <c r="U259" s="19">
        <f>SUM('[1]FY 2013-14'!Q231:R231)</f>
        <v>148.06</v>
      </c>
      <c r="V259" s="42">
        <f>SUM('[1]FY 2013-14'!S231:AA231)</f>
        <v>199.32999999999996</v>
      </c>
      <c r="W259" s="86">
        <f t="shared" si="35"/>
        <v>3296</v>
      </c>
      <c r="X259" s="89">
        <f>'[1]FY 2013-14'!BA231</f>
        <v>4</v>
      </c>
      <c r="Y259" s="86">
        <f t="shared" si="36"/>
        <v>3300</v>
      </c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</row>
    <row r="260" spans="1:48" ht="27" customHeight="1">
      <c r="A260" s="14" t="s">
        <v>15</v>
      </c>
      <c r="B260" s="15" t="s">
        <v>146</v>
      </c>
      <c r="C260" s="16" t="s">
        <v>663</v>
      </c>
      <c r="D260" s="16" t="s">
        <v>664</v>
      </c>
      <c r="E260" s="15">
        <v>886001</v>
      </c>
      <c r="F260" s="17">
        <v>415</v>
      </c>
      <c r="G260" s="17">
        <v>0</v>
      </c>
      <c r="H260" s="17">
        <v>0</v>
      </c>
      <c r="I260" s="17">
        <v>169</v>
      </c>
      <c r="J260" s="17">
        <v>0</v>
      </c>
      <c r="K260" s="17">
        <v>0</v>
      </c>
      <c r="L260" s="17">
        <v>0</v>
      </c>
      <c r="M260" s="16" t="s">
        <v>38</v>
      </c>
      <c r="N260" s="16" t="s">
        <v>38</v>
      </c>
      <c r="O260" s="16" t="s">
        <v>13</v>
      </c>
      <c r="P260" s="18">
        <v>415</v>
      </c>
      <c r="Q260" s="19">
        <f>SUM('[1]FY 2013-14'!I232:J232)</f>
        <v>3891.8</v>
      </c>
      <c r="R260" s="19">
        <f>SUM('[1]FY 2013-14'!K232:L232)</f>
        <v>1982.28</v>
      </c>
      <c r="S260" s="19">
        <f>SUM('[1]FY 2013-14'!M232:N232)</f>
        <v>335.40000000000003</v>
      </c>
      <c r="T260" s="19">
        <f>SUM('[1]FY 2013-14'!O232:P232)</f>
        <v>185.51000000000002</v>
      </c>
      <c r="U260" s="19">
        <f>SUM('[1]FY 2013-14'!Q232:R232)</f>
        <v>318.71000000000004</v>
      </c>
      <c r="V260" s="42">
        <f>SUM('[1]FY 2013-14'!S232:AA232)</f>
        <v>429.83000000000004</v>
      </c>
      <c r="W260" s="86">
        <f t="shared" si="35"/>
        <v>7144</v>
      </c>
      <c r="X260" s="89">
        <f>'[1]FY 2013-14'!BA232</f>
        <v>3439</v>
      </c>
      <c r="Y260" s="86">
        <f t="shared" si="36"/>
        <v>10583</v>
      </c>
    </row>
    <row r="261" spans="1:48" ht="27" customHeight="1">
      <c r="A261" s="14" t="s">
        <v>15</v>
      </c>
      <c r="B261" s="15" t="s">
        <v>147</v>
      </c>
      <c r="C261" s="16" t="s">
        <v>663</v>
      </c>
      <c r="D261" s="16" t="s">
        <v>665</v>
      </c>
      <c r="E261" s="15">
        <v>874001</v>
      </c>
      <c r="F261" s="17">
        <v>217</v>
      </c>
      <c r="G261" s="17">
        <v>0</v>
      </c>
      <c r="H261" s="17">
        <v>0</v>
      </c>
      <c r="I261" s="17">
        <v>121</v>
      </c>
      <c r="J261" s="17">
        <v>0</v>
      </c>
      <c r="K261" s="17">
        <v>0</v>
      </c>
      <c r="L261" s="17">
        <v>0</v>
      </c>
      <c r="M261" s="16" t="s">
        <v>38</v>
      </c>
      <c r="N261" s="16" t="s">
        <v>38</v>
      </c>
      <c r="O261" s="16" t="s">
        <v>13</v>
      </c>
      <c r="P261" s="18">
        <v>217</v>
      </c>
      <c r="Q261" s="19">
        <f>SUM('[1]FY 2013-14'!I233:J233)</f>
        <v>2035.1000000000001</v>
      </c>
      <c r="R261" s="19">
        <f>SUM('[1]FY 2013-14'!K233:L233)</f>
        <v>1036.5800000000002</v>
      </c>
      <c r="S261" s="19">
        <f>SUM('[1]FY 2013-14'!M233:N233)</f>
        <v>175.44</v>
      </c>
      <c r="T261" s="19">
        <f>SUM('[1]FY 2013-14'!O233:P233)</f>
        <v>97.08</v>
      </c>
      <c r="U261" s="19">
        <f>SUM('[1]FY 2013-14'!Q233:R233)</f>
        <v>166.73</v>
      </c>
      <c r="V261" s="42">
        <f>SUM('[1]FY 2013-14'!S233:AA233)</f>
        <v>223.70999999999998</v>
      </c>
      <c r="W261" s="86">
        <f t="shared" si="35"/>
        <v>3735</v>
      </c>
      <c r="X261" s="89">
        <f>'[1]FY 2013-14'!BA233</f>
        <v>1</v>
      </c>
      <c r="Y261" s="86">
        <f t="shared" si="36"/>
        <v>3736</v>
      </c>
    </row>
    <row r="262" spans="1:48" ht="27" customHeight="1">
      <c r="A262" s="14" t="s">
        <v>15</v>
      </c>
      <c r="B262" s="15" t="s">
        <v>148</v>
      </c>
      <c r="C262" s="16" t="s">
        <v>663</v>
      </c>
      <c r="D262" s="16" t="s">
        <v>666</v>
      </c>
      <c r="E262" s="15">
        <v>632001</v>
      </c>
      <c r="F262" s="17">
        <v>856</v>
      </c>
      <c r="G262" s="17">
        <v>0</v>
      </c>
      <c r="H262" s="17">
        <v>0</v>
      </c>
      <c r="I262" s="17">
        <v>138</v>
      </c>
      <c r="J262" s="17">
        <v>64</v>
      </c>
      <c r="K262" s="17">
        <v>0</v>
      </c>
      <c r="L262" s="17">
        <v>0</v>
      </c>
      <c r="M262" s="16" t="s">
        <v>38</v>
      </c>
      <c r="N262" s="16" t="s">
        <v>38</v>
      </c>
      <c r="O262" s="16" t="s">
        <v>13</v>
      </c>
      <c r="P262" s="18">
        <v>856</v>
      </c>
      <c r="Q262" s="19">
        <f>SUM('[1]FY 2013-14'!I234:J234)</f>
        <v>8033.37</v>
      </c>
      <c r="R262" s="19">
        <f>SUM('[1]FY 2013-14'!K234:L234)</f>
        <v>4092.11</v>
      </c>
      <c r="S262" s="19">
        <f>SUM('[1]FY 2013-14'!M234:N234)</f>
        <v>695.16</v>
      </c>
      <c r="T262" s="19">
        <f>SUM('[1]FY 2013-14'!O234:P234)</f>
        <v>386.84</v>
      </c>
      <c r="U262" s="19">
        <f>SUM('[1]FY 2013-14'!Q234:R234)</f>
        <v>661.53000000000009</v>
      </c>
      <c r="V262" s="42">
        <f>SUM('[1]FY 2013-14'!S234:AA234)</f>
        <v>898.11999999999989</v>
      </c>
      <c r="W262" s="86">
        <f t="shared" si="35"/>
        <v>14767</v>
      </c>
      <c r="X262" s="89">
        <f>'[1]FY 2013-14'!BA234</f>
        <v>12878</v>
      </c>
      <c r="Y262" s="86">
        <f t="shared" si="36"/>
        <v>27645</v>
      </c>
    </row>
    <row r="263" spans="1:48" ht="27" customHeight="1">
      <c r="A263" s="14" t="s">
        <v>15</v>
      </c>
      <c r="B263" s="15" t="s">
        <v>149</v>
      </c>
      <c r="C263" s="16" t="s">
        <v>625</v>
      </c>
      <c r="D263" s="16" t="s">
        <v>667</v>
      </c>
      <c r="E263" s="15">
        <v>905001</v>
      </c>
      <c r="F263" s="17">
        <v>53</v>
      </c>
      <c r="G263" s="17">
        <v>0</v>
      </c>
      <c r="H263" s="17">
        <v>0</v>
      </c>
      <c r="I263" s="17">
        <v>99</v>
      </c>
      <c r="J263" s="17">
        <v>44</v>
      </c>
      <c r="K263" s="17">
        <v>0</v>
      </c>
      <c r="L263" s="17">
        <v>0</v>
      </c>
      <c r="M263" s="16" t="s">
        <v>38</v>
      </c>
      <c r="N263" s="16" t="s">
        <v>38</v>
      </c>
      <c r="O263" s="16" t="s">
        <v>13</v>
      </c>
      <c r="P263" s="18">
        <v>53</v>
      </c>
      <c r="Q263" s="19">
        <f>SUM('[1]FY 2013-14'!I235:J235)</f>
        <v>497.21999999999997</v>
      </c>
      <c r="R263" s="19">
        <f>SUM('[1]FY 2013-14'!K235:L235)</f>
        <v>253.26999999999998</v>
      </c>
      <c r="S263" s="19">
        <f>SUM('[1]FY 2013-14'!M235:N235)</f>
        <v>42.949999999999996</v>
      </c>
      <c r="T263" s="19">
        <f>SUM('[1]FY 2013-14'!O235:P235)</f>
        <v>23.83</v>
      </c>
      <c r="U263" s="19">
        <f>SUM('[1]FY 2013-14'!Q235:R235)</f>
        <v>40.839999999999996</v>
      </c>
      <c r="V263" s="42">
        <f>SUM('[1]FY 2013-14'!S235:AA235)</f>
        <v>55.88</v>
      </c>
      <c r="W263" s="86">
        <f t="shared" si="35"/>
        <v>914</v>
      </c>
      <c r="X263" s="89">
        <f>'[1]FY 2013-14'!BA235</f>
        <v>1535</v>
      </c>
      <c r="Y263" s="86">
        <f t="shared" si="36"/>
        <v>2449</v>
      </c>
    </row>
    <row r="264" spans="1:48" ht="27" customHeight="1">
      <c r="A264" s="14" t="s">
        <v>15</v>
      </c>
      <c r="B264" s="15" t="s">
        <v>150</v>
      </c>
      <c r="C264" s="16" t="s">
        <v>663</v>
      </c>
      <c r="D264" s="16" t="s">
        <v>151</v>
      </c>
      <c r="E264" s="15">
        <v>634001</v>
      </c>
      <c r="F264" s="17">
        <v>317</v>
      </c>
      <c r="G264" s="17">
        <v>0</v>
      </c>
      <c r="H264" s="17">
        <v>0</v>
      </c>
      <c r="I264" s="17">
        <v>499</v>
      </c>
      <c r="J264" s="17">
        <v>210</v>
      </c>
      <c r="K264" s="17">
        <v>0</v>
      </c>
      <c r="L264" s="17">
        <v>0</v>
      </c>
      <c r="M264" s="16" t="s">
        <v>38</v>
      </c>
      <c r="N264" s="16" t="s">
        <v>38</v>
      </c>
      <c r="O264" s="16" t="s">
        <v>13</v>
      </c>
      <c r="P264" s="18">
        <v>317</v>
      </c>
      <c r="Q264" s="19">
        <f>SUM('[1]FY 2013-14'!I236:J236)</f>
        <v>2976.37</v>
      </c>
      <c r="R264" s="19">
        <f>SUM('[1]FY 2013-14'!K236:L236)</f>
        <v>1516.1999999999998</v>
      </c>
      <c r="S264" s="19">
        <f>SUM('[1]FY 2013-14'!M236:N236)</f>
        <v>258.22000000000003</v>
      </c>
      <c r="T264" s="19">
        <f>SUM('[1]FY 2013-14'!O236:P236)</f>
        <v>144.24</v>
      </c>
      <c r="U264" s="19">
        <f>SUM('[1]FY 2013-14'!Q236:R236)</f>
        <v>245.95999999999998</v>
      </c>
      <c r="V264" s="42">
        <f>SUM('[1]FY 2013-14'!S236:AA236)</f>
        <v>331.27000000000004</v>
      </c>
      <c r="W264" s="86">
        <f t="shared" si="35"/>
        <v>5472</v>
      </c>
      <c r="X264" s="89">
        <f>'[1]FY 2013-14'!BA236</f>
        <v>7</v>
      </c>
      <c r="Y264" s="86">
        <f t="shared" si="36"/>
        <v>5479</v>
      </c>
    </row>
    <row r="265" spans="1:48" ht="27" customHeight="1">
      <c r="A265" s="14" t="s">
        <v>15</v>
      </c>
      <c r="B265" s="15" t="s">
        <v>152</v>
      </c>
      <c r="C265" s="16" t="s">
        <v>668</v>
      </c>
      <c r="D265" s="16" t="s">
        <v>153</v>
      </c>
      <c r="E265" s="15">
        <v>640001</v>
      </c>
      <c r="F265" s="17">
        <v>483</v>
      </c>
      <c r="G265" s="17">
        <v>0</v>
      </c>
      <c r="H265" s="17">
        <v>0</v>
      </c>
      <c r="I265" s="17">
        <v>44</v>
      </c>
      <c r="J265" s="17">
        <v>0</v>
      </c>
      <c r="K265" s="17">
        <v>0</v>
      </c>
      <c r="L265" s="17">
        <v>0</v>
      </c>
      <c r="M265" s="16" t="s">
        <v>38</v>
      </c>
      <c r="N265" s="16" t="s">
        <v>38</v>
      </c>
      <c r="O265" s="16" t="s">
        <v>13</v>
      </c>
      <c r="P265" s="18">
        <v>483</v>
      </c>
      <c r="Q265" s="19">
        <f>SUM('[1]FY 2013-14'!I237:J237)</f>
        <v>4530.3999999999996</v>
      </c>
      <c r="R265" s="19">
        <f>SUM('[1]FY 2013-14'!K237:L237)</f>
        <v>2307.6</v>
      </c>
      <c r="S265" s="19">
        <f>SUM('[1]FY 2013-14'!M237:N237)</f>
        <v>390.87</v>
      </c>
      <c r="T265" s="19">
        <f>SUM('[1]FY 2013-14'!O237:P237)</f>
        <v>216.55</v>
      </c>
      <c r="U265" s="19">
        <f>SUM('[1]FY 2013-14'!Q237:R237)</f>
        <v>371.56</v>
      </c>
      <c r="V265" s="42">
        <f>SUM('[1]FY 2013-14'!S237:AA237)</f>
        <v>498.77999999999992</v>
      </c>
      <c r="W265" s="86">
        <f t="shared" si="35"/>
        <v>8316</v>
      </c>
      <c r="X265" s="89">
        <f>'[1]FY 2013-14'!BA237</f>
        <v>4</v>
      </c>
      <c r="Y265" s="86">
        <f t="shared" si="36"/>
        <v>8320</v>
      </c>
    </row>
    <row r="266" spans="1:48" ht="27" customHeight="1">
      <c r="A266" s="14" t="s">
        <v>15</v>
      </c>
      <c r="B266" s="15" t="s">
        <v>154</v>
      </c>
      <c r="C266" s="16" t="s">
        <v>669</v>
      </c>
      <c r="D266" s="16" t="s">
        <v>155</v>
      </c>
      <c r="E266" s="15">
        <v>641001</v>
      </c>
      <c r="F266" s="17">
        <v>476</v>
      </c>
      <c r="G266" s="17">
        <v>0</v>
      </c>
      <c r="H266" s="17">
        <v>0</v>
      </c>
      <c r="I266" s="17">
        <v>224</v>
      </c>
      <c r="J266" s="17">
        <v>97</v>
      </c>
      <c r="K266" s="17">
        <v>0</v>
      </c>
      <c r="L266" s="17">
        <v>0</v>
      </c>
      <c r="M266" s="16" t="s">
        <v>38</v>
      </c>
      <c r="N266" s="16" t="s">
        <v>38</v>
      </c>
      <c r="O266" s="16" t="s">
        <v>13</v>
      </c>
      <c r="P266" s="18">
        <v>476</v>
      </c>
      <c r="Q266" s="19">
        <f>SUM('[1]FY 2013-14'!I238:J238)</f>
        <v>4464.57</v>
      </c>
      <c r="R266" s="19">
        <f>SUM('[1]FY 2013-14'!K238:L238)</f>
        <v>2274.0700000000002</v>
      </c>
      <c r="S266" s="19">
        <f>SUM('[1]FY 2013-14'!M238:N238)</f>
        <v>385.11</v>
      </c>
      <c r="T266" s="19">
        <f>SUM('[1]FY 2013-14'!O238:P238)</f>
        <v>213.29</v>
      </c>
      <c r="U266" s="19">
        <f>SUM('[1]FY 2013-14'!Q238:R238)</f>
        <v>366.05</v>
      </c>
      <c r="V266" s="42">
        <f>SUM('[1]FY 2013-14'!S238:AA238)</f>
        <v>491.34000000000003</v>
      </c>
      <c r="W266" s="86">
        <f t="shared" si="35"/>
        <v>8194</v>
      </c>
      <c r="X266" s="89">
        <f>'[1]FY 2013-14'!BA238</f>
        <v>11</v>
      </c>
      <c r="Y266" s="86">
        <f t="shared" si="36"/>
        <v>8205</v>
      </c>
    </row>
    <row r="267" spans="1:48" ht="27" customHeight="1">
      <c r="A267" s="14" t="s">
        <v>15</v>
      </c>
      <c r="B267" s="15" t="s">
        <v>156</v>
      </c>
      <c r="C267" s="16" t="s">
        <v>669</v>
      </c>
      <c r="D267" s="16" t="s">
        <v>670</v>
      </c>
      <c r="E267" s="15">
        <v>882001</v>
      </c>
      <c r="F267" s="17">
        <v>495</v>
      </c>
      <c r="G267" s="17">
        <v>0</v>
      </c>
      <c r="H267" s="17">
        <v>0</v>
      </c>
      <c r="I267" s="17">
        <v>350</v>
      </c>
      <c r="J267" s="17">
        <v>173</v>
      </c>
      <c r="K267" s="17">
        <v>0</v>
      </c>
      <c r="L267" s="17">
        <v>0</v>
      </c>
      <c r="M267" s="16" t="s">
        <v>38</v>
      </c>
      <c r="N267" s="16" t="s">
        <v>38</v>
      </c>
      <c r="O267" s="16" t="s">
        <v>13</v>
      </c>
      <c r="P267" s="18">
        <v>495</v>
      </c>
      <c r="Q267" s="19">
        <f>SUM('[1]FY 2013-14'!I239:J239)</f>
        <v>4650.4400000000005</v>
      </c>
      <c r="R267" s="19">
        <f>SUM('[1]FY 2013-14'!K239:L239)</f>
        <v>2369.14</v>
      </c>
      <c r="S267" s="19">
        <f>SUM('[1]FY 2013-14'!M239:N239)</f>
        <v>404.78</v>
      </c>
      <c r="T267" s="19">
        <f>SUM('[1]FY 2013-14'!O239:P239)</f>
        <v>227.20000000000002</v>
      </c>
      <c r="U267" s="19">
        <f>SUM('[1]FY 2013-14'!Q239:R239)</f>
        <v>386.03000000000003</v>
      </c>
      <c r="V267" s="42">
        <f>SUM('[1]FY 2013-14'!S239:AA239)</f>
        <v>554.7399999999999</v>
      </c>
      <c r="W267" s="86">
        <f t="shared" si="35"/>
        <v>8592</v>
      </c>
      <c r="X267" s="89">
        <f>'[1]FY 2013-14'!BA239</f>
        <v>51241</v>
      </c>
      <c r="Y267" s="86">
        <f t="shared" si="36"/>
        <v>59833</v>
      </c>
    </row>
    <row r="268" spans="1:48" ht="27" customHeight="1">
      <c r="A268" s="14" t="s">
        <v>15</v>
      </c>
      <c r="B268" s="15" t="s">
        <v>157</v>
      </c>
      <c r="C268" s="16" t="s">
        <v>671</v>
      </c>
      <c r="D268" s="16" t="s">
        <v>672</v>
      </c>
      <c r="E268" s="15" t="s">
        <v>158</v>
      </c>
      <c r="F268" s="17">
        <v>327</v>
      </c>
      <c r="G268" s="17">
        <v>0</v>
      </c>
      <c r="H268" s="17">
        <v>0</v>
      </c>
      <c r="I268" s="17">
        <v>453</v>
      </c>
      <c r="J268" s="17">
        <v>0</v>
      </c>
      <c r="K268" s="17">
        <v>0</v>
      </c>
      <c r="L268" s="17">
        <v>0</v>
      </c>
      <c r="M268" s="16" t="s">
        <v>38</v>
      </c>
      <c r="N268" s="16" t="s">
        <v>38</v>
      </c>
      <c r="O268" s="16" t="s">
        <v>13</v>
      </c>
      <c r="P268" s="18">
        <v>327</v>
      </c>
      <c r="Q268" s="19">
        <f>SUM('[1]FY 2013-14'!I240:J240)</f>
        <v>3070.8300000000004</v>
      </c>
      <c r="R268" s="19">
        <f>SUM('[1]FY 2013-14'!K240:L240)</f>
        <v>1564.35</v>
      </c>
      <c r="S268" s="19">
        <f>SUM('[1]FY 2013-14'!M240:N240)</f>
        <v>266.68</v>
      </c>
      <c r="T268" s="19">
        <f>SUM('[1]FY 2013-14'!O240:P240)</f>
        <v>149.19</v>
      </c>
      <c r="U268" s="19">
        <f>SUM('[1]FY 2013-14'!Q240:R240)</f>
        <v>254.12</v>
      </c>
      <c r="V268" s="42">
        <f>SUM('[1]FY 2013-14'!S240:AA240)</f>
        <v>360.06000000000006</v>
      </c>
      <c r="W268" s="86">
        <f t="shared" si="35"/>
        <v>5665</v>
      </c>
      <c r="X268" s="89">
        <f>'[1]FY 2013-14'!BA240</f>
        <v>26687</v>
      </c>
      <c r="Y268" s="86">
        <f t="shared" si="36"/>
        <v>32352</v>
      </c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</row>
    <row r="269" spans="1:48" ht="27" customHeight="1">
      <c r="A269" s="14" t="s">
        <v>15</v>
      </c>
      <c r="B269" s="15" t="s">
        <v>159</v>
      </c>
      <c r="C269" s="16" t="s">
        <v>673</v>
      </c>
      <c r="D269" s="16" t="s">
        <v>160</v>
      </c>
      <c r="E269" s="15">
        <v>648001</v>
      </c>
      <c r="F269" s="17">
        <v>345</v>
      </c>
      <c r="G269" s="17">
        <v>0</v>
      </c>
      <c r="H269" s="17">
        <v>0</v>
      </c>
      <c r="I269" s="17">
        <v>352</v>
      </c>
      <c r="J269" s="17">
        <v>103</v>
      </c>
      <c r="K269" s="17">
        <v>0</v>
      </c>
      <c r="L269" s="17">
        <v>0</v>
      </c>
      <c r="M269" s="16" t="s">
        <v>38</v>
      </c>
      <c r="N269" s="16" t="s">
        <v>38</v>
      </c>
      <c r="O269" s="16" t="s">
        <v>13</v>
      </c>
      <c r="P269" s="18">
        <v>345</v>
      </c>
      <c r="Q269" s="19">
        <f>SUM('[1]FY 2013-14'!I241:J241)</f>
        <v>3237.52</v>
      </c>
      <c r="R269" s="19">
        <f>SUM('[1]FY 2013-14'!K241:L241)</f>
        <v>1649.1499999999999</v>
      </c>
      <c r="S269" s="19">
        <f>SUM('[1]FY 2013-14'!M241:N241)</f>
        <v>280.05</v>
      </c>
      <c r="T269" s="19">
        <f>SUM('[1]FY 2013-14'!O241:P241)</f>
        <v>155.75</v>
      </c>
      <c r="U269" s="19">
        <f>SUM('[1]FY 2013-14'!Q241:R241)</f>
        <v>266.47000000000003</v>
      </c>
      <c r="V269" s="42">
        <f>SUM('[1]FY 2013-14'!S241:AA241)</f>
        <v>368.17</v>
      </c>
      <c r="W269" s="86">
        <f t="shared" si="35"/>
        <v>5957</v>
      </c>
      <c r="X269" s="89">
        <f>'[1]FY 2013-14'!BA241</f>
        <v>15022</v>
      </c>
      <c r="Y269" s="86">
        <f t="shared" si="36"/>
        <v>20979</v>
      </c>
    </row>
    <row r="270" spans="1:48" ht="27" customHeight="1">
      <c r="A270" s="14" t="s">
        <v>15</v>
      </c>
      <c r="B270" s="15" t="s">
        <v>161</v>
      </c>
      <c r="C270" s="16" t="s">
        <v>674</v>
      </c>
      <c r="D270" s="16" t="s">
        <v>162</v>
      </c>
      <c r="E270" s="15">
        <v>651001</v>
      </c>
      <c r="F270" s="17">
        <v>140</v>
      </c>
      <c r="G270" s="17">
        <v>0</v>
      </c>
      <c r="H270" s="17">
        <v>0</v>
      </c>
      <c r="I270" s="17">
        <v>0</v>
      </c>
      <c r="J270" s="17">
        <v>279</v>
      </c>
      <c r="K270" s="17">
        <v>0</v>
      </c>
      <c r="L270" s="17">
        <v>0</v>
      </c>
      <c r="M270" s="16" t="s">
        <v>38</v>
      </c>
      <c r="N270" s="16" t="s">
        <v>38</v>
      </c>
      <c r="O270" s="16" t="s">
        <v>13</v>
      </c>
      <c r="P270" s="18">
        <v>140</v>
      </c>
      <c r="Q270" s="19">
        <f>SUM('[1]FY 2013-14'!I242:J242)</f>
        <v>1315.75</v>
      </c>
      <c r="R270" s="19">
        <f>SUM('[1]FY 2013-14'!K242:L242)</f>
        <v>670.33</v>
      </c>
      <c r="S270" s="19">
        <f>SUM('[1]FY 2013-14'!M242:N242)</f>
        <v>114.75</v>
      </c>
      <c r="T270" s="19">
        <f>SUM('[1]FY 2013-14'!O242:P242)</f>
        <v>64.59</v>
      </c>
      <c r="U270" s="19">
        <f>SUM('[1]FY 2013-14'!Q242:R242)</f>
        <v>109.50999999999999</v>
      </c>
      <c r="V270" s="42">
        <f>SUM('[1]FY 2013-14'!S242:AA242)</f>
        <v>159.28</v>
      </c>
      <c r="W270" s="86">
        <f t="shared" si="35"/>
        <v>2434</v>
      </c>
      <c r="X270" s="89">
        <f>'[1]FY 2013-14'!BA242</f>
        <v>17169</v>
      </c>
      <c r="Y270" s="86">
        <f t="shared" si="36"/>
        <v>19603</v>
      </c>
    </row>
    <row r="271" spans="1:48" ht="27" customHeight="1">
      <c r="A271" s="14" t="s">
        <v>15</v>
      </c>
      <c r="B271" s="15" t="s">
        <v>163</v>
      </c>
      <c r="C271" s="16" t="s">
        <v>675</v>
      </c>
      <c r="D271" s="16" t="s">
        <v>676</v>
      </c>
      <c r="E271" s="15">
        <v>727001</v>
      </c>
      <c r="F271" s="17">
        <v>254</v>
      </c>
      <c r="G271" s="17">
        <v>0</v>
      </c>
      <c r="H271" s="17">
        <v>0</v>
      </c>
      <c r="I271" s="17">
        <v>173</v>
      </c>
      <c r="J271" s="17">
        <v>93</v>
      </c>
      <c r="K271" s="17">
        <v>0</v>
      </c>
      <c r="L271" s="17">
        <v>0</v>
      </c>
      <c r="M271" s="16" t="s">
        <v>38</v>
      </c>
      <c r="N271" s="16" t="s">
        <v>38</v>
      </c>
      <c r="O271" s="16" t="s">
        <v>13</v>
      </c>
      <c r="P271" s="18">
        <v>254</v>
      </c>
      <c r="Q271" s="19">
        <f>SUM('[1]FY 2013-14'!I243:J243)</f>
        <v>2381.9899999999998</v>
      </c>
      <c r="R271" s="19">
        <f>SUM('[1]FY 2013-14'!K243:L243)</f>
        <v>1213.27</v>
      </c>
      <c r="S271" s="19">
        <f>SUM('[1]FY 2013-14'!M243:N243)</f>
        <v>205.29000000000002</v>
      </c>
      <c r="T271" s="19">
        <f>SUM('[1]FY 2013-14'!O243:P243)</f>
        <v>113.55</v>
      </c>
      <c r="U271" s="19">
        <f>SUM('[1]FY 2013-14'!Q243:R243)</f>
        <v>195.07</v>
      </c>
      <c r="V271" s="42">
        <f>SUM('[1]FY 2013-14'!S243:AA243)</f>
        <v>261.70999999999992</v>
      </c>
      <c r="W271" s="86">
        <f t="shared" si="35"/>
        <v>4371</v>
      </c>
      <c r="X271" s="89">
        <f>'[1]FY 2013-14'!BA243</f>
        <v>1</v>
      </c>
      <c r="Y271" s="86">
        <f t="shared" si="36"/>
        <v>4372</v>
      </c>
    </row>
    <row r="272" spans="1:48" ht="27" customHeight="1">
      <c r="A272" s="14" t="s">
        <v>15</v>
      </c>
      <c r="B272" s="15" t="s">
        <v>164</v>
      </c>
      <c r="C272" s="16" t="s">
        <v>677</v>
      </c>
      <c r="D272" s="16" t="s">
        <v>165</v>
      </c>
      <c r="E272" s="15">
        <v>652001</v>
      </c>
      <c r="F272" s="17">
        <v>664</v>
      </c>
      <c r="G272" s="17">
        <v>0</v>
      </c>
      <c r="H272" s="17">
        <v>0</v>
      </c>
      <c r="I272" s="17">
        <v>81</v>
      </c>
      <c r="J272" s="17">
        <v>0</v>
      </c>
      <c r="K272" s="17">
        <v>0</v>
      </c>
      <c r="L272" s="17">
        <v>0</v>
      </c>
      <c r="M272" s="16" t="s">
        <v>38</v>
      </c>
      <c r="N272" s="16" t="s">
        <v>38</v>
      </c>
      <c r="O272" s="16" t="s">
        <v>13</v>
      </c>
      <c r="P272" s="18">
        <v>664</v>
      </c>
      <c r="Q272" s="19">
        <f>SUM('[1]FY 2013-14'!I244:J244)</f>
        <v>6228.11</v>
      </c>
      <c r="R272" s="19">
        <f>SUM('[1]FY 2013-14'!K244:L244)</f>
        <v>3172.35</v>
      </c>
      <c r="S272" s="19">
        <f>SUM('[1]FY 2013-14'!M244:N244)</f>
        <v>537.32999999999993</v>
      </c>
      <c r="T272" s="19">
        <f>SUM('[1]FY 2013-14'!O244:P244)</f>
        <v>297.68</v>
      </c>
      <c r="U272" s="19">
        <f>SUM('[1]FY 2013-14'!Q244:R244)</f>
        <v>510.78</v>
      </c>
      <c r="V272" s="42">
        <f>SUM('[1]FY 2013-14'!S244:AA244)</f>
        <v>685.68000000000018</v>
      </c>
      <c r="W272" s="86">
        <f t="shared" si="35"/>
        <v>11432</v>
      </c>
      <c r="X272" s="89">
        <f>'[1]FY 2013-14'!BA244</f>
        <v>5</v>
      </c>
      <c r="Y272" s="86">
        <f t="shared" si="36"/>
        <v>11437</v>
      </c>
    </row>
    <row r="273" spans="1:48" ht="27" customHeight="1">
      <c r="A273" s="14" t="s">
        <v>15</v>
      </c>
      <c r="B273" s="15" t="s">
        <v>166</v>
      </c>
      <c r="C273" s="16" t="s">
        <v>678</v>
      </c>
      <c r="D273" s="16" t="s">
        <v>167</v>
      </c>
      <c r="E273" s="15">
        <v>785001</v>
      </c>
      <c r="F273" s="17">
        <v>629</v>
      </c>
      <c r="G273" s="17">
        <v>0</v>
      </c>
      <c r="H273" s="17">
        <v>0</v>
      </c>
      <c r="I273" s="17">
        <v>126</v>
      </c>
      <c r="J273" s="17">
        <v>0</v>
      </c>
      <c r="K273" s="17">
        <v>0</v>
      </c>
      <c r="L273" s="17">
        <v>0</v>
      </c>
      <c r="M273" s="16" t="s">
        <v>38</v>
      </c>
      <c r="N273" s="16" t="s">
        <v>38</v>
      </c>
      <c r="O273" s="16" t="s">
        <v>13</v>
      </c>
      <c r="P273" s="18">
        <v>629</v>
      </c>
      <c r="Q273" s="19">
        <f>SUM('[1]FY 2013-14'!I245:J245)</f>
        <v>5900.1399999999994</v>
      </c>
      <c r="R273" s="19">
        <f>SUM('[1]FY 2013-14'!K245:L245)</f>
        <v>3005.31</v>
      </c>
      <c r="S273" s="19">
        <f>SUM('[1]FY 2013-14'!M245:N245)</f>
        <v>509.19</v>
      </c>
      <c r="T273" s="19">
        <f>SUM('[1]FY 2013-14'!O245:P245)</f>
        <v>282.21999999999997</v>
      </c>
      <c r="U273" s="19">
        <f>SUM('[1]FY 2013-14'!Q245:R245)</f>
        <v>484.09</v>
      </c>
      <c r="V273" s="42">
        <f>SUM('[1]FY 2013-14'!S245:AA245)</f>
        <v>658.84999999999991</v>
      </c>
      <c r="W273" s="86">
        <f t="shared" si="35"/>
        <v>10840</v>
      </c>
      <c r="X273" s="89">
        <f>'[1]FY 2013-14'!BA245</f>
        <v>13507</v>
      </c>
      <c r="Y273" s="86">
        <f t="shared" si="36"/>
        <v>24347</v>
      </c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</row>
    <row r="274" spans="1:48" ht="27" customHeight="1">
      <c r="A274" s="14" t="s">
        <v>15</v>
      </c>
      <c r="B274" s="15" t="s">
        <v>168</v>
      </c>
      <c r="C274" s="16" t="s">
        <v>679</v>
      </c>
      <c r="D274" s="16" t="s">
        <v>169</v>
      </c>
      <c r="E274" s="15">
        <v>658001</v>
      </c>
      <c r="F274" s="17">
        <v>504</v>
      </c>
      <c r="G274" s="17">
        <v>0</v>
      </c>
      <c r="H274" s="17">
        <v>0</v>
      </c>
      <c r="I274" s="17">
        <v>414</v>
      </c>
      <c r="J274" s="17">
        <v>295</v>
      </c>
      <c r="K274" s="17">
        <v>0</v>
      </c>
      <c r="L274" s="17">
        <v>0</v>
      </c>
      <c r="M274" s="16" t="s">
        <v>38</v>
      </c>
      <c r="N274" s="16" t="s">
        <v>38</v>
      </c>
      <c r="O274" s="16" t="s">
        <v>282</v>
      </c>
      <c r="P274" s="18">
        <v>504</v>
      </c>
      <c r="Q274" s="19">
        <f>SUM('[1]FY 2013-14'!I246:J246)</f>
        <v>4727.2</v>
      </c>
      <c r="R274" s="19">
        <f>SUM('[1]FY 2013-14'!K246:L246)</f>
        <v>2407.8300000000004</v>
      </c>
      <c r="S274" s="19">
        <f>SUM('[1]FY 2013-14'!M246:N246)</f>
        <v>407.76</v>
      </c>
      <c r="T274" s="19">
        <f>SUM('[1]FY 2013-14'!O246:P246)</f>
        <v>225.82999999999998</v>
      </c>
      <c r="U274" s="19">
        <f>SUM('[1]FY 2013-14'!Q246:R246)</f>
        <v>387.58</v>
      </c>
      <c r="V274" s="42">
        <f>SUM('[1]FY 2013-14'!S246:AA246)</f>
        <v>521.2399999999999</v>
      </c>
      <c r="W274" s="86">
        <f t="shared" si="35"/>
        <v>8677</v>
      </c>
      <c r="X274" s="89">
        <f>'[1]FY 2013-14'!BA246</f>
        <v>1516</v>
      </c>
      <c r="Y274" s="86">
        <f t="shared" si="36"/>
        <v>10193</v>
      </c>
    </row>
    <row r="275" spans="1:48" ht="27" customHeight="1">
      <c r="A275" s="14" t="s">
        <v>15</v>
      </c>
      <c r="B275" s="15" t="s">
        <v>170</v>
      </c>
      <c r="C275" s="16" t="s">
        <v>680</v>
      </c>
      <c r="D275" s="16" t="s">
        <v>681</v>
      </c>
      <c r="E275" s="15">
        <v>660001</v>
      </c>
      <c r="F275" s="17">
        <v>108</v>
      </c>
      <c r="G275" s="17">
        <v>0</v>
      </c>
      <c r="H275" s="17">
        <v>0</v>
      </c>
      <c r="I275" s="17">
        <v>359</v>
      </c>
      <c r="J275" s="17">
        <v>243</v>
      </c>
      <c r="K275" s="17">
        <v>0</v>
      </c>
      <c r="L275" s="17">
        <v>0</v>
      </c>
      <c r="M275" s="16" t="s">
        <v>38</v>
      </c>
      <c r="N275" s="16" t="s">
        <v>38</v>
      </c>
      <c r="O275" s="16" t="s">
        <v>13</v>
      </c>
      <c r="P275" s="18">
        <v>108</v>
      </c>
      <c r="Q275" s="19">
        <f>SUM('[1]FY 2013-14'!I247:J247)</f>
        <v>1016.36</v>
      </c>
      <c r="R275" s="19">
        <f>SUM('[1]FY 2013-14'!K247:L247)</f>
        <v>517.87</v>
      </c>
      <c r="S275" s="19">
        <f>SUM('[1]FY 2013-14'!M247:N247)</f>
        <v>89.28</v>
      </c>
      <c r="T275" s="19">
        <f>SUM('[1]FY 2013-14'!O247:P247)</f>
        <v>50.78</v>
      </c>
      <c r="U275" s="19">
        <f>SUM('[1]FY 2013-14'!Q247:R247)</f>
        <v>85.43</v>
      </c>
      <c r="V275" s="42">
        <f>SUM('[1]FY 2013-14'!S247:AA247)</f>
        <v>129.62</v>
      </c>
      <c r="W275" s="86">
        <f t="shared" si="35"/>
        <v>1889</v>
      </c>
      <c r="X275" s="89">
        <f>'[1]FY 2013-14'!BA247</f>
        <v>20802</v>
      </c>
      <c r="Y275" s="86">
        <f t="shared" si="36"/>
        <v>22691</v>
      </c>
    </row>
    <row r="276" spans="1:48" ht="27" customHeight="1">
      <c r="A276" s="14" t="s">
        <v>15</v>
      </c>
      <c r="B276" s="15" t="s">
        <v>171</v>
      </c>
      <c r="C276" s="16" t="s">
        <v>682</v>
      </c>
      <c r="D276" s="16" t="s">
        <v>172</v>
      </c>
      <c r="E276" s="15">
        <v>861001</v>
      </c>
      <c r="F276" s="17">
        <v>242</v>
      </c>
      <c r="G276" s="17">
        <v>0</v>
      </c>
      <c r="H276" s="17">
        <v>0</v>
      </c>
      <c r="I276" s="17">
        <v>312</v>
      </c>
      <c r="J276" s="17">
        <v>175</v>
      </c>
      <c r="K276" s="17">
        <v>0</v>
      </c>
      <c r="L276" s="17">
        <v>0</v>
      </c>
      <c r="M276" s="16" t="s">
        <v>38</v>
      </c>
      <c r="N276" s="16" t="s">
        <v>38</v>
      </c>
      <c r="O276" s="16" t="s">
        <v>13</v>
      </c>
      <c r="P276" s="18">
        <v>242</v>
      </c>
      <c r="Q276" s="19">
        <f>SUM('[1]FY 2013-14'!I248:J248)</f>
        <v>2269.61</v>
      </c>
      <c r="R276" s="19">
        <f>SUM('[1]FY 2013-14'!K248:L248)</f>
        <v>1156.04</v>
      </c>
      <c r="S276" s="19">
        <f>SUM('[1]FY 2013-14'!M248:N248)</f>
        <v>195.67999999999998</v>
      </c>
      <c r="T276" s="19">
        <f>SUM('[1]FY 2013-14'!O248:P248)</f>
        <v>108.3</v>
      </c>
      <c r="U276" s="19">
        <f>SUM('[1]FY 2013-14'!Q248:R248)</f>
        <v>185.97</v>
      </c>
      <c r="V276" s="42">
        <f>SUM('[1]FY 2013-14'!S248:AA248)</f>
        <v>249.54999999999998</v>
      </c>
      <c r="W276" s="86">
        <f t="shared" si="35"/>
        <v>4165</v>
      </c>
      <c r="X276" s="89">
        <f>'[1]FY 2013-14'!BA248</f>
        <v>1</v>
      </c>
      <c r="Y276" s="86">
        <f t="shared" si="36"/>
        <v>4166</v>
      </c>
    </row>
    <row r="277" spans="1:48" ht="27" customHeight="1">
      <c r="A277" s="14" t="s">
        <v>15</v>
      </c>
      <c r="B277" s="15" t="s">
        <v>173</v>
      </c>
      <c r="C277" s="16" t="s">
        <v>682</v>
      </c>
      <c r="D277" s="16" t="s">
        <v>174</v>
      </c>
      <c r="E277" s="15">
        <v>746001</v>
      </c>
      <c r="F277" s="17">
        <v>575</v>
      </c>
      <c r="G277" s="17">
        <v>0</v>
      </c>
      <c r="H277" s="17">
        <v>0</v>
      </c>
      <c r="I277" s="17">
        <v>90</v>
      </c>
      <c r="J277" s="17">
        <v>0</v>
      </c>
      <c r="K277" s="17">
        <v>0</v>
      </c>
      <c r="L277" s="17">
        <v>17</v>
      </c>
      <c r="M277" s="16" t="s">
        <v>38</v>
      </c>
      <c r="N277" s="16" t="s">
        <v>38</v>
      </c>
      <c r="O277" s="16" t="s">
        <v>13</v>
      </c>
      <c r="P277" s="18">
        <v>575</v>
      </c>
      <c r="Q277" s="19">
        <f>SUM('[1]FY 2013-14'!I249:J249)</f>
        <v>5393.03</v>
      </c>
      <c r="R277" s="19">
        <f>SUM('[1]FY 2013-14'!K249:L249)</f>
        <v>2746.98</v>
      </c>
      <c r="S277" s="19">
        <f>SUM('[1]FY 2013-14'!M249:N249)</f>
        <v>465.15000000000003</v>
      </c>
      <c r="T277" s="19">
        <f>SUM('[1]FY 2013-14'!O249:P249)</f>
        <v>257.57</v>
      </c>
      <c r="U277" s="19">
        <f>SUM('[1]FY 2013-14'!Q249:R249)</f>
        <v>442.12</v>
      </c>
      <c r="V277" s="42">
        <f>SUM('[1]FY 2013-14'!S249:AA249)</f>
        <v>599.39</v>
      </c>
      <c r="W277" s="86">
        <f t="shared" si="35"/>
        <v>9904</v>
      </c>
      <c r="X277" s="89">
        <f>'[1]FY 2013-14'!BA249</f>
        <v>9072</v>
      </c>
      <c r="Y277" s="86">
        <f t="shared" si="36"/>
        <v>18976</v>
      </c>
    </row>
    <row r="278" spans="1:48" ht="27" customHeight="1">
      <c r="A278" s="14" t="s">
        <v>15</v>
      </c>
      <c r="B278" s="15" t="s">
        <v>175</v>
      </c>
      <c r="C278" s="16" t="s">
        <v>682</v>
      </c>
      <c r="D278" s="16" t="s">
        <v>683</v>
      </c>
      <c r="E278" s="15">
        <v>663001</v>
      </c>
      <c r="F278" s="17">
        <v>193</v>
      </c>
      <c r="G278" s="17">
        <v>0</v>
      </c>
      <c r="H278" s="17">
        <v>0</v>
      </c>
      <c r="I278" s="17">
        <v>161</v>
      </c>
      <c r="J278" s="17">
        <v>0</v>
      </c>
      <c r="K278" s="17">
        <v>0</v>
      </c>
      <c r="L278" s="17">
        <v>0</v>
      </c>
      <c r="M278" s="16" t="s">
        <v>38</v>
      </c>
      <c r="N278" s="16" t="s">
        <v>38</v>
      </c>
      <c r="O278" s="16" t="s">
        <v>13</v>
      </c>
      <c r="P278" s="18">
        <v>193</v>
      </c>
      <c r="Q278" s="19">
        <f>SUM('[1]FY 2013-14'!I250:J250)</f>
        <v>1810.3600000000001</v>
      </c>
      <c r="R278" s="19">
        <f>SUM('[1]FY 2013-14'!K250:L250)</f>
        <v>922.12</v>
      </c>
      <c r="S278" s="19">
        <f>SUM('[1]FY 2013-14'!M250:N250)</f>
        <v>156.23000000000002</v>
      </c>
      <c r="T278" s="19">
        <f>SUM('[1]FY 2013-14'!O250:P250)</f>
        <v>86.58</v>
      </c>
      <c r="U278" s="19">
        <f>SUM('[1]FY 2013-14'!Q250:R250)</f>
        <v>148.52000000000001</v>
      </c>
      <c r="V278" s="42">
        <f>SUM('[1]FY 2013-14'!S250:AA250)</f>
        <v>199.41</v>
      </c>
      <c r="W278" s="86">
        <f t="shared" si="35"/>
        <v>3323</v>
      </c>
      <c r="X278" s="89">
        <f>'[1]FY 2013-14'!BA250</f>
        <v>2</v>
      </c>
      <c r="Y278" s="86">
        <f t="shared" si="36"/>
        <v>3325</v>
      </c>
    </row>
    <row r="279" spans="1:48" ht="27" customHeight="1">
      <c r="A279" s="14" t="s">
        <v>15</v>
      </c>
      <c r="B279" s="15" t="s">
        <v>176</v>
      </c>
      <c r="C279" s="16" t="s">
        <v>682</v>
      </c>
      <c r="D279" s="16" t="s">
        <v>684</v>
      </c>
      <c r="E279" s="15">
        <v>735002</v>
      </c>
      <c r="F279" s="17">
        <v>297</v>
      </c>
      <c r="G279" s="17">
        <v>0</v>
      </c>
      <c r="H279" s="17">
        <v>0</v>
      </c>
      <c r="I279" s="17">
        <v>454</v>
      </c>
      <c r="J279" s="17">
        <v>30</v>
      </c>
      <c r="K279" s="17">
        <v>0</v>
      </c>
      <c r="L279" s="17">
        <v>0</v>
      </c>
      <c r="M279" s="16" t="s">
        <v>38</v>
      </c>
      <c r="N279" s="16" t="s">
        <v>38</v>
      </c>
      <c r="O279" s="16" t="s">
        <v>13</v>
      </c>
      <c r="P279" s="18">
        <v>297</v>
      </c>
      <c r="Q279" s="19">
        <f>SUM('[1]FY 2013-14'!I251:J251)</f>
        <v>2785.59</v>
      </c>
      <c r="R279" s="19">
        <f>SUM('[1]FY 2013-14'!K251:L251)</f>
        <v>1418.85</v>
      </c>
      <c r="S279" s="19">
        <f>SUM('[1]FY 2013-14'!M251:N251)</f>
        <v>240.25</v>
      </c>
      <c r="T279" s="19">
        <f>SUM('[1]FY 2013-14'!O251:P251)</f>
        <v>133.03</v>
      </c>
      <c r="U279" s="19">
        <f>SUM('[1]FY 2013-14'!Q251:R251)</f>
        <v>228.35</v>
      </c>
      <c r="V279" s="42">
        <f>SUM('[1]FY 2013-14'!S251:AA251)</f>
        <v>306.45999999999992</v>
      </c>
      <c r="W279" s="86">
        <f t="shared" si="35"/>
        <v>5113</v>
      </c>
      <c r="X279" s="89">
        <f>'[1]FY 2013-14'!BA251</f>
        <v>2</v>
      </c>
      <c r="Y279" s="86">
        <f t="shared" si="36"/>
        <v>5115</v>
      </c>
    </row>
    <row r="280" spans="1:48" ht="27" customHeight="1">
      <c r="A280" s="14" t="s">
        <v>15</v>
      </c>
      <c r="B280" s="15" t="s">
        <v>177</v>
      </c>
      <c r="C280" s="16" t="s">
        <v>685</v>
      </c>
      <c r="D280" s="16" t="s">
        <v>178</v>
      </c>
      <c r="E280" s="15">
        <v>672001</v>
      </c>
      <c r="F280" s="17">
        <v>652</v>
      </c>
      <c r="G280" s="17">
        <v>0</v>
      </c>
      <c r="H280" s="17">
        <v>0</v>
      </c>
      <c r="I280" s="17">
        <v>226</v>
      </c>
      <c r="J280" s="17">
        <v>0</v>
      </c>
      <c r="K280" s="17">
        <v>0</v>
      </c>
      <c r="L280" s="17">
        <v>0</v>
      </c>
      <c r="M280" s="16" t="s">
        <v>38</v>
      </c>
      <c r="N280" s="16" t="s">
        <v>38</v>
      </c>
      <c r="O280" s="16" t="s">
        <v>281</v>
      </c>
      <c r="P280" s="18">
        <v>652</v>
      </c>
      <c r="Q280" s="19">
        <f>SUM('[1]FY 2013-14'!I252:J252)</f>
        <v>6115.1900000000005</v>
      </c>
      <c r="R280" s="19">
        <f>SUM('[1]FY 2013-14'!K252:L252)</f>
        <v>3114.82</v>
      </c>
      <c r="S280" s="19">
        <f>SUM('[1]FY 2013-14'!M252:N252)</f>
        <v>527.42000000000007</v>
      </c>
      <c r="T280" s="19">
        <f>SUM('[1]FY 2013-14'!O252:P252)</f>
        <v>292.05</v>
      </c>
      <c r="U280" s="19">
        <f>SUM('[1]FY 2013-14'!Q252:R252)</f>
        <v>501.29999999999995</v>
      </c>
      <c r="V280" s="42">
        <f>SUM('[1]FY 2013-14'!S252:AA252)</f>
        <v>672.81999999999994</v>
      </c>
      <c r="W280" s="86">
        <f t="shared" si="35"/>
        <v>11224</v>
      </c>
      <c r="X280" s="89">
        <f>'[1]FY 2013-14'!BA252</f>
        <v>4</v>
      </c>
      <c r="Y280" s="86">
        <f t="shared" si="36"/>
        <v>11228</v>
      </c>
    </row>
    <row r="281" spans="1:48" ht="27" customHeight="1">
      <c r="A281" s="14" t="s">
        <v>15</v>
      </c>
      <c r="B281" s="15" t="s">
        <v>179</v>
      </c>
      <c r="C281" s="16" t="s">
        <v>685</v>
      </c>
      <c r="D281" s="16" t="s">
        <v>686</v>
      </c>
      <c r="E281" s="15">
        <v>773001</v>
      </c>
      <c r="F281" s="17">
        <v>213</v>
      </c>
      <c r="G281" s="17">
        <v>0</v>
      </c>
      <c r="H281" s="17">
        <v>0</v>
      </c>
      <c r="I281" s="17">
        <v>260</v>
      </c>
      <c r="J281" s="17">
        <v>0</v>
      </c>
      <c r="K281" s="17">
        <v>0</v>
      </c>
      <c r="L281" s="17">
        <v>0</v>
      </c>
      <c r="M281" s="16" t="s">
        <v>38</v>
      </c>
      <c r="N281" s="16" t="s">
        <v>38</v>
      </c>
      <c r="O281" s="16" t="s">
        <v>13</v>
      </c>
      <c r="P281" s="18">
        <v>213</v>
      </c>
      <c r="Q281" s="19">
        <f>SUM('[1]FY 2013-14'!I253:J253)</f>
        <v>1997.77</v>
      </c>
      <c r="R281" s="19">
        <f>SUM('[1]FY 2013-14'!K253:L253)</f>
        <v>1017.5899999999999</v>
      </c>
      <c r="S281" s="19">
        <f>SUM('[1]FY 2013-14'!M253:N253)</f>
        <v>172.32</v>
      </c>
      <c r="T281" s="19">
        <f>SUM('[1]FY 2013-14'!O253:P253)</f>
        <v>95.42</v>
      </c>
      <c r="U281" s="19">
        <f>SUM('[1]FY 2013-14'!Q253:R253)</f>
        <v>163.79</v>
      </c>
      <c r="V281" s="42">
        <f>SUM('[1]FY 2013-14'!S253:AA253)</f>
        <v>222.10999999999999</v>
      </c>
      <c r="W281" s="86">
        <f t="shared" si="35"/>
        <v>3669</v>
      </c>
      <c r="X281" s="89">
        <f>'[1]FY 2013-14'!BA253</f>
        <v>3442</v>
      </c>
      <c r="Y281" s="86">
        <f t="shared" si="36"/>
        <v>7111</v>
      </c>
    </row>
    <row r="282" spans="1:48" ht="27" customHeight="1">
      <c r="A282" s="14" t="s">
        <v>15</v>
      </c>
      <c r="B282" s="15" t="s">
        <v>180</v>
      </c>
      <c r="C282" s="16" t="s">
        <v>687</v>
      </c>
      <c r="D282" s="16" t="s">
        <v>181</v>
      </c>
      <c r="E282" s="15">
        <v>675001</v>
      </c>
      <c r="F282" s="17">
        <v>185</v>
      </c>
      <c r="G282" s="17">
        <v>0</v>
      </c>
      <c r="H282" s="17">
        <v>0</v>
      </c>
      <c r="I282" s="17">
        <v>396</v>
      </c>
      <c r="J282" s="17">
        <v>186</v>
      </c>
      <c r="K282" s="17">
        <v>0</v>
      </c>
      <c r="L282" s="17">
        <v>0</v>
      </c>
      <c r="M282" s="16" t="s">
        <v>38</v>
      </c>
      <c r="N282" s="16" t="s">
        <v>38</v>
      </c>
      <c r="O282" s="16" t="s">
        <v>13</v>
      </c>
      <c r="P282" s="18">
        <v>185</v>
      </c>
      <c r="Q282" s="19">
        <f>SUM('[1]FY 2013-14'!I254:J254)</f>
        <v>1737.42</v>
      </c>
      <c r="R282" s="19">
        <f>SUM('[1]FY 2013-14'!K254:L254)</f>
        <v>885.08</v>
      </c>
      <c r="S282" s="19">
        <f>SUM('[1]FY 2013-14'!M254:N254)</f>
        <v>150.93</v>
      </c>
      <c r="T282" s="19">
        <f>SUM('[1]FY 2013-14'!O254:P254)</f>
        <v>84.47999999999999</v>
      </c>
      <c r="U282" s="19">
        <f>SUM('[1]FY 2013-14'!Q254:R254)</f>
        <v>143.84</v>
      </c>
      <c r="V282" s="42">
        <f>SUM('[1]FY 2013-14'!S254:AA254)</f>
        <v>204.22999999999996</v>
      </c>
      <c r="W282" s="86">
        <f t="shared" si="35"/>
        <v>3206</v>
      </c>
      <c r="X282" s="89">
        <f>'[1]FY 2013-14'!BA254</f>
        <v>15658</v>
      </c>
      <c r="Y282" s="86">
        <f t="shared" si="36"/>
        <v>18864</v>
      </c>
    </row>
    <row r="283" spans="1:48" ht="27" customHeight="1">
      <c r="A283" s="14" t="s">
        <v>15</v>
      </c>
      <c r="B283" s="15" t="s">
        <v>182</v>
      </c>
      <c r="C283" s="16" t="s">
        <v>688</v>
      </c>
      <c r="D283" s="16" t="s">
        <v>689</v>
      </c>
      <c r="E283" s="15">
        <v>913001</v>
      </c>
      <c r="F283" s="17">
        <v>482</v>
      </c>
      <c r="G283" s="17">
        <v>0</v>
      </c>
      <c r="H283" s="17">
        <v>0</v>
      </c>
      <c r="I283" s="17">
        <v>200</v>
      </c>
      <c r="J283" s="17">
        <v>0</v>
      </c>
      <c r="K283" s="17">
        <v>0</v>
      </c>
      <c r="L283" s="17">
        <v>0</v>
      </c>
      <c r="M283" s="16" t="s">
        <v>38</v>
      </c>
      <c r="N283" s="16" t="s">
        <v>38</v>
      </c>
      <c r="O283" s="16" t="s">
        <v>13</v>
      </c>
      <c r="P283" s="18">
        <v>482</v>
      </c>
      <c r="Q283" s="19">
        <f>SUM('[1]FY 2013-14'!I255:J255)</f>
        <v>4520.49</v>
      </c>
      <c r="R283" s="19">
        <f>SUM('[1]FY 2013-14'!K255:L255)</f>
        <v>2302.5299999999997</v>
      </c>
      <c r="S283" s="19">
        <f>SUM('[1]FY 2013-14'!M255:N255)</f>
        <v>389.76000000000005</v>
      </c>
      <c r="T283" s="19">
        <f>SUM('[1]FY 2013-14'!O255:P255)</f>
        <v>215.72</v>
      </c>
      <c r="U283" s="19">
        <f>SUM('[1]FY 2013-14'!Q255:R255)</f>
        <v>370.42</v>
      </c>
      <c r="V283" s="42">
        <f>SUM('[1]FY 2013-14'!S255:AA255)</f>
        <v>497.07</v>
      </c>
      <c r="W283" s="86">
        <f t="shared" si="35"/>
        <v>8296</v>
      </c>
      <c r="X283" s="89">
        <f>'[1]FY 2013-14'!BA255</f>
        <v>2</v>
      </c>
      <c r="Y283" s="86">
        <f t="shared" si="36"/>
        <v>8298</v>
      </c>
    </row>
    <row r="284" spans="1:48" ht="27" customHeight="1">
      <c r="A284" s="14" t="s">
        <v>15</v>
      </c>
      <c r="B284" s="15" t="s">
        <v>183</v>
      </c>
      <c r="C284" s="16" t="s">
        <v>688</v>
      </c>
      <c r="D284" s="16" t="s">
        <v>184</v>
      </c>
      <c r="E284" s="15">
        <v>676001</v>
      </c>
      <c r="F284" s="17">
        <v>158</v>
      </c>
      <c r="G284" s="17">
        <v>0</v>
      </c>
      <c r="H284" s="17">
        <v>0</v>
      </c>
      <c r="I284" s="17">
        <v>153</v>
      </c>
      <c r="J284" s="17">
        <v>49</v>
      </c>
      <c r="K284" s="17">
        <v>0</v>
      </c>
      <c r="L284" s="17">
        <v>0</v>
      </c>
      <c r="M284" s="16" t="s">
        <v>38</v>
      </c>
      <c r="N284" s="16" t="s">
        <v>38</v>
      </c>
      <c r="O284" s="16" t="s">
        <v>13</v>
      </c>
      <c r="P284" s="18">
        <v>158</v>
      </c>
      <c r="Q284" s="19">
        <f>SUM('[1]FY 2013-14'!I256:J256)</f>
        <v>1482.05</v>
      </c>
      <c r="R284" s="19">
        <f>SUM('[1]FY 2013-14'!K256:L256)</f>
        <v>754.9</v>
      </c>
      <c r="S284" s="19">
        <f>SUM('[1]FY 2013-14'!M256:N256)</f>
        <v>127.9</v>
      </c>
      <c r="T284" s="19">
        <f>SUM('[1]FY 2013-14'!O256:P256)</f>
        <v>70.88</v>
      </c>
      <c r="U284" s="19">
        <f>SUM('[1]FY 2013-14'!Q256:R256)</f>
        <v>121.59</v>
      </c>
      <c r="V284" s="42">
        <f>SUM('[1]FY 2013-14'!S256:AA256)</f>
        <v>163.25</v>
      </c>
      <c r="W284" s="86">
        <f t="shared" si="35"/>
        <v>2721</v>
      </c>
      <c r="X284" s="89">
        <f>'[1]FY 2013-14'!BA256</f>
        <v>2</v>
      </c>
      <c r="Y284" s="86">
        <f t="shared" si="36"/>
        <v>2723</v>
      </c>
    </row>
    <row r="285" spans="1:48" ht="27" customHeight="1">
      <c r="A285" s="14" t="s">
        <v>15</v>
      </c>
      <c r="B285" s="15" t="s">
        <v>185</v>
      </c>
      <c r="C285" s="16" t="s">
        <v>690</v>
      </c>
      <c r="D285" s="16" t="s">
        <v>691</v>
      </c>
      <c r="E285" s="15">
        <v>681001</v>
      </c>
      <c r="F285" s="17">
        <v>400</v>
      </c>
      <c r="G285" s="17">
        <v>0</v>
      </c>
      <c r="H285" s="17">
        <v>0</v>
      </c>
      <c r="I285" s="17">
        <v>252</v>
      </c>
      <c r="J285" s="17">
        <v>108</v>
      </c>
      <c r="K285" s="17">
        <v>0</v>
      </c>
      <c r="L285" s="17">
        <v>0</v>
      </c>
      <c r="M285" s="16" t="s">
        <v>38</v>
      </c>
      <c r="N285" s="16" t="s">
        <v>38</v>
      </c>
      <c r="O285" s="16" t="s">
        <v>13</v>
      </c>
      <c r="P285" s="18">
        <v>400</v>
      </c>
      <c r="Q285" s="19">
        <f>SUM('[1]FY 2013-14'!I257:J257)</f>
        <v>3756.23</v>
      </c>
      <c r="R285" s="19">
        <f>SUM('[1]FY 2013-14'!K257:L257)</f>
        <v>1913.51</v>
      </c>
      <c r="S285" s="19">
        <f>SUM('[1]FY 2013-14'!M257:N257)</f>
        <v>326.14999999999998</v>
      </c>
      <c r="T285" s="19">
        <f>SUM('[1]FY 2013-14'!O257:P257)</f>
        <v>182.41</v>
      </c>
      <c r="U285" s="19">
        <f>SUM('[1]FY 2013-14'!Q257:R257)</f>
        <v>310.76</v>
      </c>
      <c r="V285" s="42">
        <f>SUM('[1]FY 2013-14'!S257:AA257)</f>
        <v>439.82</v>
      </c>
      <c r="W285" s="86">
        <f t="shared" ref="W285:W316" si="37">ROUND(SUM(Q285:V285),0)</f>
        <v>6929</v>
      </c>
      <c r="X285" s="89">
        <f>'[1]FY 2013-14'!BA257</f>
        <v>31935</v>
      </c>
      <c r="Y285" s="86">
        <f t="shared" ref="Y285:Y316" si="38">SUM(W285:X285)</f>
        <v>38864</v>
      </c>
    </row>
    <row r="286" spans="1:48" ht="27" customHeight="1">
      <c r="A286" s="14" t="s">
        <v>15</v>
      </c>
      <c r="B286" s="15" t="s">
        <v>186</v>
      </c>
      <c r="C286" s="16" t="s">
        <v>620</v>
      </c>
      <c r="D286" s="16" t="s">
        <v>692</v>
      </c>
      <c r="E286" s="15">
        <v>952001</v>
      </c>
      <c r="F286" s="17">
        <v>203</v>
      </c>
      <c r="G286" s="17">
        <v>0</v>
      </c>
      <c r="H286" s="17">
        <v>0</v>
      </c>
      <c r="I286" s="17">
        <v>180</v>
      </c>
      <c r="J286" s="17">
        <v>0</v>
      </c>
      <c r="K286" s="17">
        <v>0</v>
      </c>
      <c r="L286" s="17">
        <v>0</v>
      </c>
      <c r="M286" s="16" t="s">
        <v>38</v>
      </c>
      <c r="N286" s="16" t="s">
        <v>38</v>
      </c>
      <c r="O286" s="16" t="s">
        <v>13</v>
      </c>
      <c r="P286" s="18">
        <v>203</v>
      </c>
      <c r="Q286" s="19">
        <f>SUM('[1]FY 2013-14'!I258:J258)</f>
        <v>1907.94</v>
      </c>
      <c r="R286" s="19">
        <f>SUM('[1]FY 2013-14'!K258:L258)</f>
        <v>972.03</v>
      </c>
      <c r="S286" s="19">
        <f>SUM('[1]FY 2013-14'!M258:N258)</f>
        <v>166.45000000000002</v>
      </c>
      <c r="T286" s="19">
        <f>SUM('[1]FY 2013-14'!O258:P258)</f>
        <v>93.73</v>
      </c>
      <c r="U286" s="19">
        <f>SUM('[1]FY 2013-14'!Q258:R258)</f>
        <v>158.87</v>
      </c>
      <c r="V286" s="42">
        <f>SUM('[1]FY 2013-14'!S258:AA258)</f>
        <v>231.46</v>
      </c>
      <c r="W286" s="86">
        <f t="shared" si="37"/>
        <v>3530</v>
      </c>
      <c r="X286" s="89">
        <f>'[1]FY 2013-14'!BA258</f>
        <v>25448</v>
      </c>
      <c r="Y286" s="86">
        <f t="shared" si="38"/>
        <v>28978</v>
      </c>
    </row>
    <row r="287" spans="1:48" ht="27" customHeight="1">
      <c r="A287" s="14" t="s">
        <v>15</v>
      </c>
      <c r="B287" s="15" t="s">
        <v>187</v>
      </c>
      <c r="C287" s="16" t="s">
        <v>631</v>
      </c>
      <c r="D287" s="16" t="s">
        <v>188</v>
      </c>
      <c r="E287" s="15">
        <v>955001</v>
      </c>
      <c r="F287" s="17">
        <v>71</v>
      </c>
      <c r="G287" s="17">
        <v>0</v>
      </c>
      <c r="H287" s="17">
        <v>0</v>
      </c>
      <c r="I287" s="17">
        <v>278</v>
      </c>
      <c r="J287" s="17">
        <v>94</v>
      </c>
      <c r="K287" s="17">
        <v>0</v>
      </c>
      <c r="L287" s="17">
        <v>0</v>
      </c>
      <c r="M287" s="16" t="s">
        <v>38</v>
      </c>
      <c r="N287" s="16" t="s">
        <v>38</v>
      </c>
      <c r="O287" s="16" t="s">
        <v>13</v>
      </c>
      <c r="P287" s="18">
        <v>71</v>
      </c>
      <c r="Q287" s="19">
        <f>SUM('[1]FY 2013-14'!I259:J259)</f>
        <v>667.31000000000006</v>
      </c>
      <c r="R287" s="19">
        <f>SUM('[1]FY 2013-14'!K259:L259)</f>
        <v>339.96999999999997</v>
      </c>
      <c r="S287" s="19">
        <f>SUM('[1]FY 2013-14'!M259:N259)</f>
        <v>58.21</v>
      </c>
      <c r="T287" s="19">
        <f>SUM('[1]FY 2013-14'!O259:P259)</f>
        <v>32.78</v>
      </c>
      <c r="U287" s="19">
        <f>SUM('[1]FY 2013-14'!Q259:R259)</f>
        <v>55.57</v>
      </c>
      <c r="V287" s="42">
        <f>SUM('[1]FY 2013-14'!S259:AA259)</f>
        <v>80.960000000000008</v>
      </c>
      <c r="W287" s="86">
        <f t="shared" si="37"/>
        <v>1235</v>
      </c>
      <c r="X287" s="89">
        <f>'[1]FY 2013-14'!BA259</f>
        <v>8900</v>
      </c>
      <c r="Y287" s="86">
        <f t="shared" si="38"/>
        <v>10135</v>
      </c>
    </row>
    <row r="288" spans="1:48" ht="27" customHeight="1">
      <c r="A288" s="14" t="s">
        <v>15</v>
      </c>
      <c r="B288" s="15" t="s">
        <v>189</v>
      </c>
      <c r="C288" s="16" t="s">
        <v>631</v>
      </c>
      <c r="D288" s="16" t="s">
        <v>190</v>
      </c>
      <c r="E288" s="15">
        <v>958001</v>
      </c>
      <c r="F288" s="17">
        <v>50</v>
      </c>
      <c r="G288" s="17">
        <v>0</v>
      </c>
      <c r="H288" s="17">
        <v>0</v>
      </c>
      <c r="I288" s="17">
        <v>221</v>
      </c>
      <c r="J288" s="17">
        <v>0</v>
      </c>
      <c r="K288" s="17">
        <v>0</v>
      </c>
      <c r="L288" s="17">
        <v>0</v>
      </c>
      <c r="M288" s="16" t="s">
        <v>38</v>
      </c>
      <c r="N288" s="16" t="s">
        <v>38</v>
      </c>
      <c r="O288" s="16" t="s">
        <v>13</v>
      </c>
      <c r="P288" s="18">
        <v>50</v>
      </c>
      <c r="Q288" s="19">
        <f>SUM('[1]FY 2013-14'!I260:J260)</f>
        <v>468.84</v>
      </c>
      <c r="R288" s="19">
        <f>SUM('[1]FY 2013-14'!K260:L260)</f>
        <v>238.8</v>
      </c>
      <c r="S288" s="19">
        <f>SUM('[1]FY 2013-14'!M260:N260)</f>
        <v>40.379999999999995</v>
      </c>
      <c r="T288" s="19">
        <f>SUM('[1]FY 2013-14'!O260:P260)</f>
        <v>22.31</v>
      </c>
      <c r="U288" s="19">
        <f>SUM('[1]FY 2013-14'!Q260:R260)</f>
        <v>38.36</v>
      </c>
      <c r="V288" s="42">
        <f>SUM('[1]FY 2013-14'!S260:AA260)</f>
        <v>51.54999999999999</v>
      </c>
      <c r="W288" s="86">
        <f t="shared" si="37"/>
        <v>860</v>
      </c>
      <c r="X288" s="89">
        <f>'[1]FY 2013-14'!BA260</f>
        <v>128</v>
      </c>
      <c r="Y288" s="86">
        <f t="shared" si="38"/>
        <v>988</v>
      </c>
    </row>
    <row r="289" spans="1:48" ht="27" customHeight="1">
      <c r="A289" s="14" t="s">
        <v>15</v>
      </c>
      <c r="B289" s="15" t="s">
        <v>191</v>
      </c>
      <c r="C289" s="16" t="s">
        <v>656</v>
      </c>
      <c r="D289" s="16" t="s">
        <v>693</v>
      </c>
      <c r="E289" s="15">
        <v>960001</v>
      </c>
      <c r="F289" s="17">
        <v>86</v>
      </c>
      <c r="G289" s="17">
        <v>0</v>
      </c>
      <c r="H289" s="17">
        <v>0</v>
      </c>
      <c r="I289" s="17">
        <v>272</v>
      </c>
      <c r="J289" s="17">
        <v>0</v>
      </c>
      <c r="K289" s="17">
        <v>0</v>
      </c>
      <c r="L289" s="17">
        <v>0</v>
      </c>
      <c r="M289" s="16" t="s">
        <v>38</v>
      </c>
      <c r="N289" s="16" t="s">
        <v>38</v>
      </c>
      <c r="O289" s="16" t="s">
        <v>13</v>
      </c>
      <c r="P289" s="18">
        <v>86</v>
      </c>
      <c r="Q289" s="19">
        <f>SUM('[1]FY 2013-14'!I261:J261)</f>
        <v>809.14</v>
      </c>
      <c r="R289" s="19">
        <f>SUM('[1]FY 2013-14'!K261:L261)</f>
        <v>412.28</v>
      </c>
      <c r="S289" s="19">
        <f>SUM('[1]FY 2013-14'!M261:N261)</f>
        <v>70.990000000000009</v>
      </c>
      <c r="T289" s="19">
        <f>SUM('[1]FY 2013-14'!O261:P261)</f>
        <v>40.299999999999997</v>
      </c>
      <c r="U289" s="19">
        <f>SUM('[1]FY 2013-14'!Q261:R261)</f>
        <v>67.900000000000006</v>
      </c>
      <c r="V289" s="42">
        <f>SUM('[1]FY 2013-14'!S261:AA261)</f>
        <v>102.29999999999998</v>
      </c>
      <c r="W289" s="86">
        <f t="shared" si="37"/>
        <v>1503</v>
      </c>
      <c r="X289" s="89">
        <f>'[1]FY 2013-14'!BA261</f>
        <v>15534</v>
      </c>
      <c r="Y289" s="86">
        <f t="shared" si="38"/>
        <v>17037</v>
      </c>
    </row>
    <row r="290" spans="1:48" ht="27" customHeight="1">
      <c r="A290" s="14" t="s">
        <v>15</v>
      </c>
      <c r="B290" s="15" t="s">
        <v>192</v>
      </c>
      <c r="C290" s="16" t="s">
        <v>669</v>
      </c>
      <c r="D290" s="16" t="s">
        <v>694</v>
      </c>
      <c r="E290" s="15">
        <v>956001</v>
      </c>
      <c r="F290" s="17">
        <v>129</v>
      </c>
      <c r="G290" s="17">
        <v>0</v>
      </c>
      <c r="H290" s="17">
        <v>0</v>
      </c>
      <c r="I290" s="17">
        <v>255</v>
      </c>
      <c r="J290" s="17">
        <v>0</v>
      </c>
      <c r="K290" s="17">
        <v>0</v>
      </c>
      <c r="L290" s="17">
        <v>0</v>
      </c>
      <c r="M290" s="16" t="s">
        <v>38</v>
      </c>
      <c r="N290" s="16" t="s">
        <v>38</v>
      </c>
      <c r="O290" s="16" t="s">
        <v>13</v>
      </c>
      <c r="P290" s="18">
        <v>129</v>
      </c>
      <c r="Q290" s="19">
        <f>SUM('[1]FY 2013-14'!I262:J262)</f>
        <v>1209.79</v>
      </c>
      <c r="R290" s="19">
        <f>SUM('[1]FY 2013-14'!K262:L262)</f>
        <v>616.20000000000005</v>
      </c>
      <c r="S290" s="19">
        <f>SUM('[1]FY 2013-14'!M262:N262)</f>
        <v>104.28999999999999</v>
      </c>
      <c r="T290" s="19">
        <f>SUM('[1]FY 2013-14'!O262:P262)</f>
        <v>57.699999999999996</v>
      </c>
      <c r="U290" s="19">
        <f>SUM('[1]FY 2013-14'!Q262:R262)</f>
        <v>99.1</v>
      </c>
      <c r="V290" s="42">
        <f>SUM('[1]FY 2013-14'!S262:AA262)</f>
        <v>133.84</v>
      </c>
      <c r="W290" s="86">
        <f t="shared" si="37"/>
        <v>2221</v>
      </c>
      <c r="X290" s="89">
        <f>'[1]FY 2013-14'!BA262</f>
        <v>1327</v>
      </c>
      <c r="Y290" s="86">
        <f t="shared" si="38"/>
        <v>3548</v>
      </c>
    </row>
    <row r="291" spans="1:48" ht="27" customHeight="1">
      <c r="A291" s="14" t="s">
        <v>15</v>
      </c>
      <c r="B291" s="15" t="s">
        <v>193</v>
      </c>
      <c r="C291" s="16" t="s">
        <v>646</v>
      </c>
      <c r="D291" s="16" t="s">
        <v>695</v>
      </c>
      <c r="E291" s="15">
        <v>556001</v>
      </c>
      <c r="F291" s="17">
        <v>217</v>
      </c>
      <c r="G291" s="17">
        <v>0</v>
      </c>
      <c r="H291" s="17">
        <v>0</v>
      </c>
      <c r="I291" s="17">
        <v>30</v>
      </c>
      <c r="J291" s="17">
        <v>32</v>
      </c>
      <c r="K291" s="17">
        <v>0</v>
      </c>
      <c r="L291" s="17">
        <v>0</v>
      </c>
      <c r="M291" s="16" t="s">
        <v>38</v>
      </c>
      <c r="N291" s="16" t="s">
        <v>38</v>
      </c>
      <c r="O291" s="16" t="s">
        <v>13</v>
      </c>
      <c r="P291" s="18">
        <v>217</v>
      </c>
      <c r="Q291" s="19">
        <f>SUM('[1]FY 2013-14'!I263:J263)</f>
        <v>2035.3400000000001</v>
      </c>
      <c r="R291" s="19">
        <f>SUM('[1]FY 2013-14'!K263:L263)</f>
        <v>1036.72</v>
      </c>
      <c r="S291" s="19">
        <f>SUM('[1]FY 2013-14'!M263:N263)</f>
        <v>175.57999999999998</v>
      </c>
      <c r="T291" s="19">
        <f>SUM('[1]FY 2013-14'!O263:P263)</f>
        <v>97.25</v>
      </c>
      <c r="U291" s="19">
        <f>SUM('[1]FY 2013-14'!Q263:R263)</f>
        <v>166.89999999999998</v>
      </c>
      <c r="V291" s="42">
        <f>SUM('[1]FY 2013-14'!S263:AA263)</f>
        <v>226.51000000000002</v>
      </c>
      <c r="W291" s="86">
        <f t="shared" si="37"/>
        <v>3738</v>
      </c>
      <c r="X291" s="89">
        <f>'[1]FY 2013-14'!BA263</f>
        <v>3761</v>
      </c>
      <c r="Y291" s="86">
        <f t="shared" si="38"/>
        <v>7499</v>
      </c>
    </row>
    <row r="292" spans="1:48" ht="27" customHeight="1">
      <c r="A292" s="14" t="s">
        <v>15</v>
      </c>
      <c r="B292" s="15" t="s">
        <v>194</v>
      </c>
      <c r="C292" s="16" t="s">
        <v>620</v>
      </c>
      <c r="D292" s="16" t="s">
        <v>696</v>
      </c>
      <c r="E292" s="15">
        <v>523001</v>
      </c>
      <c r="F292" s="17">
        <v>340</v>
      </c>
      <c r="G292" s="17">
        <v>0</v>
      </c>
      <c r="H292" s="17">
        <v>0</v>
      </c>
      <c r="I292" s="17">
        <v>74</v>
      </c>
      <c r="J292" s="17">
        <v>0</v>
      </c>
      <c r="K292" s="17">
        <v>0</v>
      </c>
      <c r="L292" s="17">
        <v>0</v>
      </c>
      <c r="M292" s="16" t="s">
        <v>38</v>
      </c>
      <c r="N292" s="16" t="s">
        <v>38</v>
      </c>
      <c r="O292" s="16" t="s">
        <v>13</v>
      </c>
      <c r="P292" s="18">
        <v>340</v>
      </c>
      <c r="Q292" s="19">
        <f>SUM('[1]FY 2013-14'!I264:J264)</f>
        <v>3188.7400000000002</v>
      </c>
      <c r="R292" s="19">
        <f>SUM('[1]FY 2013-14'!K264:L264)</f>
        <v>1624.2</v>
      </c>
      <c r="S292" s="19">
        <f>SUM('[1]FY 2013-14'!M264:N264)</f>
        <v>274.94</v>
      </c>
      <c r="T292" s="19">
        <f>SUM('[1]FY 2013-14'!O264:P264)</f>
        <v>152.18</v>
      </c>
      <c r="U292" s="19">
        <f>SUM('[1]FY 2013-14'!Q264:R264)</f>
        <v>261.3</v>
      </c>
      <c r="V292" s="42">
        <f>SUM('[1]FY 2013-14'!S264:AA264)</f>
        <v>350.6699999999999</v>
      </c>
      <c r="W292" s="86">
        <f t="shared" si="37"/>
        <v>5852</v>
      </c>
      <c r="X292" s="89">
        <f>'[1]FY 2013-14'!BA264</f>
        <v>2</v>
      </c>
      <c r="Y292" s="86">
        <f t="shared" si="38"/>
        <v>5854</v>
      </c>
    </row>
    <row r="293" spans="1:48" ht="27" customHeight="1">
      <c r="A293" s="14" t="s">
        <v>15</v>
      </c>
      <c r="B293" s="15" t="s">
        <v>195</v>
      </c>
      <c r="C293" s="16" t="s">
        <v>640</v>
      </c>
      <c r="D293" s="16" t="s">
        <v>697</v>
      </c>
      <c r="E293" s="15">
        <v>927001</v>
      </c>
      <c r="F293" s="17">
        <v>64</v>
      </c>
      <c r="G293" s="17">
        <v>0</v>
      </c>
      <c r="H293" s="17">
        <v>0</v>
      </c>
      <c r="I293" s="17">
        <v>75</v>
      </c>
      <c r="J293" s="17">
        <v>17</v>
      </c>
      <c r="K293" s="17">
        <v>0</v>
      </c>
      <c r="L293" s="17">
        <v>0</v>
      </c>
      <c r="M293" s="16" t="s">
        <v>38</v>
      </c>
      <c r="N293" s="16" t="s">
        <v>38</v>
      </c>
      <c r="O293" s="16" t="s">
        <v>13</v>
      </c>
      <c r="P293" s="18">
        <v>64</v>
      </c>
      <c r="Q293" s="19">
        <f>SUM('[1]FY 2013-14'!I265:J265)</f>
        <v>601.15</v>
      </c>
      <c r="R293" s="19">
        <f>SUM('[1]FY 2013-14'!K265:L265)</f>
        <v>306.25</v>
      </c>
      <c r="S293" s="19">
        <f>SUM('[1]FY 2013-14'!M265:N265)</f>
        <v>52.269999999999996</v>
      </c>
      <c r="T293" s="19">
        <f>SUM('[1]FY 2013-14'!O265:P265)</f>
        <v>29.290000000000003</v>
      </c>
      <c r="U293" s="19">
        <f>SUM('[1]FY 2013-14'!Q265:R265)</f>
        <v>49.83</v>
      </c>
      <c r="V293" s="42">
        <f>SUM('[1]FY 2013-14'!S265:AA265)</f>
        <v>71.110000000000028</v>
      </c>
      <c r="W293" s="86">
        <f t="shared" si="37"/>
        <v>1110</v>
      </c>
      <c r="X293" s="89">
        <f>'[1]FY 2013-14'!BA265</f>
        <v>5946</v>
      </c>
      <c r="Y293" s="86">
        <f t="shared" si="38"/>
        <v>7056</v>
      </c>
    </row>
    <row r="294" spans="1:48" ht="27" customHeight="1">
      <c r="A294" s="14" t="s">
        <v>15</v>
      </c>
      <c r="B294" s="15" t="s">
        <v>196</v>
      </c>
      <c r="C294" s="16" t="s">
        <v>640</v>
      </c>
      <c r="D294" s="16" t="s">
        <v>698</v>
      </c>
      <c r="E294" s="15">
        <v>626001</v>
      </c>
      <c r="F294" s="17">
        <v>123</v>
      </c>
      <c r="G294" s="17">
        <v>0</v>
      </c>
      <c r="H294" s="17">
        <v>0</v>
      </c>
      <c r="I294" s="17">
        <v>174</v>
      </c>
      <c r="J294" s="17">
        <v>0</v>
      </c>
      <c r="K294" s="17">
        <v>0</v>
      </c>
      <c r="L294" s="17">
        <v>0</v>
      </c>
      <c r="M294" s="16" t="s">
        <v>38</v>
      </c>
      <c r="N294" s="16" t="s">
        <v>38</v>
      </c>
      <c r="O294" s="16" t="s">
        <v>13</v>
      </c>
      <c r="P294" s="18">
        <v>123</v>
      </c>
      <c r="Q294" s="19">
        <f>SUM('[1]FY 2013-14'!I266:J266)</f>
        <v>1153.5</v>
      </c>
      <c r="R294" s="19">
        <f>SUM('[1]FY 2013-14'!K266:L266)</f>
        <v>587.54</v>
      </c>
      <c r="S294" s="19">
        <f>SUM('[1]FY 2013-14'!M266:N266)</f>
        <v>99.42</v>
      </c>
      <c r="T294" s="19">
        <f>SUM('[1]FY 2013-14'!O266:P266)</f>
        <v>55</v>
      </c>
      <c r="U294" s="19">
        <f>SUM('[1]FY 2013-14'!Q266:R266)</f>
        <v>94.49</v>
      </c>
      <c r="V294" s="42">
        <f>SUM('[1]FY 2013-14'!S266:AA266)</f>
        <v>127.53</v>
      </c>
      <c r="W294" s="86">
        <f t="shared" si="37"/>
        <v>2117</v>
      </c>
      <c r="X294" s="89">
        <f>'[1]FY 2013-14'!BA266</f>
        <v>1194</v>
      </c>
      <c r="Y294" s="86">
        <f t="shared" si="38"/>
        <v>3311</v>
      </c>
    </row>
    <row r="295" spans="1:48" ht="27" customHeight="1">
      <c r="A295" s="14" t="s">
        <v>15</v>
      </c>
      <c r="B295" s="15" t="s">
        <v>197</v>
      </c>
      <c r="C295" s="16" t="s">
        <v>640</v>
      </c>
      <c r="D295" s="16" t="s">
        <v>699</v>
      </c>
      <c r="E295" s="15">
        <v>938001</v>
      </c>
      <c r="F295" s="17">
        <v>143</v>
      </c>
      <c r="G295" s="17">
        <v>0</v>
      </c>
      <c r="H295" s="17">
        <v>0</v>
      </c>
      <c r="I295" s="17">
        <v>213</v>
      </c>
      <c r="J295" s="17">
        <v>116</v>
      </c>
      <c r="K295" s="17">
        <v>0</v>
      </c>
      <c r="L295" s="17">
        <v>0</v>
      </c>
      <c r="M295" s="16" t="s">
        <v>38</v>
      </c>
      <c r="N295" s="16" t="s">
        <v>38</v>
      </c>
      <c r="O295" s="16" t="s">
        <v>13</v>
      </c>
      <c r="P295" s="18">
        <v>143</v>
      </c>
      <c r="Q295" s="19">
        <f>SUM('[1]FY 2013-14'!I267:J267)</f>
        <v>1341.6</v>
      </c>
      <c r="R295" s="19">
        <f>SUM('[1]FY 2013-14'!K267:L267)</f>
        <v>683.37</v>
      </c>
      <c r="S295" s="19">
        <f>SUM('[1]FY 2013-14'!M267:N267)</f>
        <v>115.89</v>
      </c>
      <c r="T295" s="19">
        <f>SUM('[1]FY 2013-14'!O267:P267)</f>
        <v>64.33</v>
      </c>
      <c r="U295" s="19">
        <f>SUM('[1]FY 2013-14'!Q267:R267)</f>
        <v>110.22</v>
      </c>
      <c r="V295" s="42">
        <f>SUM('[1]FY 2013-14'!S267:AA267)</f>
        <v>150.96</v>
      </c>
      <c r="W295" s="86">
        <f t="shared" si="37"/>
        <v>2466</v>
      </c>
      <c r="X295" s="89">
        <f>'[1]FY 2013-14'!BA267</f>
        <v>4373</v>
      </c>
      <c r="Y295" s="86">
        <f t="shared" si="38"/>
        <v>6839</v>
      </c>
    </row>
    <row r="296" spans="1:48" ht="27" customHeight="1">
      <c r="A296" s="14" t="s">
        <v>15</v>
      </c>
      <c r="B296" s="15" t="s">
        <v>198</v>
      </c>
      <c r="C296" s="16" t="s">
        <v>654</v>
      </c>
      <c r="D296" s="16" t="s">
        <v>700</v>
      </c>
      <c r="E296" s="15">
        <v>786001</v>
      </c>
      <c r="F296" s="17">
        <v>212</v>
      </c>
      <c r="G296" s="17">
        <v>0</v>
      </c>
      <c r="H296" s="17">
        <v>0</v>
      </c>
      <c r="I296" s="17">
        <v>0</v>
      </c>
      <c r="J296" s="17">
        <v>292</v>
      </c>
      <c r="K296" s="17">
        <v>0</v>
      </c>
      <c r="L296" s="17">
        <v>0</v>
      </c>
      <c r="M296" s="16" t="s">
        <v>38</v>
      </c>
      <c r="N296" s="16" t="s">
        <v>38</v>
      </c>
      <c r="O296" s="16" t="s">
        <v>13</v>
      </c>
      <c r="P296" s="18">
        <v>212</v>
      </c>
      <c r="Q296" s="19">
        <f>SUM('[1]FY 2013-14'!I268:J268)</f>
        <v>1995.34</v>
      </c>
      <c r="R296" s="19">
        <f>SUM('[1]FY 2013-14'!K268:L268)</f>
        <v>1016.7</v>
      </c>
      <c r="S296" s="19">
        <f>SUM('[1]FY 2013-14'!M268:N268)</f>
        <v>175.41000000000003</v>
      </c>
      <c r="T296" s="19">
        <f>SUM('[1]FY 2013-14'!O268:P268)</f>
        <v>99.87</v>
      </c>
      <c r="U296" s="19">
        <f>SUM('[1]FY 2013-14'!Q268:R268)</f>
        <v>167.87</v>
      </c>
      <c r="V296" s="42">
        <f>SUM('[1]FY 2013-14'!S268:AA268)</f>
        <v>255.76</v>
      </c>
      <c r="W296" s="86">
        <f t="shared" si="37"/>
        <v>3711</v>
      </c>
      <c r="X296" s="89">
        <f>'[1]FY 2013-14'!BA268</f>
        <v>42331</v>
      </c>
      <c r="Y296" s="86">
        <f t="shared" si="38"/>
        <v>46042</v>
      </c>
    </row>
    <row r="297" spans="1:48" ht="27" customHeight="1">
      <c r="A297" s="14" t="s">
        <v>15</v>
      </c>
      <c r="B297" s="15" t="s">
        <v>199</v>
      </c>
      <c r="C297" s="16" t="s">
        <v>701</v>
      </c>
      <c r="D297" s="16" t="s">
        <v>200</v>
      </c>
      <c r="E297" s="15">
        <v>679001</v>
      </c>
      <c r="F297" s="17">
        <v>384</v>
      </c>
      <c r="G297" s="17">
        <v>0</v>
      </c>
      <c r="H297" s="17">
        <v>0</v>
      </c>
      <c r="I297" s="17">
        <v>332</v>
      </c>
      <c r="J297" s="17">
        <v>86</v>
      </c>
      <c r="K297" s="17">
        <v>0</v>
      </c>
      <c r="L297" s="17">
        <v>0</v>
      </c>
      <c r="M297" s="16" t="s">
        <v>38</v>
      </c>
      <c r="N297" s="16" t="s">
        <v>38</v>
      </c>
      <c r="O297" s="16" t="s">
        <v>13</v>
      </c>
      <c r="P297" s="18">
        <v>384</v>
      </c>
      <c r="Q297" s="19">
        <f>SUM('[1]FY 2013-14'!I269:J269)</f>
        <v>3601.55</v>
      </c>
      <c r="R297" s="19">
        <f>SUM('[1]FY 2013-14'!K269:L269)</f>
        <v>1834.47</v>
      </c>
      <c r="S297" s="19">
        <f>SUM('[1]FY 2013-14'!M269:N269)</f>
        <v>310.60000000000002</v>
      </c>
      <c r="T297" s="19">
        <f>SUM('[1]FY 2013-14'!O269:P269)</f>
        <v>171.97</v>
      </c>
      <c r="U297" s="19">
        <f>SUM('[1]FY 2013-14'!Q269:R269)</f>
        <v>295.21999999999997</v>
      </c>
      <c r="V297" s="42">
        <f>SUM('[1]FY 2013-14'!S269:AA269)</f>
        <v>396.41999999999996</v>
      </c>
      <c r="W297" s="86">
        <f t="shared" si="37"/>
        <v>6610</v>
      </c>
      <c r="X297" s="89">
        <f>'[1]FY 2013-14'!BA269</f>
        <v>326</v>
      </c>
      <c r="Y297" s="86">
        <f t="shared" si="38"/>
        <v>6936</v>
      </c>
    </row>
    <row r="298" spans="1:48" ht="27" customHeight="1">
      <c r="A298" s="14" t="s">
        <v>15</v>
      </c>
      <c r="B298" s="15" t="s">
        <v>201</v>
      </c>
      <c r="C298" s="16" t="s">
        <v>678</v>
      </c>
      <c r="D298" s="16" t="s">
        <v>702</v>
      </c>
      <c r="E298" s="15">
        <v>953001</v>
      </c>
      <c r="F298" s="17">
        <v>25</v>
      </c>
      <c r="G298" s="17">
        <v>0</v>
      </c>
      <c r="H298" s="17">
        <v>0</v>
      </c>
      <c r="I298" s="17">
        <v>122</v>
      </c>
      <c r="J298" s="17">
        <v>32</v>
      </c>
      <c r="K298" s="17">
        <v>0</v>
      </c>
      <c r="L298" s="17">
        <v>0</v>
      </c>
      <c r="M298" s="16" t="s">
        <v>38</v>
      </c>
      <c r="N298" s="16" t="s">
        <v>38</v>
      </c>
      <c r="O298" s="16" t="s">
        <v>13</v>
      </c>
      <c r="P298" s="18">
        <v>25</v>
      </c>
      <c r="Q298" s="19">
        <f>SUM('[1]FY 2013-14'!I270:J270)</f>
        <v>235.22</v>
      </c>
      <c r="R298" s="19">
        <f>SUM('[1]FY 2013-14'!K270:L270)</f>
        <v>119.85000000000001</v>
      </c>
      <c r="S298" s="19">
        <f>SUM('[1]FY 2013-14'!M270:N270)</f>
        <v>20.639999999999997</v>
      </c>
      <c r="T298" s="19">
        <f>SUM('[1]FY 2013-14'!O270:P270)</f>
        <v>11.719999999999999</v>
      </c>
      <c r="U298" s="19">
        <f>SUM('[1]FY 2013-14'!Q270:R270)</f>
        <v>19.739999999999998</v>
      </c>
      <c r="V298" s="42">
        <f>SUM('[1]FY 2013-14'!S270:AA270)</f>
        <v>29.739999999999995</v>
      </c>
      <c r="W298" s="86">
        <f t="shared" si="37"/>
        <v>437</v>
      </c>
      <c r="X298" s="89">
        <f>'[1]FY 2013-14'!BA270</f>
        <v>4524</v>
      </c>
      <c r="Y298" s="86">
        <f t="shared" si="38"/>
        <v>4961</v>
      </c>
    </row>
    <row r="299" spans="1:48" ht="27" customHeight="1">
      <c r="A299" s="14" t="s">
        <v>15</v>
      </c>
      <c r="B299" s="15" t="s">
        <v>202</v>
      </c>
      <c r="C299" s="16" t="s">
        <v>669</v>
      </c>
      <c r="D299" s="16" t="s">
        <v>703</v>
      </c>
      <c r="E299" s="15" t="s">
        <v>203</v>
      </c>
      <c r="F299" s="17">
        <v>266</v>
      </c>
      <c r="G299" s="17">
        <v>0</v>
      </c>
      <c r="H299" s="17">
        <v>0</v>
      </c>
      <c r="I299" s="17">
        <v>27</v>
      </c>
      <c r="J299" s="17">
        <v>0</v>
      </c>
      <c r="K299" s="17">
        <v>0</v>
      </c>
      <c r="L299" s="17">
        <v>0</v>
      </c>
      <c r="M299" s="16" t="s">
        <v>38</v>
      </c>
      <c r="N299" s="16" t="s">
        <v>38</v>
      </c>
      <c r="O299" s="16" t="s">
        <v>13</v>
      </c>
      <c r="P299" s="18">
        <v>266</v>
      </c>
      <c r="Q299" s="19">
        <f>SUM('[1]FY 2013-14'!I271:J271)</f>
        <v>2501.1800000000003</v>
      </c>
      <c r="R299" s="19">
        <f>SUM('[1]FY 2013-14'!K271:L271)</f>
        <v>1274.32</v>
      </c>
      <c r="S299" s="19">
        <f>SUM('[1]FY 2013-14'!M271:N271)</f>
        <v>218.73</v>
      </c>
      <c r="T299" s="19">
        <f>SUM('[1]FY 2013-14'!O271:P271)</f>
        <v>123.61</v>
      </c>
      <c r="U299" s="19">
        <f>SUM('[1]FY 2013-14'!Q271:R271)</f>
        <v>208.95000000000002</v>
      </c>
      <c r="V299" s="42">
        <f>SUM('[1]FY 2013-14'!S271:AA271)</f>
        <v>308.88999999999993</v>
      </c>
      <c r="W299" s="86">
        <f t="shared" si="37"/>
        <v>4636</v>
      </c>
      <c r="X299" s="89">
        <f>'[1]FY 2013-14'!BA271</f>
        <v>39633</v>
      </c>
      <c r="Y299" s="86">
        <f t="shared" si="38"/>
        <v>44269</v>
      </c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</row>
    <row r="300" spans="1:48" ht="27" customHeight="1">
      <c r="A300" s="14" t="s">
        <v>15</v>
      </c>
      <c r="B300" s="15" t="s">
        <v>204</v>
      </c>
      <c r="C300" s="16" t="s">
        <v>704</v>
      </c>
      <c r="D300" s="16" t="s">
        <v>705</v>
      </c>
      <c r="E300" s="15">
        <v>944001</v>
      </c>
      <c r="F300" s="17">
        <v>429</v>
      </c>
      <c r="G300" s="17">
        <v>0</v>
      </c>
      <c r="H300" s="17">
        <v>0</v>
      </c>
      <c r="I300" s="17">
        <v>198</v>
      </c>
      <c r="J300" s="17">
        <v>112</v>
      </c>
      <c r="K300" s="17">
        <v>0</v>
      </c>
      <c r="L300" s="17">
        <v>0</v>
      </c>
      <c r="M300" s="16" t="s">
        <v>38</v>
      </c>
      <c r="N300" s="16" t="s">
        <v>38</v>
      </c>
      <c r="O300" s="16" t="s">
        <v>13</v>
      </c>
      <c r="P300" s="18">
        <v>429</v>
      </c>
      <c r="Q300" s="19">
        <f>SUM('[1]FY 2013-14'!I272:J272)</f>
        <v>4023.7400000000002</v>
      </c>
      <c r="R300" s="19">
        <f>SUM('[1]FY 2013-14'!K272:L272)</f>
        <v>2049.52</v>
      </c>
      <c r="S300" s="19">
        <f>SUM('[1]FY 2013-14'!M272:N272)</f>
        <v>347.08</v>
      </c>
      <c r="T300" s="19">
        <f>SUM('[1]FY 2013-14'!O272:P272)</f>
        <v>192.23000000000002</v>
      </c>
      <c r="U300" s="19">
        <f>SUM('[1]FY 2013-14'!Q272:R272)</f>
        <v>329.91</v>
      </c>
      <c r="V300" s="42">
        <f>SUM('[1]FY 2013-14'!S272:AA272)</f>
        <v>442.83</v>
      </c>
      <c r="W300" s="86">
        <f t="shared" si="37"/>
        <v>7385</v>
      </c>
      <c r="X300" s="89">
        <f>'[1]FY 2013-14'!BA272</f>
        <v>3</v>
      </c>
      <c r="Y300" s="86">
        <f t="shared" si="38"/>
        <v>7388</v>
      </c>
    </row>
    <row r="301" spans="1:48" ht="27" customHeight="1">
      <c r="A301" s="14" t="s">
        <v>15</v>
      </c>
      <c r="B301" s="15" t="s">
        <v>205</v>
      </c>
      <c r="C301" s="16" t="s">
        <v>640</v>
      </c>
      <c r="D301" s="16" t="s">
        <v>706</v>
      </c>
      <c r="E301" s="15">
        <v>872001</v>
      </c>
      <c r="F301" s="17">
        <v>158</v>
      </c>
      <c r="G301" s="17">
        <v>0</v>
      </c>
      <c r="H301" s="17">
        <v>0</v>
      </c>
      <c r="I301" s="17">
        <v>4</v>
      </c>
      <c r="J301" s="17">
        <v>0</v>
      </c>
      <c r="K301" s="17">
        <v>0</v>
      </c>
      <c r="L301" s="17">
        <v>0</v>
      </c>
      <c r="M301" s="16" t="s">
        <v>38</v>
      </c>
      <c r="N301" s="16" t="s">
        <v>38</v>
      </c>
      <c r="O301" s="16" t="s">
        <v>13</v>
      </c>
      <c r="P301" s="18">
        <v>158</v>
      </c>
      <c r="Q301" s="19">
        <f>SUM('[1]FY 2013-14'!I273:J273)</f>
        <v>1481.93</v>
      </c>
      <c r="R301" s="19">
        <f>SUM('[1]FY 2013-14'!K273:L273)</f>
        <v>754.82999999999993</v>
      </c>
      <c r="S301" s="19">
        <f>SUM('[1]FY 2013-14'!M273:N273)</f>
        <v>127.83</v>
      </c>
      <c r="T301" s="19">
        <f>SUM('[1]FY 2013-14'!O273:P273)</f>
        <v>70.8</v>
      </c>
      <c r="U301" s="19">
        <f>SUM('[1]FY 2013-14'!Q273:R273)</f>
        <v>121.5</v>
      </c>
      <c r="V301" s="42">
        <f>SUM('[1]FY 2013-14'!S273:AA273)</f>
        <v>163.08000000000001</v>
      </c>
      <c r="W301" s="86">
        <f t="shared" si="37"/>
        <v>2720</v>
      </c>
      <c r="X301" s="89">
        <f>'[1]FY 2013-14'!BA273</f>
        <v>1</v>
      </c>
      <c r="Y301" s="86">
        <f t="shared" si="38"/>
        <v>2721</v>
      </c>
    </row>
    <row r="302" spans="1:48" ht="27" customHeight="1">
      <c r="A302" s="14" t="s">
        <v>15</v>
      </c>
      <c r="B302" s="15" t="s">
        <v>206</v>
      </c>
      <c r="C302" s="16" t="s">
        <v>640</v>
      </c>
      <c r="D302" s="16" t="s">
        <v>707</v>
      </c>
      <c r="E302" s="15">
        <v>897001</v>
      </c>
      <c r="F302" s="17">
        <v>26</v>
      </c>
      <c r="G302" s="17">
        <v>0</v>
      </c>
      <c r="H302" s="17">
        <v>0</v>
      </c>
      <c r="I302" s="17">
        <v>254</v>
      </c>
      <c r="J302" s="17">
        <v>151</v>
      </c>
      <c r="K302" s="17">
        <v>0</v>
      </c>
      <c r="L302" s="17">
        <v>0</v>
      </c>
      <c r="M302" s="16" t="s">
        <v>38</v>
      </c>
      <c r="N302" s="16" t="s">
        <v>38</v>
      </c>
      <c r="O302" s="16" t="s">
        <v>13</v>
      </c>
      <c r="P302" s="18">
        <v>26</v>
      </c>
      <c r="Q302" s="19">
        <f>SUM('[1]FY 2013-14'!I274:J274)</f>
        <v>244.72</v>
      </c>
      <c r="R302" s="19">
        <f>SUM('[1]FY 2013-14'!K274:L274)</f>
        <v>124.7</v>
      </c>
      <c r="S302" s="19">
        <f>SUM('[1]FY 2013-14'!M274:N274)</f>
        <v>21.509999999999998</v>
      </c>
      <c r="T302" s="19">
        <f>SUM('[1]FY 2013-14'!O274:P274)</f>
        <v>12.260000000000002</v>
      </c>
      <c r="U302" s="19">
        <f>SUM('[1]FY 2013-14'!Q274:R274)</f>
        <v>20.59</v>
      </c>
      <c r="V302" s="42">
        <f>SUM('[1]FY 2013-14'!S274:AA274)</f>
        <v>27.939999999999998</v>
      </c>
      <c r="W302" s="86">
        <f t="shared" si="37"/>
        <v>452</v>
      </c>
      <c r="X302" s="89">
        <f>'[1]FY 2013-14'!BA274</f>
        <v>2</v>
      </c>
      <c r="Y302" s="86">
        <f t="shared" si="38"/>
        <v>454</v>
      </c>
    </row>
    <row r="303" spans="1:48" ht="27" customHeight="1">
      <c r="A303" s="14" t="s">
        <v>15</v>
      </c>
      <c r="B303" s="15" t="s">
        <v>207</v>
      </c>
      <c r="C303" s="16" t="s">
        <v>708</v>
      </c>
      <c r="D303" s="16" t="s">
        <v>709</v>
      </c>
      <c r="E303" s="15">
        <v>595001</v>
      </c>
      <c r="F303" s="17">
        <v>211</v>
      </c>
      <c r="G303" s="17">
        <v>0</v>
      </c>
      <c r="H303" s="17">
        <v>0</v>
      </c>
      <c r="I303" s="17">
        <v>133</v>
      </c>
      <c r="J303" s="17">
        <v>53</v>
      </c>
      <c r="K303" s="17">
        <v>0</v>
      </c>
      <c r="L303" s="17">
        <v>0</v>
      </c>
      <c r="M303" s="16" t="s">
        <v>38</v>
      </c>
      <c r="N303" s="16" t="s">
        <v>38</v>
      </c>
      <c r="O303" s="16" t="s">
        <v>13</v>
      </c>
      <c r="P303" s="18">
        <v>211</v>
      </c>
      <c r="Q303" s="19">
        <f>SUM('[1]FY 2013-14'!I275:J275)</f>
        <v>1979.38</v>
      </c>
      <c r="R303" s="19">
        <f>SUM('[1]FY 2013-14'!K275:L275)</f>
        <v>1008.23</v>
      </c>
      <c r="S303" s="19">
        <f>SUM('[1]FY 2013-14'!M275:N275)</f>
        <v>170.9</v>
      </c>
      <c r="T303" s="19">
        <f>SUM('[1]FY 2013-14'!O275:P275)</f>
        <v>94.78</v>
      </c>
      <c r="U303" s="19">
        <f>SUM('[1]FY 2013-14'!Q275:R275)</f>
        <v>162.51</v>
      </c>
      <c r="V303" s="42">
        <f>SUM('[1]FY 2013-14'!S275:AA275)</f>
        <v>218.24000000000004</v>
      </c>
      <c r="W303" s="86">
        <f t="shared" si="37"/>
        <v>3634</v>
      </c>
      <c r="X303" s="89">
        <f>'[1]FY 2013-14'!BA275</f>
        <v>3</v>
      </c>
      <c r="Y303" s="86">
        <f t="shared" si="38"/>
        <v>3637</v>
      </c>
    </row>
    <row r="304" spans="1:48" ht="27" customHeight="1">
      <c r="A304" s="14" t="s">
        <v>15</v>
      </c>
      <c r="B304" s="15" t="s">
        <v>208</v>
      </c>
      <c r="C304" s="16" t="s">
        <v>631</v>
      </c>
      <c r="D304" s="16" t="s">
        <v>710</v>
      </c>
      <c r="E304" s="15" t="s">
        <v>209</v>
      </c>
      <c r="F304" s="17">
        <v>15</v>
      </c>
      <c r="G304" s="17">
        <v>0</v>
      </c>
      <c r="H304" s="17">
        <v>0</v>
      </c>
      <c r="I304" s="17">
        <v>746</v>
      </c>
      <c r="J304" s="17">
        <v>310</v>
      </c>
      <c r="K304" s="17">
        <v>0</v>
      </c>
      <c r="L304" s="17">
        <v>0</v>
      </c>
      <c r="M304" s="16" t="s">
        <v>38</v>
      </c>
      <c r="N304" s="16" t="s">
        <v>38</v>
      </c>
      <c r="O304" s="16" t="s">
        <v>13</v>
      </c>
      <c r="P304" s="18">
        <v>15</v>
      </c>
      <c r="Q304" s="19">
        <f>SUM('[1]FY 2013-14'!I276:J276)</f>
        <v>141.05000000000001</v>
      </c>
      <c r="R304" s="19">
        <f>SUM('[1]FY 2013-14'!K276:L276)</f>
        <v>71.86</v>
      </c>
      <c r="S304" s="19">
        <f>SUM('[1]FY 2013-14'!M276:N276)</f>
        <v>12.33</v>
      </c>
      <c r="T304" s="19">
        <f>SUM('[1]FY 2013-14'!O276:P276)</f>
        <v>6.97</v>
      </c>
      <c r="U304" s="19">
        <f>SUM('[1]FY 2013-14'!Q276:R276)</f>
        <v>11.790000000000001</v>
      </c>
      <c r="V304" s="42">
        <f>SUM('[1]FY 2013-14'!S276:AA276)</f>
        <v>15.949999999999996</v>
      </c>
      <c r="W304" s="86">
        <f t="shared" si="37"/>
        <v>260</v>
      </c>
      <c r="X304" s="89">
        <f>'[1]FY 2013-14'!BA276</f>
        <v>1</v>
      </c>
      <c r="Y304" s="86">
        <f t="shared" si="38"/>
        <v>261</v>
      </c>
    </row>
    <row r="305" spans="1:48" ht="27" customHeight="1">
      <c r="A305" s="14" t="s">
        <v>15</v>
      </c>
      <c r="B305" s="15" t="s">
        <v>210</v>
      </c>
      <c r="C305" s="16" t="s">
        <v>711</v>
      </c>
      <c r="D305" s="16" t="s">
        <v>211</v>
      </c>
      <c r="E305" s="15">
        <v>549001</v>
      </c>
      <c r="F305" s="17">
        <v>449</v>
      </c>
      <c r="G305" s="17">
        <v>0</v>
      </c>
      <c r="H305" s="17">
        <v>0</v>
      </c>
      <c r="I305" s="17">
        <v>148</v>
      </c>
      <c r="J305" s="17">
        <v>53</v>
      </c>
      <c r="K305" s="17">
        <v>0</v>
      </c>
      <c r="L305" s="17">
        <v>0</v>
      </c>
      <c r="M305" s="16" t="s">
        <v>38</v>
      </c>
      <c r="N305" s="16" t="s">
        <v>38</v>
      </c>
      <c r="O305" s="16" t="s">
        <v>13</v>
      </c>
      <c r="P305" s="18">
        <v>449</v>
      </c>
      <c r="Q305" s="19">
        <f>SUM('[1]FY 2013-14'!I277:J277)</f>
        <v>4211.24</v>
      </c>
      <c r="R305" s="19">
        <f>SUM('[1]FY 2013-14'!K277:L277)</f>
        <v>2145.02</v>
      </c>
      <c r="S305" s="19">
        <f>SUM('[1]FY 2013-14'!M277:N277)</f>
        <v>363.21</v>
      </c>
      <c r="T305" s="19">
        <f>SUM('[1]FY 2013-14'!O277:P277)</f>
        <v>201.12</v>
      </c>
      <c r="U305" s="19">
        <f>SUM('[1]FY 2013-14'!Q277:R277)</f>
        <v>345.23</v>
      </c>
      <c r="V305" s="42">
        <f>SUM('[1]FY 2013-14'!S277:AA277)</f>
        <v>463.34000000000003</v>
      </c>
      <c r="W305" s="86">
        <f t="shared" si="37"/>
        <v>7729</v>
      </c>
      <c r="X305" s="89">
        <f>'[1]FY 2013-14'!BA277</f>
        <v>3</v>
      </c>
      <c r="Y305" s="86">
        <f t="shared" si="38"/>
        <v>7732</v>
      </c>
    </row>
    <row r="306" spans="1:48" ht="27" customHeight="1">
      <c r="A306" s="14" t="s">
        <v>15</v>
      </c>
      <c r="B306" s="15" t="s">
        <v>212</v>
      </c>
      <c r="C306" s="16" t="s">
        <v>712</v>
      </c>
      <c r="D306" s="16" t="s">
        <v>713</v>
      </c>
      <c r="E306" s="15">
        <v>921001</v>
      </c>
      <c r="F306" s="17">
        <v>173</v>
      </c>
      <c r="G306" s="17">
        <v>0</v>
      </c>
      <c r="H306" s="17">
        <v>0</v>
      </c>
      <c r="I306" s="17">
        <v>25</v>
      </c>
      <c r="J306" s="17">
        <v>37</v>
      </c>
      <c r="K306" s="17">
        <v>0</v>
      </c>
      <c r="L306" s="17">
        <v>0</v>
      </c>
      <c r="M306" s="16" t="s">
        <v>38</v>
      </c>
      <c r="N306" s="16" t="s">
        <v>38</v>
      </c>
      <c r="O306" s="16" t="s">
        <v>13</v>
      </c>
      <c r="P306" s="18">
        <v>173</v>
      </c>
      <c r="Q306" s="19">
        <f>SUM('[1]FY 2013-14'!I278:J278)</f>
        <v>1627.6999999999998</v>
      </c>
      <c r="R306" s="19">
        <f>SUM('[1]FY 2013-14'!K278:L278)</f>
        <v>829.34999999999991</v>
      </c>
      <c r="S306" s="19">
        <f>SUM('[1]FY 2013-14'!M278:N278)</f>
        <v>142.82</v>
      </c>
      <c r="T306" s="19">
        <f>SUM('[1]FY 2013-14'!O278:P278)</f>
        <v>81.09</v>
      </c>
      <c r="U306" s="19">
        <f>SUM('[1]FY 2013-14'!Q278:R278)</f>
        <v>136.6</v>
      </c>
      <c r="V306" s="42">
        <f>SUM('[1]FY 2013-14'!S278:AA278)</f>
        <v>205.86999999999998</v>
      </c>
      <c r="W306" s="86">
        <f t="shared" si="37"/>
        <v>3023</v>
      </c>
      <c r="X306" s="89">
        <f>'[1]FY 2013-14'!BA278</f>
        <v>31336</v>
      </c>
      <c r="Y306" s="86">
        <f t="shared" si="38"/>
        <v>34359</v>
      </c>
    </row>
    <row r="307" spans="1:48" ht="27" customHeight="1">
      <c r="A307" s="14" t="s">
        <v>15</v>
      </c>
      <c r="B307" s="15" t="s">
        <v>213</v>
      </c>
      <c r="C307" s="16" t="s">
        <v>620</v>
      </c>
      <c r="D307" s="16" t="s">
        <v>214</v>
      </c>
      <c r="E307" s="15">
        <v>772001</v>
      </c>
      <c r="F307" s="17">
        <v>811</v>
      </c>
      <c r="G307" s="17">
        <v>0</v>
      </c>
      <c r="H307" s="17">
        <v>0</v>
      </c>
      <c r="I307" s="17">
        <v>113</v>
      </c>
      <c r="J307" s="17">
        <v>252</v>
      </c>
      <c r="K307" s="17">
        <v>0</v>
      </c>
      <c r="L307" s="17">
        <v>0</v>
      </c>
      <c r="M307" s="16" t="s">
        <v>38</v>
      </c>
      <c r="N307" s="16" t="s">
        <v>38</v>
      </c>
      <c r="O307" s="16" t="s">
        <v>13</v>
      </c>
      <c r="P307" s="18">
        <v>811</v>
      </c>
      <c r="Q307" s="19">
        <f>SUM('[1]FY 2013-14'!I279:J279)</f>
        <v>7612.4</v>
      </c>
      <c r="R307" s="19">
        <f>SUM('[1]FY 2013-14'!K279:L279)</f>
        <v>3877.75</v>
      </c>
      <c r="S307" s="19">
        <f>SUM('[1]FY 2013-14'!M279:N279)</f>
        <v>659.37</v>
      </c>
      <c r="T307" s="19">
        <f>SUM('[1]FY 2013-14'!O279:P279)</f>
        <v>367.44</v>
      </c>
      <c r="U307" s="19">
        <f>SUM('[1]FY 2013-14'!Q279:R279)</f>
        <v>627.69999999999993</v>
      </c>
      <c r="V307" s="42">
        <f>SUM('[1]FY 2013-14'!S279:AA279)</f>
        <v>844.63</v>
      </c>
      <c r="W307" s="86">
        <f t="shared" si="37"/>
        <v>13989</v>
      </c>
      <c r="X307" s="89">
        <f>'[1]FY 2013-14'!BA279</f>
        <v>18</v>
      </c>
      <c r="Y307" s="86">
        <f t="shared" si="38"/>
        <v>14007</v>
      </c>
    </row>
    <row r="308" spans="1:48" ht="27" customHeight="1">
      <c r="A308" s="14" t="s">
        <v>15</v>
      </c>
      <c r="B308" s="15" t="s">
        <v>215</v>
      </c>
      <c r="C308" s="16" t="s">
        <v>682</v>
      </c>
      <c r="D308" s="16" t="s">
        <v>700</v>
      </c>
      <c r="E308" s="15">
        <v>936001</v>
      </c>
      <c r="F308" s="17">
        <v>262</v>
      </c>
      <c r="G308" s="17">
        <v>0</v>
      </c>
      <c r="H308" s="17">
        <v>0</v>
      </c>
      <c r="I308" s="17">
        <v>199</v>
      </c>
      <c r="J308" s="17">
        <v>102</v>
      </c>
      <c r="K308" s="17">
        <v>0</v>
      </c>
      <c r="L308" s="17">
        <v>0</v>
      </c>
      <c r="M308" s="16" t="s">
        <v>38</v>
      </c>
      <c r="N308" s="16" t="s">
        <v>38</v>
      </c>
      <c r="O308" s="16" t="s">
        <v>13</v>
      </c>
      <c r="P308" s="18">
        <v>262</v>
      </c>
      <c r="Q308" s="19">
        <f>SUM('[1]FY 2013-14'!I280:J280)</f>
        <v>2457.2400000000002</v>
      </c>
      <c r="R308" s="19">
        <f>SUM('[1]FY 2013-14'!K280:L280)</f>
        <v>1251.5999999999999</v>
      </c>
      <c r="S308" s="19">
        <f>SUM('[1]FY 2013-14'!M280:N280)</f>
        <v>211.89</v>
      </c>
      <c r="T308" s="19">
        <f>SUM('[1]FY 2013-14'!O280:P280)</f>
        <v>117.28999999999999</v>
      </c>
      <c r="U308" s="19">
        <f>SUM('[1]FY 2013-14'!Q280:R280)</f>
        <v>201.38</v>
      </c>
      <c r="V308" s="42">
        <f>SUM('[1]FY 2013-14'!S280:AA280)</f>
        <v>270.24</v>
      </c>
      <c r="W308" s="86">
        <f t="shared" si="37"/>
        <v>4510</v>
      </c>
      <c r="X308" s="89">
        <f>'[1]FY 2013-14'!BA280</f>
        <v>2</v>
      </c>
      <c r="Y308" s="86">
        <f t="shared" si="38"/>
        <v>4512</v>
      </c>
    </row>
    <row r="309" spans="1:48" ht="27" customHeight="1">
      <c r="A309" s="14" t="s">
        <v>15</v>
      </c>
      <c r="B309" s="15" t="s">
        <v>216</v>
      </c>
      <c r="C309" s="16" t="s">
        <v>646</v>
      </c>
      <c r="D309" s="16" t="s">
        <v>714</v>
      </c>
      <c r="E309" s="15">
        <v>993001</v>
      </c>
      <c r="F309" s="17">
        <v>62</v>
      </c>
      <c r="G309" s="17">
        <v>0</v>
      </c>
      <c r="H309" s="17">
        <v>0</v>
      </c>
      <c r="I309" s="17">
        <v>7</v>
      </c>
      <c r="J309" s="17">
        <v>0</v>
      </c>
      <c r="K309" s="17">
        <v>0</v>
      </c>
      <c r="L309" s="17">
        <v>0</v>
      </c>
      <c r="M309" s="16" t="s">
        <v>38</v>
      </c>
      <c r="N309" s="16" t="s">
        <v>38</v>
      </c>
      <c r="O309" s="16" t="s">
        <v>13</v>
      </c>
      <c r="P309" s="18">
        <v>62</v>
      </c>
      <c r="Q309" s="19">
        <f>SUM('[1]FY 2013-14'!I281:J281)</f>
        <v>583.04000000000008</v>
      </c>
      <c r="R309" s="19">
        <f>SUM('[1]FY 2013-14'!K281:L281)</f>
        <v>297.06</v>
      </c>
      <c r="S309" s="19">
        <f>SUM('[1]FY 2013-14'!M281:N281)</f>
        <v>51.019999999999996</v>
      </c>
      <c r="T309" s="19">
        <f>SUM('[1]FY 2013-14'!O281:P281)</f>
        <v>28.85</v>
      </c>
      <c r="U309" s="19">
        <f>SUM('[1]FY 2013-14'!Q281:R281)</f>
        <v>48.75</v>
      </c>
      <c r="V309" s="42">
        <f>SUM('[1]FY 2013-14'!S281:AA281)</f>
        <v>72.320000000000007</v>
      </c>
      <c r="W309" s="86">
        <f t="shared" si="37"/>
        <v>1081</v>
      </c>
      <c r="X309" s="89">
        <f>'[1]FY 2013-14'!BA281</f>
        <v>9614</v>
      </c>
      <c r="Y309" s="86">
        <f t="shared" si="38"/>
        <v>10695</v>
      </c>
    </row>
    <row r="310" spans="1:48" ht="27" customHeight="1">
      <c r="A310" s="14" t="s">
        <v>15</v>
      </c>
      <c r="B310" s="15" t="s">
        <v>217</v>
      </c>
      <c r="C310" s="16" t="s">
        <v>682</v>
      </c>
      <c r="D310" s="16" t="s">
        <v>715</v>
      </c>
      <c r="E310" s="15">
        <v>735001</v>
      </c>
      <c r="F310" s="17">
        <v>422</v>
      </c>
      <c r="G310" s="17">
        <v>0</v>
      </c>
      <c r="H310" s="17">
        <v>0</v>
      </c>
      <c r="I310" s="17">
        <v>72</v>
      </c>
      <c r="J310" s="17">
        <v>43</v>
      </c>
      <c r="K310" s="17">
        <v>0</v>
      </c>
      <c r="L310" s="17">
        <v>0</v>
      </c>
      <c r="M310" s="16" t="s">
        <v>38</v>
      </c>
      <c r="N310" s="16" t="s">
        <v>38</v>
      </c>
      <c r="O310" s="16" t="s">
        <v>13</v>
      </c>
      <c r="P310" s="18">
        <v>422</v>
      </c>
      <c r="Q310" s="19">
        <f>SUM('[1]FY 2013-14'!I282:J282)</f>
        <v>3957.9500000000003</v>
      </c>
      <c r="R310" s="19">
        <f>SUM('[1]FY 2013-14'!K282:L282)</f>
        <v>2016.01</v>
      </c>
      <c r="S310" s="19">
        <f>SUM('[1]FY 2013-14'!M282:N282)</f>
        <v>341.34000000000003</v>
      </c>
      <c r="T310" s="19">
        <f>SUM('[1]FY 2013-14'!O282:P282)</f>
        <v>189</v>
      </c>
      <c r="U310" s="19">
        <f>SUM('[1]FY 2013-14'!Q282:R282)</f>
        <v>324.43</v>
      </c>
      <c r="V310" s="42">
        <f>SUM('[1]FY 2013-14'!S282:AA282)</f>
        <v>439.61000000000007</v>
      </c>
      <c r="W310" s="86">
        <f t="shared" si="37"/>
        <v>7268</v>
      </c>
      <c r="X310" s="89">
        <f>'[1]FY 2013-14'!BA282</f>
        <v>6333</v>
      </c>
      <c r="Y310" s="86">
        <f t="shared" si="38"/>
        <v>13601</v>
      </c>
    </row>
    <row r="311" spans="1:48" ht="27" customHeight="1">
      <c r="A311" s="14" t="s">
        <v>15</v>
      </c>
      <c r="B311" s="15" t="s">
        <v>218</v>
      </c>
      <c r="C311" s="16" t="s">
        <v>716</v>
      </c>
      <c r="D311" s="16" t="s">
        <v>219</v>
      </c>
      <c r="E311" s="15">
        <v>647001</v>
      </c>
      <c r="F311" s="17">
        <v>239</v>
      </c>
      <c r="G311" s="17">
        <v>0</v>
      </c>
      <c r="H311" s="17">
        <v>0</v>
      </c>
      <c r="I311" s="17">
        <v>62</v>
      </c>
      <c r="J311" s="17">
        <v>0</v>
      </c>
      <c r="K311" s="17">
        <v>0</v>
      </c>
      <c r="L311" s="17">
        <v>0</v>
      </c>
      <c r="M311" s="16" t="s">
        <v>38</v>
      </c>
      <c r="N311" s="16" t="s">
        <v>38</v>
      </c>
      <c r="O311" s="16" t="s">
        <v>13</v>
      </c>
      <c r="P311" s="18">
        <v>239</v>
      </c>
      <c r="Q311" s="19">
        <f>SUM('[1]FY 2013-14'!I283:J283)</f>
        <v>2242.14</v>
      </c>
      <c r="R311" s="19">
        <f>SUM('[1]FY 2013-14'!K283:L283)</f>
        <v>1142.0700000000002</v>
      </c>
      <c r="S311" s="19">
        <f>SUM('[1]FY 2013-14'!M283:N283)</f>
        <v>193.63</v>
      </c>
      <c r="T311" s="19">
        <f>SUM('[1]FY 2013-14'!O283:P283)</f>
        <v>107.43</v>
      </c>
      <c r="U311" s="19">
        <f>SUM('[1]FY 2013-14'!Q283:R283)</f>
        <v>184.13</v>
      </c>
      <c r="V311" s="42">
        <f>SUM('[1]FY 2013-14'!S283:AA283)</f>
        <v>247.35</v>
      </c>
      <c r="W311" s="86">
        <f t="shared" si="37"/>
        <v>4117</v>
      </c>
      <c r="X311" s="89">
        <f>'[1]FY 2013-14'!BA283</f>
        <v>43</v>
      </c>
      <c r="Y311" s="86">
        <f t="shared" si="38"/>
        <v>4160</v>
      </c>
    </row>
    <row r="312" spans="1:48" ht="27" customHeight="1">
      <c r="A312" s="14" t="s">
        <v>15</v>
      </c>
      <c r="B312" s="15" t="s">
        <v>220</v>
      </c>
      <c r="C312" s="16" t="s">
        <v>640</v>
      </c>
      <c r="D312" s="16" t="s">
        <v>717</v>
      </c>
      <c r="E312" s="15">
        <v>519001</v>
      </c>
      <c r="F312" s="17">
        <v>34</v>
      </c>
      <c r="G312" s="17">
        <v>0</v>
      </c>
      <c r="H312" s="17">
        <v>0</v>
      </c>
      <c r="I312" s="17">
        <v>29</v>
      </c>
      <c r="J312" s="17">
        <v>0</v>
      </c>
      <c r="K312" s="17">
        <v>0</v>
      </c>
      <c r="L312" s="17">
        <v>0</v>
      </c>
      <c r="M312" s="16" t="s">
        <v>13</v>
      </c>
      <c r="N312" s="16" t="s">
        <v>13</v>
      </c>
      <c r="O312" s="16" t="s">
        <v>13</v>
      </c>
      <c r="P312" s="18">
        <v>34</v>
      </c>
      <c r="Q312" s="19">
        <f>SUM('[1]FY 2013-14'!I284:J284)</f>
        <v>319.15000000000003</v>
      </c>
      <c r="R312" s="19">
        <f>SUM('[1]FY 2013-14'!K284:L284)</f>
        <v>162.57</v>
      </c>
      <c r="S312" s="19">
        <f>SUM('[1]FY 2013-14'!M284:N284)</f>
        <v>27.639999999999997</v>
      </c>
      <c r="T312" s="19">
        <f>SUM('[1]FY 2013-14'!O284:P284)</f>
        <v>15.41</v>
      </c>
      <c r="U312" s="19">
        <f>SUM('[1]FY 2013-14'!Q284:R284)</f>
        <v>26.32</v>
      </c>
      <c r="V312" s="42">
        <f>SUM('[1]FY 2013-14'!S284:AA284)</f>
        <v>36.69</v>
      </c>
      <c r="W312" s="86">
        <f t="shared" si="37"/>
        <v>588</v>
      </c>
      <c r="X312" s="89">
        <f>'[1]FY 2013-14'!BA284</f>
        <v>1950</v>
      </c>
      <c r="Y312" s="86">
        <f t="shared" si="38"/>
        <v>2538</v>
      </c>
    </row>
    <row r="313" spans="1:48" ht="27" customHeight="1">
      <c r="A313" s="14" t="s">
        <v>15</v>
      </c>
      <c r="B313" s="15" t="s">
        <v>221</v>
      </c>
      <c r="C313" s="16" t="s">
        <v>646</v>
      </c>
      <c r="D313" s="16" t="s">
        <v>718</v>
      </c>
      <c r="E313" s="15">
        <v>522001</v>
      </c>
      <c r="F313" s="17">
        <v>63</v>
      </c>
      <c r="G313" s="17">
        <v>0</v>
      </c>
      <c r="H313" s="17">
        <v>0</v>
      </c>
      <c r="I313" s="17">
        <v>41</v>
      </c>
      <c r="J313" s="17">
        <v>0</v>
      </c>
      <c r="K313" s="17">
        <v>0</v>
      </c>
      <c r="L313" s="17">
        <v>0</v>
      </c>
      <c r="M313" s="16" t="s">
        <v>38</v>
      </c>
      <c r="N313" s="16" t="s">
        <v>38</v>
      </c>
      <c r="O313" s="16" t="s">
        <v>13</v>
      </c>
      <c r="P313" s="18">
        <v>63</v>
      </c>
      <c r="Q313" s="19">
        <f>SUM('[1]FY 2013-14'!I285:J285)</f>
        <v>591.1</v>
      </c>
      <c r="R313" s="19">
        <f>SUM('[1]FY 2013-14'!K285:L285)</f>
        <v>301.08999999999997</v>
      </c>
      <c r="S313" s="19">
        <f>SUM('[1]FY 2013-14'!M285:N285)</f>
        <v>51.080000000000005</v>
      </c>
      <c r="T313" s="19">
        <f>SUM('[1]FY 2013-14'!O285:P285)</f>
        <v>28.37</v>
      </c>
      <c r="U313" s="19">
        <f>SUM('[1]FY 2013-14'!Q285:R285)</f>
        <v>48.59</v>
      </c>
      <c r="V313" s="42">
        <f>SUM('[1]FY 2013-14'!S285:AA285)</f>
        <v>66.710000000000008</v>
      </c>
      <c r="W313" s="86">
        <f t="shared" si="37"/>
        <v>1087</v>
      </c>
      <c r="X313" s="89">
        <f>'[1]FY 2013-14'!BA285</f>
        <v>2165</v>
      </c>
      <c r="Y313" s="86">
        <f t="shared" si="38"/>
        <v>3252</v>
      </c>
    </row>
    <row r="314" spans="1:48" ht="27" customHeight="1">
      <c r="A314" s="14" t="s">
        <v>15</v>
      </c>
      <c r="B314" s="15" t="s">
        <v>222</v>
      </c>
      <c r="C314" s="16" t="s">
        <v>646</v>
      </c>
      <c r="D314" s="16" t="s">
        <v>719</v>
      </c>
      <c r="E314" s="15" t="s">
        <v>223</v>
      </c>
      <c r="F314" s="17">
        <v>44</v>
      </c>
      <c r="G314" s="17">
        <v>0</v>
      </c>
      <c r="H314" s="17">
        <v>0</v>
      </c>
      <c r="I314" s="17">
        <v>0</v>
      </c>
      <c r="J314" s="17">
        <v>191</v>
      </c>
      <c r="K314" s="17">
        <v>0</v>
      </c>
      <c r="L314" s="17">
        <v>0</v>
      </c>
      <c r="M314" s="16" t="s">
        <v>38</v>
      </c>
      <c r="N314" s="16" t="s">
        <v>38</v>
      </c>
      <c r="O314" s="16" t="s">
        <v>13</v>
      </c>
      <c r="P314" s="18">
        <v>44</v>
      </c>
      <c r="Q314" s="19">
        <f>SUM('[1]FY 2013-14'!I286:J286)</f>
        <v>416.21</v>
      </c>
      <c r="R314" s="19">
        <f>SUM('[1]FY 2013-14'!K286:L286)</f>
        <v>212.18</v>
      </c>
      <c r="S314" s="19">
        <f>SUM('[1]FY 2013-14'!M286:N286)</f>
        <v>37.57</v>
      </c>
      <c r="T314" s="19">
        <f>SUM('[1]FY 2013-14'!O286:P286)</f>
        <v>22.189999999999998</v>
      </c>
      <c r="U314" s="19">
        <f>SUM('[1]FY 2013-14'!Q286:R286)</f>
        <v>36.299999999999997</v>
      </c>
      <c r="V314" s="42">
        <f>SUM('[1]FY 2013-14'!S286:AA286)</f>
        <v>50.000000000000014</v>
      </c>
      <c r="W314" s="86">
        <f t="shared" si="37"/>
        <v>774</v>
      </c>
      <c r="X314" s="89">
        <f>'[1]FY 2013-14'!BA286</f>
        <v>7</v>
      </c>
      <c r="Y314" s="86">
        <f t="shared" si="38"/>
        <v>781</v>
      </c>
    </row>
    <row r="315" spans="1:48" ht="27" customHeight="1">
      <c r="A315" s="14" t="s">
        <v>15</v>
      </c>
      <c r="B315" s="15" t="s">
        <v>224</v>
      </c>
      <c r="C315" s="16" t="s">
        <v>640</v>
      </c>
      <c r="D315" s="16" t="s">
        <v>720</v>
      </c>
      <c r="E315" s="15">
        <v>989001</v>
      </c>
      <c r="F315" s="17">
        <v>97</v>
      </c>
      <c r="G315" s="17">
        <v>0</v>
      </c>
      <c r="H315" s="17">
        <v>0</v>
      </c>
      <c r="I315" s="17">
        <v>147</v>
      </c>
      <c r="J315" s="17">
        <v>0</v>
      </c>
      <c r="K315" s="17">
        <v>0</v>
      </c>
      <c r="L315" s="17">
        <v>0</v>
      </c>
      <c r="M315" s="16" t="s">
        <v>38</v>
      </c>
      <c r="N315" s="16" t="s">
        <v>38</v>
      </c>
      <c r="O315" s="16" t="s">
        <v>13</v>
      </c>
      <c r="P315" s="18">
        <v>97</v>
      </c>
      <c r="Q315" s="19">
        <f>SUM('[1]FY 2013-14'!I287:J287)</f>
        <v>909.86</v>
      </c>
      <c r="R315" s="19">
        <f>SUM('[1]FY 2013-14'!K287:L287)</f>
        <v>463.45000000000005</v>
      </c>
      <c r="S315" s="19">
        <f>SUM('[1]FY 2013-14'!M287:N287)</f>
        <v>78.52000000000001</v>
      </c>
      <c r="T315" s="19">
        <f>SUM('[1]FY 2013-14'!O287:P287)</f>
        <v>43.51</v>
      </c>
      <c r="U315" s="19">
        <f>SUM('[1]FY 2013-14'!Q287:R287)</f>
        <v>74.64</v>
      </c>
      <c r="V315" s="42">
        <f>SUM('[1]FY 2013-14'!S287:AA287)</f>
        <v>101.53</v>
      </c>
      <c r="W315" s="86">
        <f t="shared" si="37"/>
        <v>1672</v>
      </c>
      <c r="X315" s="89">
        <f>'[1]FY 2013-14'!BA287</f>
        <v>1985</v>
      </c>
      <c r="Y315" s="86">
        <f t="shared" si="38"/>
        <v>3657</v>
      </c>
    </row>
    <row r="316" spans="1:48" ht="27" customHeight="1">
      <c r="A316" s="14" t="s">
        <v>15</v>
      </c>
      <c r="B316" s="15" t="s">
        <v>225</v>
      </c>
      <c r="C316" s="16" t="s">
        <v>690</v>
      </c>
      <c r="D316" s="16" t="s">
        <v>721</v>
      </c>
      <c r="E316" s="15" t="s">
        <v>226</v>
      </c>
      <c r="F316" s="17">
        <v>213</v>
      </c>
      <c r="G316" s="17">
        <v>0</v>
      </c>
      <c r="H316" s="17">
        <v>0</v>
      </c>
      <c r="I316" s="17">
        <v>105</v>
      </c>
      <c r="J316" s="17">
        <v>0</v>
      </c>
      <c r="K316" s="17">
        <v>0</v>
      </c>
      <c r="L316" s="17">
        <v>0</v>
      </c>
      <c r="M316" s="16" t="s">
        <v>38</v>
      </c>
      <c r="N316" s="16" t="s">
        <v>38</v>
      </c>
      <c r="O316" s="16" t="s">
        <v>13</v>
      </c>
      <c r="P316" s="18">
        <v>213</v>
      </c>
      <c r="Q316" s="19">
        <f>SUM('[1]FY 2013-14'!I288:J288)</f>
        <v>1999.8400000000001</v>
      </c>
      <c r="R316" s="19">
        <f>SUM('[1]FY 2013-14'!K288:L288)</f>
        <v>1018.74</v>
      </c>
      <c r="S316" s="19">
        <f>SUM('[1]FY 2013-14'!M288:N288)</f>
        <v>173.48</v>
      </c>
      <c r="T316" s="19">
        <f>SUM('[1]FY 2013-14'!O288:P288)</f>
        <v>96.88000000000001</v>
      </c>
      <c r="U316" s="19">
        <f>SUM('[1]FY 2013-14'!Q288:R288)</f>
        <v>165.23</v>
      </c>
      <c r="V316" s="42">
        <f>SUM('[1]FY 2013-14'!S288:AA288)</f>
        <v>232.42</v>
      </c>
      <c r="W316" s="86">
        <f t="shared" si="37"/>
        <v>3687</v>
      </c>
      <c r="X316" s="89">
        <f>'[1]FY 2013-14'!BA288</f>
        <v>15009</v>
      </c>
      <c r="Y316" s="86">
        <f t="shared" si="38"/>
        <v>18696</v>
      </c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</row>
    <row r="317" spans="1:48" ht="27" customHeight="1">
      <c r="A317" s="14" t="s">
        <v>15</v>
      </c>
      <c r="B317" s="15" t="s">
        <v>227</v>
      </c>
      <c r="C317" s="16" t="s">
        <v>631</v>
      </c>
      <c r="D317" s="16" t="s">
        <v>722</v>
      </c>
      <c r="E317" s="15">
        <v>578001</v>
      </c>
      <c r="F317" s="17">
        <v>175</v>
      </c>
      <c r="G317" s="17">
        <v>0</v>
      </c>
      <c r="H317" s="17">
        <v>0</v>
      </c>
      <c r="I317" s="17">
        <v>0</v>
      </c>
      <c r="J317" s="17">
        <v>36</v>
      </c>
      <c r="K317" s="17">
        <v>0</v>
      </c>
      <c r="L317" s="17">
        <v>0</v>
      </c>
      <c r="M317" s="16" t="s">
        <v>38</v>
      </c>
      <c r="N317" s="16" t="s">
        <v>38</v>
      </c>
      <c r="O317" s="16" t="s">
        <v>13</v>
      </c>
      <c r="P317" s="18">
        <v>175</v>
      </c>
      <c r="Q317" s="19">
        <f>SUM('[1]FY 2013-14'!I289:J289)</f>
        <v>1641.8799999999999</v>
      </c>
      <c r="R317" s="19">
        <f>SUM('[1]FY 2013-14'!K289:L289)</f>
        <v>836.33</v>
      </c>
      <c r="S317" s="19">
        <f>SUM('[1]FY 2013-14'!M289:N289)</f>
        <v>141.85999999999999</v>
      </c>
      <c r="T317" s="19">
        <f>SUM('[1]FY 2013-14'!O289:P289)</f>
        <v>78.77</v>
      </c>
      <c r="U317" s="19">
        <f>SUM('[1]FY 2013-14'!Q289:R289)</f>
        <v>134.93</v>
      </c>
      <c r="V317" s="42">
        <f>SUM('[1]FY 2013-14'!S289:AA289)</f>
        <v>185.08999999999997</v>
      </c>
      <c r="W317" s="86">
        <f t="shared" ref="W317:W348" si="39">ROUND(SUM(Q317:V317),0)</f>
        <v>3019</v>
      </c>
      <c r="X317" s="89">
        <f>'[1]FY 2013-14'!BA289</f>
        <v>5739</v>
      </c>
      <c r="Y317" s="86">
        <f t="shared" ref="Y317:Y348" si="40">SUM(W317:X317)</f>
        <v>8758</v>
      </c>
    </row>
    <row r="318" spans="1:48" ht="27" customHeight="1">
      <c r="A318" s="14" t="s">
        <v>15</v>
      </c>
      <c r="B318" s="15" t="s">
        <v>228</v>
      </c>
      <c r="C318" s="16" t="s">
        <v>640</v>
      </c>
      <c r="D318" s="16" t="s">
        <v>229</v>
      </c>
      <c r="E318" s="15">
        <v>994001</v>
      </c>
      <c r="F318" s="17">
        <v>158</v>
      </c>
      <c r="G318" s="17">
        <v>0</v>
      </c>
      <c r="H318" s="17">
        <v>0</v>
      </c>
      <c r="I318" s="17">
        <v>39</v>
      </c>
      <c r="J318" s="17">
        <v>21</v>
      </c>
      <c r="K318" s="17">
        <v>0</v>
      </c>
      <c r="L318" s="17">
        <v>17</v>
      </c>
      <c r="M318" s="16" t="s">
        <v>38</v>
      </c>
      <c r="N318" s="16" t="s">
        <v>38</v>
      </c>
      <c r="O318" s="16" t="s">
        <v>13</v>
      </c>
      <c r="P318" s="18">
        <v>158</v>
      </c>
      <c r="Q318" s="19">
        <f>SUM('[1]FY 2013-14'!I290:J290)</f>
        <v>1482.88</v>
      </c>
      <c r="R318" s="19">
        <f>SUM('[1]FY 2013-14'!K290:L290)</f>
        <v>755.37</v>
      </c>
      <c r="S318" s="19">
        <f>SUM('[1]FY 2013-14'!M290:N290)</f>
        <v>128.36000000000001</v>
      </c>
      <c r="T318" s="19">
        <f>SUM('[1]FY 2013-14'!O290:P290)</f>
        <v>71.47</v>
      </c>
      <c r="U318" s="19">
        <f>SUM('[1]FY 2013-14'!Q290:R290)</f>
        <v>122.17</v>
      </c>
      <c r="V318" s="42">
        <f>SUM('[1]FY 2013-14'!S290:AA290)</f>
        <v>169.57999999999998</v>
      </c>
      <c r="W318" s="86">
        <f t="shared" si="39"/>
        <v>2730</v>
      </c>
      <c r="X318" s="89">
        <f>'[1]FY 2013-14'!BA290</f>
        <v>7981</v>
      </c>
      <c r="Y318" s="86">
        <f t="shared" si="40"/>
        <v>10711</v>
      </c>
    </row>
    <row r="319" spans="1:48" ht="27" customHeight="1">
      <c r="A319" s="14" t="s">
        <v>15</v>
      </c>
      <c r="B319" s="15" t="s">
        <v>230</v>
      </c>
      <c r="C319" s="16" t="s">
        <v>723</v>
      </c>
      <c r="D319" s="16" t="s">
        <v>724</v>
      </c>
      <c r="E319" s="15">
        <v>571001</v>
      </c>
      <c r="F319" s="17">
        <v>71</v>
      </c>
      <c r="G319" s="17">
        <v>0</v>
      </c>
      <c r="H319" s="17">
        <v>0</v>
      </c>
      <c r="I319" s="17">
        <v>23</v>
      </c>
      <c r="J319" s="17">
        <v>70</v>
      </c>
      <c r="K319" s="17">
        <v>0</v>
      </c>
      <c r="L319" s="17">
        <v>0</v>
      </c>
      <c r="M319" s="16" t="s">
        <v>13</v>
      </c>
      <c r="N319" s="16" t="s">
        <v>13</v>
      </c>
      <c r="O319" s="16" t="s">
        <v>13</v>
      </c>
      <c r="P319" s="18">
        <v>71</v>
      </c>
      <c r="Q319" s="19">
        <f>SUM('[1]FY 2013-14'!I291:J291)</f>
        <v>666.51</v>
      </c>
      <c r="R319" s="19">
        <f>SUM('[1]FY 2013-14'!K291:L291)</f>
        <v>339.52</v>
      </c>
      <c r="S319" s="19">
        <f>SUM('[1]FY 2013-14'!M291:N291)</f>
        <v>57.76</v>
      </c>
      <c r="T319" s="19">
        <f>SUM('[1]FY 2013-14'!O291:P291)</f>
        <v>32.22</v>
      </c>
      <c r="U319" s="19">
        <f>SUM('[1]FY 2013-14'!Q291:R291)</f>
        <v>55.01</v>
      </c>
      <c r="V319" s="42">
        <f>SUM('[1]FY 2013-14'!S291:AA291)</f>
        <v>76.950000000000031</v>
      </c>
      <c r="W319" s="86">
        <f t="shared" si="39"/>
        <v>1228</v>
      </c>
      <c r="X319" s="89">
        <f>'[1]FY 2013-14'!BA291</f>
        <v>4422</v>
      </c>
      <c r="Y319" s="86">
        <f t="shared" si="40"/>
        <v>5650</v>
      </c>
    </row>
    <row r="320" spans="1:48" ht="27" customHeight="1">
      <c r="A320" s="14" t="s">
        <v>15</v>
      </c>
      <c r="B320" s="15" t="s">
        <v>231</v>
      </c>
      <c r="C320" s="16" t="s">
        <v>725</v>
      </c>
      <c r="D320" s="16" t="s">
        <v>726</v>
      </c>
      <c r="E320" s="15">
        <v>623001</v>
      </c>
      <c r="F320" s="17">
        <v>30</v>
      </c>
      <c r="G320" s="17">
        <v>0</v>
      </c>
      <c r="H320" s="17">
        <v>0</v>
      </c>
      <c r="I320" s="17">
        <v>58</v>
      </c>
      <c r="J320" s="17">
        <v>10</v>
      </c>
      <c r="K320" s="17">
        <v>0</v>
      </c>
      <c r="L320" s="17">
        <v>0</v>
      </c>
      <c r="M320" s="16" t="s">
        <v>38</v>
      </c>
      <c r="N320" s="16" t="s">
        <v>38</v>
      </c>
      <c r="O320" s="16" t="s">
        <v>13</v>
      </c>
      <c r="P320" s="18">
        <v>30</v>
      </c>
      <c r="Q320" s="19">
        <f>SUM('[1]FY 2013-14'!I292:J292)</f>
        <v>281.91000000000003</v>
      </c>
      <c r="R320" s="19">
        <f>SUM('[1]FY 2013-14'!K292:L292)</f>
        <v>143.61000000000001</v>
      </c>
      <c r="S320" s="19">
        <f>SUM('[1]FY 2013-14'!M292:N292)</f>
        <v>24.57</v>
      </c>
      <c r="T320" s="19">
        <f>SUM('[1]FY 2013-14'!O292:P292)</f>
        <v>13.81</v>
      </c>
      <c r="U320" s="19">
        <f>SUM('[1]FY 2013-14'!Q292:R292)</f>
        <v>23.439999999999998</v>
      </c>
      <c r="V320" s="42">
        <f>SUM('[1]FY 2013-14'!S292:AA292)</f>
        <v>31.66</v>
      </c>
      <c r="W320" s="86">
        <f t="shared" si="39"/>
        <v>519</v>
      </c>
      <c r="X320" s="89">
        <f>'[1]FY 2013-14'!BA292</f>
        <v>11</v>
      </c>
      <c r="Y320" s="86">
        <f t="shared" si="40"/>
        <v>530</v>
      </c>
    </row>
    <row r="321" spans="1:48" ht="27" customHeight="1">
      <c r="A321" s="14" t="s">
        <v>15</v>
      </c>
      <c r="B321" s="15" t="s">
        <v>232</v>
      </c>
      <c r="C321" s="16" t="s">
        <v>669</v>
      </c>
      <c r="D321" s="16" t="s">
        <v>233</v>
      </c>
      <c r="E321" s="15">
        <v>619001</v>
      </c>
      <c r="F321" s="17">
        <v>91</v>
      </c>
      <c r="G321" s="17">
        <v>0</v>
      </c>
      <c r="H321" s="17">
        <v>0</v>
      </c>
      <c r="I321" s="17">
        <v>8</v>
      </c>
      <c r="J321" s="17">
        <v>63</v>
      </c>
      <c r="K321" s="17">
        <v>0</v>
      </c>
      <c r="L321" s="17">
        <v>0</v>
      </c>
      <c r="M321" s="16" t="s">
        <v>38</v>
      </c>
      <c r="N321" s="16" t="s">
        <v>38</v>
      </c>
      <c r="O321" s="16" t="s">
        <v>13</v>
      </c>
      <c r="P321" s="18">
        <v>91</v>
      </c>
      <c r="Q321" s="19">
        <f>SUM('[1]FY 2013-14'!I293:J293)</f>
        <v>858.21</v>
      </c>
      <c r="R321" s="19">
        <f>SUM('[1]FY 2013-14'!K293:L293)</f>
        <v>437.38</v>
      </c>
      <c r="S321" s="19">
        <f>SUM('[1]FY 2013-14'!M293:N293)</f>
        <v>76.260000000000005</v>
      </c>
      <c r="T321" s="19">
        <f>SUM('[1]FY 2013-14'!O293:P293)</f>
        <v>44.08</v>
      </c>
      <c r="U321" s="19">
        <f>SUM('[1]FY 2013-14'!Q293:R293)</f>
        <v>73.27000000000001</v>
      </c>
      <c r="V321" s="42">
        <f>SUM('[1]FY 2013-14'!S293:AA293)</f>
        <v>100.04</v>
      </c>
      <c r="W321" s="86">
        <f t="shared" si="39"/>
        <v>1589</v>
      </c>
      <c r="X321" s="89">
        <f>'[1]FY 2013-14'!BA293</f>
        <v>9</v>
      </c>
      <c r="Y321" s="86">
        <f t="shared" si="40"/>
        <v>1598</v>
      </c>
    </row>
    <row r="322" spans="1:48" ht="27" customHeight="1">
      <c r="A322" s="14" t="s">
        <v>15</v>
      </c>
      <c r="B322" s="15" t="s">
        <v>234</v>
      </c>
      <c r="C322" s="16" t="s">
        <v>678</v>
      </c>
      <c r="D322" s="16" t="s">
        <v>235</v>
      </c>
      <c r="E322" s="15">
        <v>538001</v>
      </c>
      <c r="F322" s="17">
        <v>157</v>
      </c>
      <c r="G322" s="17">
        <v>0</v>
      </c>
      <c r="H322" s="17">
        <v>0</v>
      </c>
      <c r="I322" s="17">
        <v>313</v>
      </c>
      <c r="J322" s="17">
        <v>93</v>
      </c>
      <c r="K322" s="17">
        <v>0</v>
      </c>
      <c r="L322" s="17">
        <v>0</v>
      </c>
      <c r="M322" s="16" t="s">
        <v>38</v>
      </c>
      <c r="N322" s="16" t="s">
        <v>38</v>
      </c>
      <c r="O322" s="16" t="s">
        <v>13</v>
      </c>
      <c r="P322" s="18">
        <v>157</v>
      </c>
      <c r="Q322" s="19">
        <f>SUM('[1]FY 2013-14'!I294:J294)</f>
        <v>1472.3</v>
      </c>
      <c r="R322" s="19">
        <f>SUM('[1]FY 2013-14'!K294:L294)</f>
        <v>749.91</v>
      </c>
      <c r="S322" s="19">
        <f>SUM('[1]FY 2013-14'!M294:N294)</f>
        <v>126.87</v>
      </c>
      <c r="T322" s="19">
        <f>SUM('[1]FY 2013-14'!O294:P294)</f>
        <v>70.16</v>
      </c>
      <c r="U322" s="19">
        <f>SUM('[1]FY 2013-14'!Q294:R294)</f>
        <v>120.56</v>
      </c>
      <c r="V322" s="42">
        <f>SUM('[1]FY 2013-14'!S294:AA294)</f>
        <v>162.48000000000002</v>
      </c>
      <c r="W322" s="86">
        <f t="shared" si="39"/>
        <v>2702</v>
      </c>
      <c r="X322" s="89">
        <f>'[1]FY 2013-14'!BA294</f>
        <v>1164</v>
      </c>
      <c r="Y322" s="86">
        <f t="shared" si="40"/>
        <v>3866</v>
      </c>
    </row>
    <row r="323" spans="1:48" ht="27" customHeight="1">
      <c r="A323" s="14" t="s">
        <v>15</v>
      </c>
      <c r="B323" s="15" t="s">
        <v>236</v>
      </c>
      <c r="C323" s="16" t="s">
        <v>669</v>
      </c>
      <c r="D323" s="16" t="s">
        <v>238</v>
      </c>
      <c r="E323" s="15" t="s">
        <v>237</v>
      </c>
      <c r="F323" s="17">
        <v>56</v>
      </c>
      <c r="G323" s="17">
        <v>0</v>
      </c>
      <c r="H323" s="17">
        <v>0</v>
      </c>
      <c r="I323" s="17">
        <v>156</v>
      </c>
      <c r="J323" s="17">
        <v>69</v>
      </c>
      <c r="K323" s="17">
        <v>0</v>
      </c>
      <c r="L323" s="17">
        <v>0</v>
      </c>
      <c r="M323" s="16" t="s">
        <v>38</v>
      </c>
      <c r="N323" s="16" t="s">
        <v>38</v>
      </c>
      <c r="O323" s="16" t="s">
        <v>13</v>
      </c>
      <c r="P323" s="18">
        <v>56</v>
      </c>
      <c r="Q323" s="19">
        <f>SUM('[1]FY 2013-14'!I295:J295)</f>
        <v>527.23</v>
      </c>
      <c r="R323" s="19">
        <f>SUM('[1]FY 2013-14'!K295:L295)</f>
        <v>268.64999999999998</v>
      </c>
      <c r="S323" s="19">
        <f>SUM('[1]FY 2013-14'!M295:N295)</f>
        <v>46.42</v>
      </c>
      <c r="T323" s="19">
        <f>SUM('[1]FY 2013-14'!O295:P295)</f>
        <v>26.490000000000002</v>
      </c>
      <c r="U323" s="19">
        <f>SUM('[1]FY 2013-14'!Q295:R295)</f>
        <v>44.45</v>
      </c>
      <c r="V323" s="42">
        <f>SUM('[1]FY 2013-14'!S295:AA295)</f>
        <v>68.319999999999979</v>
      </c>
      <c r="W323" s="86">
        <f t="shared" si="39"/>
        <v>982</v>
      </c>
      <c r="X323" s="89">
        <f>'[1]FY 2013-14'!BA295</f>
        <v>12034</v>
      </c>
      <c r="Y323" s="86">
        <f t="shared" si="40"/>
        <v>13016</v>
      </c>
    </row>
    <row r="324" spans="1:48" ht="27" customHeight="1">
      <c r="A324" s="14" t="s">
        <v>15</v>
      </c>
      <c r="B324" s="15" t="s">
        <v>239</v>
      </c>
      <c r="C324" s="16" t="s">
        <v>688</v>
      </c>
      <c r="D324" s="16" t="s">
        <v>240</v>
      </c>
      <c r="E324" s="15">
        <v>637001</v>
      </c>
      <c r="F324" s="17">
        <v>485</v>
      </c>
      <c r="G324" s="17">
        <v>0</v>
      </c>
      <c r="H324" s="17">
        <v>0</v>
      </c>
      <c r="I324" s="17">
        <v>58</v>
      </c>
      <c r="J324" s="17">
        <v>151</v>
      </c>
      <c r="K324" s="17">
        <v>0</v>
      </c>
      <c r="L324" s="17">
        <v>0</v>
      </c>
      <c r="M324" s="16" t="s">
        <v>38</v>
      </c>
      <c r="N324" s="16" t="s">
        <v>38</v>
      </c>
      <c r="O324" s="16" t="s">
        <v>13</v>
      </c>
      <c r="P324" s="18">
        <v>485</v>
      </c>
      <c r="Q324" s="19">
        <f>SUM('[1]FY 2013-14'!I296:J296)</f>
        <v>4551.7</v>
      </c>
      <c r="R324" s="19">
        <f>SUM('[1]FY 2013-14'!K296:L296)</f>
        <v>2318.59</v>
      </c>
      <c r="S324" s="19">
        <f>SUM('[1]FY 2013-14'!M296:N296)</f>
        <v>393.92</v>
      </c>
      <c r="T324" s="19">
        <f>SUM('[1]FY 2013-14'!O296:P296)</f>
        <v>219.23999999999998</v>
      </c>
      <c r="U324" s="19">
        <f>SUM('[1]FY 2013-14'!Q296:R296)</f>
        <v>374.89</v>
      </c>
      <c r="V324" s="42">
        <f>SUM('[1]FY 2013-14'!S296:AA296)</f>
        <v>519.62000000000012</v>
      </c>
      <c r="W324" s="86">
        <f t="shared" si="39"/>
        <v>8378</v>
      </c>
      <c r="X324" s="89">
        <f>'[1]FY 2013-14'!BA296</f>
        <v>23413</v>
      </c>
      <c r="Y324" s="86">
        <f t="shared" si="40"/>
        <v>31791</v>
      </c>
    </row>
    <row r="325" spans="1:48" ht="27" customHeight="1">
      <c r="A325" s="14" t="s">
        <v>15</v>
      </c>
      <c r="B325" s="15" t="s">
        <v>241</v>
      </c>
      <c r="C325" s="16" t="s">
        <v>727</v>
      </c>
      <c r="D325" s="16" t="s">
        <v>242</v>
      </c>
      <c r="E325" s="15">
        <v>992001</v>
      </c>
      <c r="F325" s="17">
        <v>276</v>
      </c>
      <c r="G325" s="17">
        <v>0</v>
      </c>
      <c r="H325" s="17">
        <v>0</v>
      </c>
      <c r="I325" s="17">
        <v>340</v>
      </c>
      <c r="J325" s="17">
        <v>67</v>
      </c>
      <c r="K325" s="17">
        <v>0</v>
      </c>
      <c r="L325" s="17">
        <v>0</v>
      </c>
      <c r="M325" s="16" t="s">
        <v>38</v>
      </c>
      <c r="N325" s="16" t="s">
        <v>38</v>
      </c>
      <c r="O325" s="16" t="s">
        <v>13</v>
      </c>
      <c r="P325" s="18">
        <v>276</v>
      </c>
      <c r="Q325" s="19">
        <f>SUM('[1]FY 2013-14'!I297:J297)</f>
        <v>2588.6600000000003</v>
      </c>
      <c r="R325" s="19">
        <f>SUM('[1]FY 2013-14'!K297:L297)</f>
        <v>1318.55</v>
      </c>
      <c r="S325" s="19">
        <f>SUM('[1]FY 2013-14'!M297:N297)</f>
        <v>223.27</v>
      </c>
      <c r="T325" s="19">
        <f>SUM('[1]FY 2013-14'!O297:P297)</f>
        <v>123.63999999999999</v>
      </c>
      <c r="U325" s="19">
        <f>SUM('[1]FY 2013-14'!Q297:R297)</f>
        <v>212.22</v>
      </c>
      <c r="V325" s="42">
        <f>SUM('[1]FY 2013-14'!S297:AA297)</f>
        <v>284.84000000000003</v>
      </c>
      <c r="W325" s="86">
        <f t="shared" si="39"/>
        <v>4751</v>
      </c>
      <c r="X325" s="89">
        <f>'[1]FY 2013-14'!BA297</f>
        <v>2</v>
      </c>
      <c r="Y325" s="86">
        <f t="shared" si="40"/>
        <v>4753</v>
      </c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</row>
    <row r="326" spans="1:48" ht="27" customHeight="1">
      <c r="A326" s="14" t="s">
        <v>15</v>
      </c>
      <c r="B326" s="15" t="s">
        <v>243</v>
      </c>
      <c r="C326" s="16" t="s">
        <v>654</v>
      </c>
      <c r="D326" s="16" t="s">
        <v>244</v>
      </c>
      <c r="E326" s="15">
        <v>986001</v>
      </c>
      <c r="F326" s="17">
        <v>256</v>
      </c>
      <c r="G326" s="17">
        <v>0</v>
      </c>
      <c r="H326" s="17">
        <v>0</v>
      </c>
      <c r="I326" s="17">
        <v>61</v>
      </c>
      <c r="J326" s="17">
        <v>38</v>
      </c>
      <c r="K326" s="17">
        <v>0</v>
      </c>
      <c r="L326" s="17">
        <v>37</v>
      </c>
      <c r="M326" s="16" t="s">
        <v>38</v>
      </c>
      <c r="N326" s="16" t="s">
        <v>38</v>
      </c>
      <c r="O326" s="16" t="s">
        <v>13</v>
      </c>
      <c r="P326" s="18">
        <v>256</v>
      </c>
      <c r="Q326" s="19">
        <f>SUM('[1]FY 2013-14'!I298:J298)</f>
        <v>2402.42</v>
      </c>
      <c r="R326" s="19">
        <f>SUM('[1]FY 2013-14'!K298:L298)</f>
        <v>1223.76</v>
      </c>
      <c r="S326" s="19">
        <f>SUM('[1]FY 2013-14'!M298:N298)</f>
        <v>207.85</v>
      </c>
      <c r="T326" s="19">
        <f>SUM('[1]FY 2013-14'!O298:P298)</f>
        <v>115.63</v>
      </c>
      <c r="U326" s="19">
        <f>SUM('[1]FY 2013-14'!Q298:R298)</f>
        <v>197.78</v>
      </c>
      <c r="V326" s="42">
        <f>SUM('[1]FY 2013-14'!S298:AA298)</f>
        <v>266.09000000000003</v>
      </c>
      <c r="W326" s="86">
        <f t="shared" si="39"/>
        <v>4414</v>
      </c>
      <c r="X326" s="89">
        <f>'[1]FY 2013-14'!BA298</f>
        <v>224</v>
      </c>
      <c r="Y326" s="86">
        <f t="shared" si="40"/>
        <v>4638</v>
      </c>
    </row>
    <row r="327" spans="1:48" ht="27" customHeight="1">
      <c r="A327" s="14" t="s">
        <v>15</v>
      </c>
      <c r="B327" s="15" t="s">
        <v>245</v>
      </c>
      <c r="C327" s="16" t="s">
        <v>642</v>
      </c>
      <c r="D327" s="16" t="s">
        <v>246</v>
      </c>
      <c r="E327" s="15">
        <v>579001</v>
      </c>
      <c r="F327" s="17">
        <v>524</v>
      </c>
      <c r="G327" s="17">
        <v>0</v>
      </c>
      <c r="H327" s="17">
        <v>0</v>
      </c>
      <c r="I327" s="17">
        <v>130</v>
      </c>
      <c r="J327" s="17">
        <v>61</v>
      </c>
      <c r="K327" s="17">
        <v>0</v>
      </c>
      <c r="L327" s="17">
        <v>0</v>
      </c>
      <c r="M327" s="16" t="s">
        <v>38</v>
      </c>
      <c r="N327" s="16" t="s">
        <v>38</v>
      </c>
      <c r="O327" s="16" t="s">
        <v>13</v>
      </c>
      <c r="P327" s="18">
        <v>524</v>
      </c>
      <c r="Q327" s="19">
        <f>SUM('[1]FY 2013-14'!I299:J299)</f>
        <v>4914.4399999999996</v>
      </c>
      <c r="R327" s="19">
        <f>SUM('[1]FY 2013-14'!K299:L299)</f>
        <v>2503.19</v>
      </c>
      <c r="S327" s="19">
        <f>SUM('[1]FY 2013-14'!M299:N299)</f>
        <v>423.75</v>
      </c>
      <c r="T327" s="19">
        <f>SUM('[1]FY 2013-14'!O299:P299)</f>
        <v>234.56</v>
      </c>
      <c r="U327" s="19">
        <f>SUM('[1]FY 2013-14'!Q299:R299)</f>
        <v>402.73</v>
      </c>
      <c r="V327" s="42">
        <f>SUM('[1]FY 2013-14'!S299:AA299)</f>
        <v>540.44000000000017</v>
      </c>
      <c r="W327" s="86">
        <f t="shared" si="39"/>
        <v>9019</v>
      </c>
      <c r="X327" s="89">
        <f>'[1]FY 2013-14'!BA299</f>
        <v>2</v>
      </c>
      <c r="Y327" s="86">
        <f t="shared" si="40"/>
        <v>9021</v>
      </c>
    </row>
    <row r="328" spans="1:48" ht="27" customHeight="1">
      <c r="A328" s="14" t="s">
        <v>15</v>
      </c>
      <c r="B328" s="15" t="s">
        <v>247</v>
      </c>
      <c r="C328" s="16" t="s">
        <v>631</v>
      </c>
      <c r="D328" s="16" t="s">
        <v>728</v>
      </c>
      <c r="E328" s="15">
        <v>705001</v>
      </c>
      <c r="F328" s="17">
        <v>144</v>
      </c>
      <c r="G328" s="17">
        <v>0</v>
      </c>
      <c r="H328" s="17">
        <v>0</v>
      </c>
      <c r="I328" s="17">
        <v>32</v>
      </c>
      <c r="J328" s="17">
        <v>43</v>
      </c>
      <c r="K328" s="17">
        <v>0</v>
      </c>
      <c r="L328" s="17">
        <v>0</v>
      </c>
      <c r="M328" s="16" t="s">
        <v>38</v>
      </c>
      <c r="N328" s="16" t="s">
        <v>38</v>
      </c>
      <c r="O328" s="16" t="s">
        <v>13</v>
      </c>
      <c r="P328" s="18">
        <v>144</v>
      </c>
      <c r="Q328" s="19">
        <f>SUM('[1]FY 2013-14'!I300:J300)</f>
        <v>1351.05</v>
      </c>
      <c r="R328" s="19">
        <f>SUM('[1]FY 2013-14'!K300:L300)</f>
        <v>688.19</v>
      </c>
      <c r="S328" s="19">
        <f>SUM('[1]FY 2013-14'!M300:N300)</f>
        <v>116.74000000000001</v>
      </c>
      <c r="T328" s="19">
        <f>SUM('[1]FY 2013-14'!O300:P300)</f>
        <v>64.820000000000007</v>
      </c>
      <c r="U328" s="19">
        <f>SUM('[1]FY 2013-14'!Q300:R300)</f>
        <v>111.03</v>
      </c>
      <c r="V328" s="42">
        <f>SUM('[1]FY 2013-14'!S300:AA300)</f>
        <v>149.19999999999999</v>
      </c>
      <c r="W328" s="86">
        <f t="shared" si="39"/>
        <v>2481</v>
      </c>
      <c r="X328" s="89">
        <f>'[1]FY 2013-14'!BA300</f>
        <v>1</v>
      </c>
      <c r="Y328" s="86">
        <f t="shared" si="40"/>
        <v>2482</v>
      </c>
    </row>
    <row r="329" spans="1:48" ht="27" customHeight="1">
      <c r="A329" s="14" t="s">
        <v>15</v>
      </c>
      <c r="B329" s="15" t="s">
        <v>248</v>
      </c>
      <c r="C329" s="16" t="s">
        <v>646</v>
      </c>
      <c r="D329" s="16" t="s">
        <v>249</v>
      </c>
      <c r="E329" s="15">
        <v>631001</v>
      </c>
      <c r="F329" s="17">
        <v>218</v>
      </c>
      <c r="G329" s="17">
        <v>0</v>
      </c>
      <c r="H329" s="17">
        <v>0</v>
      </c>
      <c r="I329" s="17">
        <v>15</v>
      </c>
      <c r="J329" s="17">
        <v>15</v>
      </c>
      <c r="K329" s="17">
        <v>0</v>
      </c>
      <c r="L329" s="17">
        <v>0</v>
      </c>
      <c r="M329" s="16" t="s">
        <v>38</v>
      </c>
      <c r="N329" s="16" t="s">
        <v>38</v>
      </c>
      <c r="O329" s="16" t="s">
        <v>13</v>
      </c>
      <c r="P329" s="18">
        <v>218</v>
      </c>
      <c r="Q329" s="19">
        <f>SUM('[1]FY 2013-14'!I301:J301)</f>
        <v>2046.53</v>
      </c>
      <c r="R329" s="19">
        <f>SUM('[1]FY 2013-14'!K301:L301)</f>
        <v>1042.51</v>
      </c>
      <c r="S329" s="19">
        <f>SUM('[1]FY 2013-14'!M301:N301)</f>
        <v>177.39999999999998</v>
      </c>
      <c r="T329" s="19">
        <f>SUM('[1]FY 2013-14'!O301:P301)</f>
        <v>98.97</v>
      </c>
      <c r="U329" s="19">
        <f>SUM('[1]FY 2013-14'!Q301:R301)</f>
        <v>168.93</v>
      </c>
      <c r="V329" s="42">
        <f>SUM('[1]FY 2013-14'!S301:AA301)</f>
        <v>236.58</v>
      </c>
      <c r="W329" s="86">
        <f t="shared" si="39"/>
        <v>3771</v>
      </c>
      <c r="X329" s="89">
        <f>'[1]FY 2013-14'!BA301</f>
        <v>13906</v>
      </c>
      <c r="Y329" s="86">
        <f t="shared" si="40"/>
        <v>17677</v>
      </c>
    </row>
    <row r="330" spans="1:48" ht="27" customHeight="1">
      <c r="A330" s="14" t="s">
        <v>15</v>
      </c>
      <c r="B330" s="15" t="s">
        <v>250</v>
      </c>
      <c r="C330" s="16" t="s">
        <v>631</v>
      </c>
      <c r="D330" s="16" t="s">
        <v>251</v>
      </c>
      <c r="E330" s="15">
        <v>988001</v>
      </c>
      <c r="F330" s="17">
        <v>157</v>
      </c>
      <c r="G330" s="17">
        <v>0</v>
      </c>
      <c r="H330" s="17">
        <v>0</v>
      </c>
      <c r="I330" s="17">
        <v>32</v>
      </c>
      <c r="J330" s="17">
        <v>9</v>
      </c>
      <c r="K330" s="17">
        <v>0</v>
      </c>
      <c r="L330" s="17">
        <v>0</v>
      </c>
      <c r="M330" s="16" t="s">
        <v>38</v>
      </c>
      <c r="N330" s="16" t="s">
        <v>38</v>
      </c>
      <c r="O330" s="16" t="s">
        <v>13</v>
      </c>
      <c r="P330" s="18">
        <v>157</v>
      </c>
      <c r="Q330" s="19">
        <f>SUM('[1]FY 2013-14'!I302:J302)</f>
        <v>1473.3</v>
      </c>
      <c r="R330" s="19">
        <f>SUM('[1]FY 2013-14'!K302:L302)</f>
        <v>750.48</v>
      </c>
      <c r="S330" s="19">
        <f>SUM('[1]FY 2013-14'!M302:N302)</f>
        <v>127.43</v>
      </c>
      <c r="T330" s="19">
        <f>SUM('[1]FY 2013-14'!O302:P302)</f>
        <v>70.86</v>
      </c>
      <c r="U330" s="19">
        <f>SUM('[1]FY 2013-14'!Q302:R302)</f>
        <v>121.26</v>
      </c>
      <c r="V330" s="42">
        <f>SUM('[1]FY 2013-14'!S302:AA302)</f>
        <v>167.48000000000002</v>
      </c>
      <c r="W330" s="86">
        <f t="shared" si="39"/>
        <v>2711</v>
      </c>
      <c r="X330" s="89">
        <f>'[1]FY 2013-14'!BA302</f>
        <v>6760</v>
      </c>
      <c r="Y330" s="86">
        <f t="shared" si="40"/>
        <v>9471</v>
      </c>
    </row>
    <row r="331" spans="1:48" ht="27" customHeight="1">
      <c r="A331" s="14" t="s">
        <v>15</v>
      </c>
      <c r="B331" s="15" t="s">
        <v>252</v>
      </c>
      <c r="C331" s="16" t="s">
        <v>729</v>
      </c>
      <c r="D331" s="16" t="s">
        <v>253</v>
      </c>
      <c r="E331" s="15">
        <v>990001</v>
      </c>
      <c r="F331" s="17">
        <v>46</v>
      </c>
      <c r="G331" s="17">
        <v>0</v>
      </c>
      <c r="H331" s="17">
        <v>0</v>
      </c>
      <c r="I331" s="17">
        <v>5</v>
      </c>
      <c r="J331" s="17">
        <v>6</v>
      </c>
      <c r="K331" s="17">
        <v>0</v>
      </c>
      <c r="L331" s="17">
        <v>12</v>
      </c>
      <c r="M331" s="16" t="s">
        <v>13</v>
      </c>
      <c r="N331" s="16" t="s">
        <v>13</v>
      </c>
      <c r="O331" s="16" t="s">
        <v>13</v>
      </c>
      <c r="P331" s="18">
        <v>46</v>
      </c>
      <c r="Q331" s="19">
        <f>SUM('[1]FY 2013-14'!I303:J303)</f>
        <v>431.68</v>
      </c>
      <c r="R331" s="19">
        <f>SUM('[1]FY 2013-14'!K303:L303)</f>
        <v>219.89</v>
      </c>
      <c r="S331" s="19">
        <f>SUM('[1]FY 2013-14'!M303:N303)</f>
        <v>37.340000000000003</v>
      </c>
      <c r="T331" s="19">
        <f>SUM('[1]FY 2013-14'!O303:P303)</f>
        <v>20.78</v>
      </c>
      <c r="U331" s="19">
        <f>SUM('[1]FY 2013-14'!Q303:R303)</f>
        <v>35.54</v>
      </c>
      <c r="V331" s="42">
        <f>SUM('[1]FY 2013-14'!S303:AA303)</f>
        <v>49.15</v>
      </c>
      <c r="W331" s="86">
        <f t="shared" si="39"/>
        <v>794</v>
      </c>
      <c r="X331" s="89">
        <f>'[1]FY 2013-14'!BA303</f>
        <v>2080</v>
      </c>
      <c r="Y331" s="86">
        <f t="shared" si="40"/>
        <v>2874</v>
      </c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</row>
    <row r="332" spans="1:48" ht="27" customHeight="1">
      <c r="A332" s="14" t="s">
        <v>15</v>
      </c>
      <c r="B332" s="15" t="s">
        <v>254</v>
      </c>
      <c r="C332" s="16" t="s">
        <v>640</v>
      </c>
      <c r="D332" s="16" t="s">
        <v>730</v>
      </c>
      <c r="E332" s="15">
        <v>522002</v>
      </c>
      <c r="F332" s="17">
        <v>20</v>
      </c>
      <c r="G332" s="17">
        <v>0</v>
      </c>
      <c r="H332" s="17">
        <v>0</v>
      </c>
      <c r="I332" s="17">
        <v>93</v>
      </c>
      <c r="J332" s="17">
        <v>50</v>
      </c>
      <c r="K332" s="17">
        <v>0</v>
      </c>
      <c r="L332" s="17">
        <v>0</v>
      </c>
      <c r="M332" s="16" t="s">
        <v>13</v>
      </c>
      <c r="N332" s="16" t="s">
        <v>13</v>
      </c>
      <c r="O332" s="16" t="s">
        <v>13</v>
      </c>
      <c r="P332" s="18">
        <v>20</v>
      </c>
      <c r="Q332" s="19">
        <f>SUM('[1]FY 2013-14'!I304:J304)</f>
        <v>187.65</v>
      </c>
      <c r="R332" s="19">
        <f>SUM('[1]FY 2013-14'!K304:L304)</f>
        <v>95.58</v>
      </c>
      <c r="S332" s="19">
        <f>SUM('[1]FY 2013-14'!M304:N304)</f>
        <v>16.21</v>
      </c>
      <c r="T332" s="19">
        <f>SUM('[1]FY 2013-14'!O304:P304)</f>
        <v>9</v>
      </c>
      <c r="U332" s="19">
        <f>SUM('[1]FY 2013-14'!Q304:R304)</f>
        <v>15.42</v>
      </c>
      <c r="V332" s="42">
        <f>SUM('[1]FY 2013-14'!S304:AA304)</f>
        <v>21.149999999999995</v>
      </c>
      <c r="W332" s="86">
        <f t="shared" si="39"/>
        <v>345</v>
      </c>
      <c r="X332" s="89">
        <f>'[1]FY 2013-14'!BA304</f>
        <v>654</v>
      </c>
      <c r="Y332" s="86">
        <f t="shared" si="40"/>
        <v>999</v>
      </c>
    </row>
    <row r="333" spans="1:48" ht="27" customHeight="1">
      <c r="A333" s="14" t="s">
        <v>15</v>
      </c>
      <c r="B333" s="15" t="s">
        <v>257</v>
      </c>
      <c r="C333" s="16" t="s">
        <v>631</v>
      </c>
      <c r="D333" s="16" t="s">
        <v>21</v>
      </c>
      <c r="E333" s="15">
        <v>674001</v>
      </c>
      <c r="F333" s="17">
        <v>65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6" t="s">
        <v>13</v>
      </c>
      <c r="N333" s="16" t="s">
        <v>13</v>
      </c>
      <c r="O333" s="16" t="s">
        <v>13</v>
      </c>
      <c r="P333" s="18">
        <v>65</v>
      </c>
      <c r="Q333" s="19">
        <f>SUM('[1]FY 2013-14'!I305:J305)</f>
        <v>609.55000000000007</v>
      </c>
      <c r="R333" s="19">
        <f>SUM('[1]FY 2013-14'!K305:L305)</f>
        <v>310.47000000000003</v>
      </c>
      <c r="S333" s="19">
        <f>SUM('[1]FY 2013-14'!M305:N305)</f>
        <v>52.53</v>
      </c>
      <c r="T333" s="19">
        <f>SUM('[1]FY 2013-14'!O305:P305)</f>
        <v>29.05</v>
      </c>
      <c r="U333" s="19">
        <f>SUM('[1]FY 2013-14'!Q305:R305)</f>
        <v>49.919999999999995</v>
      </c>
      <c r="V333" s="42">
        <f>SUM('[1]FY 2013-14'!S305:AA305)</f>
        <v>67.28</v>
      </c>
      <c r="W333" s="86">
        <f t="shared" si="39"/>
        <v>1119</v>
      </c>
      <c r="X333" s="89">
        <f>'[1]FY 2013-14'!BA305</f>
        <v>496</v>
      </c>
      <c r="Y333" s="86">
        <f t="shared" si="40"/>
        <v>1615</v>
      </c>
    </row>
    <row r="334" spans="1:48" ht="27" customHeight="1">
      <c r="A334" s="14" t="s">
        <v>15</v>
      </c>
      <c r="B334" s="15" t="s">
        <v>258</v>
      </c>
      <c r="C334" s="16" t="s">
        <v>731</v>
      </c>
      <c r="D334" s="16" t="s">
        <v>31</v>
      </c>
      <c r="E334" s="15">
        <v>636002</v>
      </c>
      <c r="F334" s="17">
        <v>142</v>
      </c>
      <c r="G334" s="17">
        <v>0</v>
      </c>
      <c r="H334" s="17">
        <v>0</v>
      </c>
      <c r="I334" s="17">
        <v>55</v>
      </c>
      <c r="J334" s="17">
        <v>33</v>
      </c>
      <c r="K334" s="17">
        <v>0</v>
      </c>
      <c r="L334" s="17">
        <v>0</v>
      </c>
      <c r="M334" s="16" t="s">
        <v>13</v>
      </c>
      <c r="N334" s="16" t="s">
        <v>13</v>
      </c>
      <c r="O334" s="16" t="s">
        <v>13</v>
      </c>
      <c r="P334" s="18">
        <v>142</v>
      </c>
      <c r="Q334" s="19">
        <f>SUM('[1]FY 2013-14'!I306:J306)</f>
        <v>1332.47</v>
      </c>
      <c r="R334" s="19">
        <f>SUM('[1]FY 2013-14'!K306:L306)</f>
        <v>678.74</v>
      </c>
      <c r="S334" s="19">
        <f>SUM('[1]FY 2013-14'!M306:N306)</f>
        <v>115.22</v>
      </c>
      <c r="T334" s="19">
        <f>SUM('[1]FY 2013-14'!O306:P306)</f>
        <v>64.06</v>
      </c>
      <c r="U334" s="19">
        <f>SUM('[1]FY 2013-14'!Q306:R306)</f>
        <v>109.63</v>
      </c>
      <c r="V334" s="42">
        <f>SUM('[1]FY 2013-14'!S306:AA306)</f>
        <v>151.19</v>
      </c>
      <c r="W334" s="86">
        <f t="shared" si="39"/>
        <v>2451</v>
      </c>
      <c r="X334" s="89">
        <f>'[1]FY 2013-14'!BA306</f>
        <v>5800</v>
      </c>
      <c r="Y334" s="86">
        <f t="shared" si="40"/>
        <v>8251</v>
      </c>
    </row>
    <row r="335" spans="1:48" ht="27" customHeight="1">
      <c r="A335" s="14" t="s">
        <v>15</v>
      </c>
      <c r="B335" s="15" t="s">
        <v>255</v>
      </c>
      <c r="C335" s="16" t="s">
        <v>640</v>
      </c>
      <c r="D335" s="16" t="s">
        <v>732</v>
      </c>
      <c r="E335" s="15">
        <v>621001</v>
      </c>
      <c r="F335" s="17">
        <v>29</v>
      </c>
      <c r="G335" s="17">
        <v>0</v>
      </c>
      <c r="H335" s="17">
        <v>0</v>
      </c>
      <c r="I335" s="17">
        <v>84</v>
      </c>
      <c r="J335" s="17">
        <v>11</v>
      </c>
      <c r="K335" s="17">
        <v>0</v>
      </c>
      <c r="L335" s="17">
        <v>0</v>
      </c>
      <c r="M335" s="16" t="s">
        <v>13</v>
      </c>
      <c r="N335" s="16" t="s">
        <v>13</v>
      </c>
      <c r="O335" s="16" t="s">
        <v>13</v>
      </c>
      <c r="P335" s="18">
        <v>29</v>
      </c>
      <c r="Q335" s="19">
        <f>SUM('[1]FY 2013-14'!I307:J307)</f>
        <v>271.91000000000003</v>
      </c>
      <c r="R335" s="19">
        <f>SUM('[1]FY 2013-14'!K307:L307)</f>
        <v>138.5</v>
      </c>
      <c r="S335" s="19">
        <f>SUM('[1]FY 2013-14'!M307:N307)</f>
        <v>23.41</v>
      </c>
      <c r="T335" s="19">
        <f>SUM('[1]FY 2013-14'!O307:P307)</f>
        <v>12.930000000000001</v>
      </c>
      <c r="U335" s="19">
        <f>SUM('[1]FY 2013-14'!Q307:R307)</f>
        <v>22.25</v>
      </c>
      <c r="V335" s="42">
        <f>SUM('[1]FY 2013-14'!S307:AA307)</f>
        <v>29.819999999999993</v>
      </c>
      <c r="W335" s="86">
        <f t="shared" si="39"/>
        <v>499</v>
      </c>
      <c r="X335" s="89">
        <f>'[1]FY 2013-14'!BA307</f>
        <v>1</v>
      </c>
      <c r="Y335" s="86">
        <f t="shared" si="40"/>
        <v>500</v>
      </c>
    </row>
    <row r="336" spans="1:48" ht="27" customHeight="1">
      <c r="A336" s="14" t="s">
        <v>15</v>
      </c>
      <c r="B336" s="15" t="s">
        <v>256</v>
      </c>
      <c r="C336" s="16" t="s">
        <v>656</v>
      </c>
      <c r="D336" s="16" t="s">
        <v>25</v>
      </c>
      <c r="E336" s="15">
        <v>664001</v>
      </c>
      <c r="F336" s="17">
        <v>162</v>
      </c>
      <c r="G336" s="17">
        <v>1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6" t="s">
        <v>13</v>
      </c>
      <c r="N336" s="16" t="s">
        <v>13</v>
      </c>
      <c r="O336" s="16" t="s">
        <v>13</v>
      </c>
      <c r="P336" s="18">
        <v>162</v>
      </c>
      <c r="Q336" s="19">
        <f>SUM('[1]FY 2013-14'!I308:J308)</f>
        <v>1519.51</v>
      </c>
      <c r="R336" s="19">
        <f>SUM('[1]FY 2013-14'!K308:L308)</f>
        <v>773.97</v>
      </c>
      <c r="S336" s="19">
        <f>SUM('[1]FY 2013-14'!M308:N308)</f>
        <v>131.09</v>
      </c>
      <c r="T336" s="19">
        <f>SUM('[1]FY 2013-14'!O308:P308)</f>
        <v>72.62</v>
      </c>
      <c r="U336" s="19">
        <f>SUM('[1]FY 2013-14'!Q308:R308)</f>
        <v>124.62</v>
      </c>
      <c r="V336" s="42">
        <f>SUM('[1]FY 2013-14'!S308:AA308)</f>
        <v>169.26</v>
      </c>
      <c r="W336" s="86">
        <f t="shared" si="39"/>
        <v>2791</v>
      </c>
      <c r="X336" s="89">
        <f>'[1]FY 2013-14'!BA308</f>
        <v>3005</v>
      </c>
      <c r="Y336" s="86">
        <f t="shared" si="40"/>
        <v>5796</v>
      </c>
    </row>
    <row r="337" spans="1:25" ht="27" customHeight="1">
      <c r="A337" s="14" t="s">
        <v>15</v>
      </c>
      <c r="B337" s="15" t="s">
        <v>259</v>
      </c>
      <c r="C337" s="16" t="s">
        <v>733</v>
      </c>
      <c r="D337" s="16" t="s">
        <v>19</v>
      </c>
      <c r="E337" s="15">
        <v>656001</v>
      </c>
      <c r="F337" s="17">
        <v>139</v>
      </c>
      <c r="G337" s="17">
        <v>0</v>
      </c>
      <c r="H337" s="17">
        <v>0</v>
      </c>
      <c r="I337" s="17">
        <v>8</v>
      </c>
      <c r="J337" s="17">
        <v>0</v>
      </c>
      <c r="K337" s="17">
        <v>0</v>
      </c>
      <c r="L337" s="17">
        <v>0</v>
      </c>
      <c r="M337" s="16" t="s">
        <v>13</v>
      </c>
      <c r="N337" s="16" t="s">
        <v>13</v>
      </c>
      <c r="O337" s="16" t="s">
        <v>13</v>
      </c>
      <c r="P337" s="18">
        <v>139</v>
      </c>
      <c r="Q337" s="19">
        <f>SUM('[1]FY 2013-14'!I309:J309)</f>
        <v>1304.1099999999999</v>
      </c>
      <c r="R337" s="19">
        <f>SUM('[1]FY 2013-14'!K309:L309)</f>
        <v>664.28000000000009</v>
      </c>
      <c r="S337" s="19">
        <f>SUM('[1]FY 2013-14'!M309:N309)</f>
        <v>112.68</v>
      </c>
      <c r="T337" s="19">
        <f>SUM('[1]FY 2013-14'!O309:P309)</f>
        <v>62.55</v>
      </c>
      <c r="U337" s="19">
        <f>SUM('[1]FY 2013-14'!Q309:R309)</f>
        <v>107.17</v>
      </c>
      <c r="V337" s="42">
        <f>SUM('[1]FY 2013-14'!S309:AA309)</f>
        <v>146.92999999999998</v>
      </c>
      <c r="W337" s="86">
        <f t="shared" si="39"/>
        <v>2398</v>
      </c>
      <c r="X337" s="89">
        <f>'[1]FY 2013-14'!BA309</f>
        <v>4479</v>
      </c>
      <c r="Y337" s="86">
        <f t="shared" si="40"/>
        <v>6877</v>
      </c>
    </row>
    <row r="338" spans="1:25" ht="27" customHeight="1">
      <c r="A338" s="14" t="s">
        <v>15</v>
      </c>
      <c r="B338" s="15" t="s">
        <v>260</v>
      </c>
      <c r="C338" s="16" t="s">
        <v>640</v>
      </c>
      <c r="D338" s="16" t="s">
        <v>27</v>
      </c>
      <c r="E338" s="15">
        <v>710001</v>
      </c>
      <c r="F338" s="17">
        <v>54</v>
      </c>
      <c r="G338" s="17">
        <v>0</v>
      </c>
      <c r="H338" s="17">
        <v>0</v>
      </c>
      <c r="I338" s="17">
        <v>38</v>
      </c>
      <c r="J338" s="17">
        <v>0</v>
      </c>
      <c r="K338" s="17">
        <v>0</v>
      </c>
      <c r="L338" s="17">
        <v>0</v>
      </c>
      <c r="M338" s="16" t="s">
        <v>13</v>
      </c>
      <c r="N338" s="16" t="s">
        <v>13</v>
      </c>
      <c r="O338" s="16" t="s">
        <v>13</v>
      </c>
      <c r="P338" s="18">
        <v>54</v>
      </c>
      <c r="Q338" s="19">
        <f>SUM('[1]FY 2013-14'!I310:J310)</f>
        <v>506.32</v>
      </c>
      <c r="R338" s="19">
        <f>SUM('[1]FY 2013-14'!K310:L310)</f>
        <v>257.89</v>
      </c>
      <c r="S338" s="19">
        <f>SUM('[1]FY 2013-14'!M310:N310)</f>
        <v>43.6</v>
      </c>
      <c r="T338" s="19">
        <f>SUM('[1]FY 2013-14'!O310:P310)</f>
        <v>24.080000000000002</v>
      </c>
      <c r="U338" s="19">
        <f>SUM('[1]FY 2013-14'!Q310:R310)</f>
        <v>41.42</v>
      </c>
      <c r="V338" s="42">
        <f>SUM('[1]FY 2013-14'!S310:AA310)</f>
        <v>55.53</v>
      </c>
      <c r="W338" s="86">
        <f t="shared" si="39"/>
        <v>929</v>
      </c>
      <c r="X338" s="89">
        <f>'[1]FY 2013-14'!BA310</f>
        <v>14</v>
      </c>
      <c r="Y338" s="86">
        <f t="shared" si="40"/>
        <v>943</v>
      </c>
    </row>
    <row r="339" spans="1:25" ht="27" customHeight="1">
      <c r="A339" s="14" t="s">
        <v>15</v>
      </c>
      <c r="B339" s="15" t="s">
        <v>734</v>
      </c>
      <c r="C339" s="16" t="s">
        <v>682</v>
      </c>
      <c r="D339" s="16" t="s">
        <v>735</v>
      </c>
      <c r="E339" s="15">
        <v>962001</v>
      </c>
      <c r="F339" s="17">
        <v>22</v>
      </c>
      <c r="G339" s="17">
        <v>0</v>
      </c>
      <c r="H339" s="17">
        <v>0</v>
      </c>
      <c r="I339" s="17">
        <v>3</v>
      </c>
      <c r="J339" s="17">
        <v>8</v>
      </c>
      <c r="K339" s="17">
        <v>0</v>
      </c>
      <c r="L339" s="17">
        <v>0</v>
      </c>
      <c r="M339" s="16" t="s">
        <v>13</v>
      </c>
      <c r="N339" s="16" t="s">
        <v>13</v>
      </c>
      <c r="O339" s="16" t="s">
        <v>13</v>
      </c>
      <c r="P339" s="18">
        <v>22</v>
      </c>
      <c r="Q339" s="19">
        <f>SUM('[1]FY 2013-14'!I311:J311)</f>
        <v>206.28</v>
      </c>
      <c r="R339" s="19">
        <f>SUM('[1]FY 2013-14'!K311:L311)</f>
        <v>105.07</v>
      </c>
      <c r="S339" s="19">
        <f>SUM('[1]FY 2013-14'!M311:N311)</f>
        <v>17.760000000000002</v>
      </c>
      <c r="T339" s="19">
        <f>SUM('[1]FY 2013-14'!O311:P311)</f>
        <v>9.8099999999999987</v>
      </c>
      <c r="U339" s="19">
        <f>SUM('[1]FY 2013-14'!Q311:R311)</f>
        <v>16.869999999999997</v>
      </c>
      <c r="V339" s="42">
        <f>SUM('[1]FY 2013-14'!S311:AA311)</f>
        <v>22.630000000000003</v>
      </c>
      <c r="W339" s="86">
        <f t="shared" si="39"/>
        <v>378</v>
      </c>
      <c r="X339" s="89">
        <f>'[1]FY 2013-14'!BA311</f>
        <v>0</v>
      </c>
      <c r="Y339" s="86">
        <f t="shared" si="40"/>
        <v>378</v>
      </c>
    </row>
    <row r="340" spans="1:25" ht="27" customHeight="1">
      <c r="A340" s="14" t="s">
        <v>15</v>
      </c>
      <c r="B340" s="15" t="s">
        <v>264</v>
      </c>
      <c r="C340" s="16" t="s">
        <v>620</v>
      </c>
      <c r="D340" s="16" t="s">
        <v>18</v>
      </c>
      <c r="E340" s="15">
        <v>718001</v>
      </c>
      <c r="F340" s="17">
        <v>93</v>
      </c>
      <c r="G340" s="17">
        <v>0</v>
      </c>
      <c r="H340" s="17">
        <v>0</v>
      </c>
      <c r="I340" s="17">
        <v>21</v>
      </c>
      <c r="J340" s="17">
        <v>0</v>
      </c>
      <c r="K340" s="17">
        <v>0</v>
      </c>
      <c r="L340" s="17">
        <v>0</v>
      </c>
      <c r="M340" s="16" t="s">
        <v>13</v>
      </c>
      <c r="N340" s="16" t="s">
        <v>13</v>
      </c>
      <c r="O340" s="16" t="s">
        <v>13</v>
      </c>
      <c r="P340" s="18">
        <v>93</v>
      </c>
      <c r="Q340" s="19">
        <f>SUM('[1]FY 2013-14'!I312:J312)</f>
        <v>872.02</v>
      </c>
      <c r="R340" s="19">
        <f>SUM('[1]FY 2013-14'!K312:L312)</f>
        <v>444.16</v>
      </c>
      <c r="S340" s="19">
        <f>SUM('[1]FY 2013-14'!M312:N312)</f>
        <v>75.09</v>
      </c>
      <c r="T340" s="19">
        <f>SUM('[1]FY 2013-14'!O312:P312)</f>
        <v>41.489999999999995</v>
      </c>
      <c r="U340" s="19">
        <f>SUM('[1]FY 2013-14'!Q312:R312)</f>
        <v>71.34</v>
      </c>
      <c r="V340" s="42">
        <f>SUM('[1]FY 2013-14'!S312:AA312)</f>
        <v>95.72999999999999</v>
      </c>
      <c r="W340" s="86">
        <f t="shared" si="39"/>
        <v>1600</v>
      </c>
      <c r="X340" s="89">
        <f>'[1]FY 2013-14'!BA312</f>
        <v>115</v>
      </c>
      <c r="Y340" s="86">
        <f t="shared" si="40"/>
        <v>1715</v>
      </c>
    </row>
    <row r="341" spans="1:25" ht="27" customHeight="1">
      <c r="A341" s="14" t="s">
        <v>15</v>
      </c>
      <c r="B341" s="15" t="s">
        <v>261</v>
      </c>
      <c r="C341" s="16" t="s">
        <v>631</v>
      </c>
      <c r="D341" s="16" t="s">
        <v>32</v>
      </c>
      <c r="E341" s="15">
        <v>700001</v>
      </c>
      <c r="F341" s="17">
        <v>38</v>
      </c>
      <c r="G341" s="17">
        <v>0</v>
      </c>
      <c r="H341" s="17">
        <v>0</v>
      </c>
      <c r="I341" s="17">
        <v>118</v>
      </c>
      <c r="J341" s="17">
        <v>0</v>
      </c>
      <c r="K341" s="17">
        <v>0</v>
      </c>
      <c r="L341" s="17">
        <v>0</v>
      </c>
      <c r="M341" s="16" t="s">
        <v>13</v>
      </c>
      <c r="N341" s="16" t="s">
        <v>13</v>
      </c>
      <c r="O341" s="16" t="s">
        <v>13</v>
      </c>
      <c r="P341" s="18">
        <v>38</v>
      </c>
      <c r="Q341" s="19">
        <f>SUM('[1]FY 2013-14'!I313:J313)</f>
        <v>356.41</v>
      </c>
      <c r="R341" s="19">
        <f>SUM('[1]FY 2013-14'!K313:L313)</f>
        <v>181.54</v>
      </c>
      <c r="S341" s="19">
        <f>SUM('[1]FY 2013-14'!M313:N313)</f>
        <v>30.75</v>
      </c>
      <c r="T341" s="19">
        <f>SUM('[1]FY 2013-14'!O313:P313)</f>
        <v>17.029999999999998</v>
      </c>
      <c r="U341" s="19">
        <f>SUM('[1]FY 2013-14'!Q313:R313)</f>
        <v>29.22</v>
      </c>
      <c r="V341" s="42">
        <f>SUM('[1]FY 2013-14'!S313:AA313)</f>
        <v>39.629999999999995</v>
      </c>
      <c r="W341" s="86">
        <f t="shared" si="39"/>
        <v>655</v>
      </c>
      <c r="X341" s="89">
        <f>'[1]FY 2013-14'!BA313</f>
        <v>615</v>
      </c>
      <c r="Y341" s="86">
        <f t="shared" si="40"/>
        <v>1270</v>
      </c>
    </row>
    <row r="342" spans="1:25" ht="27" customHeight="1">
      <c r="A342" s="14" t="s">
        <v>15</v>
      </c>
      <c r="B342" s="15" t="s">
        <v>262</v>
      </c>
      <c r="C342" s="16" t="s">
        <v>679</v>
      </c>
      <c r="D342" s="16" t="s">
        <v>29</v>
      </c>
      <c r="E342" s="15">
        <v>559001</v>
      </c>
      <c r="F342" s="17">
        <v>9</v>
      </c>
      <c r="G342" s="17">
        <v>0</v>
      </c>
      <c r="H342" s="17">
        <v>0</v>
      </c>
      <c r="I342" s="17">
        <v>150</v>
      </c>
      <c r="J342" s="17">
        <v>0</v>
      </c>
      <c r="K342" s="17">
        <v>0</v>
      </c>
      <c r="L342" s="17">
        <v>0</v>
      </c>
      <c r="M342" s="16" t="s">
        <v>13</v>
      </c>
      <c r="N342" s="16" t="s">
        <v>13</v>
      </c>
      <c r="O342" s="16" t="s">
        <v>13</v>
      </c>
      <c r="P342" s="18">
        <v>9</v>
      </c>
      <c r="Q342" s="19">
        <f>SUM('[1]FY 2013-14'!I314:J314)</f>
        <v>84.45</v>
      </c>
      <c r="R342" s="19">
        <f>SUM('[1]FY 2013-14'!K314:L314)</f>
        <v>43.01</v>
      </c>
      <c r="S342" s="19">
        <f>SUM('[1]FY 2013-14'!M314:N314)</f>
        <v>7.3</v>
      </c>
      <c r="T342" s="19">
        <f>SUM('[1]FY 2013-14'!O314:P314)</f>
        <v>4.0599999999999996</v>
      </c>
      <c r="U342" s="19">
        <f>SUM('[1]FY 2013-14'!Q314:R314)</f>
        <v>6.9499999999999993</v>
      </c>
      <c r="V342" s="42">
        <f>SUM('[1]FY 2013-14'!S314:AA314)</f>
        <v>9.5699999999999985</v>
      </c>
      <c r="W342" s="86">
        <f t="shared" si="39"/>
        <v>155</v>
      </c>
      <c r="X342" s="89">
        <f>'[1]FY 2013-14'!BA314</f>
        <v>339</v>
      </c>
      <c r="Y342" s="86">
        <f t="shared" si="40"/>
        <v>494</v>
      </c>
    </row>
    <row r="343" spans="1:25" ht="27" customHeight="1">
      <c r="A343" s="14" t="s">
        <v>15</v>
      </c>
      <c r="B343" s="15" t="s">
        <v>265</v>
      </c>
      <c r="C343" s="16" t="s">
        <v>631</v>
      </c>
      <c r="D343" s="16" t="s">
        <v>736</v>
      </c>
      <c r="E343" s="15">
        <v>584001</v>
      </c>
      <c r="F343" s="17">
        <v>32</v>
      </c>
      <c r="G343" s="17">
        <v>0</v>
      </c>
      <c r="H343" s="17">
        <v>0</v>
      </c>
      <c r="I343" s="17">
        <v>157</v>
      </c>
      <c r="J343" s="17">
        <v>0</v>
      </c>
      <c r="K343" s="17">
        <v>0</v>
      </c>
      <c r="L343" s="17">
        <v>0</v>
      </c>
      <c r="M343" s="16" t="s">
        <v>13</v>
      </c>
      <c r="N343" s="16" t="s">
        <v>13</v>
      </c>
      <c r="O343" s="16" t="s">
        <v>13</v>
      </c>
      <c r="P343" s="18">
        <v>32</v>
      </c>
      <c r="Q343" s="19">
        <f>SUM('[1]FY 2013-14'!I315:J315)</f>
        <v>300.16000000000003</v>
      </c>
      <c r="R343" s="19">
        <f>SUM('[1]FY 2013-14'!K315:L315)</f>
        <v>152.88999999999999</v>
      </c>
      <c r="S343" s="19">
        <f>SUM('[1]FY 2013-14'!M315:N315)</f>
        <v>25.9</v>
      </c>
      <c r="T343" s="19">
        <f>SUM('[1]FY 2013-14'!O315:P315)</f>
        <v>14.360000000000001</v>
      </c>
      <c r="U343" s="19">
        <f>SUM('[1]FY 2013-14'!Q315:R315)</f>
        <v>24.63</v>
      </c>
      <c r="V343" s="42">
        <f>SUM('[1]FY 2013-14'!S315:AA315)</f>
        <v>33.53</v>
      </c>
      <c r="W343" s="86">
        <f t="shared" si="39"/>
        <v>551</v>
      </c>
      <c r="X343" s="89">
        <f>'[1]FY 2013-14'!BA315</f>
        <v>693</v>
      </c>
      <c r="Y343" s="86">
        <f t="shared" si="40"/>
        <v>1244</v>
      </c>
    </row>
    <row r="344" spans="1:25" ht="27" customHeight="1">
      <c r="A344" s="14" t="s">
        <v>15</v>
      </c>
      <c r="B344" s="15" t="s">
        <v>263</v>
      </c>
      <c r="C344" s="16" t="s">
        <v>646</v>
      </c>
      <c r="D344" s="16" t="s">
        <v>23</v>
      </c>
      <c r="E344" s="15">
        <v>996001</v>
      </c>
      <c r="F344" s="17">
        <v>163</v>
      </c>
      <c r="G344" s="17">
        <v>0</v>
      </c>
      <c r="H344" s="17">
        <v>0</v>
      </c>
      <c r="I344" s="17">
        <v>8</v>
      </c>
      <c r="J344" s="17">
        <v>0</v>
      </c>
      <c r="K344" s="17">
        <v>0</v>
      </c>
      <c r="L344" s="17">
        <v>0</v>
      </c>
      <c r="M344" s="16" t="s">
        <v>13</v>
      </c>
      <c r="N344" s="16" t="s">
        <v>13</v>
      </c>
      <c r="O344" s="16" t="s">
        <v>13</v>
      </c>
      <c r="P344" s="18">
        <v>163</v>
      </c>
      <c r="Q344" s="19">
        <f>SUM('[1]FY 2013-14'!I316:J316)</f>
        <v>1528.87</v>
      </c>
      <c r="R344" s="19">
        <f>SUM('[1]FY 2013-14'!K316:L316)</f>
        <v>778.75</v>
      </c>
      <c r="S344" s="19">
        <f>SUM('[1]FY 2013-14'!M316:N316)</f>
        <v>131.9</v>
      </c>
      <c r="T344" s="19">
        <f>SUM('[1]FY 2013-14'!O316:P316)</f>
        <v>73.070000000000007</v>
      </c>
      <c r="U344" s="19">
        <f>SUM('[1]FY 2013-14'!Q316:R316)</f>
        <v>125.38000000000001</v>
      </c>
      <c r="V344" s="42">
        <f>SUM('[1]FY 2013-14'!S316:AA316)</f>
        <v>170.23999999999998</v>
      </c>
      <c r="W344" s="86">
        <f t="shared" si="39"/>
        <v>2808</v>
      </c>
      <c r="X344" s="89">
        <f>'[1]FY 2013-14'!BA316</f>
        <v>2943</v>
      </c>
      <c r="Y344" s="86">
        <f t="shared" si="40"/>
        <v>5751</v>
      </c>
    </row>
    <row r="345" spans="1:25" ht="27" customHeight="1">
      <c r="A345" s="14" t="s">
        <v>15</v>
      </c>
      <c r="B345" s="15" t="s">
        <v>737</v>
      </c>
      <c r="C345" s="16" t="s">
        <v>623</v>
      </c>
      <c r="D345" s="16" t="s">
        <v>738</v>
      </c>
      <c r="E345" s="15">
        <v>959001</v>
      </c>
      <c r="F345" s="17">
        <v>42</v>
      </c>
      <c r="G345" s="17">
        <v>0</v>
      </c>
      <c r="H345" s="17">
        <v>0</v>
      </c>
      <c r="I345" s="17">
        <v>0</v>
      </c>
      <c r="J345" s="17">
        <v>17</v>
      </c>
      <c r="K345" s="17">
        <v>0</v>
      </c>
      <c r="L345" s="17">
        <v>0</v>
      </c>
      <c r="M345" s="16" t="s">
        <v>13</v>
      </c>
      <c r="N345" s="16" t="s">
        <v>13</v>
      </c>
      <c r="O345" s="16" t="s">
        <v>13</v>
      </c>
      <c r="P345" s="18">
        <v>42</v>
      </c>
      <c r="Q345" s="19">
        <f>SUM('[1]FY 2013-14'!I317:J317)</f>
        <v>393.81</v>
      </c>
      <c r="R345" s="19">
        <f>SUM('[1]FY 2013-14'!K317:L317)</f>
        <v>200.57999999999998</v>
      </c>
      <c r="S345" s="19">
        <f>SUM('[1]FY 2013-14'!M317:N317)</f>
        <v>33.910000000000004</v>
      </c>
      <c r="T345" s="19">
        <f>SUM('[1]FY 2013-14'!O317:P317)</f>
        <v>18.729999999999997</v>
      </c>
      <c r="U345" s="19">
        <f>SUM('[1]FY 2013-14'!Q317:R317)</f>
        <v>32.21</v>
      </c>
      <c r="V345" s="42">
        <f>SUM('[1]FY 2013-14'!S317:AA317)</f>
        <v>43.20000000000001</v>
      </c>
      <c r="W345" s="86">
        <f t="shared" si="39"/>
        <v>722</v>
      </c>
      <c r="X345" s="89">
        <f>'[1]FY 2013-14'!BA317</f>
        <v>0</v>
      </c>
      <c r="Y345" s="86">
        <f t="shared" si="40"/>
        <v>722</v>
      </c>
    </row>
    <row r="346" spans="1:25" ht="27" customHeight="1">
      <c r="A346" s="14" t="s">
        <v>15</v>
      </c>
      <c r="B346" s="15" t="s">
        <v>270</v>
      </c>
      <c r="C346" s="16" t="s">
        <v>620</v>
      </c>
      <c r="D346" s="16" t="s">
        <v>17</v>
      </c>
      <c r="E346" s="15">
        <v>708001</v>
      </c>
      <c r="F346" s="17">
        <v>11</v>
      </c>
      <c r="G346" s="17">
        <v>0</v>
      </c>
      <c r="H346" s="17">
        <v>0</v>
      </c>
      <c r="I346" s="17">
        <v>153</v>
      </c>
      <c r="J346" s="17">
        <v>0</v>
      </c>
      <c r="K346" s="17">
        <v>0</v>
      </c>
      <c r="L346" s="17">
        <v>0</v>
      </c>
      <c r="M346" s="16" t="s">
        <v>13</v>
      </c>
      <c r="N346" s="16" t="s">
        <v>13</v>
      </c>
      <c r="O346" s="16" t="s">
        <v>13</v>
      </c>
      <c r="P346" s="18">
        <v>11</v>
      </c>
      <c r="Q346" s="19">
        <f>SUM('[1]FY 2013-14'!I318:J318)</f>
        <v>103.52</v>
      </c>
      <c r="R346" s="19">
        <f>SUM('[1]FY 2013-14'!K318:L318)</f>
        <v>52.75</v>
      </c>
      <c r="S346" s="19">
        <f>SUM('[1]FY 2013-14'!M318:N318)</f>
        <v>9.1</v>
      </c>
      <c r="T346" s="19">
        <f>SUM('[1]FY 2013-14'!O318:P318)</f>
        <v>5.18</v>
      </c>
      <c r="U346" s="19">
        <f>SUM('[1]FY 2013-14'!Q318:R318)</f>
        <v>8.7099999999999991</v>
      </c>
      <c r="V346" s="42">
        <f>SUM('[1]FY 2013-14'!S318:AA318)</f>
        <v>13.229999999999999</v>
      </c>
      <c r="W346" s="86">
        <f t="shared" si="39"/>
        <v>192</v>
      </c>
      <c r="X346" s="89">
        <f>'[1]FY 2013-14'!BA318</f>
        <v>2152</v>
      </c>
      <c r="Y346" s="86">
        <f t="shared" si="40"/>
        <v>2344</v>
      </c>
    </row>
    <row r="347" spans="1:25" ht="27" customHeight="1">
      <c r="A347" s="14" t="s">
        <v>15</v>
      </c>
      <c r="B347" s="15" t="s">
        <v>274</v>
      </c>
      <c r="C347" s="16" t="s">
        <v>688</v>
      </c>
      <c r="D347" s="16" t="s">
        <v>35</v>
      </c>
      <c r="E347" s="15">
        <v>532001</v>
      </c>
      <c r="F347" s="17">
        <v>112</v>
      </c>
      <c r="G347" s="17">
        <v>0</v>
      </c>
      <c r="H347" s="17">
        <v>0</v>
      </c>
      <c r="I347" s="17">
        <v>117</v>
      </c>
      <c r="J347" s="17">
        <v>0</v>
      </c>
      <c r="K347" s="17">
        <v>0</v>
      </c>
      <c r="L347" s="17">
        <v>0</v>
      </c>
      <c r="M347" s="16" t="s">
        <v>13</v>
      </c>
      <c r="N347" s="16" t="s">
        <v>13</v>
      </c>
      <c r="O347" s="16" t="s">
        <v>13</v>
      </c>
      <c r="P347" s="18">
        <v>112</v>
      </c>
      <c r="Q347" s="19">
        <f>SUM('[1]FY 2013-14'!I319:J319)</f>
        <v>1050.5600000000002</v>
      </c>
      <c r="R347" s="19">
        <f>SUM('[1]FY 2013-14'!K319:L319)</f>
        <v>535.12</v>
      </c>
      <c r="S347" s="19">
        <f>SUM('[1]FY 2013-14'!M319:N319)</f>
        <v>90.66</v>
      </c>
      <c r="T347" s="19">
        <f>SUM('[1]FY 2013-14'!O319:P319)</f>
        <v>50.24</v>
      </c>
      <c r="U347" s="19">
        <f>SUM('[1]FY 2013-14'!Q319:R319)</f>
        <v>86.18</v>
      </c>
      <c r="V347" s="42">
        <f>SUM('[1]FY 2013-14'!S319:AA319)</f>
        <v>117.21999999999998</v>
      </c>
      <c r="W347" s="86">
        <f t="shared" si="39"/>
        <v>1930</v>
      </c>
      <c r="X347" s="89">
        <f>'[1]FY 2013-14'!BA319</f>
        <v>2294</v>
      </c>
      <c r="Y347" s="86">
        <f t="shared" si="40"/>
        <v>4224</v>
      </c>
    </row>
    <row r="348" spans="1:25" ht="27" customHeight="1" outlineLevel="2">
      <c r="A348" s="14" t="s">
        <v>15</v>
      </c>
      <c r="B348" s="15" t="s">
        <v>273</v>
      </c>
      <c r="C348" s="16" t="s">
        <v>685</v>
      </c>
      <c r="D348" s="16" t="s">
        <v>34</v>
      </c>
      <c r="E348" s="15">
        <v>963001</v>
      </c>
      <c r="F348" s="17">
        <v>53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6" t="s">
        <v>13</v>
      </c>
      <c r="N348" s="16" t="s">
        <v>13</v>
      </c>
      <c r="O348" s="16" t="s">
        <v>13</v>
      </c>
      <c r="P348" s="18">
        <v>53</v>
      </c>
      <c r="Q348" s="19">
        <f>SUM('[1]FY 2013-14'!I320:J320)</f>
        <v>497.17</v>
      </c>
      <c r="R348" s="19">
        <f>SUM('[1]FY 2013-14'!K320:L320)</f>
        <v>253.25</v>
      </c>
      <c r="S348" s="19">
        <f>SUM('[1]FY 2013-14'!M320:N320)</f>
        <v>42.92</v>
      </c>
      <c r="T348" s="19">
        <f>SUM('[1]FY 2013-14'!O320:P320)</f>
        <v>23.8</v>
      </c>
      <c r="U348" s="19">
        <f>SUM('[1]FY 2013-14'!Q320:R320)</f>
        <v>40.809999999999995</v>
      </c>
      <c r="V348" s="42">
        <f>SUM('[1]FY 2013-14'!S320:AA320)</f>
        <v>55.640000000000008</v>
      </c>
      <c r="W348" s="86">
        <f t="shared" si="39"/>
        <v>914</v>
      </c>
      <c r="X348" s="89">
        <f>'[1]FY 2013-14'!BA320</f>
        <v>1255</v>
      </c>
      <c r="Y348" s="86">
        <f t="shared" si="40"/>
        <v>2169</v>
      </c>
    </row>
    <row r="349" spans="1:25" ht="27" customHeight="1" outlineLevel="2">
      <c r="A349" s="14" t="s">
        <v>15</v>
      </c>
      <c r="B349" s="15" t="s">
        <v>739</v>
      </c>
      <c r="C349" s="16" t="s">
        <v>640</v>
      </c>
      <c r="D349" s="16" t="s">
        <v>740</v>
      </c>
      <c r="E349" s="15" t="s">
        <v>741</v>
      </c>
      <c r="F349" s="17">
        <v>16</v>
      </c>
      <c r="G349" s="17">
        <v>0</v>
      </c>
      <c r="H349" s="17">
        <v>0</v>
      </c>
      <c r="I349" s="17">
        <v>198</v>
      </c>
      <c r="J349" s="17">
        <v>4</v>
      </c>
      <c r="K349" s="17">
        <v>0</v>
      </c>
      <c r="L349" s="17">
        <v>0</v>
      </c>
      <c r="M349" s="16" t="s">
        <v>13</v>
      </c>
      <c r="N349" s="16" t="s">
        <v>13</v>
      </c>
      <c r="O349" s="16" t="s">
        <v>13</v>
      </c>
      <c r="P349" s="18">
        <v>16</v>
      </c>
      <c r="Q349" s="19">
        <f>SUM('[1]FY 2013-14'!I321:J321)</f>
        <v>150.02000000000001</v>
      </c>
      <c r="R349" s="19">
        <f>SUM('[1]FY 2013-14'!K321:L321)</f>
        <v>76.42</v>
      </c>
      <c r="S349" s="19">
        <f>SUM('[1]FY 2013-14'!M321:N321)</f>
        <v>12.92</v>
      </c>
      <c r="T349" s="19">
        <f>SUM('[1]FY 2013-14'!O321:P321)</f>
        <v>7.1400000000000006</v>
      </c>
      <c r="U349" s="19">
        <f>SUM('[1]FY 2013-14'!Q321:R321)</f>
        <v>12.27</v>
      </c>
      <c r="V349" s="42">
        <f>SUM('[1]FY 2013-14'!S321:AA321)</f>
        <v>16.450000000000003</v>
      </c>
      <c r="W349" s="86">
        <f t="shared" ref="W349:W380" si="41">ROUND(SUM(Q349:V349),0)</f>
        <v>275</v>
      </c>
      <c r="X349" s="89">
        <f>'[1]FY 2013-14'!BA321</f>
        <v>0</v>
      </c>
      <c r="Y349" s="86">
        <f t="shared" ref="Y349:Y380" si="42">SUM(W349:X349)</f>
        <v>275</v>
      </c>
    </row>
    <row r="350" spans="1:25" ht="27" customHeight="1" outlineLevel="2">
      <c r="A350" s="14" t="s">
        <v>15</v>
      </c>
      <c r="B350" s="15" t="s">
        <v>271</v>
      </c>
      <c r="C350" s="16" t="s">
        <v>742</v>
      </c>
      <c r="D350" s="16" t="s">
        <v>16</v>
      </c>
      <c r="E350" s="15">
        <v>690001</v>
      </c>
      <c r="F350" s="17">
        <v>326</v>
      </c>
      <c r="G350" s="17">
        <v>149</v>
      </c>
      <c r="H350" s="17">
        <v>0</v>
      </c>
      <c r="I350" s="17">
        <v>0</v>
      </c>
      <c r="J350" s="17">
        <v>0</v>
      </c>
      <c r="K350" s="17">
        <v>0</v>
      </c>
      <c r="L350" s="17">
        <v>0</v>
      </c>
      <c r="M350" s="16" t="s">
        <v>38</v>
      </c>
      <c r="N350" s="16" t="s">
        <v>38</v>
      </c>
      <c r="O350" s="16" t="s">
        <v>13</v>
      </c>
      <c r="P350" s="18">
        <v>326</v>
      </c>
      <c r="Q350" s="19">
        <f>SUM('[1]FY 2013-14'!I322:J322)</f>
        <v>3057.42</v>
      </c>
      <c r="R350" s="19">
        <f>SUM('[1]FY 2013-14'!K322:L322)</f>
        <v>1557.3</v>
      </c>
      <c r="S350" s="19">
        <f>SUM('[1]FY 2013-14'!M322:N322)</f>
        <v>263.61</v>
      </c>
      <c r="T350" s="19">
        <f>SUM('[1]FY 2013-14'!O322:P322)</f>
        <v>145.89000000000001</v>
      </c>
      <c r="U350" s="19">
        <f>SUM('[1]FY 2013-14'!Q322:R322)</f>
        <v>250.52999999999997</v>
      </c>
      <c r="V350" s="42">
        <f>SUM('[1]FY 2013-14'!S322:AA322)</f>
        <v>338.86999999999995</v>
      </c>
      <c r="W350" s="86">
        <f t="shared" si="41"/>
        <v>5614</v>
      </c>
      <c r="X350" s="89">
        <f>'[1]FY 2013-14'!BA322</f>
        <v>4075</v>
      </c>
      <c r="Y350" s="86">
        <f t="shared" si="42"/>
        <v>9689</v>
      </c>
    </row>
    <row r="351" spans="1:25" ht="27" customHeight="1" outlineLevel="2">
      <c r="A351" s="14" t="s">
        <v>15</v>
      </c>
      <c r="B351" s="15" t="s">
        <v>743</v>
      </c>
      <c r="C351" s="16" t="s">
        <v>640</v>
      </c>
      <c r="D351" s="16" t="s">
        <v>744</v>
      </c>
      <c r="E351" s="15">
        <v>711001</v>
      </c>
      <c r="F351" s="17">
        <v>5</v>
      </c>
      <c r="G351" s="17">
        <v>40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6" t="s">
        <v>38</v>
      </c>
      <c r="N351" s="16" t="s">
        <v>38</v>
      </c>
      <c r="O351" s="16" t="s">
        <v>13</v>
      </c>
      <c r="P351" s="18">
        <v>5</v>
      </c>
      <c r="Q351" s="19">
        <f>SUM('[1]FY 2013-14'!I323:J323)</f>
        <v>46.88</v>
      </c>
      <c r="R351" s="19">
        <f>SUM('[1]FY 2013-14'!K323:L323)</f>
        <v>23.87</v>
      </c>
      <c r="S351" s="19">
        <f>SUM('[1]FY 2013-14'!M323:N323)</f>
        <v>4.04</v>
      </c>
      <c r="T351" s="19">
        <f>SUM('[1]FY 2013-14'!O323:P323)</f>
        <v>2.23</v>
      </c>
      <c r="U351" s="19">
        <f>SUM('[1]FY 2013-14'!Q323:R323)</f>
        <v>3.84</v>
      </c>
      <c r="V351" s="42">
        <f>SUM('[1]FY 2013-14'!S323:AA323)</f>
        <v>5.1599999999999984</v>
      </c>
      <c r="W351" s="86">
        <f t="shared" si="41"/>
        <v>86</v>
      </c>
      <c r="X351" s="89">
        <f>'[1]FY 2013-14'!BA323</f>
        <v>0</v>
      </c>
      <c r="Y351" s="86">
        <f t="shared" si="42"/>
        <v>86</v>
      </c>
    </row>
    <row r="352" spans="1:25" ht="27" customHeight="1" outlineLevel="2">
      <c r="A352" s="14" t="s">
        <v>15</v>
      </c>
      <c r="B352" s="15" t="s">
        <v>745</v>
      </c>
      <c r="C352" s="16" t="s">
        <v>640</v>
      </c>
      <c r="D352" s="16" t="s">
        <v>746</v>
      </c>
      <c r="E352" s="15">
        <v>720001</v>
      </c>
      <c r="F352" s="17">
        <v>20</v>
      </c>
      <c r="G352" s="17">
        <v>7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6" t="s">
        <v>38</v>
      </c>
      <c r="N352" s="16" t="s">
        <v>38</v>
      </c>
      <c r="O352" s="16" t="s">
        <v>13</v>
      </c>
      <c r="P352" s="18">
        <v>20</v>
      </c>
      <c r="Q352" s="19">
        <f>SUM('[1]FY 2013-14'!I324:J324)</f>
        <v>187.53</v>
      </c>
      <c r="R352" s="19">
        <f>SUM('[1]FY 2013-14'!K324:L324)</f>
        <v>95.52</v>
      </c>
      <c r="S352" s="19">
        <f>SUM('[1]FY 2013-14'!M324:N324)</f>
        <v>16.150000000000002</v>
      </c>
      <c r="T352" s="19">
        <f>SUM('[1]FY 2013-14'!O324:P324)</f>
        <v>8.92</v>
      </c>
      <c r="U352" s="19">
        <f>SUM('[1]FY 2013-14'!Q324:R324)</f>
        <v>15.34</v>
      </c>
      <c r="V352" s="42">
        <f>SUM('[1]FY 2013-14'!S324:AA324)</f>
        <v>20.57</v>
      </c>
      <c r="W352" s="86">
        <f t="shared" si="41"/>
        <v>344</v>
      </c>
      <c r="X352" s="89">
        <f>'[1]FY 2013-14'!BA324</f>
        <v>0</v>
      </c>
      <c r="Y352" s="86">
        <f t="shared" si="42"/>
        <v>344</v>
      </c>
    </row>
    <row r="353" spans="1:48" ht="27" customHeight="1" outlineLevel="2">
      <c r="A353" s="14" t="s">
        <v>15</v>
      </c>
      <c r="B353" s="15" t="s">
        <v>268</v>
      </c>
      <c r="C353" s="16" t="s">
        <v>657</v>
      </c>
      <c r="D353" s="16" t="s">
        <v>26</v>
      </c>
      <c r="E353" s="15">
        <v>714001</v>
      </c>
      <c r="F353" s="17">
        <v>44</v>
      </c>
      <c r="G353" s="17">
        <v>43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6" t="s">
        <v>38</v>
      </c>
      <c r="N353" s="16" t="s">
        <v>38</v>
      </c>
      <c r="O353" s="16" t="s">
        <v>13</v>
      </c>
      <c r="P353" s="18">
        <v>44</v>
      </c>
      <c r="Q353" s="19">
        <f>SUM('[1]FY 2013-14'!I325:J325)</f>
        <v>412.6</v>
      </c>
      <c r="R353" s="19">
        <f>SUM('[1]FY 2013-14'!K325:L325)</f>
        <v>210.16</v>
      </c>
      <c r="S353" s="19">
        <f>SUM('[1]FY 2013-14'!M325:N325)</f>
        <v>35.550000000000004</v>
      </c>
      <c r="T353" s="19">
        <f>SUM('[1]FY 2013-14'!O325:P325)</f>
        <v>19.649999999999999</v>
      </c>
      <c r="U353" s="19">
        <f>SUM('[1]FY 2013-14'!Q325:R325)</f>
        <v>33.779999999999994</v>
      </c>
      <c r="V353" s="42">
        <f>SUM('[1]FY 2013-14'!S325:AA325)</f>
        <v>45.47999999999999</v>
      </c>
      <c r="W353" s="86">
        <f t="shared" si="41"/>
        <v>757</v>
      </c>
      <c r="X353" s="89">
        <f>'[1]FY 2013-14'!BA325</f>
        <v>244</v>
      </c>
      <c r="Y353" s="86">
        <f t="shared" si="42"/>
        <v>1001</v>
      </c>
    </row>
    <row r="354" spans="1:48" ht="27" customHeight="1" outlineLevel="2">
      <c r="A354" s="14" t="s">
        <v>15</v>
      </c>
      <c r="B354" s="15" t="s">
        <v>272</v>
      </c>
      <c r="C354" s="16" t="s">
        <v>646</v>
      </c>
      <c r="D354" s="16" t="s">
        <v>33</v>
      </c>
      <c r="E354" s="15">
        <v>967001</v>
      </c>
      <c r="F354" s="17">
        <v>67</v>
      </c>
      <c r="G354" s="17">
        <v>77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6" t="s">
        <v>38</v>
      </c>
      <c r="N354" s="16" t="s">
        <v>38</v>
      </c>
      <c r="O354" s="16" t="s">
        <v>13</v>
      </c>
      <c r="P354" s="18">
        <v>67</v>
      </c>
      <c r="Q354" s="19">
        <f>SUM('[1]FY 2013-14'!I326:J326)</f>
        <v>628.29000000000008</v>
      </c>
      <c r="R354" s="19">
        <f>SUM('[1]FY 2013-14'!K326:L326)</f>
        <v>320.01000000000005</v>
      </c>
      <c r="S354" s="19">
        <f>SUM('[1]FY 2013-14'!M326:N326)</f>
        <v>54.13</v>
      </c>
      <c r="T354" s="19">
        <f>SUM('[1]FY 2013-14'!O326:P326)</f>
        <v>29.92</v>
      </c>
      <c r="U354" s="19">
        <f>SUM('[1]FY 2013-14'!Q326:R326)</f>
        <v>51.43</v>
      </c>
      <c r="V354" s="42">
        <f>SUM('[1]FY 2013-14'!S326:AA326)</f>
        <v>69.240000000000023</v>
      </c>
      <c r="W354" s="86">
        <f t="shared" si="41"/>
        <v>1153</v>
      </c>
      <c r="X354" s="89">
        <f>'[1]FY 2013-14'!BA326</f>
        <v>369</v>
      </c>
      <c r="Y354" s="86">
        <f t="shared" si="42"/>
        <v>1522</v>
      </c>
    </row>
    <row r="355" spans="1:48" ht="27" customHeight="1" outlineLevel="2">
      <c r="A355" s="14" t="s">
        <v>15</v>
      </c>
      <c r="B355" s="15" t="s">
        <v>267</v>
      </c>
      <c r="C355" s="16" t="s">
        <v>646</v>
      </c>
      <c r="D355" s="16" t="s">
        <v>747</v>
      </c>
      <c r="E355" s="15">
        <v>760001</v>
      </c>
      <c r="F355" s="17">
        <v>190</v>
      </c>
      <c r="G355" s="17">
        <v>12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6" t="s">
        <v>38</v>
      </c>
      <c r="N355" s="16" t="s">
        <v>38</v>
      </c>
      <c r="O355" s="16" t="s">
        <v>13</v>
      </c>
      <c r="P355" s="18">
        <v>190</v>
      </c>
      <c r="Q355" s="19">
        <f>SUM('[1]FY 2013-14'!I327:J327)</f>
        <v>1782.28</v>
      </c>
      <c r="R355" s="19">
        <f>SUM('[1]FY 2013-14'!K327:L327)</f>
        <v>907.83</v>
      </c>
      <c r="S355" s="19">
        <f>SUM('[1]FY 2013-14'!M327:N327)</f>
        <v>153.82999999999998</v>
      </c>
      <c r="T355" s="19">
        <f>SUM('[1]FY 2013-14'!O327:P327)</f>
        <v>85.28</v>
      </c>
      <c r="U355" s="19">
        <f>SUM('[1]FY 2013-14'!Q327:R327)</f>
        <v>146.25</v>
      </c>
      <c r="V355" s="42">
        <f>SUM('[1]FY 2013-14'!S327:AA327)</f>
        <v>199.22000000000006</v>
      </c>
      <c r="W355" s="86">
        <f t="shared" si="41"/>
        <v>3275</v>
      </c>
      <c r="X355" s="89">
        <f>'[1]FY 2013-14'!BA327</f>
        <v>4318</v>
      </c>
      <c r="Y355" s="86">
        <f t="shared" si="42"/>
        <v>7593</v>
      </c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</row>
    <row r="356" spans="1:48" ht="27" customHeight="1" outlineLevel="2">
      <c r="A356" s="14" t="s">
        <v>15</v>
      </c>
      <c r="B356" s="15" t="s">
        <v>269</v>
      </c>
      <c r="C356" s="16" t="s">
        <v>620</v>
      </c>
      <c r="D356" s="16" t="s">
        <v>748</v>
      </c>
      <c r="E356" s="15">
        <v>685001</v>
      </c>
      <c r="F356" s="17">
        <v>259</v>
      </c>
      <c r="G356" s="17">
        <v>25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16" t="s">
        <v>13</v>
      </c>
      <c r="N356" s="16" t="s">
        <v>13</v>
      </c>
      <c r="O356" s="16" t="s">
        <v>13</v>
      </c>
      <c r="P356" s="18">
        <v>259</v>
      </c>
      <c r="Q356" s="19">
        <f>SUM('[1]FY 2013-14'!I328:J328)</f>
        <v>2428.9699999999998</v>
      </c>
      <c r="R356" s="19">
        <f>SUM('[1]FY 2013-14'!K328:L328)</f>
        <v>1237.2</v>
      </c>
      <c r="S356" s="19">
        <f>SUM('[1]FY 2013-14'!M328:N328)</f>
        <v>209.38</v>
      </c>
      <c r="T356" s="19">
        <f>SUM('[1]FY 2013-14'!O328:P328)</f>
        <v>115.85</v>
      </c>
      <c r="U356" s="19">
        <f>SUM('[1]FY 2013-14'!Q328:R328)</f>
        <v>198.98</v>
      </c>
      <c r="V356" s="42">
        <f>SUM('[1]FY 2013-14'!S328:AA328)</f>
        <v>268.79000000000002</v>
      </c>
      <c r="W356" s="86">
        <f t="shared" si="41"/>
        <v>4459</v>
      </c>
      <c r="X356" s="89">
        <f>'[1]FY 2013-14'!BA328</f>
        <v>2748</v>
      </c>
      <c r="Y356" s="86">
        <f t="shared" si="42"/>
        <v>7207</v>
      </c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</row>
    <row r="357" spans="1:48" ht="27" customHeight="1" outlineLevel="2">
      <c r="A357" s="14" t="s">
        <v>15</v>
      </c>
      <c r="B357" s="15" t="s">
        <v>266</v>
      </c>
      <c r="C357" s="16" t="s">
        <v>631</v>
      </c>
      <c r="D357" s="16" t="s">
        <v>20</v>
      </c>
      <c r="E357" s="15">
        <v>596001</v>
      </c>
      <c r="F357" s="17">
        <v>234</v>
      </c>
      <c r="G357" s="17">
        <v>78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6" t="s">
        <v>13</v>
      </c>
      <c r="N357" s="16" t="s">
        <v>13</v>
      </c>
      <c r="O357" s="16" t="s">
        <v>13</v>
      </c>
      <c r="P357" s="18">
        <v>234</v>
      </c>
      <c r="Q357" s="19">
        <f>SUM('[1]FY 2013-14'!I329:J329)</f>
        <v>2194.6800000000003</v>
      </c>
      <c r="R357" s="19">
        <f>SUM('[1]FY 2013-14'!K329:L329)</f>
        <v>1117.8699999999999</v>
      </c>
      <c r="S357" s="19">
        <f>SUM('[1]FY 2013-14'!M329:N329)</f>
        <v>189.27</v>
      </c>
      <c r="T357" s="19">
        <f>SUM('[1]FY 2013-14'!O329:P329)</f>
        <v>104.79</v>
      </c>
      <c r="U357" s="19">
        <f>SUM('[1]FY 2013-14'!Q329:R329)</f>
        <v>179.89</v>
      </c>
      <c r="V357" s="42">
        <f>SUM('[1]FY 2013-14'!S329:AA329)</f>
        <v>239.96999999999997</v>
      </c>
      <c r="W357" s="124">
        <f>ROUND(1809.77,0)</f>
        <v>1810</v>
      </c>
      <c r="X357" s="89">
        <v>0</v>
      </c>
      <c r="Y357" s="86">
        <f t="shared" si="42"/>
        <v>1810</v>
      </c>
    </row>
    <row r="358" spans="1:48" ht="27" customHeight="1" outlineLevel="2">
      <c r="A358" s="14" t="s">
        <v>15</v>
      </c>
      <c r="B358" s="15" t="s">
        <v>749</v>
      </c>
      <c r="C358" s="16" t="s">
        <v>631</v>
      </c>
      <c r="D358" s="16" t="s">
        <v>22</v>
      </c>
      <c r="E358" s="15">
        <v>729001</v>
      </c>
      <c r="F358" s="17">
        <v>31</v>
      </c>
      <c r="G358" s="17">
        <v>36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6" t="s">
        <v>13</v>
      </c>
      <c r="N358" s="16" t="s">
        <v>13</v>
      </c>
      <c r="O358" s="16" t="s">
        <v>13</v>
      </c>
      <c r="P358" s="18">
        <v>31</v>
      </c>
      <c r="Q358" s="19">
        <f>SUM('[1]FY 2013-14'!I330:J330)</f>
        <v>290.82</v>
      </c>
      <c r="R358" s="19">
        <f>SUM('[1]FY 2013-14'!K330:L330)</f>
        <v>148.14000000000001</v>
      </c>
      <c r="S358" s="19">
        <f>SUM('[1]FY 2013-14'!M330:N330)</f>
        <v>25.11</v>
      </c>
      <c r="T358" s="19">
        <f>SUM('[1]FY 2013-14'!O330:P330)</f>
        <v>13.94</v>
      </c>
      <c r="U358" s="19">
        <f>SUM('[1]FY 2013-14'!Q330:R330)</f>
        <v>23.89</v>
      </c>
      <c r="V358" s="42">
        <f>SUM('[1]FY 2013-14'!S330:AA330)</f>
        <v>32.660000000000004</v>
      </c>
      <c r="W358" s="86">
        <f t="shared" ref="W358:W371" si="43">ROUND(SUM(Q358:V358),0)</f>
        <v>535</v>
      </c>
      <c r="X358" s="89">
        <f>'[1]FY 2013-14'!BA330</f>
        <v>861</v>
      </c>
      <c r="Y358" s="86">
        <f t="shared" si="42"/>
        <v>1396</v>
      </c>
    </row>
    <row r="359" spans="1:48" ht="27" customHeight="1" outlineLevel="2">
      <c r="A359" s="14" t="s">
        <v>15</v>
      </c>
      <c r="B359" s="15" t="s">
        <v>750</v>
      </c>
      <c r="C359" s="16" t="s">
        <v>654</v>
      </c>
      <c r="D359" s="16" t="s">
        <v>751</v>
      </c>
      <c r="E359" s="15">
        <v>667001</v>
      </c>
      <c r="F359" s="17">
        <v>202</v>
      </c>
      <c r="G359" s="17">
        <v>11</v>
      </c>
      <c r="H359" s="17">
        <v>0</v>
      </c>
      <c r="I359" s="17">
        <v>0</v>
      </c>
      <c r="J359" s="17">
        <v>0</v>
      </c>
      <c r="K359" s="17">
        <v>0</v>
      </c>
      <c r="L359" s="17">
        <v>0</v>
      </c>
      <c r="M359" s="16" t="s">
        <v>13</v>
      </c>
      <c r="N359" s="16" t="s">
        <v>13</v>
      </c>
      <c r="O359" s="16" t="s">
        <v>13</v>
      </c>
      <c r="P359" s="18">
        <v>202</v>
      </c>
      <c r="Q359" s="19">
        <f>SUM('[1]FY 2013-14'!I331:J331)</f>
        <v>1894.37</v>
      </c>
      <c r="R359" s="19">
        <f>SUM('[1]FY 2013-14'!K331:L331)</f>
        <v>964.91</v>
      </c>
      <c r="S359" s="19">
        <f>SUM('[1]FY 2013-14'!M331:N331)</f>
        <v>163.28</v>
      </c>
      <c r="T359" s="19">
        <f>SUM('[1]FY 2013-14'!O331:P331)</f>
        <v>90.33</v>
      </c>
      <c r="U359" s="19">
        <f>SUM('[1]FY 2013-14'!Q331:R331)</f>
        <v>155.16</v>
      </c>
      <c r="V359" s="42">
        <f>SUM('[1]FY 2013-14'!S331:AA331)</f>
        <v>208.16000000000003</v>
      </c>
      <c r="W359" s="86">
        <f t="shared" si="43"/>
        <v>3476</v>
      </c>
      <c r="X359" s="89">
        <f>'[1]FY 2013-14'!BA331</f>
        <v>0</v>
      </c>
      <c r="Y359" s="86">
        <f t="shared" si="42"/>
        <v>3476</v>
      </c>
    </row>
    <row r="360" spans="1:48" s="13" customFormat="1" ht="27" customHeight="1" outlineLevel="2">
      <c r="A360" s="67" t="s">
        <v>15</v>
      </c>
      <c r="B360" s="90" t="s">
        <v>752</v>
      </c>
      <c r="C360" s="58" t="s">
        <v>663</v>
      </c>
      <c r="D360" s="58" t="s">
        <v>28</v>
      </c>
      <c r="E360" s="90">
        <v>706001</v>
      </c>
      <c r="F360" s="91">
        <v>53</v>
      </c>
      <c r="G360" s="91">
        <v>0</v>
      </c>
      <c r="H360" s="91">
        <v>0</v>
      </c>
      <c r="I360" s="91">
        <v>60</v>
      </c>
      <c r="J360" s="91">
        <v>0</v>
      </c>
      <c r="K360" s="91">
        <v>0</v>
      </c>
      <c r="L360" s="91">
        <v>0</v>
      </c>
      <c r="M360" s="58" t="s">
        <v>13</v>
      </c>
      <c r="N360" s="58" t="s">
        <v>13</v>
      </c>
      <c r="O360" s="58" t="s">
        <v>13</v>
      </c>
      <c r="P360" s="92">
        <v>53</v>
      </c>
      <c r="Q360" s="59">
        <f>SUM('[1]FY 2013-14'!I332:J332)</f>
        <v>496.95</v>
      </c>
      <c r="R360" s="59">
        <f>SUM('[1]FY 2013-14'!K332:L332)</f>
        <v>253.12</v>
      </c>
      <c r="S360" s="59">
        <f>SUM('[1]FY 2013-14'!M332:N332)</f>
        <v>42.8</v>
      </c>
      <c r="T360" s="59">
        <f>SUM('[1]FY 2013-14'!O332:P332)</f>
        <v>23.64</v>
      </c>
      <c r="U360" s="59">
        <f>SUM('[1]FY 2013-14'!Q332:R332)</f>
        <v>40.65</v>
      </c>
      <c r="V360" s="42">
        <f>SUM('[1]FY 2013-14'!S332:AA332)</f>
        <v>54.510000000000005</v>
      </c>
      <c r="W360" s="75">
        <f t="shared" si="43"/>
        <v>912</v>
      </c>
      <c r="X360" s="76">
        <f>'[1]FY 2013-14'!BA332</f>
        <v>0</v>
      </c>
      <c r="Y360" s="75">
        <f t="shared" si="42"/>
        <v>912</v>
      </c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</row>
    <row r="361" spans="1:48" s="13" customFormat="1" ht="27" customHeight="1" outlineLevel="2">
      <c r="A361" s="67" t="s">
        <v>15</v>
      </c>
      <c r="B361" s="90" t="s">
        <v>753</v>
      </c>
      <c r="C361" s="58" t="s">
        <v>669</v>
      </c>
      <c r="D361" s="58" t="s">
        <v>754</v>
      </c>
      <c r="E361" s="90">
        <v>533001</v>
      </c>
      <c r="F361" s="91">
        <v>39</v>
      </c>
      <c r="G361" s="91">
        <v>0</v>
      </c>
      <c r="H361" s="91">
        <v>0</v>
      </c>
      <c r="I361" s="91">
        <v>83</v>
      </c>
      <c r="J361" s="91">
        <v>53</v>
      </c>
      <c r="K361" s="91">
        <v>0</v>
      </c>
      <c r="L361" s="91">
        <v>0</v>
      </c>
      <c r="M361" s="58" t="s">
        <v>13</v>
      </c>
      <c r="N361" s="58" t="s">
        <v>13</v>
      </c>
      <c r="O361" s="58" t="s">
        <v>13</v>
      </c>
      <c r="P361" s="92">
        <v>39</v>
      </c>
      <c r="Q361" s="59">
        <f>SUM('[1]FY 2013-14'!I333:J333)</f>
        <v>365.68</v>
      </c>
      <c r="R361" s="59">
        <f>SUM('[1]FY 2013-14'!K333:L333)</f>
        <v>186.26</v>
      </c>
      <c r="S361" s="59">
        <f>SUM('[1]FY 2013-14'!M333:N333)</f>
        <v>31.49</v>
      </c>
      <c r="T361" s="59">
        <f>SUM('[1]FY 2013-14'!O333:P333)</f>
        <v>17.399999999999999</v>
      </c>
      <c r="U361" s="59">
        <f>SUM('[1]FY 2013-14'!Q333:R333)</f>
        <v>29.919999999999998</v>
      </c>
      <c r="V361" s="42">
        <f>SUM('[1]FY 2013-14'!S333:AA333)</f>
        <v>40.099999999999987</v>
      </c>
      <c r="W361" s="75">
        <f t="shared" si="43"/>
        <v>671</v>
      </c>
      <c r="X361" s="76">
        <f>'[1]FY 2013-14'!BA333</f>
        <v>0</v>
      </c>
      <c r="Y361" s="75">
        <f t="shared" si="42"/>
        <v>671</v>
      </c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</row>
    <row r="362" spans="1:48" s="13" customFormat="1" ht="27" customHeight="1" outlineLevel="2">
      <c r="A362" s="93" t="s">
        <v>15</v>
      </c>
      <c r="B362" s="94" t="s">
        <v>755</v>
      </c>
      <c r="C362" s="95" t="s">
        <v>620</v>
      </c>
      <c r="D362" s="95" t="s">
        <v>756</v>
      </c>
      <c r="E362" s="94">
        <v>604001</v>
      </c>
      <c r="F362" s="96">
        <v>39</v>
      </c>
      <c r="G362" s="96">
        <v>0</v>
      </c>
      <c r="H362" s="96">
        <v>0</v>
      </c>
      <c r="I362" s="96">
        <v>0</v>
      </c>
      <c r="J362" s="96">
        <v>0</v>
      </c>
      <c r="K362" s="96">
        <v>0</v>
      </c>
      <c r="L362" s="96">
        <v>0</v>
      </c>
      <c r="M362" s="95" t="s">
        <v>13</v>
      </c>
      <c r="N362" s="95" t="s">
        <v>13</v>
      </c>
      <c r="O362" s="95" t="s">
        <v>13</v>
      </c>
      <c r="P362" s="97">
        <v>39</v>
      </c>
      <c r="Q362" s="98">
        <f>SUM('[1]FY 2013-14'!I334:J334)</f>
        <v>365.68</v>
      </c>
      <c r="R362" s="98">
        <f>SUM('[1]FY 2013-14'!K334:L334)</f>
        <v>186.26</v>
      </c>
      <c r="S362" s="98">
        <f>SUM('[1]FY 2013-14'!M334:N334)</f>
        <v>31.49</v>
      </c>
      <c r="T362" s="98">
        <f>SUM('[1]FY 2013-14'!O334:P334)</f>
        <v>17.399999999999999</v>
      </c>
      <c r="U362" s="98">
        <f>SUM('[1]FY 2013-14'!Q334:R334)</f>
        <v>29.919999999999998</v>
      </c>
      <c r="V362" s="42">
        <f>SUM('[1]FY 2013-14'!S334:AA334)</f>
        <v>40.099999999999987</v>
      </c>
      <c r="W362" s="75">
        <f t="shared" si="43"/>
        <v>671</v>
      </c>
      <c r="X362" s="76">
        <f>'[1]FY 2013-14'!BA334</f>
        <v>0</v>
      </c>
      <c r="Y362" s="75">
        <f t="shared" si="42"/>
        <v>671</v>
      </c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</row>
    <row r="363" spans="1:48" s="13" customFormat="1" ht="27" customHeight="1" outlineLevel="2">
      <c r="A363" s="93" t="s">
        <v>15</v>
      </c>
      <c r="B363" s="94" t="s">
        <v>757</v>
      </c>
      <c r="C363" s="95" t="s">
        <v>634</v>
      </c>
      <c r="D363" s="95" t="s">
        <v>758</v>
      </c>
      <c r="E363" s="94">
        <v>689001</v>
      </c>
      <c r="F363" s="96">
        <v>76</v>
      </c>
      <c r="G363" s="96"/>
      <c r="H363" s="96"/>
      <c r="I363" s="96"/>
      <c r="J363" s="96"/>
      <c r="K363" s="96"/>
      <c r="L363" s="96"/>
      <c r="M363" s="95"/>
      <c r="N363" s="95"/>
      <c r="O363" s="95"/>
      <c r="P363" s="97">
        <v>76</v>
      </c>
      <c r="Q363" s="98">
        <f>SUM('[1]FY 2013-14'!I335:J335)</f>
        <v>712.6</v>
      </c>
      <c r="R363" s="98">
        <f>SUM('[1]FY 2013-14'!K335:L335)</f>
        <v>362.96</v>
      </c>
      <c r="S363" s="98">
        <f>SUM('[1]FY 2013-14'!M335:N335)</f>
        <v>61.36</v>
      </c>
      <c r="T363" s="98">
        <f>SUM('[1]FY 2013-14'!O335:P335)</f>
        <v>33.89</v>
      </c>
      <c r="U363" s="98">
        <f>SUM('[1]FY 2013-14'!Q335:R335)</f>
        <v>58.29</v>
      </c>
      <c r="V363" s="42">
        <f>SUM('[1]FY 2013-14'!S335:AA335)</f>
        <v>78.159999999999982</v>
      </c>
      <c r="W363" s="75">
        <f t="shared" si="43"/>
        <v>1307</v>
      </c>
      <c r="X363" s="76">
        <f>'[1]FY 2013-14'!BA335</f>
        <v>0</v>
      </c>
      <c r="Y363" s="75">
        <f t="shared" si="42"/>
        <v>1307</v>
      </c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</row>
    <row r="364" spans="1:48" s="13" customFormat="1" ht="27" customHeight="1" outlineLevel="2">
      <c r="A364" s="93" t="s">
        <v>15</v>
      </c>
      <c r="B364" s="94" t="s">
        <v>759</v>
      </c>
      <c r="C364" s="95" t="s">
        <v>623</v>
      </c>
      <c r="D364" s="95" t="s">
        <v>760</v>
      </c>
      <c r="E364" s="94">
        <v>712001</v>
      </c>
      <c r="F364" s="96">
        <v>170</v>
      </c>
      <c r="G364" s="96"/>
      <c r="H364" s="96"/>
      <c r="I364" s="96"/>
      <c r="J364" s="96"/>
      <c r="K364" s="96"/>
      <c r="L364" s="96"/>
      <c r="M364" s="95"/>
      <c r="N364" s="95"/>
      <c r="O364" s="95"/>
      <c r="P364" s="97">
        <v>170</v>
      </c>
      <c r="Q364" s="98">
        <f>SUM('[1]FY 2013-14'!I336:J336)</f>
        <v>1593.98</v>
      </c>
      <c r="R364" s="98">
        <f>SUM('[1]FY 2013-14'!K336:L336)</f>
        <v>811.88</v>
      </c>
      <c r="S364" s="98">
        <f>SUM('[1]FY 2013-14'!M336:N336)</f>
        <v>137.25</v>
      </c>
      <c r="T364" s="98">
        <f>SUM('[1]FY 2013-14'!O336:P336)</f>
        <v>75.819999999999993</v>
      </c>
      <c r="U364" s="98">
        <f>SUM('[1]FY 2013-14'!Q336:R336)</f>
        <v>130.38000000000002</v>
      </c>
      <c r="V364" s="42">
        <f>SUM('[1]FY 2013-14'!S336:AA336)</f>
        <v>174.80999999999997</v>
      </c>
      <c r="W364" s="75">
        <f t="shared" si="43"/>
        <v>2924</v>
      </c>
      <c r="X364" s="76">
        <f>'[1]FY 2013-14'!BA336</f>
        <v>0</v>
      </c>
      <c r="Y364" s="75">
        <f t="shared" si="42"/>
        <v>2924</v>
      </c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</row>
    <row r="365" spans="1:48" s="13" customFormat="1" ht="27" customHeight="1" outlineLevel="2">
      <c r="A365" s="93" t="s">
        <v>15</v>
      </c>
      <c r="B365" s="94" t="s">
        <v>761</v>
      </c>
      <c r="C365" s="95" t="s">
        <v>657</v>
      </c>
      <c r="D365" s="95" t="s">
        <v>762</v>
      </c>
      <c r="E365" s="94">
        <v>714002</v>
      </c>
      <c r="F365" s="96">
        <v>113</v>
      </c>
      <c r="G365" s="96"/>
      <c r="H365" s="96"/>
      <c r="I365" s="96"/>
      <c r="J365" s="96"/>
      <c r="K365" s="96"/>
      <c r="L365" s="96"/>
      <c r="M365" s="95"/>
      <c r="N365" s="95"/>
      <c r="O365" s="95"/>
      <c r="P365" s="97">
        <v>113</v>
      </c>
      <c r="Q365" s="98">
        <f>SUM('[1]FY 2013-14'!I337:J337)</f>
        <v>1059.53</v>
      </c>
      <c r="R365" s="98">
        <f>SUM('[1]FY 2013-14'!K337:L337)</f>
        <v>539.66999999999996</v>
      </c>
      <c r="S365" s="98">
        <f>SUM('[1]FY 2013-14'!M337:N337)</f>
        <v>91.22999999999999</v>
      </c>
      <c r="T365" s="98">
        <f>SUM('[1]FY 2013-14'!O337:P337)</f>
        <v>50.39</v>
      </c>
      <c r="U365" s="98">
        <f>SUM('[1]FY 2013-14'!Q337:R337)</f>
        <v>86.67</v>
      </c>
      <c r="V365" s="42">
        <f>SUM('[1]FY 2013-14'!S337:AA337)</f>
        <v>116.19000000000001</v>
      </c>
      <c r="W365" s="75">
        <f t="shared" si="43"/>
        <v>1944</v>
      </c>
      <c r="X365" s="76">
        <f>'[1]FY 2013-14'!BA337</f>
        <v>0</v>
      </c>
      <c r="Y365" s="75">
        <f t="shared" si="42"/>
        <v>1944</v>
      </c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</row>
    <row r="366" spans="1:48" s="13" customFormat="1" ht="27" customHeight="1" outlineLevel="2">
      <c r="A366" s="93" t="s">
        <v>15</v>
      </c>
      <c r="B366" s="94" t="s">
        <v>763</v>
      </c>
      <c r="C366" s="95" t="s">
        <v>682</v>
      </c>
      <c r="D366" s="95" t="s">
        <v>764</v>
      </c>
      <c r="E366" s="94">
        <v>721001</v>
      </c>
      <c r="F366" s="96">
        <v>13</v>
      </c>
      <c r="G366" s="96"/>
      <c r="H366" s="96"/>
      <c r="I366" s="96"/>
      <c r="J366" s="96"/>
      <c r="K366" s="96"/>
      <c r="L366" s="96"/>
      <c r="M366" s="95"/>
      <c r="N366" s="95"/>
      <c r="O366" s="95"/>
      <c r="P366" s="97">
        <v>13</v>
      </c>
      <c r="Q366" s="98">
        <f>SUM('[1]FY 2013-14'!I338:J338)</f>
        <v>121.89</v>
      </c>
      <c r="R366" s="98">
        <f>SUM('[1]FY 2013-14'!K338:L338)</f>
        <v>62.08</v>
      </c>
      <c r="S366" s="98">
        <f>SUM('[1]FY 2013-14'!M338:N338)</f>
        <v>10.5</v>
      </c>
      <c r="T366" s="98">
        <f>SUM('[1]FY 2013-14'!O338:P338)</f>
        <v>5.8</v>
      </c>
      <c r="U366" s="98">
        <f>SUM('[1]FY 2013-14'!Q338:R338)</f>
        <v>9.9799999999999986</v>
      </c>
      <c r="V366" s="42">
        <f>SUM('[1]FY 2013-14'!S338:AA338)</f>
        <v>13.379999999999995</v>
      </c>
      <c r="W366" s="75">
        <f t="shared" si="43"/>
        <v>224</v>
      </c>
      <c r="X366" s="76">
        <f>'[1]FY 2013-14'!BA338</f>
        <v>0</v>
      </c>
      <c r="Y366" s="75">
        <f t="shared" si="42"/>
        <v>224</v>
      </c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</row>
    <row r="367" spans="1:48" s="13" customFormat="1" ht="27" customHeight="1" outlineLevel="2">
      <c r="A367" s="93" t="s">
        <v>15</v>
      </c>
      <c r="B367" s="94" t="s">
        <v>765</v>
      </c>
      <c r="C367" s="95" t="s">
        <v>766</v>
      </c>
      <c r="D367" s="95" t="s">
        <v>767</v>
      </c>
      <c r="E367" s="94">
        <v>732001</v>
      </c>
      <c r="F367" s="96">
        <v>6</v>
      </c>
      <c r="G367" s="96"/>
      <c r="H367" s="96"/>
      <c r="I367" s="96"/>
      <c r="J367" s="96"/>
      <c r="K367" s="96"/>
      <c r="L367" s="96"/>
      <c r="M367" s="95"/>
      <c r="N367" s="95"/>
      <c r="O367" s="95"/>
      <c r="P367" s="97">
        <v>6</v>
      </c>
      <c r="Q367" s="98">
        <f>SUM('[1]FY 2013-14'!I339:J339)</f>
        <v>56.26</v>
      </c>
      <c r="R367" s="98">
        <f>SUM('[1]FY 2013-14'!K339:L339)</f>
        <v>28.66</v>
      </c>
      <c r="S367" s="98">
        <f>SUM('[1]FY 2013-14'!M339:N339)</f>
        <v>4.8499999999999996</v>
      </c>
      <c r="T367" s="98">
        <f>SUM('[1]FY 2013-14'!O339:P339)</f>
        <v>2.68</v>
      </c>
      <c r="U367" s="98">
        <f>SUM('[1]FY 2013-14'!Q339:R339)</f>
        <v>4.5999999999999996</v>
      </c>
      <c r="V367" s="42">
        <f>SUM('[1]FY 2013-14'!S339:AA339)</f>
        <v>6.1699999999999982</v>
      </c>
      <c r="W367" s="75">
        <f t="shared" si="43"/>
        <v>103</v>
      </c>
      <c r="X367" s="76">
        <f>'[1]FY 2013-14'!BA339</f>
        <v>0</v>
      </c>
      <c r="Y367" s="75">
        <f t="shared" si="42"/>
        <v>103</v>
      </c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</row>
    <row r="368" spans="1:48" s="13" customFormat="1" ht="27" customHeight="1" outlineLevel="2">
      <c r="A368" s="93" t="s">
        <v>15</v>
      </c>
      <c r="B368" s="94" t="s">
        <v>768</v>
      </c>
      <c r="C368" s="95" t="s">
        <v>640</v>
      </c>
      <c r="D368" s="95" t="s">
        <v>769</v>
      </c>
      <c r="E368" s="94">
        <v>736001</v>
      </c>
      <c r="F368" s="96">
        <v>37</v>
      </c>
      <c r="G368" s="96"/>
      <c r="H368" s="96"/>
      <c r="I368" s="96"/>
      <c r="J368" s="96"/>
      <c r="K368" s="96"/>
      <c r="L368" s="96"/>
      <c r="M368" s="95"/>
      <c r="N368" s="95"/>
      <c r="O368" s="95"/>
      <c r="P368" s="97">
        <v>37</v>
      </c>
      <c r="Q368" s="98">
        <f>SUM('[1]FY 2013-14'!I340:J340)</f>
        <v>346.93</v>
      </c>
      <c r="R368" s="98">
        <f>SUM('[1]FY 2013-14'!K340:L340)</f>
        <v>176.7</v>
      </c>
      <c r="S368" s="98">
        <f>SUM('[1]FY 2013-14'!M340:N340)</f>
        <v>29.87</v>
      </c>
      <c r="T368" s="98">
        <f>SUM('[1]FY 2013-14'!O340:P340)</f>
        <v>16.5</v>
      </c>
      <c r="U368" s="98">
        <f>SUM('[1]FY 2013-14'!Q340:R340)</f>
        <v>28.38</v>
      </c>
      <c r="V368" s="42">
        <f>SUM('[1]FY 2013-14'!S340:AA340)</f>
        <v>38.059999999999988</v>
      </c>
      <c r="W368" s="75">
        <f t="shared" si="43"/>
        <v>636</v>
      </c>
      <c r="X368" s="76">
        <f>'[1]FY 2013-14'!BA340</f>
        <v>0</v>
      </c>
      <c r="Y368" s="75">
        <f t="shared" si="42"/>
        <v>636</v>
      </c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</row>
    <row r="369" spans="1:48" s="13" customFormat="1" ht="27" customHeight="1" outlineLevel="2">
      <c r="A369" s="93" t="s">
        <v>15</v>
      </c>
      <c r="B369" s="94" t="s">
        <v>952</v>
      </c>
      <c r="C369" s="95" t="s">
        <v>669</v>
      </c>
      <c r="D369" s="95" t="s">
        <v>770</v>
      </c>
      <c r="E369" s="94">
        <v>738001</v>
      </c>
      <c r="F369" s="96">
        <v>15</v>
      </c>
      <c r="G369" s="96"/>
      <c r="H369" s="96"/>
      <c r="I369" s="96"/>
      <c r="J369" s="96"/>
      <c r="K369" s="96"/>
      <c r="L369" s="96"/>
      <c r="M369" s="95"/>
      <c r="N369" s="95"/>
      <c r="O369" s="95"/>
      <c r="P369" s="97">
        <v>15</v>
      </c>
      <c r="Q369" s="98">
        <f>SUM('[1]FY 2013-14'!I341:J341)</f>
        <v>140.65</v>
      </c>
      <c r="R369" s="98">
        <f>SUM('[1]FY 2013-14'!K341:L341)</f>
        <v>71.63000000000001</v>
      </c>
      <c r="S369" s="98">
        <f>SUM('[1]FY 2013-14'!M341:N341)</f>
        <v>12.11</v>
      </c>
      <c r="T369" s="98">
        <f>SUM('[1]FY 2013-14'!O341:P341)</f>
        <v>6.7</v>
      </c>
      <c r="U369" s="98">
        <f>SUM('[1]FY 2013-14'!Q341:R341)</f>
        <v>11.51</v>
      </c>
      <c r="V369" s="42">
        <f>SUM('[1]FY 2013-14'!S341:AA341)</f>
        <v>15.429999999999996</v>
      </c>
      <c r="W369" s="75">
        <f t="shared" si="43"/>
        <v>258</v>
      </c>
      <c r="X369" s="76">
        <f>'[1]FY 2013-14'!BA341</f>
        <v>0</v>
      </c>
      <c r="Y369" s="75">
        <f t="shared" si="42"/>
        <v>258</v>
      </c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</row>
    <row r="370" spans="1:48" s="13" customFormat="1" ht="27" customHeight="1" outlineLevel="2">
      <c r="A370" s="93" t="s">
        <v>15</v>
      </c>
      <c r="B370" s="94" t="s">
        <v>771</v>
      </c>
      <c r="C370" s="95" t="s">
        <v>682</v>
      </c>
      <c r="D370" s="95" t="s">
        <v>30</v>
      </c>
      <c r="E370" s="94">
        <v>938003</v>
      </c>
      <c r="F370" s="96">
        <v>58</v>
      </c>
      <c r="G370" s="96"/>
      <c r="H370" s="96"/>
      <c r="I370" s="96"/>
      <c r="J370" s="96"/>
      <c r="K370" s="96"/>
      <c r="L370" s="96"/>
      <c r="M370" s="95"/>
      <c r="N370" s="95"/>
      <c r="O370" s="95"/>
      <c r="P370" s="97">
        <v>58</v>
      </c>
      <c r="Q370" s="98">
        <f>SUM('[1]FY 2013-14'!I342:J342)</f>
        <v>543.83000000000004</v>
      </c>
      <c r="R370" s="98">
        <f>SUM('[1]FY 2013-14'!K342:L342)</f>
        <v>276.99</v>
      </c>
      <c r="S370" s="98">
        <f>SUM('[1]FY 2013-14'!M342:N342)</f>
        <v>46.82</v>
      </c>
      <c r="T370" s="98">
        <f>SUM('[1]FY 2013-14'!O342:P342)</f>
        <v>25.87</v>
      </c>
      <c r="U370" s="98">
        <f>SUM('[1]FY 2013-14'!Q342:R342)</f>
        <v>44.48</v>
      </c>
      <c r="V370" s="42">
        <f>SUM('[1]FY 2013-14'!S342:AA342)</f>
        <v>59.599999999999994</v>
      </c>
      <c r="W370" s="75">
        <f t="shared" si="43"/>
        <v>998</v>
      </c>
      <c r="X370" s="76">
        <f>'[1]FY 2013-14'!BA342</f>
        <v>0</v>
      </c>
      <c r="Y370" s="75">
        <f t="shared" si="42"/>
        <v>998</v>
      </c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</row>
    <row r="371" spans="1:48" s="13" customFormat="1" ht="27" customHeight="1" outlineLevel="2" thickBot="1">
      <c r="A371" s="93" t="s">
        <v>15</v>
      </c>
      <c r="B371" s="94" t="s">
        <v>772</v>
      </c>
      <c r="C371" s="95" t="s">
        <v>640</v>
      </c>
      <c r="D371" s="95" t="s">
        <v>773</v>
      </c>
      <c r="E371" s="94" t="s">
        <v>774</v>
      </c>
      <c r="F371" s="96">
        <v>41</v>
      </c>
      <c r="G371" s="96"/>
      <c r="H371" s="96"/>
      <c r="I371" s="96"/>
      <c r="J371" s="96"/>
      <c r="K371" s="96"/>
      <c r="L371" s="96"/>
      <c r="M371" s="95"/>
      <c r="N371" s="95"/>
      <c r="O371" s="95"/>
      <c r="P371" s="97">
        <v>41</v>
      </c>
      <c r="Q371" s="98">
        <f>SUM('[1]FY 2013-14'!I343:J343)</f>
        <v>384.43</v>
      </c>
      <c r="R371" s="98">
        <f>SUM('[1]FY 2013-14'!K343:L343)</f>
        <v>195.81</v>
      </c>
      <c r="S371" s="98">
        <f>SUM('[1]FY 2013-14'!M343:N343)</f>
        <v>33.1</v>
      </c>
      <c r="T371" s="98">
        <f>SUM('[1]FY 2013-14'!O343:P343)</f>
        <v>18.29</v>
      </c>
      <c r="U371" s="98">
        <f>SUM('[1]FY 2013-14'!Q343:R343)</f>
        <v>31.45</v>
      </c>
      <c r="V371" s="42">
        <f>SUM('[1]FY 2013-14'!S343:AA343)</f>
        <v>42.16</v>
      </c>
      <c r="W371" s="75">
        <f t="shared" si="43"/>
        <v>705</v>
      </c>
      <c r="X371" s="76">
        <f>'[1]FY 2013-14'!BA343</f>
        <v>0</v>
      </c>
      <c r="Y371" s="75">
        <f t="shared" si="42"/>
        <v>705</v>
      </c>
    </row>
    <row r="372" spans="1:48" s="12" customFormat="1" ht="27" customHeight="1" outlineLevel="1" thickTop="1" thickBot="1">
      <c r="A372" s="125" t="s">
        <v>284</v>
      </c>
      <c r="B372" s="126"/>
      <c r="C372" s="126"/>
      <c r="D372" s="126"/>
      <c r="E372" s="126"/>
      <c r="F372" s="25">
        <f t="shared" ref="F372:L372" si="44">SUBTOTAL(9,F360:F370)</f>
        <v>619</v>
      </c>
      <c r="G372" s="25">
        <f t="shared" si="44"/>
        <v>0</v>
      </c>
      <c r="H372" s="25">
        <f t="shared" si="44"/>
        <v>0</v>
      </c>
      <c r="I372" s="25">
        <f t="shared" si="44"/>
        <v>143</v>
      </c>
      <c r="J372" s="25">
        <f t="shared" si="44"/>
        <v>53</v>
      </c>
      <c r="K372" s="25">
        <f t="shared" si="44"/>
        <v>0</v>
      </c>
      <c r="L372" s="25">
        <f t="shared" si="44"/>
        <v>0</v>
      </c>
      <c r="M372" s="26"/>
      <c r="N372" s="26"/>
      <c r="O372" s="26"/>
      <c r="P372" s="27">
        <f>SUBTOTAL(9,P198:P371)</f>
        <v>42993</v>
      </c>
      <c r="Q372" s="28">
        <f t="shared" ref="Q372:X372" si="45">SUBTOTAL(9,Q198:Q371)</f>
        <v>403411.83999999985</v>
      </c>
      <c r="R372" s="28">
        <f t="shared" si="45"/>
        <v>205489.84000000011</v>
      </c>
      <c r="S372" s="28">
        <f t="shared" si="45"/>
        <v>34876.480000000003</v>
      </c>
      <c r="T372" s="28">
        <f t="shared" si="45"/>
        <v>19381.040000000008</v>
      </c>
      <c r="U372" s="28">
        <f t="shared" si="45"/>
        <v>33178.76999999999</v>
      </c>
      <c r="V372" s="45">
        <f t="shared" si="45"/>
        <v>45265.509999999995</v>
      </c>
      <c r="W372" s="103">
        <f t="shared" si="45"/>
        <v>737361</v>
      </c>
      <c r="X372" s="101">
        <f t="shared" si="45"/>
        <v>1023294</v>
      </c>
      <c r="Y372" s="99">
        <f t="shared" si="42"/>
        <v>1760655</v>
      </c>
    </row>
    <row r="373" spans="1:48" s="12" customFormat="1" ht="27" customHeight="1" outlineLevel="1" thickTop="1" thickBot="1">
      <c r="A373" s="127" t="s">
        <v>285</v>
      </c>
      <c r="B373" s="128"/>
      <c r="C373" s="128"/>
      <c r="D373" s="128"/>
      <c r="E373" s="128"/>
      <c r="F373" s="21">
        <f t="shared" ref="F373:L373" si="46">SUBTOTAL(9,F4:F370)</f>
        <v>122119</v>
      </c>
      <c r="G373" s="21">
        <f t="shared" si="46"/>
        <v>479</v>
      </c>
      <c r="H373" s="21">
        <f t="shared" si="46"/>
        <v>0</v>
      </c>
      <c r="I373" s="21">
        <f t="shared" si="46"/>
        <v>48420</v>
      </c>
      <c r="J373" s="21">
        <f t="shared" si="46"/>
        <v>50304058</v>
      </c>
      <c r="K373" s="21">
        <f t="shared" si="46"/>
        <v>42549</v>
      </c>
      <c r="L373" s="21">
        <f t="shared" si="46"/>
        <v>283</v>
      </c>
      <c r="M373" s="22"/>
      <c r="N373" s="22"/>
      <c r="O373" s="22"/>
      <c r="P373" s="23">
        <f t="shared" ref="P373:X373" si="47">SUBTOTAL(9,P4:P371)</f>
        <v>117215</v>
      </c>
      <c r="Q373" s="24">
        <f t="shared" si="47"/>
        <v>1145710.069999998</v>
      </c>
      <c r="R373" s="24">
        <f t="shared" si="47"/>
        <v>583498.63999999955</v>
      </c>
      <c r="S373" s="24">
        <f t="shared" si="47"/>
        <v>98680.940000000031</v>
      </c>
      <c r="T373" s="24">
        <f t="shared" si="47"/>
        <v>54538.670000000013</v>
      </c>
      <c r="U373" s="24">
        <f t="shared" si="47"/>
        <v>93741.349999999919</v>
      </c>
      <c r="V373" s="49">
        <f t="shared" si="47"/>
        <v>125470.8300000001</v>
      </c>
      <c r="W373" s="104">
        <f>SUM(W12,W45,W59,W94,W102,W190,W197,W372)</f>
        <v>2101142</v>
      </c>
      <c r="X373" s="102">
        <f t="shared" si="47"/>
        <v>1686319</v>
      </c>
      <c r="Y373" s="100">
        <f t="shared" si="42"/>
        <v>3787461</v>
      </c>
    </row>
    <row r="374" spans="1:48" ht="27" customHeight="1">
      <c r="W374" s="115"/>
      <c r="X374" s="115"/>
    </row>
  </sheetData>
  <sortState ref="A198:AV370">
    <sortCondition ref="B198:B370"/>
  </sortState>
  <mergeCells count="9">
    <mergeCell ref="A12:E12"/>
    <mergeCell ref="A372:E372"/>
    <mergeCell ref="A45:E45"/>
    <mergeCell ref="A373:E373"/>
    <mergeCell ref="A190:E190"/>
    <mergeCell ref="A102:E102"/>
    <mergeCell ref="A94:E94"/>
    <mergeCell ref="A59:E59"/>
    <mergeCell ref="A197:E197"/>
  </mergeCells>
  <printOptions horizontalCentered="1"/>
  <pageMargins left="0.25" right="0.25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1"/>
  <sheetViews>
    <sheetView workbookViewId="0">
      <selection activeCell="E5" sqref="E5"/>
    </sheetView>
  </sheetViews>
  <sheetFormatPr defaultRowHeight="21.75" customHeight="1"/>
  <cols>
    <col min="1" max="1" width="15.42578125" bestFit="1" customWidth="1"/>
    <col min="2" max="3" width="15.85546875" style="4" customWidth="1"/>
    <col min="4" max="4" width="17.42578125" style="4" customWidth="1"/>
    <col min="5" max="5" width="10.85546875" style="4" customWidth="1"/>
    <col min="7" max="7" width="11.5703125" bestFit="1" customWidth="1"/>
  </cols>
  <sheetData>
    <row r="4" spans="1:7" ht="30">
      <c r="B4" s="6" t="s">
        <v>275</v>
      </c>
      <c r="C4" s="6" t="s">
        <v>276</v>
      </c>
      <c r="D4" s="6" t="s">
        <v>277</v>
      </c>
      <c r="E4" s="6" t="s">
        <v>950</v>
      </c>
    </row>
    <row r="5" spans="1:7" ht="21.75" customHeight="1">
      <c r="A5" s="1" t="s">
        <v>584</v>
      </c>
      <c r="B5" s="5">
        <v>7636106.9800000004</v>
      </c>
      <c r="C5" s="5">
        <f>ROUND(B5*0.85, 2)</f>
        <v>6490690.9299999997</v>
      </c>
      <c r="D5" s="5">
        <f>ROUND(B5*0.15, 2)</f>
        <v>1145416.05</v>
      </c>
      <c r="E5" s="5">
        <f>D5/122160</f>
        <v>9.3763592829076625</v>
      </c>
    </row>
    <row r="6" spans="1:7" ht="21.75" customHeight="1">
      <c r="A6" s="2" t="s">
        <v>585</v>
      </c>
      <c r="B6" s="5">
        <v>3888619.8400000008</v>
      </c>
      <c r="C6" s="5">
        <f t="shared" ref="C6:C10" si="0">ROUND(B6*0.85, 2)</f>
        <v>3305326.86</v>
      </c>
      <c r="D6" s="5">
        <f t="shared" ref="D6:D10" si="1">ROUND(B6*0.15, 2)</f>
        <v>583292.98</v>
      </c>
      <c r="E6" s="5">
        <f t="shared" ref="E6:E10" si="2">D6/122160</f>
        <v>4.7748279305828421</v>
      </c>
      <c r="G6" s="3"/>
    </row>
    <row r="7" spans="1:7" ht="21.75" customHeight="1">
      <c r="A7" s="2" t="s">
        <v>586</v>
      </c>
      <c r="B7" s="5">
        <v>656363.61999999976</v>
      </c>
      <c r="C7" s="5">
        <f t="shared" si="0"/>
        <v>557909.07999999996</v>
      </c>
      <c r="D7" s="5">
        <f t="shared" si="1"/>
        <v>98454.54</v>
      </c>
      <c r="E7" s="5">
        <f t="shared" si="2"/>
        <v>0.80594744597249501</v>
      </c>
    </row>
    <row r="8" spans="1:7" ht="21.75" customHeight="1">
      <c r="A8" s="2" t="s">
        <v>587</v>
      </c>
      <c r="B8" s="5">
        <v>361670.78</v>
      </c>
      <c r="C8" s="5">
        <f t="shared" si="0"/>
        <v>307420.15999999997</v>
      </c>
      <c r="D8" s="5">
        <f t="shared" si="1"/>
        <v>54250.62</v>
      </c>
      <c r="E8" s="5">
        <f t="shared" si="2"/>
        <v>0.44409479371316307</v>
      </c>
    </row>
    <row r="9" spans="1:7" ht="21.75" customHeight="1">
      <c r="A9" s="2" t="s">
        <v>588</v>
      </c>
      <c r="B9" s="5">
        <v>623017.74</v>
      </c>
      <c r="C9" s="5">
        <f t="shared" si="0"/>
        <v>529565.07999999996</v>
      </c>
      <c r="D9" s="5">
        <f t="shared" si="1"/>
        <v>93452.66</v>
      </c>
      <c r="E9" s="5">
        <f t="shared" si="2"/>
        <v>0.76500212835625414</v>
      </c>
    </row>
    <row r="10" spans="1:7" ht="21.75" customHeight="1">
      <c r="A10" s="2" t="s">
        <v>589</v>
      </c>
      <c r="B10" s="5">
        <v>825082.04</v>
      </c>
      <c r="C10" s="5">
        <f t="shared" si="0"/>
        <v>701319.73</v>
      </c>
      <c r="D10" s="5">
        <f t="shared" si="1"/>
        <v>123762.31</v>
      </c>
      <c r="E10" s="5">
        <f t="shared" si="2"/>
        <v>1.0131164865749835</v>
      </c>
    </row>
    <row r="11" spans="1:7" ht="21.75" customHeight="1">
      <c r="B11" s="5">
        <f>SUM(B5:B10)</f>
        <v>13990861</v>
      </c>
      <c r="C11" s="5">
        <f>SUM(C5:C10)</f>
        <v>11892231.84</v>
      </c>
      <c r="D11" s="5">
        <f>SUM(D5:D10)</f>
        <v>2098629.16</v>
      </c>
    </row>
  </sheetData>
  <pageMargins left="0.7" right="0.7" top="0.75" bottom="0.75" header="0.3" footer="0.3"/>
  <pageSetup orientation="portrait" verticalDpi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LEA Distributions</vt:lpstr>
      <vt:lpstr>Charter Distributions</vt:lpstr>
      <vt:lpstr>Nonpublic Distributions</vt:lpstr>
      <vt:lpstr>EEF Distribution Schedule</vt:lpstr>
      <vt:lpstr>Sheet2</vt:lpstr>
      <vt:lpstr>'LEA Distributions'!Print_Area</vt:lpstr>
      <vt:lpstr>'Charter Distributions'!Print_Titles</vt:lpstr>
      <vt:lpstr>'LEA Distributions'!Print_Titles</vt:lpstr>
      <vt:lpstr>'Nonpublic Distributions'!Print_Titles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Rashaunda Matthews</dc:creator>
  <cp:lastModifiedBy>Aleesha Stamps-Dhanraj</cp:lastModifiedBy>
  <cp:lastPrinted>2014-07-23T14:05:53Z</cp:lastPrinted>
  <dcterms:created xsi:type="dcterms:W3CDTF">2013-04-12T22:27:16Z</dcterms:created>
  <dcterms:modified xsi:type="dcterms:W3CDTF">2014-08-12T19:47:20Z</dcterms:modified>
</cp:coreProperties>
</file>