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f\EFS\EDFIN_AC\Charters\Per Pupil Calculations\FY2022-23\Initial\"/>
    </mc:Choice>
  </mc:AlternateContent>
  <bookViews>
    <workbookView xWindow="0" yWindow="0" windowWidth="27900" windowHeight="7290" firstSheet="1" activeTab="1"/>
  </bookViews>
  <sheets>
    <sheet name="Initial &amp; Final Compare" sheetId="48" state="hidden" r:id="rId1"/>
    <sheet name="22-23 Initial_Type1,1B,2,3,3B,4" sheetId="21" r:id="rId2"/>
    <sheet name="FY22-23 Initial Type 5" sheetId="49" r:id="rId3"/>
    <sheet name="Detail Calculation exclude debt" sheetId="12" r:id="rId4"/>
    <sheet name="Detail Calculation for debt" sheetId="22" r:id="rId5"/>
    <sheet name="Detail" sheetId="19" state="hidden" r:id="rId6"/>
    <sheet name="2.1.22 SIS" sheetId="50" r:id="rId7"/>
  </sheets>
  <definedNames>
    <definedName name="_1_2004_2005_AFR_4_Ad_Valorem_Taxes" localSheetId="0">#REF!</definedName>
    <definedName name="_1_2004_2005_AFR_4_Ad_Valorem_Taxes">#REF!</definedName>
    <definedName name="_2004_2005_AFR_4_Ad_Valorem_Taxes" localSheetId="0">#REF!</definedName>
    <definedName name="_2004_2005_AFR_4_Ad_Valorem_Taxes">#REF!</definedName>
    <definedName name="_xlnm._FilterDatabase" localSheetId="5" hidden="1">Detail!$A$3:$EH$3</definedName>
    <definedName name="_xlnm._FilterDatabase" localSheetId="0" hidden="1">'Initial &amp; Final Compare'!$A$6:$S$76</definedName>
    <definedName name="Import_Elem_Secondary_ByLEA" localSheetId="0">#REF!</definedName>
    <definedName name="Import_Elem_Secondary_ByLEA">#REF!</definedName>
    <definedName name="Import_K_12_ByLEA" localSheetId="0">#REF!</definedName>
    <definedName name="Import_K_12_ByLEA">#REF!</definedName>
    <definedName name="Import_MFP_and_Other_Funded_ByLEA" localSheetId="0">#REF!</definedName>
    <definedName name="Import_MFP_and_Other_Funded_ByLEA">#REF!</definedName>
    <definedName name="Import_Total_Reported_ByLEA" localSheetId="0">#REF!</definedName>
    <definedName name="Import_Total_Reported_ByLEA">#REF!</definedName>
    <definedName name="_xlnm.Print_Area" localSheetId="1">'22-23 Initial_Type1,1B,2,3,3B,4'!$A$1:$N$80</definedName>
    <definedName name="_xlnm.Print_Area" localSheetId="5">Detail!$A$2:$EH$76</definedName>
    <definedName name="_xlnm.Print_Area" localSheetId="3">'Detail Calculation exclude debt'!$A$1:$Q$78</definedName>
    <definedName name="_xlnm.Print_Area" localSheetId="4">'Detail Calculation for debt'!$A$1:$O$77</definedName>
    <definedName name="_xlnm.Print_Area" localSheetId="2">'FY22-23 Initial Type 5'!$A$1:$L$13</definedName>
    <definedName name="_xlnm.Print_Area" localSheetId="0">'Initial &amp; Final Compare'!$A$1:$P$76</definedName>
    <definedName name="_xlnm.Print_Titles" localSheetId="6">'2.1.22 SIS'!$A:$B</definedName>
    <definedName name="_xlnm.Print_Titles" localSheetId="1">'22-23 Initial_Type1,1B,2,3,3B,4'!$A:$B</definedName>
    <definedName name="_xlnm.Print_Titles" localSheetId="5">Detail!$A:$B</definedName>
    <definedName name="_xlnm.Print_Titles" localSheetId="3">'Detail Calculation exclude debt'!$B:$B,'Detail Calculation exclude debt'!$1:$1</definedName>
    <definedName name="_xlnm.Print_Titles" localSheetId="4">'Detail Calculation for debt'!$B:$B,'Detail Calculation for debt'!$1:$1</definedName>
    <definedName name="_xlnm.Print_Titles" localSheetId="0">'Initial &amp; Final Compare'!$1:$2</definedName>
  </definedNames>
  <calcPr calcId="162913"/>
</workbook>
</file>

<file path=xl/calcChain.xml><?xml version="1.0" encoding="utf-8"?>
<calcChain xmlns="http://schemas.openxmlformats.org/spreadsheetml/2006/main">
  <c r="D6" i="48" l="1"/>
  <c r="E6" i="48"/>
  <c r="F6" i="48"/>
  <c r="L6" i="48"/>
  <c r="M6" i="48"/>
  <c r="N6" i="48"/>
  <c r="O6" i="48" s="1"/>
  <c r="P6" i="48" s="1"/>
  <c r="O39" i="48" l="1"/>
  <c r="P39" i="48" s="1"/>
  <c r="O29" i="48"/>
  <c r="P29" i="48" s="1"/>
  <c r="O62" i="48"/>
  <c r="P62" i="48" s="1"/>
  <c r="O59" i="48"/>
  <c r="P59" i="48" s="1"/>
  <c r="O7" i="48"/>
  <c r="H43" i="48" l="1"/>
  <c r="I43" i="48" s="1"/>
  <c r="J43" i="48" s="1"/>
  <c r="H50" i="48"/>
  <c r="I50" i="48" s="1"/>
  <c r="J50" i="48" s="1"/>
  <c r="O24" i="48"/>
  <c r="P24" i="48" s="1"/>
  <c r="O43" i="48"/>
  <c r="P43" i="48" s="1"/>
  <c r="O71" i="48"/>
  <c r="P71" i="48" s="1"/>
  <c r="O48" i="48"/>
  <c r="P48" i="48" s="1"/>
  <c r="O67" i="48"/>
  <c r="P67" i="48" s="1"/>
  <c r="O8" i="48"/>
  <c r="P8" i="48" s="1"/>
  <c r="O66" i="48"/>
  <c r="P66" i="48" s="1"/>
  <c r="O42" i="48"/>
  <c r="P42" i="48" s="1"/>
  <c r="O50" i="48"/>
  <c r="P50" i="48" s="1"/>
  <c r="O64" i="48"/>
  <c r="P64" i="48" s="1"/>
  <c r="O72" i="48"/>
  <c r="P72" i="48" s="1"/>
  <c r="O51" i="48"/>
  <c r="P51" i="48" s="1"/>
  <c r="O33" i="48"/>
  <c r="P33" i="48" s="1"/>
  <c r="O16" i="48"/>
  <c r="P16" i="48" s="1"/>
  <c r="O32" i="48"/>
  <c r="P32" i="48" s="1"/>
  <c r="O46" i="48"/>
  <c r="P46" i="48" s="1"/>
  <c r="O75" i="48"/>
  <c r="P75" i="48" s="1"/>
  <c r="O20" i="48"/>
  <c r="P20" i="48" s="1"/>
  <c r="O31" i="48"/>
  <c r="P31" i="48" s="1"/>
  <c r="O47" i="48"/>
  <c r="P47" i="48" s="1"/>
  <c r="O12" i="48"/>
  <c r="P12" i="48" s="1"/>
  <c r="O17" i="48"/>
  <c r="P17" i="48" s="1"/>
  <c r="O63" i="48"/>
  <c r="P63" i="48" s="1"/>
  <c r="O52" i="48"/>
  <c r="P52" i="48" s="1"/>
  <c r="O40" i="48"/>
  <c r="P40" i="48" s="1"/>
  <c r="O9" i="48"/>
  <c r="P9" i="48" s="1"/>
  <c r="O28" i="48"/>
  <c r="P28" i="48" s="1"/>
  <c r="O55" i="48"/>
  <c r="P55" i="48" s="1"/>
  <c r="O34" i="48"/>
  <c r="P34" i="48" s="1"/>
  <c r="O19" i="48"/>
  <c r="P19" i="48" s="1"/>
  <c r="O21" i="48"/>
  <c r="P21" i="48" s="1"/>
  <c r="O41" i="48"/>
  <c r="P41" i="48" s="1"/>
  <c r="O11" i="48"/>
  <c r="P11" i="48" s="1"/>
  <c r="O56" i="48"/>
  <c r="P56" i="48" s="1"/>
  <c r="O54" i="48"/>
  <c r="P54" i="48" s="1"/>
  <c r="O37" i="48"/>
  <c r="P37" i="48" s="1"/>
  <c r="O49" i="48"/>
  <c r="P49" i="48" s="1"/>
  <c r="O69" i="48"/>
  <c r="P69" i="48" s="1"/>
  <c r="O36" i="48"/>
  <c r="P36" i="48" s="1"/>
  <c r="O58" i="48"/>
  <c r="P58" i="48" s="1"/>
  <c r="O38" i="48"/>
  <c r="P38" i="48" s="1"/>
  <c r="O10" i="48"/>
  <c r="P10" i="48" s="1"/>
  <c r="O30" i="48"/>
  <c r="P30" i="48" s="1"/>
  <c r="O53" i="48"/>
  <c r="P53" i="48" s="1"/>
  <c r="O57" i="48"/>
  <c r="P57" i="48" s="1"/>
  <c r="O25" i="48"/>
  <c r="P25" i="48" s="1"/>
  <c r="O73" i="48"/>
  <c r="P73" i="48" s="1"/>
  <c r="O60" i="48"/>
  <c r="P60" i="48" s="1"/>
  <c r="O74" i="48"/>
  <c r="P74" i="48" s="1"/>
  <c r="O26" i="48"/>
  <c r="P26" i="48" s="1"/>
  <c r="O45" i="48"/>
  <c r="P45" i="48" s="1"/>
  <c r="O70" i="48"/>
  <c r="P70" i="48" s="1"/>
  <c r="O68" i="48"/>
  <c r="P68" i="48" s="1"/>
  <c r="O13" i="48"/>
  <c r="P13" i="48" s="1"/>
  <c r="O14" i="48"/>
  <c r="P14" i="48" s="1"/>
  <c r="O18" i="48"/>
  <c r="P18" i="48" s="1"/>
  <c r="O22" i="48"/>
  <c r="P22" i="48" s="1"/>
  <c r="O27" i="48"/>
  <c r="P27" i="48" s="1"/>
  <c r="O44" i="48"/>
  <c r="P44" i="48" s="1"/>
  <c r="O35" i="48"/>
  <c r="P35" i="48" s="1"/>
  <c r="O61" i="48"/>
  <c r="P61" i="48" s="1"/>
  <c r="O65" i="48"/>
  <c r="P65" i="48" s="1"/>
  <c r="P7" i="48"/>
  <c r="H39" i="48" l="1"/>
  <c r="I39" i="48" s="1"/>
  <c r="J39" i="48" s="1"/>
  <c r="H32" i="48"/>
  <c r="I32" i="48" s="1"/>
  <c r="J32" i="48" s="1"/>
  <c r="H24" i="48"/>
  <c r="I24" i="48" s="1"/>
  <c r="J24" i="48" s="1"/>
  <c r="H51" i="48"/>
  <c r="I51" i="48" s="1"/>
  <c r="J51" i="48" s="1"/>
  <c r="H71" i="48"/>
  <c r="I71" i="48" s="1"/>
  <c r="J71" i="48" s="1"/>
  <c r="H59" i="48"/>
  <c r="I59" i="48" s="1"/>
  <c r="J59" i="48" s="1"/>
  <c r="H16" i="48"/>
  <c r="I16" i="48" s="1"/>
  <c r="J16" i="48" s="1"/>
  <c r="H48" i="48"/>
  <c r="I48" i="48" s="1"/>
  <c r="J48" i="48" s="1"/>
  <c r="H64" i="48"/>
  <c r="I64" i="48" s="1"/>
  <c r="J64" i="48" s="1"/>
  <c r="H29" i="48"/>
  <c r="I29" i="48" s="1"/>
  <c r="J29" i="48" s="1"/>
  <c r="H72" i="48"/>
  <c r="I72" i="48" s="1"/>
  <c r="J72" i="48" s="1"/>
  <c r="H33" i="48"/>
  <c r="I33" i="48" s="1"/>
  <c r="J33" i="48" s="1"/>
  <c r="H66" i="48"/>
  <c r="I66" i="48" s="1"/>
  <c r="J66" i="48" s="1"/>
  <c r="H7" i="48"/>
  <c r="I7" i="48" s="1"/>
  <c r="J7" i="48" s="1"/>
  <c r="H8" i="48"/>
  <c r="I8" i="48" s="1"/>
  <c r="J8" i="48" s="1"/>
  <c r="H42" i="48"/>
  <c r="I42" i="48" s="1"/>
  <c r="J42" i="48" s="1"/>
  <c r="H67" i="48"/>
  <c r="I67" i="48" s="1"/>
  <c r="J67" i="48" s="1"/>
  <c r="H62" i="48"/>
  <c r="I62" i="48" s="1"/>
  <c r="J62" i="48" s="1"/>
  <c r="H9" i="48"/>
  <c r="I9" i="48" s="1"/>
  <c r="J9" i="48" s="1"/>
  <c r="H47" i="48"/>
  <c r="I47" i="48" s="1"/>
  <c r="J47" i="48" s="1"/>
  <c r="H63" i="48"/>
  <c r="I63" i="48" s="1"/>
  <c r="J63" i="48" s="1"/>
  <c r="H12" i="48"/>
  <c r="I12" i="48" s="1"/>
  <c r="J12" i="48" s="1"/>
  <c r="H20" i="48"/>
  <c r="I20" i="48" s="1"/>
  <c r="J20" i="48" s="1"/>
  <c r="H17" i="48"/>
  <c r="I17" i="48" s="1"/>
  <c r="J17" i="48" s="1"/>
  <c r="H31" i="48"/>
  <c r="I31" i="48" s="1"/>
  <c r="J31" i="48" s="1"/>
  <c r="H44" i="48"/>
  <c r="I44" i="48" s="1"/>
  <c r="J44" i="48" s="1"/>
  <c r="H14" i="48"/>
  <c r="I14" i="48" s="1"/>
  <c r="J14" i="48" s="1"/>
  <c r="H36" i="48"/>
  <c r="I36" i="48" s="1"/>
  <c r="J36" i="48" s="1"/>
  <c r="H61" i="48"/>
  <c r="I61" i="48" s="1"/>
  <c r="J61" i="48" s="1"/>
  <c r="H45" i="48"/>
  <c r="I45" i="48" s="1"/>
  <c r="J45" i="48" s="1"/>
  <c r="H57" i="48"/>
  <c r="I57" i="48" s="1"/>
  <c r="J57" i="48" s="1"/>
  <c r="H19" i="48"/>
  <c r="I19" i="48" s="1"/>
  <c r="J19" i="48" s="1"/>
  <c r="H27" i="48"/>
  <c r="I27" i="48" s="1"/>
  <c r="J27" i="48" s="1"/>
  <c r="H18" i="48"/>
  <c r="I18" i="48" s="1"/>
  <c r="J18" i="48" s="1"/>
  <c r="H38" i="48"/>
  <c r="I38" i="48" s="1"/>
  <c r="J38" i="48" s="1"/>
  <c r="H58" i="48"/>
  <c r="I58" i="48" s="1"/>
  <c r="J58" i="48" s="1"/>
  <c r="H49" i="48"/>
  <c r="I49" i="48" s="1"/>
  <c r="J49" i="48" s="1"/>
  <c r="H37" i="48"/>
  <c r="I37" i="48" s="1"/>
  <c r="J37" i="48" s="1"/>
  <c r="H13" i="48"/>
  <c r="I13" i="48" s="1"/>
  <c r="J13" i="48" s="1"/>
  <c r="H10" i="48"/>
  <c r="I10" i="48" s="1"/>
  <c r="J10" i="48" s="1"/>
  <c r="H68" i="48"/>
  <c r="I68" i="48" s="1"/>
  <c r="J68" i="48" s="1"/>
  <c r="H26" i="48"/>
  <c r="I26" i="48" s="1"/>
  <c r="J26" i="48" s="1"/>
  <c r="H54" i="48"/>
  <c r="I54" i="48" s="1"/>
  <c r="J54" i="48" s="1"/>
  <c r="H34" i="48"/>
  <c r="I34" i="48" s="1"/>
  <c r="J34" i="48" s="1"/>
  <c r="H28" i="48"/>
  <c r="I28" i="48" s="1"/>
  <c r="J28" i="48" s="1"/>
  <c r="L17" i="48" l="1"/>
  <c r="M17" i="48" s="1"/>
  <c r="N17" i="48" s="1"/>
  <c r="L39" i="48"/>
  <c r="M39" i="48" s="1"/>
  <c r="N39" i="48" s="1"/>
  <c r="L14" i="48"/>
  <c r="M14" i="48" s="1"/>
  <c r="N14" i="48" s="1"/>
  <c r="D72" i="48"/>
  <c r="E72" i="48" s="1"/>
  <c r="F72" i="48" s="1"/>
  <c r="H70" i="48"/>
  <c r="I70" i="48" s="1"/>
  <c r="J70" i="48" s="1"/>
  <c r="H11" i="48"/>
  <c r="I11" i="48" s="1"/>
  <c r="J11" i="48" s="1"/>
  <c r="H65" i="48"/>
  <c r="I65" i="48" s="1"/>
  <c r="J65" i="48" s="1"/>
  <c r="H55" i="48"/>
  <c r="I55" i="48" s="1"/>
  <c r="J55" i="48" s="1"/>
  <c r="H46" i="48"/>
  <c r="I46" i="48" s="1"/>
  <c r="J46" i="48" s="1"/>
  <c r="H35" i="48"/>
  <c r="I35" i="48" s="1"/>
  <c r="J35" i="48" s="1"/>
  <c r="H56" i="48"/>
  <c r="I56" i="48" s="1"/>
  <c r="J56" i="48" s="1"/>
  <c r="H40" i="48"/>
  <c r="I40" i="48" s="1"/>
  <c r="J40" i="48" s="1"/>
  <c r="L67" i="48"/>
  <c r="M67" i="48" s="1"/>
  <c r="N67" i="48" s="1"/>
  <c r="H22" i="48"/>
  <c r="I22" i="48" s="1"/>
  <c r="J22" i="48" s="1"/>
  <c r="H74" i="48"/>
  <c r="I74" i="48" s="1"/>
  <c r="J74" i="48" s="1"/>
  <c r="L57" i="48"/>
  <c r="M57" i="48" s="1"/>
  <c r="N57" i="48" s="1"/>
  <c r="H52" i="48"/>
  <c r="I52" i="48" s="1"/>
  <c r="J52" i="48" s="1"/>
  <c r="D43" i="48"/>
  <c r="E43" i="48" s="1"/>
  <c r="F43" i="48" s="1"/>
  <c r="D51" i="48"/>
  <c r="E51" i="48" s="1"/>
  <c r="F51" i="48" s="1"/>
  <c r="L70" i="48"/>
  <c r="M70" i="48" s="1"/>
  <c r="N70" i="48" s="1"/>
  <c r="H30" i="48"/>
  <c r="I30" i="48" s="1"/>
  <c r="J30" i="48" s="1"/>
  <c r="H60" i="48"/>
  <c r="I60" i="48" s="1"/>
  <c r="J60" i="48" s="1"/>
  <c r="H25" i="48"/>
  <c r="I25" i="48" s="1"/>
  <c r="J25" i="48" s="1"/>
  <c r="H21" i="48"/>
  <c r="I21" i="48" s="1"/>
  <c r="J21" i="48" s="1"/>
  <c r="H41" i="48"/>
  <c r="I41" i="48" s="1"/>
  <c r="J41" i="48" s="1"/>
  <c r="D66" i="48"/>
  <c r="E66" i="48" s="1"/>
  <c r="F66" i="48" s="1"/>
  <c r="H53" i="48"/>
  <c r="I53" i="48" s="1"/>
  <c r="J53" i="48" s="1"/>
  <c r="D59" i="48"/>
  <c r="E59" i="48" s="1"/>
  <c r="F59" i="48" s="1"/>
  <c r="D44" i="48"/>
  <c r="E44" i="48" s="1"/>
  <c r="F44" i="48" s="1"/>
  <c r="H75" i="48"/>
  <c r="I75" i="48" s="1"/>
  <c r="J75" i="48" s="1"/>
  <c r="L33" i="48"/>
  <c r="M33" i="48" s="1"/>
  <c r="N33" i="48" s="1"/>
  <c r="L10" i="48"/>
  <c r="M10" i="48" s="1"/>
  <c r="N10" i="48" s="1"/>
  <c r="D48" i="48"/>
  <c r="E48" i="48" s="1"/>
  <c r="F48" i="48" s="1"/>
  <c r="D71" i="48"/>
  <c r="E71" i="48" s="1"/>
  <c r="F71" i="48" s="1"/>
  <c r="D49" i="48"/>
  <c r="E49" i="48" s="1"/>
  <c r="F49" i="48" s="1"/>
  <c r="D24" i="48"/>
  <c r="E24" i="48" s="1"/>
  <c r="F24" i="48" s="1"/>
  <c r="D12" i="48"/>
  <c r="E12" i="48" s="1"/>
  <c r="F12" i="48" s="1"/>
  <c r="D54" i="48"/>
  <c r="E54" i="48" s="1"/>
  <c r="F54" i="48" s="1"/>
  <c r="H69" i="48"/>
  <c r="I69" i="48" s="1"/>
  <c r="J69" i="48" s="1"/>
  <c r="D8" i="48"/>
  <c r="E8" i="48" s="1"/>
  <c r="F8" i="48" s="1"/>
  <c r="H73" i="48"/>
  <c r="I73" i="48" s="1"/>
  <c r="J73" i="48" s="1"/>
  <c r="L71" i="48"/>
  <c r="M71" i="48" s="1"/>
  <c r="N71" i="48" s="1"/>
  <c r="L42" i="48"/>
  <c r="M42" i="48" s="1"/>
  <c r="N42" i="48" s="1"/>
  <c r="L16" i="48"/>
  <c r="M16" i="48" s="1"/>
  <c r="N16" i="48" s="1"/>
  <c r="D60" i="48"/>
  <c r="E60" i="48" s="1"/>
  <c r="F60" i="48" s="1"/>
  <c r="D19" i="48"/>
  <c r="E19" i="48" s="1"/>
  <c r="F19" i="48" s="1"/>
  <c r="L64" i="48"/>
  <c r="M64" i="48" s="1"/>
  <c r="N64" i="48" s="1"/>
  <c r="L13" i="48"/>
  <c r="M13" i="48" s="1"/>
  <c r="N13" i="48" s="1"/>
  <c r="D64" i="48"/>
  <c r="E64" i="48" s="1"/>
  <c r="F64" i="48" s="1"/>
  <c r="D33" i="48"/>
  <c r="E33" i="48" s="1"/>
  <c r="F33" i="48" s="1"/>
  <c r="L32" i="48"/>
  <c r="M32" i="48" s="1"/>
  <c r="N32" i="48" s="1"/>
  <c r="D32" i="48"/>
  <c r="E32" i="48" s="1"/>
  <c r="F32" i="48" s="1"/>
  <c r="D62" i="48"/>
  <c r="E62" i="48" s="1"/>
  <c r="F62" i="48" s="1"/>
  <c r="L62" i="48"/>
  <c r="M62" i="48" s="1"/>
  <c r="N62" i="48" s="1"/>
  <c r="D39" i="48"/>
  <c r="E39" i="48" s="1"/>
  <c r="F39" i="48" s="1"/>
  <c r="D50" i="48"/>
  <c r="E50" i="48" s="1"/>
  <c r="F50" i="48" s="1"/>
  <c r="L50" i="48"/>
  <c r="M50" i="48" s="1"/>
  <c r="N50" i="48" s="1"/>
  <c r="L29" i="48"/>
  <c r="M29" i="48" s="1"/>
  <c r="N29" i="48" s="1"/>
  <c r="D29" i="48"/>
  <c r="E29" i="48" s="1"/>
  <c r="F29" i="48" s="1"/>
  <c r="D9" i="48"/>
  <c r="E9" i="48" s="1"/>
  <c r="F9" i="48" s="1"/>
  <c r="L31" i="48"/>
  <c r="M31" i="48" s="1"/>
  <c r="N31" i="48" s="1"/>
  <c r="D31" i="48"/>
  <c r="E31" i="48" s="1"/>
  <c r="F31" i="48" s="1"/>
  <c r="D52" i="48"/>
  <c r="E52" i="48" s="1"/>
  <c r="F52" i="48" s="1"/>
  <c r="O23" i="48"/>
  <c r="P23" i="48" s="1"/>
  <c r="L47" i="48"/>
  <c r="M47" i="48" s="1"/>
  <c r="N47" i="48" s="1"/>
  <c r="D47" i="48"/>
  <c r="E47" i="48" s="1"/>
  <c r="F47" i="48" s="1"/>
  <c r="D46" i="48"/>
  <c r="E46" i="48" s="1"/>
  <c r="F46" i="48" s="1"/>
  <c r="L20" i="48"/>
  <c r="M20" i="48" s="1"/>
  <c r="N20" i="48" s="1"/>
  <c r="D20" i="48"/>
  <c r="E20" i="48" s="1"/>
  <c r="F20" i="48" s="1"/>
  <c r="L63" i="48"/>
  <c r="M63" i="48" s="1"/>
  <c r="N63" i="48" s="1"/>
  <c r="D63" i="48"/>
  <c r="E63" i="48" s="1"/>
  <c r="F63" i="48" s="1"/>
  <c r="D40" i="48"/>
  <c r="E40" i="48" s="1"/>
  <c r="F40" i="48" s="1"/>
  <c r="D75" i="48"/>
  <c r="E75" i="48" s="1"/>
  <c r="F75" i="48" s="1"/>
  <c r="L36" i="48"/>
  <c r="M36" i="48" s="1"/>
  <c r="N36" i="48" s="1"/>
  <c r="D36" i="48"/>
  <c r="E36" i="48" s="1"/>
  <c r="F36" i="48" s="1"/>
  <c r="L34" i="48"/>
  <c r="M34" i="48" s="1"/>
  <c r="N34" i="48" s="1"/>
  <c r="D34" i="48"/>
  <c r="E34" i="48" s="1"/>
  <c r="F34" i="48" s="1"/>
  <c r="D11" i="48"/>
  <c r="E11" i="48" s="1"/>
  <c r="F11" i="48" s="1"/>
  <c r="D25" i="48"/>
  <c r="E25" i="48" s="1"/>
  <c r="F25" i="48" s="1"/>
  <c r="L26" i="48"/>
  <c r="M26" i="48" s="1"/>
  <c r="N26" i="48" s="1"/>
  <c r="D26" i="48"/>
  <c r="E26" i="48" s="1"/>
  <c r="F26" i="48" s="1"/>
  <c r="L37" i="48"/>
  <c r="M37" i="48" s="1"/>
  <c r="N37" i="48" s="1"/>
  <c r="D37" i="48"/>
  <c r="E37" i="48" s="1"/>
  <c r="F37" i="48" s="1"/>
  <c r="L58" i="48"/>
  <c r="M58" i="48" s="1"/>
  <c r="N58" i="48" s="1"/>
  <c r="D58" i="48"/>
  <c r="E58" i="48" s="1"/>
  <c r="F58" i="48" s="1"/>
  <c r="L38" i="48"/>
  <c r="M38" i="48" s="1"/>
  <c r="N38" i="48" s="1"/>
  <c r="D38" i="48"/>
  <c r="E38" i="48" s="1"/>
  <c r="F38" i="48" s="1"/>
  <c r="L27" i="48"/>
  <c r="M27" i="48" s="1"/>
  <c r="N27" i="48" s="1"/>
  <c r="D27" i="48"/>
  <c r="E27" i="48" s="1"/>
  <c r="F27" i="48" s="1"/>
  <c r="D55" i="48"/>
  <c r="E55" i="48" s="1"/>
  <c r="F55" i="48" s="1"/>
  <c r="D41" i="48"/>
  <c r="E41" i="48" s="1"/>
  <c r="F41" i="48" s="1"/>
  <c r="D69" i="48"/>
  <c r="E69" i="48" s="1"/>
  <c r="F69" i="48" s="1"/>
  <c r="D35" i="48"/>
  <c r="E35" i="48" s="1"/>
  <c r="F35" i="48" s="1"/>
  <c r="L28" i="48"/>
  <c r="M28" i="48" s="1"/>
  <c r="N28" i="48" s="1"/>
  <c r="D28" i="48"/>
  <c r="E28" i="48" s="1"/>
  <c r="F28" i="48" s="1"/>
  <c r="D21" i="48"/>
  <c r="E21" i="48" s="1"/>
  <c r="F21" i="48" s="1"/>
  <c r="D74" i="48"/>
  <c r="E74" i="48" s="1"/>
  <c r="F74" i="48" s="1"/>
  <c r="L68" i="48"/>
  <c r="M68" i="48" s="1"/>
  <c r="N68" i="48" s="1"/>
  <c r="D68" i="48"/>
  <c r="E68" i="48" s="1"/>
  <c r="F68" i="48" s="1"/>
  <c r="D22" i="48"/>
  <c r="E22" i="48" s="1"/>
  <c r="F22" i="48" s="1"/>
  <c r="D30" i="48"/>
  <c r="E30" i="48" s="1"/>
  <c r="F30" i="48" s="1"/>
  <c r="L18" i="48"/>
  <c r="M18" i="48" s="1"/>
  <c r="N18" i="48" s="1"/>
  <c r="D18" i="48"/>
  <c r="E18" i="48" s="1"/>
  <c r="F18" i="48" s="1"/>
  <c r="L45" i="48"/>
  <c r="M45" i="48" s="1"/>
  <c r="N45" i="48" s="1"/>
  <c r="D45" i="48"/>
  <c r="E45" i="48" s="1"/>
  <c r="F45" i="48" s="1"/>
  <c r="L61" i="48"/>
  <c r="M61" i="48" s="1"/>
  <c r="N61" i="48" s="1"/>
  <c r="D61" i="48"/>
  <c r="E61" i="48" s="1"/>
  <c r="F61" i="48" s="1"/>
  <c r="D57" i="48" l="1"/>
  <c r="E57" i="48" s="1"/>
  <c r="F57" i="48" s="1"/>
  <c r="L55" i="48"/>
  <c r="M55" i="48" s="1"/>
  <c r="N55" i="48" s="1"/>
  <c r="L72" i="48"/>
  <c r="M72" i="48" s="1"/>
  <c r="N72" i="48" s="1"/>
  <c r="D42" i="48"/>
  <c r="E42" i="48" s="1"/>
  <c r="F42" i="48" s="1"/>
  <c r="D17" i="48"/>
  <c r="E17" i="48" s="1"/>
  <c r="F17" i="48" s="1"/>
  <c r="L43" i="48"/>
  <c r="M43" i="48" s="1"/>
  <c r="N43" i="48" s="1"/>
  <c r="D14" i="48"/>
  <c r="E14" i="48" s="1"/>
  <c r="F14" i="48" s="1"/>
  <c r="L65" i="48"/>
  <c r="M65" i="48" s="1"/>
  <c r="N65" i="48" s="1"/>
  <c r="D65" i="48"/>
  <c r="E65" i="48" s="1"/>
  <c r="F65" i="48" s="1"/>
  <c r="L51" i="48"/>
  <c r="M51" i="48" s="1"/>
  <c r="N51" i="48" s="1"/>
  <c r="L56" i="48"/>
  <c r="M56" i="48" s="1"/>
  <c r="N56" i="48" s="1"/>
  <c r="L74" i="48"/>
  <c r="M74" i="48" s="1"/>
  <c r="N74" i="48" s="1"/>
  <c r="L11" i="48"/>
  <c r="M11" i="48" s="1"/>
  <c r="N11" i="48" s="1"/>
  <c r="D70" i="48"/>
  <c r="E70" i="48" s="1"/>
  <c r="F70" i="48" s="1"/>
  <c r="D67" i="48"/>
  <c r="E67" i="48" s="1"/>
  <c r="F67" i="48" s="1"/>
  <c r="L22" i="48"/>
  <c r="M22" i="48" s="1"/>
  <c r="N22" i="48" s="1"/>
  <c r="L35" i="48"/>
  <c r="M35" i="48" s="1"/>
  <c r="N35" i="48" s="1"/>
  <c r="L46" i="48"/>
  <c r="M46" i="48" s="1"/>
  <c r="N46" i="48" s="1"/>
  <c r="L40" i="48"/>
  <c r="M40" i="48" s="1"/>
  <c r="N40" i="48" s="1"/>
  <c r="L21" i="48"/>
  <c r="M21" i="48" s="1"/>
  <c r="N21" i="48" s="1"/>
  <c r="L52" i="48"/>
  <c r="M52" i="48" s="1"/>
  <c r="N52" i="48" s="1"/>
  <c r="L30" i="48"/>
  <c r="M30" i="48" s="1"/>
  <c r="N30" i="48" s="1"/>
  <c r="L25" i="48"/>
  <c r="M25" i="48" s="1"/>
  <c r="N25" i="48" s="1"/>
  <c r="L75" i="48"/>
  <c r="M75" i="48" s="1"/>
  <c r="N75" i="48" s="1"/>
  <c r="L66" i="48"/>
  <c r="M66" i="48" s="1"/>
  <c r="N66" i="48" s="1"/>
  <c r="D10" i="48"/>
  <c r="E10" i="48" s="1"/>
  <c r="F10" i="48" s="1"/>
  <c r="L41" i="48"/>
  <c r="M41" i="48" s="1"/>
  <c r="N41" i="48" s="1"/>
  <c r="L48" i="48"/>
  <c r="M48" i="48" s="1"/>
  <c r="N48" i="48" s="1"/>
  <c r="L59" i="48"/>
  <c r="M59" i="48" s="1"/>
  <c r="N59" i="48" s="1"/>
  <c r="L44" i="48"/>
  <c r="M44" i="48" s="1"/>
  <c r="N44" i="48" s="1"/>
  <c r="L53" i="48"/>
  <c r="M53" i="48" s="1"/>
  <c r="N53" i="48" s="1"/>
  <c r="L49" i="48"/>
  <c r="M49" i="48" s="1"/>
  <c r="N49" i="48" s="1"/>
  <c r="L12" i="48"/>
  <c r="M12" i="48" s="1"/>
  <c r="N12" i="48" s="1"/>
  <c r="L24" i="48"/>
  <c r="M24" i="48" s="1"/>
  <c r="N24" i="48" s="1"/>
  <c r="L54" i="48"/>
  <c r="M54" i="48" s="1"/>
  <c r="N54" i="48" s="1"/>
  <c r="D53" i="48"/>
  <c r="E53" i="48" s="1"/>
  <c r="F53" i="48" s="1"/>
  <c r="L69" i="48"/>
  <c r="M69" i="48" s="1"/>
  <c r="N69" i="48" s="1"/>
  <c r="L8" i="48"/>
  <c r="M8" i="48" s="1"/>
  <c r="N8" i="48" s="1"/>
  <c r="D56" i="48"/>
  <c r="E56" i="48" s="1"/>
  <c r="F56" i="48" s="1"/>
  <c r="L73" i="48"/>
  <c r="M73" i="48" s="1"/>
  <c r="N73" i="48" s="1"/>
  <c r="D73" i="48"/>
  <c r="E73" i="48" s="1"/>
  <c r="F73" i="48" s="1"/>
  <c r="L60" i="48"/>
  <c r="M60" i="48" s="1"/>
  <c r="N60" i="48" s="1"/>
  <c r="D16" i="48"/>
  <c r="E16" i="48" s="1"/>
  <c r="F16" i="48" s="1"/>
  <c r="L19" i="48"/>
  <c r="M19" i="48" s="1"/>
  <c r="N19" i="48" s="1"/>
  <c r="D13" i="48"/>
  <c r="E13" i="48" s="1"/>
  <c r="F13" i="48" s="1"/>
  <c r="L9" i="48"/>
  <c r="M9" i="48" s="1"/>
  <c r="N9" i="48" s="1"/>
  <c r="L7" i="48"/>
  <c r="M7" i="48" s="1"/>
  <c r="N7" i="48" s="1"/>
  <c r="D7" i="48"/>
  <c r="E7" i="48" s="1"/>
  <c r="F7" i="48" s="1"/>
  <c r="O15" i="48"/>
  <c r="P15" i="48" l="1"/>
  <c r="O76" i="48"/>
  <c r="P76" i="48" s="1"/>
  <c r="H23" i="48"/>
  <c r="I23" i="48" s="1"/>
  <c r="J23" i="48" s="1"/>
  <c r="D23" i="48" l="1"/>
  <c r="E23" i="48" s="1"/>
  <c r="F23" i="48" s="1"/>
  <c r="L23" i="48"/>
  <c r="M23" i="48" s="1"/>
  <c r="N23" i="48" s="1"/>
  <c r="H15" i="48" l="1"/>
  <c r="I15" i="48" s="1"/>
  <c r="J15" i="48" s="1"/>
  <c r="D15" i="48"/>
  <c r="E15" i="48" s="1"/>
  <c r="F15" i="48" s="1"/>
  <c r="D76" i="48" l="1"/>
  <c r="E76" i="48" s="1"/>
  <c r="F76" i="48" s="1"/>
  <c r="L15" i="48"/>
  <c r="M15" i="48" s="1"/>
  <c r="N15" i="48" s="1"/>
  <c r="H76" i="48" l="1"/>
  <c r="I76" i="48" s="1"/>
  <c r="J76" i="48" s="1"/>
  <c r="L76" i="48" l="1"/>
  <c r="M76" i="48" s="1"/>
  <c r="N76" i="48" s="1"/>
</calcChain>
</file>

<file path=xl/sharedStrings.xml><?xml version="1.0" encoding="utf-8"?>
<sst xmlns="http://schemas.openxmlformats.org/spreadsheetml/2006/main" count="900" uniqueCount="351">
  <si>
    <t>District</t>
  </si>
  <si>
    <t>STATE TOTAL</t>
  </si>
  <si>
    <t>Total</t>
  </si>
  <si>
    <t>LEA</t>
  </si>
  <si>
    <t>Revenue and Fees excludes debt service and capital outlay.</t>
  </si>
  <si>
    <t>STATE SUMMARY</t>
  </si>
  <si>
    <t>School System</t>
  </si>
  <si>
    <t>Charter School with a District Building</t>
  </si>
  <si>
    <t>Charter School without a District Building</t>
  </si>
  <si>
    <t>Note: Local Revenues include Ad Valorem, Sales Tax Revenue, and Revenue for 16th Section Land.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</si>
  <si>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</si>
  <si>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</si>
  <si>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</si>
  <si>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</si>
  <si>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</si>
  <si>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</si>
  <si>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</si>
  <si>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</si>
  <si>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</si>
  <si>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</si>
  <si>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</si>
  <si>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</si>
  <si>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</si>
  <si>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</si>
  <si>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</si>
  <si>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</si>
  <si>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</si>
  <si>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</si>
  <si>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</si>
  <si>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</si>
  <si>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</si>
  <si>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</si>
  <si>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</si>
  <si>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</si>
  <si>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</si>
  <si>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</si>
  <si>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</si>
  <si>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</si>
  <si>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</si>
  <si>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</si>
  <si>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</si>
  <si>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</si>
  <si>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</si>
  <si>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</si>
  <si>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</si>
  <si>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</si>
  <si>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</si>
  <si>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</si>
  <si>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</si>
  <si>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</si>
  <si>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</si>
  <si>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</si>
  <si>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</si>
  <si>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</si>
  <si>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</si>
  <si>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</si>
  <si>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</si>
  <si>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</si>
  <si>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</si>
  <si>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</si>
  <si>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</si>
  <si>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</si>
  <si>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</si>
  <si>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</si>
  <si>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</si>
  <si>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</si>
  <si>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</si>
  <si>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</si>
  <si>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</si>
  <si>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</si>
  <si>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</si>
  <si>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</si>
  <si>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</si>
  <si>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</si>
  <si>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</si>
  <si>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</si>
  <si>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</si>
  <si>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</si>
  <si>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</si>
  <si>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KPC 350 - Ad Valorem: Renewable Taxes</t>
  </si>
  <si>
    <t>KPC 400 - Ad Valorem: Debt Service Taxes</t>
  </si>
  <si>
    <t>KPC 450 - Ad Valorem: Up to 1 % Collected by Sheriff</t>
  </si>
  <si>
    <t>KPC 500 - Ad Valorem: Result of Court Ordered Settlement</t>
  </si>
  <si>
    <t>KPC 550 - Ad Valorem: Penalties/Interest on Property Taxes</t>
  </si>
  <si>
    <t>KPC 750 - Sales and Use Taxes (Gross)</t>
  </si>
  <si>
    <t>KPC 800 - Sales/Use Taxes- Court Settlement</t>
  </si>
  <si>
    <t>KPC 850 - Penalties/Interest on Sales/Use Taxes</t>
  </si>
  <si>
    <t>KPC 2250 - Earnings from 16th Section Lands</t>
  </si>
  <si>
    <t>KPC 36940 - Assessor Fees</t>
  </si>
  <si>
    <t>KPC 36950 - Sheriff Tax Collection Fees</t>
  </si>
  <si>
    <t>KPC 36960 - Pension Accumulation Fund</t>
  </si>
  <si>
    <t>KPC 36970 - Sales Tax Collection Fees</t>
  </si>
  <si>
    <t>School
System</t>
  </si>
  <si>
    <t>Total 
Revenues</t>
  </si>
  <si>
    <t>Total
Revenues
Minus
Total Fees
Collected</t>
  </si>
  <si>
    <t>Local
Revenue
Per Pupil</t>
  </si>
  <si>
    <t>Caddo</t>
  </si>
  <si>
    <t>East Baton Rouge</t>
  </si>
  <si>
    <t>Orleans*</t>
  </si>
  <si>
    <t>Continuation
of Prior Year 
Pay Raises
Per Pupil</t>
  </si>
  <si>
    <t>Allen</t>
  </si>
  <si>
    <t>Ascension</t>
  </si>
  <si>
    <t>Assumption</t>
  </si>
  <si>
    <t>Avoyelles</t>
  </si>
  <si>
    <t>Beauregard</t>
  </si>
  <si>
    <t>Bienville</t>
  </si>
  <si>
    <t>Bossier</t>
  </si>
  <si>
    <t>Calcasieu</t>
  </si>
  <si>
    <t>Caldwell</t>
  </si>
  <si>
    <t>Cameron</t>
  </si>
  <si>
    <t>Catahoula</t>
  </si>
  <si>
    <t>Claiborne</t>
  </si>
  <si>
    <t>Concordia</t>
  </si>
  <si>
    <t>Desoto</t>
  </si>
  <si>
    <t>East Carroll</t>
  </si>
  <si>
    <t>East Feliciana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</si>
  <si>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</si>
  <si>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</si>
  <si>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</si>
  <si>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</si>
  <si>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</si>
  <si>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</si>
  <si>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</si>
  <si>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</si>
  <si>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</si>
  <si>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</si>
  <si>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Lincoln</t>
  </si>
  <si>
    <t>Livingston</t>
  </si>
  <si>
    <t>Madison</t>
  </si>
  <si>
    <t>Morehouse</t>
  </si>
  <si>
    <t>Natchitoches</t>
  </si>
  <si>
    <t>Ouachita</t>
  </si>
  <si>
    <t>Plaquemines</t>
  </si>
  <si>
    <t>Pointe Coupee</t>
  </si>
  <si>
    <t>Rapides</t>
  </si>
  <si>
    <t>Red River</t>
  </si>
  <si>
    <t>Richland</t>
  </si>
  <si>
    <t>Sabine</t>
  </si>
  <si>
    <t>St. Bernard</t>
  </si>
  <si>
    <t>St. Charles</t>
  </si>
  <si>
    <t>St. Helena</t>
  </si>
  <si>
    <t>St. James</t>
  </si>
  <si>
    <t>St. John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</si>
  <si>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</si>
  <si>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</si>
  <si>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</si>
  <si>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</si>
  <si>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</si>
  <si>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</si>
  <si>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</si>
  <si>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</si>
  <si>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</si>
  <si>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</si>
  <si>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</si>
  <si>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</si>
  <si>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</si>
  <si>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Carroll</t>
  </si>
  <si>
    <t>West Feliciana</t>
  </si>
  <si>
    <t>Winn</t>
  </si>
  <si>
    <t>City Of Monroe</t>
  </si>
  <si>
    <t>City Of Bogalusa</t>
  </si>
  <si>
    <t>Zachary Community</t>
  </si>
  <si>
    <t>City Of Baker</t>
  </si>
  <si>
    <t>Central Community</t>
  </si>
  <si>
    <t>Acadia</t>
  </si>
  <si>
    <t>State Average</t>
  </si>
  <si>
    <t>Level 2</t>
  </si>
  <si>
    <t>Level 1
Base</t>
  </si>
  <si>
    <t>Level 1
Career &amp;
Technical</t>
  </si>
  <si>
    <t>Level 1
Students
With
Disabilities</t>
  </si>
  <si>
    <t>Level 1
Gifted &amp;
Talented</t>
  </si>
  <si>
    <t>Level 3
Continuation
of Prior Year
Pay Raises</t>
  </si>
  <si>
    <t>Orleans</t>
  </si>
  <si>
    <t>City of Monroe</t>
  </si>
  <si>
    <t>City of Bogalusa</t>
  </si>
  <si>
    <t>City of Baker</t>
  </si>
  <si>
    <t>LaSalle</t>
  </si>
  <si>
    <t>%
Change</t>
  </si>
  <si>
    <t>Diff</t>
  </si>
  <si>
    <t>General
Fund</t>
  </si>
  <si>
    <t>Special
Fund</t>
  </si>
  <si>
    <t>Federal
NCLB</t>
  </si>
  <si>
    <t>Other
Special</t>
  </si>
  <si>
    <t>TOTAL
Col. 1-4</t>
  </si>
  <si>
    <t>Debt
Services</t>
  </si>
  <si>
    <t>Capital
Project</t>
  </si>
  <si>
    <t>TOTAL
ALL</t>
  </si>
  <si>
    <t>Total
Fees</t>
  </si>
  <si>
    <t>State Total</t>
  </si>
  <si>
    <t>Total Sales 
KPC 750, 800,
850, 900</t>
  </si>
  <si>
    <t>Total 16th
Section 
Land
Revenues
KPC 2250</t>
  </si>
  <si>
    <t>Sheriff Tax
Collection
Fees 
KPC 36950</t>
  </si>
  <si>
    <t>Pension
Accumulation
Fund
KPC 36960</t>
  </si>
  <si>
    <t>Sales Tax
Collection
Fees
KPC 36970</t>
  </si>
  <si>
    <t>Election
Fees
KPC 36990</t>
  </si>
  <si>
    <t>Associated fees include Sheriff Fee, Assessor Fee, Election Fee, Pension Fund, &amp; Sales Tax Collection</t>
  </si>
  <si>
    <t>KPC 650 - Ad Valorem: Taxes Collected Due to TIF</t>
  </si>
  <si>
    <t>KPC 900 - Sales/Use Taxes Collected Due to TIF</t>
  </si>
  <si>
    <t>Additional for Building</t>
  </si>
  <si>
    <t>KPC 300 - Ad Valorem: Constitutional Taxes</t>
  </si>
  <si>
    <t>KPC 36990 - Election Fees</t>
  </si>
  <si>
    <t>RSD
Operated
&amp;
Type 5
Charters</t>
  </si>
  <si>
    <t>Level 1
Economically
Disadvantaged</t>
  </si>
  <si>
    <t>RSD Operated and Type 5 Charter Schools</t>
  </si>
  <si>
    <r>
      <t xml:space="preserve">Total MFP
State Cost
Allocation
Per Pupil
</t>
    </r>
    <r>
      <rPr>
        <sz val="10"/>
        <rFont val="Arial"/>
        <family val="2"/>
      </rPr>
      <t>(Levels 1, 2,
&amp; 3 with
Continuation
of Prior Year
Pay Raises)</t>
    </r>
  </si>
  <si>
    <t>C1 + C2</t>
  </si>
  <si>
    <t>C4</t>
  </si>
  <si>
    <t>C5 + C6</t>
  </si>
  <si>
    <t>Total
Table 3</t>
  </si>
  <si>
    <t>3A</t>
  </si>
  <si>
    <t>3B</t>
  </si>
  <si>
    <t>City/Parish</t>
  </si>
  <si>
    <t>DeSoto</t>
  </si>
  <si>
    <t>St. John the Baptist</t>
  </si>
  <si>
    <t>Total Ad 
Valorem 
Taxes 
KPC 300, 350,
400, 450, 500,
550, 650</t>
  </si>
  <si>
    <t>Assessor
Fees
KPC 36940</t>
  </si>
  <si>
    <t>Sheriff Tax
Collection
Fees
KPC 36950</t>
  </si>
  <si>
    <t>a</t>
  </si>
  <si>
    <t>b</t>
  </si>
  <si>
    <t>c</t>
  </si>
  <si>
    <t>d</t>
  </si>
  <si>
    <t>Level 3
Historical
Formula
Allocation &amp;
Mandated
Cost
Adjustments</t>
  </si>
  <si>
    <t>* Continuation of prior year pay raise is $732 for Types 1, 3, 3B, and 4 Charter Schools in Orleans Parish</t>
  </si>
  <si>
    <t>Notes</t>
  </si>
  <si>
    <t>10.1.21
% of
Students
@ Charter
Schools
(Excl.
Legacy
Type 2)</t>
  </si>
  <si>
    <t>DB</t>
  </si>
  <si>
    <t>Verified 3-3-22</t>
  </si>
  <si>
    <t>with Detail Tab Totals</t>
  </si>
  <si>
    <t>March</t>
  </si>
  <si>
    <t>Source: Projected FY2021-2022 Revenue and Expenditure Data</t>
  </si>
  <si>
    <t>FY2022-23 Initial Charter School Per Pupil Funding (July 2022)</t>
  </si>
  <si>
    <t>(Source: Projected FY2021-22 Revenue and Expenditure Data; February 1, 2022 Student Count)</t>
  </si>
  <si>
    <t>FY2022-23 MFP State Cost
Allocation Per Pupil Amounts</t>
  </si>
  <si>
    <r>
      <t xml:space="preserve">Initial
FY2022-23
Debt Service &amp;
Capital Project
Revenue
</t>
    </r>
    <r>
      <rPr>
        <sz val="10"/>
        <rFont val="Arial"/>
        <family val="2"/>
      </rPr>
      <t>(Based on Projected
FY2021-22
Local Revenue)</t>
    </r>
  </si>
  <si>
    <r>
      <t xml:space="preserve">Initial 
FY2022-23
Local Revenue
Representation
Excluding 
Debt
</t>
    </r>
    <r>
      <rPr>
        <sz val="10"/>
        <rFont val="Arial"/>
        <family val="2"/>
      </rPr>
      <t>(Based on
Projected FY2021-22
Local Revenue)</t>
    </r>
  </si>
  <si>
    <r>
      <t xml:space="preserve">Initial
FY2022-23
Local Revenue
Representation
Excluding 
Debt
</t>
    </r>
    <r>
      <rPr>
        <sz val="10"/>
        <rFont val="Arial"/>
        <family val="2"/>
      </rPr>
      <t>(Based on
Projected FY2021-22
Local Revenue)</t>
    </r>
  </si>
  <si>
    <t xml:space="preserve">Initial
FY2022-23
Total 
Local Revenue
Representation With 
Debt
</t>
  </si>
  <si>
    <t>FY2022-23 MFP State Cost Allocation Per Pupil Amounts</t>
  </si>
  <si>
    <t>**Source:  2022-23 MFP Budget Letter, July 2022</t>
  </si>
  <si>
    <r>
      <t xml:space="preserve">Initial
FY2022-23
Local Revenue
Representation 
Excluding 
Debt
</t>
    </r>
    <r>
      <rPr>
        <sz val="10"/>
        <rFont val="Arial"/>
        <family val="2"/>
      </rPr>
      <t>(Based on Projected
FY2021-22
Local Revenue)</t>
    </r>
  </si>
  <si>
    <r>
      <t xml:space="preserve">Initial
FY2022-23
Local Revenue
Representation
Excluding 
Debt
</t>
    </r>
    <r>
      <rPr>
        <sz val="10"/>
        <rFont val="Arial"/>
        <family val="2"/>
      </rPr>
      <t>(Based on Projected
FY2021-22
Local Revenue)</t>
    </r>
  </si>
  <si>
    <t xml:space="preserve">Initial
FY2022-23
Total 
Local Revenue
Representation
With
Debt 
</t>
  </si>
  <si>
    <t>Source: Projected FY2021-22 Revenue and Expenditure Data; February 1, 2022 Student Count</t>
  </si>
  <si>
    <t>MFP
Student
Membership
2.1.22</t>
  </si>
  <si>
    <t>MFP Base_2.1.22</t>
  </si>
  <si>
    <t>ck</t>
  </si>
  <si>
    <t>Source:  2.1.22 MFP Student Count Base, from Data Management March 2022</t>
  </si>
  <si>
    <r>
      <rPr>
        <b/>
        <sz val="10"/>
        <color rgb="FFFF0000"/>
        <rFont val="Arial"/>
        <family val="2"/>
      </rPr>
      <t>Minus</t>
    </r>
    <r>
      <rPr>
        <b/>
        <sz val="10"/>
        <rFont val="Arial"/>
        <family val="2"/>
      </rPr>
      <t xml:space="preserve">
Amount
Excluded
</t>
    </r>
    <r>
      <rPr>
        <sz val="10"/>
        <rFont val="Arial"/>
        <family val="2"/>
      </rPr>
      <t xml:space="preserve">Per R.S. 17:1990
(C)(2)(a)(iii) &amp;
R.S. 17:100.12(B)
</t>
    </r>
    <r>
      <rPr>
        <b/>
        <sz val="10"/>
        <color rgb="FFC00000"/>
        <rFont val="Arial"/>
        <family val="2"/>
      </rPr>
      <t>Placeholder</t>
    </r>
    <r>
      <rPr>
        <sz val="10"/>
        <rFont val="Arial"/>
        <family val="2"/>
      </rPr>
      <t xml:space="preserve">
</t>
    </r>
  </si>
  <si>
    <r>
      <rPr>
        <b/>
        <sz val="10"/>
        <color rgb="FFFF0000"/>
        <rFont val="Arial"/>
        <family val="2"/>
      </rPr>
      <t>Minus</t>
    </r>
    <r>
      <rPr>
        <b/>
        <sz val="10"/>
        <rFont val="Arial"/>
        <family val="2"/>
      </rPr>
      <t xml:space="preserve"> 
Local
Revenue
Paid to OJJ
</t>
    </r>
    <r>
      <rPr>
        <b/>
        <sz val="10"/>
        <color rgb="FFC00000"/>
        <rFont val="Arial"/>
        <family val="2"/>
      </rPr>
      <t>Placeholder</t>
    </r>
  </si>
  <si>
    <t>Source:  Projected FY2021-22 Revenue and Expenditure Data June 2022</t>
  </si>
  <si>
    <t>AFRPRE200 from LEADS</t>
  </si>
  <si>
    <t xml:space="preserve">From source file </t>
  </si>
  <si>
    <t>Source:</t>
  </si>
  <si>
    <t>diff</t>
  </si>
  <si>
    <t xml:space="preserve">Verified to source </t>
  </si>
  <si>
    <t>Date/staff</t>
  </si>
  <si>
    <r>
      <t xml:space="preserve">State Cost
Allocation
Per Pupil
</t>
    </r>
    <r>
      <rPr>
        <sz val="10"/>
        <rFont val="Arial"/>
        <family val="2"/>
      </rPr>
      <t xml:space="preserve">
(Levels 1, 2,
&amp; 3 without
Continuation
of Prior Year
Pay Raises)</t>
    </r>
  </si>
  <si>
    <t>calc</t>
  </si>
  <si>
    <r>
      <rPr>
        <sz val="10"/>
        <color rgb="FFC00000"/>
        <rFont val="Arial"/>
        <family val="2"/>
      </rPr>
      <t>INITIAL</t>
    </r>
    <r>
      <rPr>
        <sz val="10"/>
        <rFont val="Arial"/>
        <family val="2"/>
      </rPr>
      <t xml:space="preserve">
FY2022-23
Local Revenue
Representation
(Per Pupil 
per Charter
Calculation)</t>
    </r>
  </si>
  <si>
    <r>
      <rPr>
        <sz val="10"/>
        <color rgb="FFC00000"/>
        <rFont val="Arial"/>
        <family val="2"/>
      </rPr>
      <t>PRELIM</t>
    </r>
    <r>
      <rPr>
        <sz val="10"/>
        <rFont val="Arial"/>
        <family val="2"/>
      </rPr>
      <t xml:space="preserve">
FY2022-23
Debt
Service &amp;
Capital
Project
Revenue</t>
    </r>
  </si>
  <si>
    <r>
      <rPr>
        <sz val="10"/>
        <color rgb="FFC00000"/>
        <rFont val="Arial"/>
        <family val="2"/>
      </rPr>
      <t>INITIAL</t>
    </r>
    <r>
      <rPr>
        <sz val="10"/>
        <rFont val="Arial"/>
        <family val="2"/>
      </rPr>
      <t xml:space="preserve">
FY2022-23
Debt
Service &amp;
Capital
Project
Revenue</t>
    </r>
  </si>
  <si>
    <r>
      <rPr>
        <sz val="10"/>
        <color rgb="FFC00000"/>
        <rFont val="Arial"/>
        <family val="2"/>
      </rPr>
      <t>PRELIM</t>
    </r>
    <r>
      <rPr>
        <sz val="10"/>
        <rFont val="Arial"/>
        <family val="2"/>
      </rPr>
      <t xml:space="preserve">
FY2022-23
Local Revenue
Representation
(Per Pupil 
per Charter
Calculation)</t>
    </r>
  </si>
  <si>
    <t>Detail Calc</t>
  </si>
  <si>
    <t>exclude debt</t>
  </si>
  <si>
    <t>for debt</t>
  </si>
  <si>
    <t>July BL 2022</t>
  </si>
  <si>
    <t>Preliminary</t>
  </si>
  <si>
    <r>
      <rPr>
        <sz val="10"/>
        <color rgb="FFC00000"/>
        <rFont val="Arial"/>
        <family val="2"/>
      </rPr>
      <t>PRELIM</t>
    </r>
    <r>
      <rPr>
        <sz val="10"/>
        <rFont val="Arial"/>
        <family val="2"/>
      </rPr>
      <t xml:space="preserve">
FY2022-23
Total Local
Revenue
Representation
(With Debt
Svc. &amp; Cap.
Project Amnt)</t>
    </r>
  </si>
  <si>
    <r>
      <rPr>
        <sz val="10"/>
        <color rgb="FFC00000"/>
        <rFont val="Arial"/>
        <family val="2"/>
      </rPr>
      <t>INITIAL</t>
    </r>
    <r>
      <rPr>
        <sz val="10"/>
        <rFont val="Arial"/>
        <family val="2"/>
      </rPr>
      <t xml:space="preserve">
FY2022-23
Total Local
Revenue
Representation
(With Debt
Svc. &amp; Cap.
Project Amnt)</t>
    </r>
  </si>
  <si>
    <t>total with debt</t>
  </si>
  <si>
    <t>2.1.22
Student
Counts
(Type
2 &amp; 5
Charters</t>
  </si>
  <si>
    <t xml:space="preserve">city/parish </t>
  </si>
  <si>
    <t>Analysis</t>
  </si>
  <si>
    <t>Stud ct</t>
  </si>
  <si>
    <t>tab</t>
  </si>
  <si>
    <t>T3 total -</t>
  </si>
  <si>
    <t>count</t>
  </si>
  <si>
    <t>is charter</t>
  </si>
  <si>
    <t>T3 total</t>
  </si>
  <si>
    <t>count/</t>
  </si>
  <si>
    <t xml:space="preserve">charter </t>
  </si>
  <si>
    <t>Review for unusual changes</t>
  </si>
  <si>
    <t>May indicate ?</t>
  </si>
  <si>
    <t>21-22 CPP</t>
  </si>
  <si>
    <t>May 2022 version</t>
  </si>
  <si>
    <t xml:space="preserve">Preliminary and </t>
  </si>
  <si>
    <t>Col 9</t>
  </si>
  <si>
    <t>and</t>
  </si>
  <si>
    <t>Col 11</t>
  </si>
  <si>
    <t>Col 12</t>
  </si>
  <si>
    <t>Madison
Preparatory
Academy</t>
  </si>
  <si>
    <t>D'Arbonne
Woods
Charter
School</t>
  </si>
  <si>
    <t>Int'l
High
School
of New
Orleans</t>
  </si>
  <si>
    <t>New
Orleans
Military/
Maritime
Academy</t>
  </si>
  <si>
    <t>Lycee
Francais
de la
Nouvelle-
Orleans</t>
  </si>
  <si>
    <t>Lake
Charles
Charter
Academy</t>
  </si>
  <si>
    <t>JS Clark
Leadership
Academy</t>
  </si>
  <si>
    <t>Southwest
Louisiana
Charter
School</t>
  </si>
  <si>
    <t>Louisiana
Key
Academy</t>
  </si>
  <si>
    <t>JCFA -
East</t>
  </si>
  <si>
    <t>GEO Prep 
Mid-City of 
Greater 
Baton Rouge</t>
  </si>
  <si>
    <t>Delta
Charter
School</t>
  </si>
  <si>
    <t>Impact
Charter</t>
  </si>
  <si>
    <t>Advantage
Charter
Academy</t>
  </si>
  <si>
    <t>Iberville
Charter
Academy</t>
  </si>
  <si>
    <t>Lake
Charles
College
Prep</t>
  </si>
  <si>
    <t>Northeast
Claiborne
Charter</t>
  </si>
  <si>
    <t>Acadiana
Renaissance
Charter
Academy</t>
  </si>
  <si>
    <t>Lafayette
Renaissance
Charter
Academy</t>
  </si>
  <si>
    <t>Willow
Charter
Academy</t>
  </si>
  <si>
    <t>GEO Prep
Academy</t>
  </si>
  <si>
    <t>Lincoln
Prep
School</t>
  </si>
  <si>
    <t>Noble
Minds</t>
  </si>
  <si>
    <t>JCFA
Lafayette</t>
  </si>
  <si>
    <t>Collegiate
Academy</t>
  </si>
  <si>
    <t>New Harmony
High School</t>
  </si>
  <si>
    <t>Athlos
Academy
of Jefferson
Parish</t>
  </si>
  <si>
    <t>GEO Next
Generation
High
School</t>
  </si>
  <si>
    <t>Red River
Charter
Academy</t>
  </si>
  <si>
    <t>Williams Scholar Academy</t>
  </si>
  <si>
    <t>St Landry Charter School</t>
  </si>
  <si>
    <t>LEAVE
BLANK</t>
  </si>
  <si>
    <t>Louisiana
Virtual
Charter
Academy</t>
  </si>
  <si>
    <t>University
View
Academy</t>
  </si>
  <si>
    <t>WAL001</t>
  </si>
  <si>
    <t>WAK001</t>
  </si>
  <si>
    <t>W7A001</t>
  </si>
  <si>
    <t>W1A001</t>
  </si>
  <si>
    <t>WZ8001</t>
  </si>
  <si>
    <t>W4A001</t>
  </si>
  <si>
    <t>W8A001</t>
  </si>
  <si>
    <t>W1B001</t>
  </si>
  <si>
    <t>W3B001</t>
  </si>
  <si>
    <t>W4B001</t>
  </si>
  <si>
    <t>W5B001</t>
  </si>
  <si>
    <t>W6B001</t>
  </si>
  <si>
    <t>W7B001</t>
  </si>
  <si>
    <t>W2B001</t>
  </si>
  <si>
    <t>WAU001</t>
  </si>
  <si>
    <t>W33001</t>
  </si>
  <si>
    <t>W18001</t>
  </si>
  <si>
    <t>W1D001</t>
  </si>
  <si>
    <t>WJ5001</t>
  </si>
  <si>
    <t>WBQ001</t>
  </si>
  <si>
    <t>WBR001</t>
  </si>
  <si>
    <t>WBX001</t>
  </si>
  <si>
    <t>WBY001</t>
  </si>
  <si>
    <t>3C4001</t>
  </si>
  <si>
    <t>3C5001</t>
  </si>
  <si>
    <t>N/A</t>
  </si>
  <si>
    <t>WAG001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</si>
</sst>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Microsoft Sans Serif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4"/>
      <name val="Arial Narrow"/>
      <family val="2"/>
    </font>
    <font>
      <sz val="14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indexed="2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color rgb="FF000000"/>
      <name val="Calibri"/>
      <family val="2"/>
      <scheme val="minor"/>
    </font>
    <font>
      <sz val="10"/>
      <color rgb="FFFF0000"/>
      <name val="Arial"/>
      <family val="2"/>
    </font>
    <font>
      <sz val="12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i/>
      <sz val="1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0"/>
      </patternFill>
    </fill>
    <fill>
      <patternFill patternType="solid">
        <fgColor theme="5" tint="0.59999389629810485"/>
        <bgColor indexed="0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0"/>
      </patternFill>
    </fill>
  </fills>
  <borders count="6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theme="0" tint="-0.249977111117893"/>
      </bottom>
      <diagonal/>
    </border>
    <border>
      <left style="thin">
        <color indexed="63"/>
      </left>
      <right/>
      <top/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3">
    <xf numFmtId="0" fontId="0" fillId="0" borderId="0"/>
    <xf numFmtId="43" fontId="9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0" fontId="17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43" fontId="17" fillId="0" borderId="0" applyFont="0" applyFill="0" applyBorder="0" applyAlignment="0" applyProtection="0"/>
    <xf numFmtId="0" fontId="9" fillId="0" borderId="0"/>
    <xf numFmtId="0" fontId="8" fillId="0" borderId="0"/>
    <xf numFmtId="0" fontId="9" fillId="0" borderId="0"/>
    <xf numFmtId="0" fontId="7" fillId="0" borderId="0"/>
    <xf numFmtId="0" fontId="6" fillId="0" borderId="0"/>
    <xf numFmtId="0" fontId="5" fillId="0" borderId="0"/>
    <xf numFmtId="0" fontId="18" fillId="0" borderId="0"/>
    <xf numFmtId="0" fontId="4" fillId="0" borderId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29" borderId="0" applyNumberFormat="0" applyBorder="0" applyAlignment="0" applyProtection="0"/>
    <xf numFmtId="0" fontId="16" fillId="32" borderId="0" applyNumberFormat="0" applyBorder="0" applyAlignment="0" applyProtection="0"/>
    <xf numFmtId="0" fontId="16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43" borderId="0" applyNumberFormat="0" applyBorder="0" applyAlignment="0" applyProtection="0"/>
    <xf numFmtId="0" fontId="21" fillId="27" borderId="0" applyNumberFormat="0" applyBorder="0" applyAlignment="0" applyProtection="0"/>
    <xf numFmtId="0" fontId="22" fillId="44" borderId="20" applyNumberFormat="0" applyAlignment="0" applyProtection="0"/>
    <xf numFmtId="0" fontId="23" fillId="45" borderId="21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28" borderId="0" applyNumberFormat="0" applyBorder="0" applyAlignment="0" applyProtection="0"/>
    <xf numFmtId="0" fontId="26" fillId="0" borderId="22" applyNumberFormat="0" applyFill="0" applyAlignment="0" applyProtection="0"/>
    <xf numFmtId="0" fontId="27" fillId="0" borderId="23" applyNumberFormat="0" applyFill="0" applyAlignment="0" applyProtection="0"/>
    <xf numFmtId="0" fontId="28" fillId="0" borderId="24" applyNumberFormat="0" applyFill="0" applyAlignment="0" applyProtection="0"/>
    <xf numFmtId="0" fontId="28" fillId="0" borderId="0" applyNumberFormat="0" applyFill="0" applyBorder="0" applyAlignment="0" applyProtection="0"/>
    <xf numFmtId="0" fontId="29" fillId="31" borderId="20" applyNumberFormat="0" applyAlignment="0" applyProtection="0"/>
    <xf numFmtId="0" fontId="30" fillId="0" borderId="25" applyNumberFormat="0" applyFill="0" applyAlignment="0" applyProtection="0"/>
    <xf numFmtId="0" fontId="31" fillId="4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47" borderId="1" applyNumberFormat="0" applyFont="0" applyAlignment="0" applyProtection="0"/>
    <xf numFmtId="0" fontId="33" fillId="44" borderId="26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19" fillId="0" borderId="27" applyNumberFormat="0" applyFill="0" applyAlignment="0" applyProtection="0"/>
    <xf numFmtId="0" fontId="35" fillId="0" borderId="0" applyNumberForma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9" fillId="0" borderId="0"/>
    <xf numFmtId="0" fontId="2" fillId="0" borderId="0"/>
    <xf numFmtId="43" fontId="9" fillId="0" borderId="0" applyFont="0" applyFill="0" applyBorder="0" applyAlignment="0" applyProtection="0"/>
    <xf numFmtId="0" fontId="1" fillId="0" borderId="0"/>
    <xf numFmtId="0" fontId="47" fillId="0" borderId="0"/>
  </cellStyleXfs>
  <cellXfs count="332">
    <xf numFmtId="0" fontId="0" fillId="0" borderId="0" xfId="0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38" fontId="11" fillId="0" borderId="31" xfId="8" applyNumberFormat="1" applyFont="1" applyBorder="1" applyAlignment="1" applyProtection="1">
      <alignment vertical="center"/>
    </xf>
    <xf numFmtId="38" fontId="11" fillId="48" borderId="31" xfId="8" applyNumberFormat="1" applyFont="1" applyFill="1" applyBorder="1" applyAlignment="1" applyProtection="1">
      <alignment vertical="center"/>
    </xf>
    <xf numFmtId="38" fontId="11" fillId="0" borderId="29" xfId="8" applyNumberFormat="1" applyFont="1" applyBorder="1" applyAlignment="1" applyProtection="1">
      <alignment vertical="center"/>
    </xf>
    <xf numFmtId="38" fontId="11" fillId="48" borderId="29" xfId="8" applyNumberFormat="1" applyFont="1" applyFill="1" applyBorder="1" applyAlignment="1" applyProtection="1">
      <alignment vertical="center"/>
    </xf>
    <xf numFmtId="38" fontId="11" fillId="0" borderId="12" xfId="8" applyNumberFormat="1" applyFont="1" applyBorder="1" applyAlignment="1" applyProtection="1">
      <alignment vertical="center"/>
    </xf>
    <xf numFmtId="38" fontId="11" fillId="48" borderId="12" xfId="8" applyNumberFormat="1" applyFont="1" applyFill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1" fillId="2" borderId="7" xfId="5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1" fillId="0" borderId="40" xfId="6" applyFont="1" applyFill="1" applyBorder="1" applyAlignment="1">
      <alignment horizontal="right" vertical="center" wrapText="1"/>
    </xf>
    <xf numFmtId="38" fontId="9" fillId="0" borderId="0" xfId="0" applyNumberFormat="1" applyFont="1" applyAlignment="1">
      <alignment vertical="center"/>
    </xf>
    <xf numFmtId="0" fontId="11" fillId="0" borderId="41" xfId="6" applyFont="1" applyFill="1" applyBorder="1" applyAlignment="1">
      <alignment horizontal="right" vertical="center" wrapText="1"/>
    </xf>
    <xf numFmtId="0" fontId="11" fillId="0" borderId="42" xfId="6" applyFont="1" applyFill="1" applyBorder="1" applyAlignment="1">
      <alignment horizontal="right" vertical="center" wrapText="1"/>
    </xf>
    <xf numFmtId="165" fontId="15" fillId="51" borderId="39" xfId="1" applyNumberFormat="1" applyFont="1" applyFill="1" applyBorder="1" applyAlignment="1">
      <alignment horizontal="right" vertical="center" wrapText="1"/>
    </xf>
    <xf numFmtId="38" fontId="12" fillId="0" borderId="0" xfId="0" applyNumberFormat="1" applyFont="1" applyFill="1" applyBorder="1" applyAlignment="1">
      <alignment vertical="center"/>
    </xf>
    <xf numFmtId="165" fontId="12" fillId="0" borderId="0" xfId="1" applyNumberFormat="1" applyFont="1" applyAlignment="1">
      <alignment vertical="center"/>
    </xf>
    <xf numFmtId="38" fontId="9" fillId="0" borderId="0" xfId="0" applyNumberFormat="1" applyFont="1" applyFill="1" applyBorder="1" applyAlignment="1">
      <alignment vertical="center"/>
    </xf>
    <xf numFmtId="165" fontId="9" fillId="0" borderId="0" xfId="1" applyNumberFormat="1" applyFont="1" applyAlignment="1">
      <alignment vertical="center"/>
    </xf>
    <xf numFmtId="165" fontId="0" fillId="0" borderId="0" xfId="1" applyNumberFormat="1" applyFont="1" applyAlignment="1">
      <alignment vertical="center"/>
    </xf>
    <xf numFmtId="0" fontId="37" fillId="0" borderId="0" xfId="98" applyFont="1"/>
    <xf numFmtId="0" fontId="37" fillId="0" borderId="0" xfId="98" applyFont="1" applyFill="1" applyBorder="1"/>
    <xf numFmtId="0" fontId="38" fillId="0" borderId="0" xfId="98" applyFont="1" applyAlignment="1">
      <alignment vertical="center"/>
    </xf>
    <xf numFmtId="0" fontId="38" fillId="0" borderId="0" xfId="98" applyFont="1" applyFill="1" applyBorder="1" applyAlignment="1">
      <alignment vertical="center"/>
    </xf>
    <xf numFmtId="0" fontId="9" fillId="0" borderId="0" xfId="98" applyFont="1" applyFill="1" applyAlignment="1">
      <alignment vertical="center"/>
    </xf>
    <xf numFmtId="0" fontId="12" fillId="0" borderId="4" xfId="98" applyFont="1" applyFill="1" applyBorder="1" applyAlignment="1">
      <alignment horizontal="center" vertical="center" wrapText="1"/>
    </xf>
    <xf numFmtId="0" fontId="9" fillId="0" borderId="0" xfId="98" applyFont="1" applyFill="1" applyBorder="1" applyAlignment="1">
      <alignment vertical="center"/>
    </xf>
    <xf numFmtId="0" fontId="11" fillId="0" borderId="0" xfId="98" quotePrefix="1" applyFont="1" applyFill="1" applyBorder="1" applyAlignment="1">
      <alignment horizontal="left" vertical="center"/>
    </xf>
    <xf numFmtId="0" fontId="11" fillId="2" borderId="2" xfId="6" applyFont="1" applyFill="1" applyBorder="1" applyAlignment="1">
      <alignment vertical="center"/>
    </xf>
    <xf numFmtId="0" fontId="11" fillId="55" borderId="2" xfId="5" applyFont="1" applyFill="1" applyBorder="1" applyAlignment="1">
      <alignment horizontal="center" vertical="center" wrapText="1"/>
    </xf>
    <xf numFmtId="0" fontId="11" fillId="55" borderId="7" xfId="5" applyFont="1" applyFill="1" applyBorder="1" applyAlignment="1">
      <alignment horizontal="center" vertical="center" wrapText="1"/>
    </xf>
    <xf numFmtId="0" fontId="12" fillId="16" borderId="52" xfId="98" applyFont="1" applyFill="1" applyBorder="1" applyAlignment="1">
      <alignment horizontal="center" vertical="center" wrapText="1"/>
    </xf>
    <xf numFmtId="0" fontId="42" fillId="16" borderId="52" xfId="98" applyFont="1" applyFill="1" applyBorder="1" applyAlignment="1">
      <alignment horizontal="center" vertical="center" wrapText="1"/>
    </xf>
    <xf numFmtId="0" fontId="37" fillId="5" borderId="2" xfId="98" applyFont="1" applyFill="1" applyBorder="1" applyAlignment="1">
      <alignment vertical="center"/>
    </xf>
    <xf numFmtId="0" fontId="9" fillId="5" borderId="2" xfId="98" applyFont="1" applyFill="1" applyBorder="1" applyAlignment="1">
      <alignment vertical="center"/>
    </xf>
    <xf numFmtId="0" fontId="9" fillId="5" borderId="2" xfId="98" applyFont="1" applyFill="1" applyBorder="1" applyAlignment="1">
      <alignment horizontal="center" vertical="center"/>
    </xf>
    <xf numFmtId="0" fontId="9" fillId="0" borderId="11" xfId="98" applyFont="1" applyFill="1" applyBorder="1" applyAlignment="1">
      <alignment horizontal="center" vertical="center"/>
    </xf>
    <xf numFmtId="0" fontId="37" fillId="5" borderId="5" xfId="98" applyFont="1" applyFill="1" applyBorder="1" applyAlignment="1">
      <alignment vertical="center"/>
    </xf>
    <xf numFmtId="0" fontId="9" fillId="5" borderId="5" xfId="98" applyFont="1" applyFill="1" applyBorder="1" applyAlignment="1">
      <alignment vertical="center"/>
    </xf>
    <xf numFmtId="6" fontId="9" fillId="0" borderId="11" xfId="57" applyNumberFormat="1" applyFont="1" applyFill="1" applyBorder="1" applyAlignment="1">
      <alignment horizontal="center" vertical="center"/>
    </xf>
    <xf numFmtId="0" fontId="9" fillId="0" borderId="0" xfId="98" applyFont="1" applyFill="1" applyBorder="1" applyAlignment="1" applyProtection="1">
      <alignment vertical="center"/>
    </xf>
    <xf numFmtId="6" fontId="9" fillId="0" borderId="0" xfId="57" applyNumberFormat="1" applyFont="1" applyFill="1" applyBorder="1" applyAlignment="1">
      <alignment vertical="center"/>
    </xf>
    <xf numFmtId="0" fontId="11" fillId="2" borderId="5" xfId="6" applyFont="1" applyFill="1" applyBorder="1" applyAlignment="1">
      <alignment vertical="center"/>
    </xf>
    <xf numFmtId="0" fontId="11" fillId="2" borderId="5" xfId="5" applyFont="1" applyFill="1" applyBorder="1" applyAlignment="1">
      <alignment horizontal="center" vertical="center" wrapText="1"/>
    </xf>
    <xf numFmtId="0" fontId="11" fillId="55" borderId="5" xfId="5" applyFont="1" applyFill="1" applyBorder="1" applyAlignment="1">
      <alignment horizontal="center" vertical="center" wrapText="1"/>
    </xf>
    <xf numFmtId="0" fontId="11" fillId="2" borderId="0" xfId="5" applyFont="1" applyFill="1" applyBorder="1" applyAlignment="1">
      <alignment horizontal="center" vertical="center" wrapText="1"/>
    </xf>
    <xf numFmtId="0" fontId="11" fillId="55" borderId="0" xfId="5" applyFont="1" applyFill="1" applyBorder="1" applyAlignment="1">
      <alignment horizontal="center" vertical="center" wrapText="1"/>
    </xf>
    <xf numFmtId="38" fontId="9" fillId="0" borderId="16" xfId="57" applyNumberFormat="1" applyFont="1" applyFill="1" applyBorder="1" applyAlignment="1">
      <alignment vertical="center"/>
    </xf>
    <xf numFmtId="38" fontId="9" fillId="50" borderId="16" xfId="57" applyNumberFormat="1" applyFont="1" applyFill="1" applyBorder="1" applyAlignment="1">
      <alignment vertical="center"/>
    </xf>
    <xf numFmtId="38" fontId="9" fillId="15" borderId="16" xfId="57" applyNumberFormat="1" applyFont="1" applyFill="1" applyBorder="1" applyAlignment="1">
      <alignment vertical="center"/>
    </xf>
    <xf numFmtId="38" fontId="9" fillId="49" borderId="16" xfId="57" applyNumberFormat="1" applyFont="1" applyFill="1" applyBorder="1" applyAlignment="1">
      <alignment vertical="center"/>
    </xf>
    <xf numFmtId="38" fontId="9" fillId="0" borderId="17" xfId="57" applyNumberFormat="1" applyFont="1" applyFill="1" applyBorder="1" applyAlignment="1">
      <alignment vertical="center"/>
    </xf>
    <xf numFmtId="38" fontId="9" fillId="50" borderId="17" xfId="57" applyNumberFormat="1" applyFont="1" applyFill="1" applyBorder="1" applyAlignment="1">
      <alignment vertical="center"/>
    </xf>
    <xf numFmtId="38" fontId="9" fillId="49" borderId="17" xfId="57" applyNumberFormat="1" applyFont="1" applyFill="1" applyBorder="1" applyAlignment="1">
      <alignment vertical="center"/>
    </xf>
    <xf numFmtId="38" fontId="9" fillId="50" borderId="18" xfId="57" applyNumberFormat="1" applyFont="1" applyFill="1" applyBorder="1" applyAlignment="1">
      <alignment vertical="center"/>
    </xf>
    <xf numFmtId="38" fontId="9" fillId="49" borderId="18" xfId="57" applyNumberFormat="1" applyFont="1" applyFill="1" applyBorder="1" applyAlignment="1">
      <alignment vertical="center"/>
    </xf>
    <xf numFmtId="38" fontId="12" fillId="51" borderId="39" xfId="57" applyNumberFormat="1" applyFont="1" applyFill="1" applyBorder="1" applyAlignment="1">
      <alignment vertical="center"/>
    </xf>
    <xf numFmtId="38" fontId="12" fillId="50" borderId="39" xfId="57" applyNumberFormat="1" applyFont="1" applyFill="1" applyBorder="1" applyAlignment="1">
      <alignment vertical="center"/>
    </xf>
    <xf numFmtId="38" fontId="12" fillId="49" borderId="39" xfId="57" applyNumberFormat="1" applyFont="1" applyFill="1" applyBorder="1" applyAlignment="1">
      <alignment vertical="center"/>
    </xf>
    <xf numFmtId="6" fontId="12" fillId="0" borderId="2" xfId="48" applyNumberFormat="1" applyFont="1" applyFill="1" applyBorder="1" applyAlignment="1" applyProtection="1">
      <alignment vertical="center"/>
    </xf>
    <xf numFmtId="38" fontId="12" fillId="0" borderId="2" xfId="48" applyNumberFormat="1" applyFont="1" applyFill="1" applyBorder="1" applyAlignment="1" applyProtection="1">
      <alignment vertical="center"/>
    </xf>
    <xf numFmtId="0" fontId="9" fillId="12" borderId="2" xfId="98" applyFont="1" applyFill="1" applyBorder="1" applyAlignment="1">
      <alignment horizontal="center" vertical="center" wrapText="1"/>
    </xf>
    <xf numFmtId="9" fontId="9" fillId="12" borderId="3" xfId="98" applyNumberFormat="1" applyFont="1" applyFill="1" applyBorder="1" applyAlignment="1">
      <alignment horizontal="center" vertical="center" wrapText="1"/>
    </xf>
    <xf numFmtId="0" fontId="9" fillId="49" borderId="12" xfId="98" applyFont="1" applyFill="1" applyBorder="1" applyAlignment="1">
      <alignment horizontal="center" vertical="center" wrapText="1"/>
    </xf>
    <xf numFmtId="9" fontId="9" fillId="49" borderId="28" xfId="98" applyNumberFormat="1" applyFont="1" applyFill="1" applyBorder="1" applyAlignment="1">
      <alignment horizontal="center" vertical="center" wrapText="1"/>
    </xf>
    <xf numFmtId="0" fontId="9" fillId="50" borderId="12" xfId="98" applyFont="1" applyFill="1" applyBorder="1" applyAlignment="1">
      <alignment horizontal="center" vertical="center" wrapText="1"/>
    </xf>
    <xf numFmtId="9" fontId="9" fillId="50" borderId="28" xfId="98" applyNumberFormat="1" applyFont="1" applyFill="1" applyBorder="1" applyAlignment="1">
      <alignment horizontal="center" vertical="center" wrapText="1"/>
    </xf>
    <xf numFmtId="9" fontId="9" fillId="49" borderId="2" xfId="98" applyNumberFormat="1" applyFont="1" applyFill="1" applyBorder="1" applyAlignment="1">
      <alignment horizontal="center" vertical="center" wrapText="1"/>
    </xf>
    <xf numFmtId="0" fontId="12" fillId="12" borderId="64" xfId="98" applyFont="1" applyFill="1" applyBorder="1" applyAlignment="1">
      <alignment horizontal="center" vertical="center" wrapText="1"/>
    </xf>
    <xf numFmtId="0" fontId="9" fillId="56" borderId="5" xfId="8" applyFont="1" applyFill="1" applyBorder="1" applyAlignment="1">
      <alignment horizontal="center" vertical="center" wrapText="1"/>
    </xf>
    <xf numFmtId="0" fontId="9" fillId="53" borderId="5" xfId="8" applyFont="1" applyFill="1" applyBorder="1" applyAlignment="1">
      <alignment horizontal="center" vertical="center" wrapText="1"/>
    </xf>
    <xf numFmtId="0" fontId="9" fillId="48" borderId="5" xfId="8" applyFont="1" applyFill="1" applyBorder="1" applyAlignment="1">
      <alignment horizontal="center" vertical="center" wrapText="1"/>
    </xf>
    <xf numFmtId="0" fontId="9" fillId="54" borderId="2" xfId="8" applyFont="1" applyFill="1" applyBorder="1" applyAlignment="1">
      <alignment horizontal="center" vertical="center" wrapText="1"/>
    </xf>
    <xf numFmtId="0" fontId="9" fillId="57" borderId="2" xfId="8" applyFont="1" applyFill="1" applyBorder="1" applyAlignment="1">
      <alignment horizontal="center" vertical="center" wrapText="1"/>
    </xf>
    <xf numFmtId="0" fontId="9" fillId="56" borderId="11" xfId="8" applyFont="1" applyFill="1" applyBorder="1" applyAlignment="1">
      <alignment horizontal="center" vertical="center" wrapText="1"/>
    </xf>
    <xf numFmtId="0" fontId="9" fillId="53" borderId="12" xfId="8" applyFont="1" applyFill="1" applyBorder="1" applyAlignment="1">
      <alignment horizontal="center" vertical="center" wrapText="1"/>
    </xf>
    <xf numFmtId="0" fontId="9" fillId="48" borderId="12" xfId="8" applyFont="1" applyFill="1" applyBorder="1" applyAlignment="1">
      <alignment horizontal="center" vertical="center" wrapText="1"/>
    </xf>
    <xf numFmtId="0" fontId="44" fillId="5" borderId="2" xfId="100" quotePrefix="1" applyNumberFormat="1" applyFont="1" applyFill="1" applyBorder="1" applyAlignment="1" applyProtection="1">
      <alignment horizontal="center" vertical="center"/>
    </xf>
    <xf numFmtId="0" fontId="44" fillId="5" borderId="9" xfId="100" quotePrefix="1" applyNumberFormat="1" applyFont="1" applyFill="1" applyBorder="1" applyAlignment="1" applyProtection="1">
      <alignment horizontal="center" vertical="center"/>
    </xf>
    <xf numFmtId="0" fontId="44" fillId="48" borderId="2" xfId="100" quotePrefix="1" applyNumberFormat="1" applyFont="1" applyFill="1" applyBorder="1" applyAlignment="1" applyProtection="1">
      <alignment horizontal="center" vertical="center"/>
    </xf>
    <xf numFmtId="38" fontId="11" fillId="0" borderId="11" xfId="8" applyNumberFormat="1" applyFont="1" applyBorder="1" applyAlignment="1" applyProtection="1">
      <alignment vertical="center"/>
    </xf>
    <xf numFmtId="38" fontId="11" fillId="48" borderId="11" xfId="8" applyNumberFormat="1" applyFont="1" applyFill="1" applyBorder="1" applyAlignment="1" applyProtection="1">
      <alignment vertical="center"/>
    </xf>
    <xf numFmtId="38" fontId="45" fillId="0" borderId="52" xfId="0" applyNumberFormat="1" applyFont="1" applyFill="1" applyBorder="1" applyAlignment="1">
      <alignment horizontal="center" vertical="center"/>
    </xf>
    <xf numFmtId="38" fontId="11" fillId="0" borderId="29" xfId="8" applyNumberFormat="1" applyFont="1" applyFill="1" applyBorder="1" applyAlignment="1" applyProtection="1">
      <alignment vertical="center"/>
    </xf>
    <xf numFmtId="38" fontId="11" fillId="0" borderId="12" xfId="8" applyNumberFormat="1" applyFont="1" applyFill="1" applyBorder="1" applyAlignment="1" applyProtection="1">
      <alignment vertical="center"/>
    </xf>
    <xf numFmtId="38" fontId="11" fillId="0" borderId="31" xfId="8" applyNumberFormat="1" applyFont="1" applyFill="1" applyBorder="1" applyAlignment="1" applyProtection="1">
      <alignment vertical="center"/>
    </xf>
    <xf numFmtId="0" fontId="0" fillId="56" borderId="12" xfId="0" applyFill="1" applyBorder="1" applyAlignment="1">
      <alignment horizontal="center" vertical="center"/>
    </xf>
    <xf numFmtId="0" fontId="9" fillId="0" borderId="0" xfId="98" applyFont="1" applyAlignment="1">
      <alignment vertical="center"/>
    </xf>
    <xf numFmtId="0" fontId="9" fillId="5" borderId="0" xfId="98" applyFont="1" applyFill="1" applyBorder="1" applyAlignment="1">
      <alignment vertical="center"/>
    </xf>
    <xf numFmtId="0" fontId="12" fillId="5" borderId="11" xfId="98" applyFont="1" applyFill="1" applyBorder="1" applyAlignment="1">
      <alignment horizontal="center" vertical="center"/>
    </xf>
    <xf numFmtId="0" fontId="9" fillId="0" borderId="0" xfId="10"/>
    <xf numFmtId="0" fontId="9" fillId="0" borderId="16" xfId="98" applyFont="1" applyFill="1" applyBorder="1" applyAlignment="1" applyProtection="1">
      <alignment vertical="center"/>
    </xf>
    <xf numFmtId="0" fontId="9" fillId="0" borderId="35" xfId="98" applyFont="1" applyFill="1" applyBorder="1" applyAlignment="1" applyProtection="1">
      <alignment vertical="center"/>
    </xf>
    <xf numFmtId="37" fontId="9" fillId="0" borderId="16" xfId="45" applyNumberFormat="1" applyFont="1" applyFill="1" applyBorder="1" applyAlignment="1">
      <alignment vertical="center"/>
    </xf>
    <xf numFmtId="10" fontId="9" fillId="0" borderId="16" xfId="90" applyNumberFormat="1" applyFont="1" applyFill="1" applyBorder="1" applyAlignment="1">
      <alignment vertical="center"/>
    </xf>
    <xf numFmtId="0" fontId="9" fillId="0" borderId="17" xfId="98" applyFont="1" applyFill="1" applyBorder="1" applyAlignment="1" applyProtection="1">
      <alignment vertical="center"/>
    </xf>
    <xf numFmtId="0" fontId="9" fillId="0" borderId="36" xfId="98" applyFont="1" applyFill="1" applyBorder="1" applyAlignment="1" applyProtection="1">
      <alignment vertical="center"/>
    </xf>
    <xf numFmtId="37" fontId="9" fillId="0" borderId="17" xfId="45" applyNumberFormat="1" applyFont="1" applyFill="1" applyBorder="1" applyAlignment="1">
      <alignment vertical="center"/>
    </xf>
    <xf numFmtId="10" fontId="9" fillId="0" borderId="17" xfId="90" applyNumberFormat="1" applyFont="1" applyFill="1" applyBorder="1" applyAlignment="1">
      <alignment vertical="center"/>
    </xf>
    <xf numFmtId="0" fontId="9" fillId="0" borderId="18" xfId="98" applyFont="1" applyFill="1" applyBorder="1" applyAlignment="1" applyProtection="1">
      <alignment vertical="center"/>
    </xf>
    <xf numFmtId="37" fontId="9" fillId="0" borderId="18" xfId="45" applyNumberFormat="1" applyFont="1" applyFill="1" applyBorder="1" applyAlignment="1">
      <alignment vertical="center"/>
    </xf>
    <xf numFmtId="10" fontId="9" fillId="0" borderId="18" xfId="90" applyNumberFormat="1" applyFont="1" applyFill="1" applyBorder="1" applyAlignment="1">
      <alignment vertical="center"/>
    </xf>
    <xf numFmtId="37" fontId="9" fillId="0" borderId="19" xfId="45" applyNumberFormat="1" applyFont="1" applyFill="1" applyBorder="1" applyAlignment="1">
      <alignment vertical="center"/>
    </xf>
    <xf numFmtId="10" fontId="9" fillId="0" borderId="19" xfId="90" applyNumberFormat="1" applyFont="1" applyFill="1" applyBorder="1" applyAlignment="1">
      <alignment vertical="center"/>
    </xf>
    <xf numFmtId="0" fontId="9" fillId="9" borderId="2" xfId="98" applyFont="1" applyFill="1" applyBorder="1" applyAlignment="1" applyProtection="1">
      <alignment vertical="center"/>
    </xf>
    <xf numFmtId="6" fontId="9" fillId="9" borderId="2" xfId="57" applyNumberFormat="1" applyFont="1" applyFill="1" applyBorder="1" applyAlignment="1">
      <alignment vertical="center"/>
    </xf>
    <xf numFmtId="10" fontId="9" fillId="9" borderId="2" xfId="57" applyNumberFormat="1" applyFont="1" applyFill="1" applyBorder="1" applyAlignment="1">
      <alignment vertical="center"/>
    </xf>
    <xf numFmtId="37" fontId="9" fillId="9" borderId="2" xfId="45" applyNumberFormat="1" applyFont="1" applyFill="1" applyBorder="1" applyAlignment="1">
      <alignment vertical="center"/>
    </xf>
    <xf numFmtId="10" fontId="9" fillId="9" borderId="2" xfId="90" applyNumberFormat="1" applyFont="1" applyFill="1" applyBorder="1" applyAlignment="1">
      <alignment vertical="center"/>
    </xf>
    <xf numFmtId="0" fontId="9" fillId="5" borderId="47" xfId="98" applyFont="1" applyFill="1" applyBorder="1" applyAlignment="1">
      <alignment horizontal="center" vertical="center"/>
    </xf>
    <xf numFmtId="0" fontId="9" fillId="5" borderId="9" xfId="98" applyFont="1" applyFill="1" applyBorder="1" applyAlignment="1">
      <alignment horizontal="center" vertical="center"/>
    </xf>
    <xf numFmtId="0" fontId="12" fillId="9" borderId="2" xfId="98" applyFont="1" applyFill="1" applyBorder="1" applyAlignment="1" applyProtection="1">
      <alignment vertical="center"/>
    </xf>
    <xf numFmtId="6" fontId="12" fillId="9" borderId="2" xfId="57" applyNumberFormat="1" applyFont="1" applyFill="1" applyBorder="1" applyAlignment="1">
      <alignment vertical="center"/>
    </xf>
    <xf numFmtId="6" fontId="12" fillId="9" borderId="9" xfId="57" applyNumberFormat="1" applyFont="1" applyFill="1" applyBorder="1" applyAlignment="1">
      <alignment vertical="center"/>
    </xf>
    <xf numFmtId="0" fontId="9" fillId="0" borderId="0" xfId="10" applyFill="1"/>
    <xf numFmtId="0" fontId="36" fillId="0" borderId="0" xfId="98" applyFont="1" applyFill="1" applyAlignment="1">
      <alignment vertical="center"/>
    </xf>
    <xf numFmtId="0" fontId="12" fillId="4" borderId="12" xfId="12" applyFont="1" applyFill="1" applyBorder="1" applyAlignment="1">
      <alignment horizontal="center" vertical="center" wrapText="1"/>
    </xf>
    <xf numFmtId="0" fontId="12" fillId="16" borderId="2" xfId="12" applyFont="1" applyFill="1" applyBorder="1" applyAlignment="1">
      <alignment horizontal="center" vertical="center" wrapText="1"/>
    </xf>
    <xf numFmtId="0" fontId="12" fillId="4" borderId="2" xfId="12" applyFont="1" applyFill="1" applyBorder="1" applyAlignment="1">
      <alignment horizontal="center" vertical="center" wrapText="1"/>
    </xf>
    <xf numFmtId="0" fontId="12" fillId="12" borderId="2" xfId="12" quotePrefix="1" applyFont="1" applyFill="1" applyBorder="1" applyAlignment="1">
      <alignment horizontal="center" vertical="center" wrapText="1"/>
    </xf>
    <xf numFmtId="1" fontId="44" fillId="5" borderId="2" xfId="12" applyNumberFormat="1" applyFont="1" applyFill="1" applyBorder="1" applyAlignment="1" applyProtection="1">
      <alignment horizontal="center" vertical="center"/>
    </xf>
    <xf numFmtId="0" fontId="10" fillId="5" borderId="5" xfId="12" quotePrefix="1" applyFont="1" applyFill="1" applyBorder="1" applyAlignment="1">
      <alignment horizontal="center" vertical="center"/>
    </xf>
    <xf numFmtId="0" fontId="10" fillId="5" borderId="5" xfId="12" applyFont="1" applyFill="1" applyBorder="1" applyAlignment="1">
      <alignment horizontal="center" vertical="center"/>
    </xf>
    <xf numFmtId="5" fontId="10" fillId="5" borderId="5" xfId="12" quotePrefix="1" applyNumberFormat="1" applyFont="1" applyFill="1" applyBorder="1" applyAlignment="1">
      <alignment horizontal="center" vertical="center"/>
    </xf>
    <xf numFmtId="0" fontId="10" fillId="5" borderId="34" xfId="12" quotePrefix="1" applyFont="1" applyFill="1" applyBorder="1" applyAlignment="1">
      <alignment horizontal="center" vertical="center"/>
    </xf>
    <xf numFmtId="164" fontId="10" fillId="5" borderId="5" xfId="12" quotePrefix="1" applyNumberFormat="1" applyFont="1" applyFill="1" applyBorder="1" applyAlignment="1">
      <alignment horizontal="center" vertical="center"/>
    </xf>
    <xf numFmtId="0" fontId="9" fillId="0" borderId="57" xfId="12" applyFont="1" applyFill="1" applyBorder="1" applyAlignment="1" applyProtection="1">
      <alignment vertical="center"/>
    </xf>
    <xf numFmtId="0" fontId="9" fillId="0" borderId="58" xfId="12" applyFont="1" applyFill="1" applyBorder="1" applyAlignment="1" applyProtection="1">
      <alignment vertical="center"/>
    </xf>
    <xf numFmtId="3" fontId="9" fillId="0" borderId="31" xfId="12" applyNumberFormat="1" applyFont="1" applyFill="1" applyBorder="1" applyAlignment="1">
      <alignment vertical="center"/>
    </xf>
    <xf numFmtId="3" fontId="9" fillId="0" borderId="29" xfId="12" applyNumberFormat="1" applyFont="1" applyFill="1" applyBorder="1" applyAlignment="1">
      <alignment vertical="center"/>
    </xf>
    <xf numFmtId="0" fontId="9" fillId="0" borderId="59" xfId="12" applyFont="1" applyFill="1" applyBorder="1" applyAlignment="1" applyProtection="1">
      <alignment vertical="center"/>
    </xf>
    <xf numFmtId="0" fontId="9" fillId="0" borderId="60" xfId="12" applyFont="1" applyFill="1" applyBorder="1" applyAlignment="1" applyProtection="1">
      <alignment vertical="center"/>
    </xf>
    <xf numFmtId="3" fontId="9" fillId="0" borderId="12" xfId="12" applyNumberFormat="1" applyFont="1" applyFill="1" applyBorder="1" applyAlignment="1">
      <alignment vertical="center"/>
    </xf>
    <xf numFmtId="6" fontId="9" fillId="16" borderId="31" xfId="12" applyNumberFormat="1" applyFont="1" applyFill="1" applyBorder="1" applyAlignment="1">
      <alignment vertical="center"/>
    </xf>
    <xf numFmtId="0" fontId="9" fillId="0" borderId="61" xfId="12" applyFont="1" applyFill="1" applyBorder="1" applyAlignment="1" applyProtection="1">
      <alignment vertical="center"/>
    </xf>
    <xf numFmtId="0" fontId="9" fillId="0" borderId="62" xfId="12" applyFont="1" applyFill="1" applyBorder="1" applyAlignment="1" applyProtection="1">
      <alignment vertical="center"/>
    </xf>
    <xf numFmtId="6" fontId="9" fillId="0" borderId="12" xfId="12" applyNumberFormat="1" applyFont="1" applyFill="1" applyBorder="1" applyAlignment="1">
      <alignment vertical="center"/>
    </xf>
    <xf numFmtId="0" fontId="12" fillId="0" borderId="2" xfId="12" applyFont="1" applyFill="1" applyBorder="1" applyAlignment="1" applyProtection="1">
      <alignment vertical="center"/>
    </xf>
    <xf numFmtId="0" fontId="12" fillId="0" borderId="2" xfId="12" applyFont="1" applyFill="1" applyBorder="1" applyAlignment="1" applyProtection="1">
      <alignment horizontal="center" vertical="center"/>
    </xf>
    <xf numFmtId="0" fontId="9" fillId="0" borderId="0" xfId="12" applyFont="1" applyFill="1" applyBorder="1" applyAlignment="1">
      <alignment vertical="center"/>
    </xf>
    <xf numFmtId="0" fontId="12" fillId="10" borderId="2" xfId="12" applyFont="1" applyFill="1" applyBorder="1" applyAlignment="1">
      <alignment horizontal="center" vertical="center" wrapText="1"/>
    </xf>
    <xf numFmtId="0" fontId="12" fillId="22" borderId="2" xfId="12" quotePrefix="1" applyFont="1" applyFill="1" applyBorder="1" applyAlignment="1">
      <alignment horizontal="center" vertical="center" wrapText="1"/>
    </xf>
    <xf numFmtId="0" fontId="9" fillId="0" borderId="0" xfId="12" applyFont="1" applyAlignment="1">
      <alignment horizontal="center" vertical="center" wrapText="1"/>
    </xf>
    <xf numFmtId="0" fontId="9" fillId="5" borderId="11" xfId="12" applyFont="1" applyFill="1" applyBorder="1" applyAlignment="1">
      <alignment vertical="center" wrapText="1"/>
    </xf>
    <xf numFmtId="0" fontId="9" fillId="5" borderId="11" xfId="12" quotePrefix="1" applyFont="1" applyFill="1" applyBorder="1" applyAlignment="1">
      <alignment horizontal="center" vertical="center" wrapText="1"/>
    </xf>
    <xf numFmtId="5" fontId="9" fillId="5" borderId="11" xfId="12" quotePrefix="1" applyNumberFormat="1" applyFont="1" applyFill="1" applyBorder="1" applyAlignment="1">
      <alignment horizontal="center" vertical="center" wrapText="1"/>
    </xf>
    <xf numFmtId="0" fontId="9" fillId="5" borderId="56" xfId="12" quotePrefix="1" applyFont="1" applyFill="1" applyBorder="1" applyAlignment="1">
      <alignment horizontal="center" vertical="center" wrapText="1"/>
    </xf>
    <xf numFmtId="164" fontId="41" fillId="5" borderId="11" xfId="12" quotePrefix="1" applyNumberFormat="1" applyFont="1" applyFill="1" applyBorder="1" applyAlignment="1">
      <alignment horizontal="center" vertical="center" wrapText="1"/>
    </xf>
    <xf numFmtId="5" fontId="41" fillId="5" borderId="11" xfId="12" quotePrefix="1" applyNumberFormat="1" applyFont="1" applyFill="1" applyBorder="1" applyAlignment="1">
      <alignment horizontal="center" vertical="center" wrapText="1"/>
    </xf>
    <xf numFmtId="0" fontId="41" fillId="5" borderId="4" xfId="12" quotePrefix="1" applyFont="1" applyFill="1" applyBorder="1" applyAlignment="1">
      <alignment horizontal="center" vertical="center" wrapText="1"/>
    </xf>
    <xf numFmtId="0" fontId="9" fillId="0" borderId="0" xfId="0" applyFont="1" applyFill="1" applyBorder="1"/>
    <xf numFmtId="6" fontId="9" fillId="0" borderId="16" xfId="57" applyNumberFormat="1" applyFont="1" applyFill="1" applyBorder="1" applyAlignment="1">
      <alignment vertical="center"/>
    </xf>
    <xf numFmtId="10" fontId="9" fillId="0" borderId="16" xfId="57" applyNumberFormat="1" applyFont="1" applyFill="1" applyBorder="1" applyAlignment="1">
      <alignment vertical="center"/>
    </xf>
    <xf numFmtId="6" fontId="9" fillId="0" borderId="17" xfId="57" applyNumberFormat="1" applyFont="1" applyFill="1" applyBorder="1" applyAlignment="1">
      <alignment vertical="center"/>
    </xf>
    <xf numFmtId="10" fontId="9" fillId="0" borderId="17" xfId="57" applyNumberFormat="1" applyFont="1" applyFill="1" applyBorder="1" applyAlignment="1">
      <alignment vertical="center"/>
    </xf>
    <xf numFmtId="6" fontId="9" fillId="0" borderId="18" xfId="57" applyNumberFormat="1" applyFont="1" applyFill="1" applyBorder="1" applyAlignment="1">
      <alignment vertical="center"/>
    </xf>
    <xf numFmtId="10" fontId="9" fillId="0" borderId="18" xfId="57" applyNumberFormat="1" applyFont="1" applyFill="1" applyBorder="1" applyAlignment="1">
      <alignment vertical="center"/>
    </xf>
    <xf numFmtId="6" fontId="9" fillId="0" borderId="19" xfId="57" applyNumberFormat="1" applyFont="1" applyFill="1" applyBorder="1" applyAlignment="1">
      <alignment vertical="center"/>
    </xf>
    <xf numFmtId="10" fontId="9" fillId="0" borderId="19" xfId="57" applyNumberFormat="1" applyFont="1" applyFill="1" applyBorder="1" applyAlignment="1">
      <alignment vertical="center"/>
    </xf>
    <xf numFmtId="6" fontId="9" fillId="0" borderId="48" xfId="57" applyNumberFormat="1" applyFont="1" applyFill="1" applyBorder="1" applyAlignment="1">
      <alignment vertical="center"/>
    </xf>
    <xf numFmtId="6" fontId="9" fillId="0" borderId="43" xfId="57" applyNumberFormat="1" applyFont="1" applyFill="1" applyBorder="1" applyAlignment="1">
      <alignment vertical="center"/>
    </xf>
    <xf numFmtId="6" fontId="9" fillId="0" borderId="49" xfId="57" applyNumberFormat="1" applyFont="1" applyFill="1" applyBorder="1" applyAlignment="1">
      <alignment vertical="center"/>
    </xf>
    <xf numFmtId="6" fontId="9" fillId="0" borderId="44" xfId="57" applyNumberFormat="1" applyFont="1" applyFill="1" applyBorder="1" applyAlignment="1">
      <alignment vertical="center"/>
    </xf>
    <xf numFmtId="6" fontId="9" fillId="0" borderId="50" xfId="57" applyNumberFormat="1" applyFont="1" applyFill="1" applyBorder="1" applyAlignment="1">
      <alignment vertical="center"/>
    </xf>
    <xf numFmtId="6" fontId="9" fillId="0" borderId="45" xfId="57" applyNumberFormat="1" applyFont="1" applyFill="1" applyBorder="1" applyAlignment="1">
      <alignment vertical="center"/>
    </xf>
    <xf numFmtId="6" fontId="9" fillId="0" borderId="51" xfId="57" applyNumberFormat="1" applyFont="1" applyFill="1" applyBorder="1" applyAlignment="1">
      <alignment vertical="center"/>
    </xf>
    <xf numFmtId="6" fontId="9" fillId="0" borderId="46" xfId="57" applyNumberFormat="1" applyFont="1" applyFill="1" applyBorder="1" applyAlignment="1">
      <alignment vertical="center"/>
    </xf>
    <xf numFmtId="6" fontId="12" fillId="9" borderId="67" xfId="57" applyNumberFormat="1" applyFont="1" applyFill="1" applyBorder="1" applyAlignment="1">
      <alignment vertical="center"/>
    </xf>
    <xf numFmtId="0" fontId="9" fillId="0" borderId="16" xfId="98" applyFont="1" applyFill="1" applyBorder="1" applyAlignment="1" applyProtection="1">
      <alignment horizontal="center" vertical="center"/>
    </xf>
    <xf numFmtId="6" fontId="9" fillId="0" borderId="16" xfId="57" applyNumberFormat="1" applyFont="1" applyFill="1" applyBorder="1" applyAlignment="1">
      <alignment horizontal="center" vertical="center"/>
    </xf>
    <xf numFmtId="0" fontId="9" fillId="0" borderId="18" xfId="98" applyFont="1" applyFill="1" applyBorder="1" applyAlignment="1" applyProtection="1">
      <alignment horizontal="center" vertical="center"/>
    </xf>
    <xf numFmtId="6" fontId="9" fillId="0" borderId="18" xfId="57" applyNumberFormat="1" applyFont="1" applyFill="1" applyBorder="1" applyAlignment="1">
      <alignment horizontal="center" vertical="center"/>
    </xf>
    <xf numFmtId="6" fontId="9" fillId="0" borderId="31" xfId="12" applyNumberFormat="1" applyFont="1" applyFill="1" applyBorder="1" applyAlignment="1">
      <alignment vertical="center"/>
    </xf>
    <xf numFmtId="6" fontId="9" fillId="0" borderId="32" xfId="12" applyNumberFormat="1" applyFont="1" applyFill="1" applyBorder="1" applyAlignment="1">
      <alignment vertical="center"/>
    </xf>
    <xf numFmtId="6" fontId="9" fillId="0" borderId="29" xfId="12" applyNumberFormat="1" applyFont="1" applyFill="1" applyBorder="1" applyAlignment="1">
      <alignment vertical="center"/>
    </xf>
    <xf numFmtId="6" fontId="9" fillId="0" borderId="30" xfId="12" applyNumberFormat="1" applyFont="1" applyFill="1" applyBorder="1" applyAlignment="1">
      <alignment vertical="center"/>
    </xf>
    <xf numFmtId="6" fontId="9" fillId="0" borderId="28" xfId="12" applyNumberFormat="1" applyFont="1" applyFill="1" applyBorder="1" applyAlignment="1">
      <alignment vertical="center"/>
    </xf>
    <xf numFmtId="0" fontId="9" fillId="0" borderId="0" xfId="12" applyFont="1" applyFill="1" applyAlignment="1">
      <alignment horizontal="center" vertical="center"/>
    </xf>
    <xf numFmtId="0" fontId="9" fillId="0" borderId="0" xfId="12" applyFont="1" applyFill="1" applyAlignment="1">
      <alignment vertical="center"/>
    </xf>
    <xf numFmtId="0" fontId="9" fillId="0" borderId="0" xfId="12" quotePrefix="1" applyFont="1" applyFill="1" applyBorder="1" applyAlignment="1">
      <alignment horizontal="left" vertical="center"/>
    </xf>
    <xf numFmtId="38" fontId="9" fillId="0" borderId="31" xfId="12" applyNumberFormat="1" applyFont="1" applyFill="1" applyBorder="1" applyAlignment="1">
      <alignment vertical="center"/>
    </xf>
    <xf numFmtId="38" fontId="9" fillId="0" borderId="29" xfId="12" applyNumberFormat="1" applyFont="1" applyFill="1" applyBorder="1" applyAlignment="1">
      <alignment vertical="center"/>
    </xf>
    <xf numFmtId="38" fontId="9" fillId="0" borderId="12" xfId="12" applyNumberFormat="1" applyFont="1" applyFill="1" applyBorder="1" applyAlignment="1">
      <alignment vertical="center"/>
    </xf>
    <xf numFmtId="38" fontId="45" fillId="48" borderId="52" xfId="0" applyNumberFormat="1" applyFont="1" applyFill="1" applyBorder="1" applyAlignment="1">
      <alignment horizontal="center" vertical="center"/>
    </xf>
    <xf numFmtId="38" fontId="11" fillId="0" borderId="11" xfId="8" applyNumberFormat="1" applyFont="1" applyFill="1" applyBorder="1" applyAlignment="1" applyProtection="1">
      <alignment vertical="center"/>
    </xf>
    <xf numFmtId="0" fontId="11" fillId="0" borderId="29" xfId="8" applyFont="1" applyFill="1" applyBorder="1" applyAlignment="1" applyProtection="1">
      <alignment horizontal="center" vertical="center"/>
    </xf>
    <xf numFmtId="0" fontId="11" fillId="0" borderId="29" xfId="8" applyFont="1" applyFill="1" applyBorder="1" applyAlignment="1" applyProtection="1">
      <alignment horizontal="left" vertical="center"/>
    </xf>
    <xf numFmtId="0" fontId="11" fillId="0" borderId="12" xfId="8" applyFont="1" applyFill="1" applyBorder="1" applyAlignment="1" applyProtection="1">
      <alignment horizontal="center" vertical="center"/>
    </xf>
    <xf numFmtId="0" fontId="11" fillId="0" borderId="12" xfId="8" applyFont="1" applyFill="1" applyBorder="1" applyAlignment="1" applyProtection="1">
      <alignment horizontal="left" vertical="center"/>
    </xf>
    <xf numFmtId="0" fontId="11" fillId="0" borderId="31" xfId="8" applyFont="1" applyFill="1" applyBorder="1" applyAlignment="1" applyProtection="1">
      <alignment horizontal="center" vertical="center"/>
    </xf>
    <xf numFmtId="0" fontId="11" fillId="0" borderId="31" xfId="8" applyFont="1" applyFill="1" applyBorder="1" applyAlignment="1" applyProtection="1">
      <alignment horizontal="left" vertical="center"/>
    </xf>
    <xf numFmtId="0" fontId="11" fillId="0" borderId="11" xfId="8" applyFont="1" applyFill="1" applyBorder="1" applyAlignment="1" applyProtection="1">
      <alignment horizontal="center" vertical="center"/>
    </xf>
    <xf numFmtId="0" fontId="11" fillId="0" borderId="11" xfId="8" applyFont="1" applyFill="1" applyBorder="1" applyAlignment="1" applyProtection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46" fillId="0" borderId="66" xfId="0" applyFont="1" applyFill="1" applyBorder="1" applyAlignment="1">
      <alignment horizontal="center" vertical="center"/>
    </xf>
    <xf numFmtId="0" fontId="12" fillId="22" borderId="2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9" fillId="0" borderId="37" xfId="98" applyFont="1" applyFill="1" applyBorder="1" applyAlignment="1" applyProtection="1">
      <alignment vertical="center"/>
    </xf>
    <xf numFmtId="0" fontId="12" fillId="0" borderId="0" xfId="98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vertical="center"/>
    </xf>
    <xf numFmtId="0" fontId="9" fillId="8" borderId="5" xfId="0" applyFont="1" applyFill="1" applyBorder="1" applyAlignment="1">
      <alignment vertical="center"/>
    </xf>
    <xf numFmtId="0" fontId="11" fillId="0" borderId="40" xfId="6" applyFont="1" applyFill="1" applyBorder="1" applyAlignment="1">
      <alignment horizontal="left" vertical="center"/>
    </xf>
    <xf numFmtId="0" fontId="11" fillId="0" borderId="41" xfId="6" applyFont="1" applyFill="1" applyBorder="1" applyAlignment="1">
      <alignment horizontal="left" vertical="center"/>
    </xf>
    <xf numFmtId="0" fontId="11" fillId="0" borderId="42" xfId="6" applyFont="1" applyFill="1" applyBorder="1" applyAlignment="1">
      <alignment horizontal="left" vertical="center"/>
    </xf>
    <xf numFmtId="165" fontId="15" fillId="51" borderId="39" xfId="1" applyNumberFormat="1" applyFont="1" applyFill="1" applyBorder="1" applyAlignment="1">
      <alignment horizontal="left" vertical="center"/>
    </xf>
    <xf numFmtId="0" fontId="9" fillId="0" borderId="38" xfId="98" applyFont="1" applyFill="1" applyBorder="1" applyAlignment="1" applyProtection="1">
      <alignment vertical="center"/>
    </xf>
    <xf numFmtId="38" fontId="0" fillId="0" borderId="0" xfId="0" applyNumberFormat="1" applyAlignment="1">
      <alignment vertical="center"/>
    </xf>
    <xf numFmtId="6" fontId="0" fillId="0" borderId="0" xfId="0" applyNumberFormat="1"/>
    <xf numFmtId="38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0" xfId="0" applyFont="1"/>
    <xf numFmtId="38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48" fillId="2" borderId="2" xfId="5" applyFont="1" applyFill="1" applyBorder="1" applyAlignment="1">
      <alignment horizontal="center" vertical="center" wrapText="1"/>
    </xf>
    <xf numFmtId="0" fontId="48" fillId="2" borderId="8" xfId="5" applyFont="1" applyFill="1" applyBorder="1" applyAlignment="1">
      <alignment horizontal="center" vertical="center" wrapText="1"/>
    </xf>
    <xf numFmtId="0" fontId="48" fillId="2" borderId="7" xfId="5" applyFont="1" applyFill="1" applyBorder="1" applyAlignment="1">
      <alignment horizontal="center" vertical="center" wrapText="1"/>
    </xf>
    <xf numFmtId="0" fontId="12" fillId="12" borderId="12" xfId="98" applyFont="1" applyFill="1" applyBorder="1" applyAlignment="1">
      <alignment horizontal="center" vertical="center" wrapText="1"/>
    </xf>
    <xf numFmtId="0" fontId="12" fillId="12" borderId="63" xfId="98" applyFont="1" applyFill="1" applyBorder="1" applyAlignment="1">
      <alignment horizontal="center" vertical="center" wrapText="1"/>
    </xf>
    <xf numFmtId="0" fontId="12" fillId="12" borderId="65" xfId="98" applyFont="1" applyFill="1" applyBorder="1" applyAlignment="1">
      <alignment horizontal="center" vertical="center" wrapText="1"/>
    </xf>
    <xf numFmtId="38" fontId="9" fillId="0" borderId="0" xfId="12" applyNumberFormat="1" applyFont="1" applyFill="1" applyBorder="1" applyAlignment="1">
      <alignment vertical="center"/>
    </xf>
    <xf numFmtId="6" fontId="9" fillId="0" borderId="0" xfId="12" applyNumberFormat="1" applyFont="1" applyFill="1" applyBorder="1" applyAlignment="1">
      <alignment vertical="center"/>
    </xf>
    <xf numFmtId="38" fontId="0" fillId="0" borderId="0" xfId="0" applyNumberFormat="1"/>
    <xf numFmtId="3" fontId="0" fillId="0" borderId="0" xfId="0" applyNumberFormat="1"/>
    <xf numFmtId="0" fontId="12" fillId="52" borderId="11" xfId="10" applyFont="1" applyFill="1" applyBorder="1" applyAlignment="1">
      <alignment horizontal="center" vertical="center" wrapText="1"/>
    </xf>
    <xf numFmtId="0" fontId="12" fillId="52" borderId="12" xfId="10" applyFont="1" applyFill="1" applyBorder="1" applyAlignment="1">
      <alignment horizontal="center" vertical="center" wrapText="1"/>
    </xf>
    <xf numFmtId="6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165" fontId="9" fillId="0" borderId="0" xfId="1" applyNumberFormat="1" applyFont="1" applyAlignment="1">
      <alignment horizontal="left" vertical="center"/>
    </xf>
    <xf numFmtId="165" fontId="15" fillId="0" borderId="0" xfId="1" applyNumberFormat="1" applyFont="1" applyFill="1" applyBorder="1" applyAlignment="1">
      <alignment horizontal="right" vertical="center" wrapText="1"/>
    </xf>
    <xf numFmtId="165" fontId="15" fillId="0" borderId="0" xfId="1" applyNumberFormat="1" applyFont="1" applyFill="1" applyBorder="1" applyAlignment="1">
      <alignment horizontal="left" vertical="center"/>
    </xf>
    <xf numFmtId="38" fontId="12" fillId="0" borderId="0" xfId="57" applyNumberFormat="1" applyFont="1" applyFill="1" applyBorder="1" applyAlignment="1">
      <alignment vertical="center"/>
    </xf>
    <xf numFmtId="165" fontId="9" fillId="0" borderId="0" xfId="1" applyNumberFormat="1" applyFont="1" applyFill="1" applyAlignment="1">
      <alignment horizontal="left" vertical="center"/>
    </xf>
    <xf numFmtId="165" fontId="12" fillId="0" borderId="0" xfId="1" applyNumberFormat="1" applyFont="1" applyFill="1" applyAlignment="1">
      <alignment vertical="center"/>
    </xf>
    <xf numFmtId="14" fontId="9" fillId="0" borderId="0" xfId="0" applyNumberFormat="1" applyFont="1" applyFill="1" applyAlignment="1">
      <alignment vertical="center"/>
    </xf>
    <xf numFmtId="0" fontId="12" fillId="4" borderId="12" xfId="98" applyFont="1" applyFill="1" applyBorder="1" applyAlignment="1">
      <alignment horizontal="center" vertical="center" wrapText="1"/>
    </xf>
    <xf numFmtId="17" fontId="9" fillId="0" borderId="0" xfId="0" applyNumberFormat="1" applyFont="1"/>
    <xf numFmtId="0" fontId="52" fillId="0" borderId="0" xfId="0" applyFont="1"/>
    <xf numFmtId="17" fontId="52" fillId="0" borderId="0" xfId="0" quotePrefix="1" applyNumberFormat="1" applyFont="1"/>
    <xf numFmtId="0" fontId="12" fillId="17" borderId="13" xfId="98" applyFont="1" applyFill="1" applyBorder="1" applyAlignment="1">
      <alignment horizontal="center" vertical="center"/>
    </xf>
    <xf numFmtId="0" fontId="12" fillId="17" borderId="14" xfId="98" applyFont="1" applyFill="1" applyBorder="1" applyAlignment="1">
      <alignment horizontal="center" vertical="center"/>
    </xf>
    <xf numFmtId="0" fontId="12" fillId="17" borderId="15" xfId="98" applyFont="1" applyFill="1" applyBorder="1" applyAlignment="1">
      <alignment horizontal="center" vertical="center"/>
    </xf>
    <xf numFmtId="0" fontId="12" fillId="14" borderId="13" xfId="98" applyFont="1" applyFill="1" applyBorder="1" applyAlignment="1">
      <alignment horizontal="center" vertical="center"/>
    </xf>
    <xf numFmtId="0" fontId="12" fillId="14" borderId="14" xfId="98" applyFont="1" applyFill="1" applyBorder="1" applyAlignment="1">
      <alignment horizontal="center" vertical="center"/>
    </xf>
    <xf numFmtId="0" fontId="12" fillId="14" borderId="15" xfId="98" applyFont="1" applyFill="1" applyBorder="1" applyAlignment="1">
      <alignment horizontal="center" vertical="center"/>
    </xf>
    <xf numFmtId="0" fontId="9" fillId="16" borderId="3" xfId="98" applyFont="1" applyFill="1" applyBorder="1" applyAlignment="1">
      <alignment horizontal="center" vertical="center"/>
    </xf>
    <xf numFmtId="0" fontId="9" fillId="16" borderId="9" xfId="98" applyFont="1" applyFill="1" applyBorder="1" applyAlignment="1">
      <alignment horizontal="center" vertical="center"/>
    </xf>
    <xf numFmtId="0" fontId="12" fillId="10" borderId="13" xfId="98" applyFont="1" applyFill="1" applyBorder="1" applyAlignment="1">
      <alignment horizontal="center" vertical="center"/>
    </xf>
    <xf numFmtId="0" fontId="12" fillId="10" borderId="14" xfId="98" applyFont="1" applyFill="1" applyBorder="1" applyAlignment="1">
      <alignment horizontal="center" vertical="center"/>
    </xf>
    <xf numFmtId="0" fontId="12" fillId="10" borderId="15" xfId="98" applyFont="1" applyFill="1" applyBorder="1" applyAlignment="1">
      <alignment horizontal="center" vertical="center"/>
    </xf>
    <xf numFmtId="0" fontId="9" fillId="5" borderId="3" xfId="98" applyFont="1" applyFill="1" applyBorder="1" applyAlignment="1">
      <alignment horizontal="center" vertical="center"/>
    </xf>
    <xf numFmtId="0" fontId="9" fillId="5" borderId="9" xfId="98" applyFont="1" applyFill="1" applyBorder="1" applyAlignment="1">
      <alignment horizontal="center" vertical="center"/>
    </xf>
    <xf numFmtId="0" fontId="12" fillId="22" borderId="53" xfId="98" applyFont="1" applyFill="1" applyBorder="1" applyAlignment="1">
      <alignment horizontal="center" vertical="center"/>
    </xf>
    <xf numFmtId="0" fontId="12" fillId="22" borderId="54" xfId="98" applyFont="1" applyFill="1" applyBorder="1" applyAlignment="1">
      <alignment horizontal="center" vertical="center"/>
    </xf>
    <xf numFmtId="0" fontId="12" fillId="22" borderId="55" xfId="98" applyFont="1" applyFill="1" applyBorder="1" applyAlignment="1">
      <alignment horizontal="center" vertical="center"/>
    </xf>
    <xf numFmtId="0" fontId="12" fillId="52" borderId="13" xfId="98" applyFont="1" applyFill="1" applyBorder="1" applyAlignment="1">
      <alignment horizontal="center" vertical="center"/>
    </xf>
    <xf numFmtId="0" fontId="12" fillId="52" borderId="14" xfId="98" applyFont="1" applyFill="1" applyBorder="1" applyAlignment="1">
      <alignment horizontal="center" vertical="center"/>
    </xf>
    <xf numFmtId="0" fontId="12" fillId="52" borderId="15" xfId="98" applyFont="1" applyFill="1" applyBorder="1" applyAlignment="1">
      <alignment horizontal="center" vertical="center"/>
    </xf>
    <xf numFmtId="0" fontId="12" fillId="16" borderId="34" xfId="98" applyFont="1" applyFill="1" applyBorder="1" applyAlignment="1">
      <alignment horizontal="center" vertical="center"/>
    </xf>
    <xf numFmtId="0" fontId="12" fillId="16" borderId="33" xfId="98" applyFont="1" applyFill="1" applyBorder="1" applyAlignment="1">
      <alignment horizontal="center" vertical="center"/>
    </xf>
    <xf numFmtId="0" fontId="12" fillId="16" borderId="28" xfId="98" applyFont="1" applyFill="1" applyBorder="1" applyAlignment="1">
      <alignment horizontal="center" vertical="center"/>
    </xf>
    <xf numFmtId="0" fontId="12" fillId="16" borderId="6" xfId="98" applyFont="1" applyFill="1" applyBorder="1" applyAlignment="1">
      <alignment horizontal="center" vertical="center"/>
    </xf>
    <xf numFmtId="0" fontId="43" fillId="16" borderId="2" xfId="98" applyFont="1" applyFill="1" applyBorder="1" applyAlignment="1">
      <alignment horizontal="center" vertical="center"/>
    </xf>
    <xf numFmtId="0" fontId="39" fillId="0" borderId="0" xfId="98" applyFont="1" applyAlignment="1">
      <alignment horizontal="center" vertical="center"/>
    </xf>
    <xf numFmtId="0" fontId="49" fillId="0" borderId="0" xfId="98" applyFont="1" applyAlignment="1">
      <alignment horizontal="center" vertical="center"/>
    </xf>
    <xf numFmtId="0" fontId="42" fillId="52" borderId="13" xfId="98" applyFont="1" applyFill="1" applyBorder="1" applyAlignment="1">
      <alignment horizontal="center" vertical="center" wrapText="1"/>
    </xf>
    <xf numFmtId="0" fontId="42" fillId="52" borderId="14" xfId="98" applyFont="1" applyFill="1" applyBorder="1" applyAlignment="1">
      <alignment horizontal="center" vertical="center" wrapText="1"/>
    </xf>
    <xf numFmtId="0" fontId="42" fillId="52" borderId="15" xfId="98" applyFont="1" applyFill="1" applyBorder="1" applyAlignment="1">
      <alignment horizontal="center" vertical="center" wrapText="1"/>
    </xf>
    <xf numFmtId="0" fontId="42" fillId="22" borderId="53" xfId="98" applyFont="1" applyFill="1" applyBorder="1" applyAlignment="1">
      <alignment horizontal="center" vertical="center"/>
    </xf>
    <xf numFmtId="0" fontId="42" fillId="22" borderId="54" xfId="98" applyFont="1" applyFill="1" applyBorder="1" applyAlignment="1">
      <alignment horizontal="center" vertical="center"/>
    </xf>
    <xf numFmtId="0" fontId="42" fillId="22" borderId="55" xfId="98" applyFont="1" applyFill="1" applyBorder="1" applyAlignment="1">
      <alignment horizontal="center" vertical="center"/>
    </xf>
    <xf numFmtId="1" fontId="44" fillId="5" borderId="34" xfId="12" applyNumberFormat="1" applyFont="1" applyFill="1" applyBorder="1" applyAlignment="1" applyProtection="1">
      <alignment horizontal="center" vertical="center"/>
    </xf>
    <xf numFmtId="1" fontId="44" fillId="5" borderId="33" xfId="12" applyNumberFormat="1" applyFont="1" applyFill="1" applyBorder="1" applyAlignment="1" applyProtection="1">
      <alignment horizontal="center" vertical="center"/>
    </xf>
    <xf numFmtId="0" fontId="12" fillId="22" borderId="2" xfId="12" applyFont="1" applyFill="1" applyBorder="1" applyAlignment="1">
      <alignment horizontal="center" vertical="center"/>
    </xf>
    <xf numFmtId="1" fontId="44" fillId="5" borderId="2" xfId="12" applyNumberFormat="1" applyFont="1" applyFill="1" applyBorder="1" applyAlignment="1" applyProtection="1">
      <alignment horizontal="center" vertical="center"/>
    </xf>
    <xf numFmtId="0" fontId="12" fillId="10" borderId="2" xfId="12" applyFont="1" applyFill="1" applyBorder="1" applyAlignment="1">
      <alignment horizontal="center" vertical="center"/>
    </xf>
    <xf numFmtId="1" fontId="44" fillId="5" borderId="3" xfId="12" applyNumberFormat="1" applyFont="1" applyFill="1" applyBorder="1" applyAlignment="1" applyProtection="1">
      <alignment horizontal="center" vertical="center"/>
    </xf>
    <xf numFmtId="1" fontId="44" fillId="5" borderId="9" xfId="12" applyNumberFormat="1" applyFont="1" applyFill="1" applyBorder="1" applyAlignment="1" applyProtection="1">
      <alignment horizontal="center" vertical="center"/>
    </xf>
    <xf numFmtId="0" fontId="12" fillId="0" borderId="56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10" xfId="0" applyFont="1" applyFill="1" applyBorder="1" applyAlignment="1">
      <alignment horizontal="center" vertical="center"/>
    </xf>
    <xf numFmtId="0" fontId="9" fillId="11" borderId="9" xfId="0" applyFont="1" applyFill="1" applyBorder="1" applyAlignment="1">
      <alignment horizontal="center" vertical="center"/>
    </xf>
    <xf numFmtId="0" fontId="9" fillId="21" borderId="3" xfId="0" applyFont="1" applyFill="1" applyBorder="1" applyAlignment="1">
      <alignment horizontal="center" vertical="center"/>
    </xf>
    <xf numFmtId="0" fontId="9" fillId="21" borderId="10" xfId="0" applyFont="1" applyFill="1" applyBorder="1" applyAlignment="1">
      <alignment horizontal="center" vertical="center"/>
    </xf>
    <xf numFmtId="0" fontId="9" fillId="21" borderId="9" xfId="0" applyFont="1" applyFill="1" applyBorder="1" applyAlignment="1">
      <alignment horizontal="center" vertical="center"/>
    </xf>
    <xf numFmtId="0" fontId="9" fillId="24" borderId="3" xfId="0" applyFont="1" applyFill="1" applyBorder="1" applyAlignment="1">
      <alignment horizontal="center" vertical="center"/>
    </xf>
    <xf numFmtId="0" fontId="9" fillId="24" borderId="10" xfId="0" applyFont="1" applyFill="1" applyBorder="1" applyAlignment="1">
      <alignment horizontal="center" vertical="center"/>
    </xf>
    <xf numFmtId="0" fontId="9" fillId="24" borderId="9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horizontal="center" vertical="center"/>
    </xf>
    <xf numFmtId="0" fontId="9" fillId="22" borderId="3" xfId="0" applyFont="1" applyFill="1" applyBorder="1" applyAlignment="1">
      <alignment horizontal="center" vertical="center"/>
    </xf>
    <xf numFmtId="0" fontId="9" fillId="22" borderId="10" xfId="0" applyFont="1" applyFill="1" applyBorder="1" applyAlignment="1">
      <alignment horizontal="center" vertical="center"/>
    </xf>
    <xf numFmtId="0" fontId="9" fillId="22" borderId="9" xfId="0" applyFont="1" applyFill="1" applyBorder="1" applyAlignment="1">
      <alignment horizontal="center" vertical="center"/>
    </xf>
    <xf numFmtId="0" fontId="9" fillId="20" borderId="3" xfId="0" applyFont="1" applyFill="1" applyBorder="1" applyAlignment="1">
      <alignment horizontal="center" vertical="center"/>
    </xf>
    <xf numFmtId="0" fontId="9" fillId="20" borderId="10" xfId="0" applyFont="1" applyFill="1" applyBorder="1" applyAlignment="1">
      <alignment horizontal="center" vertical="center"/>
    </xf>
    <xf numFmtId="0" fontId="9" fillId="20" borderId="9" xfId="0" applyFont="1" applyFill="1" applyBorder="1" applyAlignment="1">
      <alignment horizontal="center" vertical="center"/>
    </xf>
    <xf numFmtId="0" fontId="9" fillId="23" borderId="3" xfId="0" applyFont="1" applyFill="1" applyBorder="1" applyAlignment="1">
      <alignment horizontal="center" vertical="center"/>
    </xf>
    <xf numFmtId="0" fontId="9" fillId="23" borderId="10" xfId="0" applyFont="1" applyFill="1" applyBorder="1" applyAlignment="1">
      <alignment horizontal="center" vertical="center"/>
    </xf>
    <xf numFmtId="0" fontId="9" fillId="23" borderId="9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18" borderId="3" xfId="0" applyFont="1" applyFill="1" applyBorder="1" applyAlignment="1">
      <alignment horizontal="center" vertical="center"/>
    </xf>
    <xf numFmtId="0" fontId="9" fillId="18" borderId="10" xfId="0" applyFont="1" applyFill="1" applyBorder="1" applyAlignment="1">
      <alignment horizontal="center" vertical="center"/>
    </xf>
    <xf numFmtId="0" fontId="9" fillId="18" borderId="9" xfId="0" applyFont="1" applyFill="1" applyBorder="1" applyAlignment="1">
      <alignment horizontal="center" vertical="center"/>
    </xf>
    <xf numFmtId="0" fontId="9" fillId="13" borderId="3" xfId="0" applyFont="1" applyFill="1" applyBorder="1" applyAlignment="1">
      <alignment horizontal="center" vertical="center"/>
    </xf>
    <xf numFmtId="0" fontId="9" fillId="13" borderId="10" xfId="0" applyFont="1" applyFill="1" applyBorder="1" applyAlignment="1">
      <alignment horizontal="center" vertical="center"/>
    </xf>
    <xf numFmtId="0" fontId="9" fillId="13" borderId="9" xfId="0" applyFont="1" applyFill="1" applyBorder="1" applyAlignment="1">
      <alignment horizontal="center" vertical="center"/>
    </xf>
    <xf numFmtId="0" fontId="9" fillId="25" borderId="3" xfId="0" applyFont="1" applyFill="1" applyBorder="1" applyAlignment="1">
      <alignment horizontal="center" vertical="center"/>
    </xf>
    <xf numFmtId="0" fontId="9" fillId="25" borderId="10" xfId="0" applyFont="1" applyFill="1" applyBorder="1" applyAlignment="1">
      <alignment horizontal="center" vertical="center"/>
    </xf>
    <xf numFmtId="0" fontId="9" fillId="25" borderId="9" xfId="0" applyFont="1" applyFill="1" applyBorder="1" applyAlignment="1">
      <alignment horizontal="center" vertical="center"/>
    </xf>
    <xf numFmtId="0" fontId="9" fillId="12" borderId="3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center" vertical="center"/>
    </xf>
    <xf numFmtId="0" fontId="9" fillId="12" borderId="9" xfId="0" applyFont="1" applyFill="1" applyBorder="1" applyAlignment="1">
      <alignment horizontal="center" vertical="center"/>
    </xf>
    <xf numFmtId="0" fontId="9" fillId="19" borderId="3" xfId="0" applyFont="1" applyFill="1" applyBorder="1" applyAlignment="1">
      <alignment horizontal="center" vertical="center"/>
    </xf>
    <xf numFmtId="0" fontId="9" fillId="19" borderId="10" xfId="0" applyFont="1" applyFill="1" applyBorder="1" applyAlignment="1">
      <alignment horizontal="center" vertical="center"/>
    </xf>
    <xf numFmtId="0" fontId="9" fillId="19" borderId="9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5" fillId="0" borderId="13" xfId="0" applyFont="1" applyFill="1" applyBorder="1" applyAlignment="1">
      <alignment horizontal="center" vertical="center"/>
    </xf>
    <xf numFmtId="0" fontId="45" fillId="0" borderId="15" xfId="0" applyFont="1" applyFill="1" applyBorder="1" applyAlignment="1">
      <alignment horizontal="center" vertical="center"/>
    </xf>
  </cellXfs>
  <cellStyles count="103">
    <cellStyle name="20% - Accent1 2" xfId="18"/>
    <cellStyle name="20% - Accent2 2" xfId="19"/>
    <cellStyle name="20% - Accent3 2" xfId="20"/>
    <cellStyle name="20% - Accent4 2" xfId="21"/>
    <cellStyle name="20% - Accent5 2" xfId="22"/>
    <cellStyle name="20% - Accent6 2" xfId="23"/>
    <cellStyle name="40% - Accent1 2" xfId="24"/>
    <cellStyle name="40% - Accent2 2" xfId="25"/>
    <cellStyle name="40% - Accent3 2" xfId="26"/>
    <cellStyle name="40% - Accent4 2" xfId="27"/>
    <cellStyle name="40% - Accent5 2" xfId="28"/>
    <cellStyle name="40% - Accent6 2" xfId="29"/>
    <cellStyle name="60% - Accent1 2" xfId="30"/>
    <cellStyle name="60% - Accent2 2" xfId="31"/>
    <cellStyle name="60% - Accent3 2" xfId="32"/>
    <cellStyle name="60% - Accent4 2" xfId="33"/>
    <cellStyle name="60% - Accent5 2" xfId="34"/>
    <cellStyle name="60% - Accent6 2" xfId="35"/>
    <cellStyle name="Accent1 2" xfId="36"/>
    <cellStyle name="Accent2 2" xfId="37"/>
    <cellStyle name="Accent3 2" xfId="38"/>
    <cellStyle name="Accent4 2" xfId="39"/>
    <cellStyle name="Accent5 2" xfId="40"/>
    <cellStyle name="Accent6 2" xfId="41"/>
    <cellStyle name="Bad 2" xfId="42"/>
    <cellStyle name="Calculation 2" xfId="43"/>
    <cellStyle name="Check Cell 2" xfId="44"/>
    <cellStyle name="Comma" xfId="1" builtinId="3"/>
    <cellStyle name="Comma 10" xfId="100"/>
    <cellStyle name="Comma 2" xfId="9"/>
    <cellStyle name="Comma 2 2" xfId="45"/>
    <cellStyle name="Comma 3" xfId="46"/>
    <cellStyle name="Comma 3 2" xfId="47"/>
    <cellStyle name="Comma 4" xfId="48"/>
    <cellStyle name="Comma 5" xfId="49"/>
    <cellStyle name="Comma 5 2" xfId="50"/>
    <cellStyle name="Comma 5 3" xfId="51"/>
    <cellStyle name="Comma 5 4" xfId="52"/>
    <cellStyle name="Comma 6" xfId="53"/>
    <cellStyle name="Comma 6 2" xfId="54"/>
    <cellStyle name="Comma 7" xfId="55"/>
    <cellStyle name="Comma 7 2" xfId="56"/>
    <cellStyle name="Currency 2" xfId="2"/>
    <cellStyle name="Currency 2 2" xfId="57"/>
    <cellStyle name="Currency 3" xfId="58"/>
    <cellStyle name="Currency 3 2" xfId="59"/>
    <cellStyle name="Currency 4" xfId="97"/>
    <cellStyle name="Explanatory Text 2" xfId="60"/>
    <cellStyle name="Good 2" xfId="61"/>
    <cellStyle name="Heading 1 2" xfId="62"/>
    <cellStyle name="Heading 2 2" xfId="63"/>
    <cellStyle name="Heading 3 2" xfId="64"/>
    <cellStyle name="Heading 4 2" xfId="65"/>
    <cellStyle name="Input 2" xfId="66"/>
    <cellStyle name="Linked Cell 2" xfId="67"/>
    <cellStyle name="Neutral 2" xfId="68"/>
    <cellStyle name="Normal" xfId="0" builtinId="0"/>
    <cellStyle name="Normal 10" xfId="17"/>
    <cellStyle name="Normal 10 2" xfId="69"/>
    <cellStyle name="Normal 11" xfId="70"/>
    <cellStyle name="Normal 11 2" xfId="71"/>
    <cellStyle name="Normal 12" xfId="72"/>
    <cellStyle name="Normal 12 2" xfId="73"/>
    <cellStyle name="Normal 13" xfId="74"/>
    <cellStyle name="Normal 14" xfId="75"/>
    <cellStyle name="Normal 15" xfId="76"/>
    <cellStyle name="Normal 16" xfId="77"/>
    <cellStyle name="Normal 17" xfId="78"/>
    <cellStyle name="Normal 18" xfId="96"/>
    <cellStyle name="Normal 19" xfId="101"/>
    <cellStyle name="Normal 2" xfId="10"/>
    <cellStyle name="Normal 2 2" xfId="12"/>
    <cellStyle name="Normal 2 3" xfId="79"/>
    <cellStyle name="Normal 2 3 2" xfId="80"/>
    <cellStyle name="Normal 2 4" xfId="81"/>
    <cellStyle name="Normal 2 5" xfId="82"/>
    <cellStyle name="Normal 20" xfId="102"/>
    <cellStyle name="Normal 24" xfId="99"/>
    <cellStyle name="Normal 3" xfId="7"/>
    <cellStyle name="Normal 3 2" xfId="83"/>
    <cellStyle name="Normal 4" xfId="11"/>
    <cellStyle name="Normal 4 2" xfId="84"/>
    <cellStyle name="Normal 5" xfId="13"/>
    <cellStyle name="Normal 5 2" xfId="85"/>
    <cellStyle name="Normal 6" xfId="14"/>
    <cellStyle name="Normal 6 2" xfId="86"/>
    <cellStyle name="Normal 7" xfId="16"/>
    <cellStyle name="Normal 7 2" xfId="87"/>
    <cellStyle name="Normal 8" xfId="3"/>
    <cellStyle name="Normal 8 2" xfId="98"/>
    <cellStyle name="Normal 9" xfId="4"/>
    <cellStyle name="Normal 9 2" xfId="15"/>
    <cellStyle name="Normal_AFR Queries" xfId="5"/>
    <cellStyle name="Normal_Sheet1 2 2" xfId="8"/>
    <cellStyle name="Normal_Sheet1_1" xfId="6"/>
    <cellStyle name="Note 2" xfId="88"/>
    <cellStyle name="Output 2" xfId="89"/>
    <cellStyle name="Percent 2" xfId="90"/>
    <cellStyle name="Percent 2 2" xfId="91"/>
    <cellStyle name="Percent 3" xfId="92"/>
    <cellStyle name="Title 2" xfId="93"/>
    <cellStyle name="Total 2" xfId="94"/>
    <cellStyle name="Warning Text 2" xfId="95"/>
  </cellStyles>
  <dxfs count="0"/>
  <tableStyles count="0" defaultTableStyle="TableStyleMedium9" defaultPivotStyle="PivotStyleLight16"/>
  <colors>
    <mruColors>
      <color rgb="FFFFFFCC"/>
      <color rgb="FFFF3399"/>
      <color rgb="FFFFFF99"/>
      <color rgb="FFCC00FF"/>
      <color rgb="FF0000FF"/>
      <color rgb="FF5D97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91"/>
  <sheetViews>
    <sheetView topLeftCell="A63" workbookViewId="0">
      <selection activeCell="H84" sqref="H84"/>
    </sheetView>
  </sheetViews>
  <sheetFormatPr defaultColWidth="9.140625" defaultRowHeight="12.75" x14ac:dyDescent="0.2"/>
  <cols>
    <col min="1" max="1" width="3" bestFit="1" customWidth="1"/>
    <col min="2" max="2" width="14.7109375" customWidth="1"/>
    <col min="3" max="4" width="13.5703125" bestFit="1" customWidth="1"/>
    <col min="5" max="5" width="7.7109375" bestFit="1" customWidth="1"/>
    <col min="6" max="6" width="8" bestFit="1" customWidth="1"/>
    <col min="7" max="7" width="10" bestFit="1" customWidth="1"/>
    <col min="8" max="8" width="10.85546875" bestFit="1" customWidth="1"/>
    <col min="9" max="9" width="7.7109375" bestFit="1" customWidth="1"/>
    <col min="10" max="10" width="8.85546875" bestFit="1" customWidth="1"/>
    <col min="11" max="11" width="13.5703125" bestFit="1" customWidth="1"/>
    <col min="12" max="12" width="13.5703125" customWidth="1"/>
    <col min="13" max="13" width="7.7109375" bestFit="1" customWidth="1"/>
    <col min="14" max="14" width="7.85546875" bestFit="1" customWidth="1"/>
    <col min="15" max="15" width="8" bestFit="1" customWidth="1"/>
    <col min="16" max="16" width="8.42578125" bestFit="1" customWidth="1"/>
    <col min="17" max="17" width="33.5703125" style="2" bestFit="1" customWidth="1"/>
  </cols>
  <sheetData>
    <row r="1" spans="1:17" ht="21.75" customHeight="1" thickBot="1" x14ac:dyDescent="0.25">
      <c r="A1" s="89"/>
      <c r="B1" s="89"/>
      <c r="C1" s="241" t="s">
        <v>7</v>
      </c>
      <c r="D1" s="242"/>
      <c r="E1" s="242"/>
      <c r="F1" s="243"/>
      <c r="G1" s="249" t="s">
        <v>198</v>
      </c>
      <c r="H1" s="250"/>
      <c r="I1" s="250"/>
      <c r="J1" s="251"/>
      <c r="K1" s="244" t="s">
        <v>8</v>
      </c>
      <c r="L1" s="245"/>
      <c r="M1" s="245"/>
      <c r="N1" s="246"/>
      <c r="O1" s="89"/>
      <c r="P1" s="89"/>
    </row>
    <row r="2" spans="1:17" ht="125.25" customHeight="1" x14ac:dyDescent="0.2">
      <c r="A2" s="247" t="s">
        <v>0</v>
      </c>
      <c r="B2" s="248"/>
      <c r="C2" s="63" t="s">
        <v>261</v>
      </c>
      <c r="D2" s="63" t="s">
        <v>258</v>
      </c>
      <c r="E2" s="63" t="s">
        <v>178</v>
      </c>
      <c r="F2" s="64" t="s">
        <v>177</v>
      </c>
      <c r="G2" s="65" t="s">
        <v>259</v>
      </c>
      <c r="H2" s="65" t="s">
        <v>260</v>
      </c>
      <c r="I2" s="65" t="s">
        <v>178</v>
      </c>
      <c r="J2" s="66" t="s">
        <v>177</v>
      </c>
      <c r="K2" s="67" t="s">
        <v>267</v>
      </c>
      <c r="L2" s="67" t="s">
        <v>268</v>
      </c>
      <c r="M2" s="67" t="s">
        <v>178</v>
      </c>
      <c r="N2" s="68" t="s">
        <v>177</v>
      </c>
      <c r="O2" s="69" t="s">
        <v>270</v>
      </c>
      <c r="P2" s="69" t="s">
        <v>224</v>
      </c>
      <c r="Q2" s="2" t="s">
        <v>223</v>
      </c>
    </row>
    <row r="3" spans="1:17" hidden="1" x14ac:dyDescent="0.2"/>
    <row r="4" spans="1:17" hidden="1" x14ac:dyDescent="0.2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5" spans="1:17" hidden="1" x14ac:dyDescent="0.2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</row>
    <row r="6" spans="1:17" ht="15" customHeight="1" x14ac:dyDescent="0.2">
      <c r="A6" s="40" t="s">
        <v>217</v>
      </c>
      <c r="B6" s="90" t="s">
        <v>218</v>
      </c>
      <c r="C6" s="91">
        <v>2</v>
      </c>
      <c r="D6" s="91">
        <f>C6+1</f>
        <v>3</v>
      </c>
      <c r="E6" s="91">
        <f t="shared" ref="E6:F6" si="0">D6+1</f>
        <v>4</v>
      </c>
      <c r="F6" s="91">
        <f t="shared" si="0"/>
        <v>5</v>
      </c>
      <c r="G6" s="91" t="s">
        <v>217</v>
      </c>
      <c r="H6" s="91" t="s">
        <v>218</v>
      </c>
      <c r="I6" s="91" t="s">
        <v>219</v>
      </c>
      <c r="J6" s="91" t="s">
        <v>220</v>
      </c>
      <c r="K6" s="91">
        <v>6</v>
      </c>
      <c r="L6" s="91">
        <f t="shared" ref="L6:P6" si="1">K6+1</f>
        <v>7</v>
      </c>
      <c r="M6" s="91">
        <f t="shared" si="1"/>
        <v>8</v>
      </c>
      <c r="N6" s="91">
        <f t="shared" si="1"/>
        <v>9</v>
      </c>
      <c r="O6" s="91">
        <f t="shared" si="1"/>
        <v>10</v>
      </c>
      <c r="P6" s="91">
        <f t="shared" si="1"/>
        <v>11</v>
      </c>
    </row>
    <row r="7" spans="1:17" ht="16.149999999999999" customHeight="1" x14ac:dyDescent="0.2">
      <c r="A7" s="93">
        <v>1</v>
      </c>
      <c r="B7" s="94" t="s">
        <v>164</v>
      </c>
      <c r="C7" s="153">
        <v>3078</v>
      </c>
      <c r="D7" s="153">
        <f>'22-23 Initial_Type1,1B,2,3,3B,4'!$K7</f>
        <v>3090</v>
      </c>
      <c r="E7" s="153">
        <f t="shared" ref="E7:E11" si="2">D7-C7</f>
        <v>12</v>
      </c>
      <c r="F7" s="154">
        <f t="shared" ref="F7:F11" si="3">E7/C7</f>
        <v>3.8986354775828458E-3</v>
      </c>
      <c r="G7" s="153">
        <v>0</v>
      </c>
      <c r="H7" s="153">
        <f>'22-23 Initial_Type1,1B,2,3,3B,4'!$M7</f>
        <v>0</v>
      </c>
      <c r="I7" s="153">
        <f t="shared" ref="I7:I11" si="4">H7-G7</f>
        <v>0</v>
      </c>
      <c r="J7" s="154">
        <f t="shared" ref="J7:J11" si="5">IFERROR(I7/G7,0)</f>
        <v>0</v>
      </c>
      <c r="K7" s="153">
        <v>3078</v>
      </c>
      <c r="L7" s="153">
        <f>'22-23 Initial_Type1,1B,2,3,3B,4'!$N7</f>
        <v>3090</v>
      </c>
      <c r="M7" s="153">
        <f t="shared" ref="M7:M11" si="6">L7-K7</f>
        <v>12</v>
      </c>
      <c r="N7" s="154">
        <f t="shared" ref="N7:N11" si="7">M7/K7</f>
        <v>3.8986354775828458E-3</v>
      </c>
      <c r="O7" s="95">
        <f>'2.1.22 SIS'!AV7-'2.1.22 SIS'!C7</f>
        <v>121</v>
      </c>
      <c r="P7" s="96">
        <f>O7/'2.1.22 SIS'!AV7</f>
        <v>1.3189448441247002E-2</v>
      </c>
    </row>
    <row r="8" spans="1:17" ht="16.149999999999999" customHeight="1" x14ac:dyDescent="0.2">
      <c r="A8" s="97">
        <v>2</v>
      </c>
      <c r="B8" s="98" t="s">
        <v>100</v>
      </c>
      <c r="C8" s="155">
        <v>3713</v>
      </c>
      <c r="D8" s="155">
        <f>'22-23 Initial_Type1,1B,2,3,3B,4'!$K8</f>
        <v>3285</v>
      </c>
      <c r="E8" s="155">
        <f t="shared" si="2"/>
        <v>-428</v>
      </c>
      <c r="F8" s="156">
        <f t="shared" si="3"/>
        <v>-0.11527067061675195</v>
      </c>
      <c r="G8" s="155">
        <v>590</v>
      </c>
      <c r="H8" s="155">
        <f>'22-23 Initial_Type1,1B,2,3,3B,4'!$M8</f>
        <v>570</v>
      </c>
      <c r="I8" s="155">
        <f t="shared" si="4"/>
        <v>-20</v>
      </c>
      <c r="J8" s="156">
        <f t="shared" si="5"/>
        <v>-3.3898305084745763E-2</v>
      </c>
      <c r="K8" s="155">
        <v>4303</v>
      </c>
      <c r="L8" s="155">
        <f>'22-23 Initial_Type1,1B,2,3,3B,4'!$N8</f>
        <v>3855</v>
      </c>
      <c r="M8" s="155">
        <f t="shared" si="6"/>
        <v>-448</v>
      </c>
      <c r="N8" s="156">
        <f t="shared" si="7"/>
        <v>-0.10411340924936091</v>
      </c>
      <c r="O8" s="99">
        <f>'2.1.22 SIS'!AV8-'2.1.22 SIS'!C8</f>
        <v>30</v>
      </c>
      <c r="P8" s="100">
        <f>O8/'2.1.22 SIS'!AV8</f>
        <v>7.8534031413612562E-3</v>
      </c>
    </row>
    <row r="9" spans="1:17" ht="16.149999999999999" customHeight="1" x14ac:dyDescent="0.2">
      <c r="A9" s="97">
        <v>3</v>
      </c>
      <c r="B9" s="98" t="s">
        <v>101</v>
      </c>
      <c r="C9" s="155">
        <v>6221</v>
      </c>
      <c r="D9" s="155">
        <f>'22-23 Initial_Type1,1B,2,3,3B,4'!$K9</f>
        <v>6489</v>
      </c>
      <c r="E9" s="155">
        <f t="shared" si="2"/>
        <v>268</v>
      </c>
      <c r="F9" s="156">
        <f t="shared" si="3"/>
        <v>4.3079890692814662E-2</v>
      </c>
      <c r="G9" s="155">
        <v>960</v>
      </c>
      <c r="H9" s="155">
        <f>'22-23 Initial_Type1,1B,2,3,3B,4'!$M9</f>
        <v>974</v>
      </c>
      <c r="I9" s="155">
        <f t="shared" si="4"/>
        <v>14</v>
      </c>
      <c r="J9" s="156">
        <f t="shared" si="5"/>
        <v>1.4583333333333334E-2</v>
      </c>
      <c r="K9" s="155">
        <v>7181</v>
      </c>
      <c r="L9" s="155">
        <f>'22-23 Initial_Type1,1B,2,3,3B,4'!$N9</f>
        <v>7463</v>
      </c>
      <c r="M9" s="155">
        <f t="shared" si="6"/>
        <v>282</v>
      </c>
      <c r="N9" s="156">
        <f t="shared" si="7"/>
        <v>3.9270296616070184E-2</v>
      </c>
      <c r="O9" s="99">
        <f>'2.1.22 SIS'!AV9-'2.1.22 SIS'!C9</f>
        <v>216</v>
      </c>
      <c r="P9" s="100">
        <f>O9/'2.1.22 SIS'!AV9</f>
        <v>9.255291798783101E-3</v>
      </c>
    </row>
    <row r="10" spans="1:17" ht="16.149999999999999" customHeight="1" x14ac:dyDescent="0.2">
      <c r="A10" s="97">
        <v>4</v>
      </c>
      <c r="B10" s="98" t="s">
        <v>102</v>
      </c>
      <c r="C10" s="155">
        <v>5187</v>
      </c>
      <c r="D10" s="155">
        <f>'22-23 Initial_Type1,1B,2,3,3B,4'!$K10</f>
        <v>4809</v>
      </c>
      <c r="E10" s="155">
        <f t="shared" si="2"/>
        <v>-378</v>
      </c>
      <c r="F10" s="156">
        <f t="shared" si="3"/>
        <v>-7.28744939271255E-2</v>
      </c>
      <c r="G10" s="155">
        <v>0</v>
      </c>
      <c r="H10" s="155">
        <f>'22-23 Initial_Type1,1B,2,3,3B,4'!$M10</f>
        <v>0</v>
      </c>
      <c r="I10" s="155">
        <f t="shared" si="4"/>
        <v>0</v>
      </c>
      <c r="J10" s="156">
        <f t="shared" si="5"/>
        <v>0</v>
      </c>
      <c r="K10" s="155">
        <v>5187</v>
      </c>
      <c r="L10" s="155">
        <f>'22-23 Initial_Type1,1B,2,3,3B,4'!$N10</f>
        <v>4809</v>
      </c>
      <c r="M10" s="155">
        <f t="shared" si="6"/>
        <v>-378</v>
      </c>
      <c r="N10" s="156">
        <f t="shared" si="7"/>
        <v>-7.28744939271255E-2</v>
      </c>
      <c r="O10" s="99">
        <f>'2.1.22 SIS'!AV10-'2.1.22 SIS'!C10</f>
        <v>48</v>
      </c>
      <c r="P10" s="100">
        <f>O10/'2.1.22 SIS'!AV10</f>
        <v>1.691928093056045E-2</v>
      </c>
    </row>
    <row r="11" spans="1:17" ht="16.149999999999999" customHeight="1" x14ac:dyDescent="0.2">
      <c r="A11" s="101">
        <v>5</v>
      </c>
      <c r="B11" s="200" t="s">
        <v>103</v>
      </c>
      <c r="C11" s="157">
        <v>2702</v>
      </c>
      <c r="D11" s="157">
        <f>'22-23 Initial_Type1,1B,2,3,3B,4'!$K11</f>
        <v>2811</v>
      </c>
      <c r="E11" s="157">
        <f t="shared" si="2"/>
        <v>109</v>
      </c>
      <c r="F11" s="158">
        <f t="shared" si="3"/>
        <v>4.0340488527017021E-2</v>
      </c>
      <c r="G11" s="157">
        <v>0</v>
      </c>
      <c r="H11" s="157">
        <f>'22-23 Initial_Type1,1B,2,3,3B,4'!$M11</f>
        <v>0</v>
      </c>
      <c r="I11" s="157">
        <f t="shared" si="4"/>
        <v>0</v>
      </c>
      <c r="J11" s="158">
        <f t="shared" si="5"/>
        <v>0</v>
      </c>
      <c r="K11" s="157">
        <v>2702</v>
      </c>
      <c r="L11" s="157">
        <f>'22-23 Initial_Type1,1B,2,3,3B,4'!$N11</f>
        <v>2811</v>
      </c>
      <c r="M11" s="157">
        <f t="shared" si="6"/>
        <v>109</v>
      </c>
      <c r="N11" s="158">
        <f t="shared" si="7"/>
        <v>4.0340488527017021E-2</v>
      </c>
      <c r="O11" s="102">
        <f>'2.1.22 SIS'!AV11-'2.1.22 SIS'!C11</f>
        <v>234</v>
      </c>
      <c r="P11" s="103">
        <f>O11/'2.1.22 SIS'!AV11</f>
        <v>4.5801526717557252E-2</v>
      </c>
    </row>
    <row r="12" spans="1:17" ht="16.149999999999999" customHeight="1" x14ac:dyDescent="0.2">
      <c r="A12" s="93">
        <v>6</v>
      </c>
      <c r="B12" s="94" t="s">
        <v>104</v>
      </c>
      <c r="C12" s="153">
        <v>4476</v>
      </c>
      <c r="D12" s="153">
        <f>'22-23 Initial_Type1,1B,2,3,3B,4'!$K12</f>
        <v>4524</v>
      </c>
      <c r="E12" s="153">
        <f t="shared" ref="E12:E43" si="8">D12-C12</f>
        <v>48</v>
      </c>
      <c r="F12" s="154">
        <f t="shared" ref="F12:F43" si="9">E12/C12</f>
        <v>1.0723860589812333E-2</v>
      </c>
      <c r="G12" s="153">
        <v>869</v>
      </c>
      <c r="H12" s="153">
        <f>'22-23 Initial_Type1,1B,2,3,3B,4'!$M12</f>
        <v>876</v>
      </c>
      <c r="I12" s="153">
        <f t="shared" ref="I12:I43" si="10">H12-G12</f>
        <v>7</v>
      </c>
      <c r="J12" s="154">
        <f t="shared" ref="J12:J43" si="11">IFERROR(I12/G12,0)</f>
        <v>8.0552359033371698E-3</v>
      </c>
      <c r="K12" s="153">
        <v>5345</v>
      </c>
      <c r="L12" s="153">
        <f>'22-23 Initial_Type1,1B,2,3,3B,4'!$N12</f>
        <v>5400</v>
      </c>
      <c r="M12" s="153">
        <f t="shared" ref="M12:M43" si="12">L12-K12</f>
        <v>55</v>
      </c>
      <c r="N12" s="154">
        <f t="shared" ref="N12:N43" si="13">M12/K12</f>
        <v>1.028999064546305E-2</v>
      </c>
      <c r="O12" s="95">
        <f>'2.1.22 SIS'!AV12-'2.1.22 SIS'!C12</f>
        <v>31</v>
      </c>
      <c r="P12" s="96">
        <f>O12/'2.1.22 SIS'!AV12</f>
        <v>5.6057866184448463E-3</v>
      </c>
    </row>
    <row r="13" spans="1:17" ht="16.149999999999999" customHeight="1" x14ac:dyDescent="0.2">
      <c r="A13" s="97">
        <v>7</v>
      </c>
      <c r="B13" s="98" t="s">
        <v>105</v>
      </c>
      <c r="C13" s="155">
        <v>12958</v>
      </c>
      <c r="D13" s="155">
        <f>'22-23 Initial_Type1,1B,2,3,3B,4'!$K13</f>
        <v>14349</v>
      </c>
      <c r="E13" s="155">
        <f t="shared" si="8"/>
        <v>1391</v>
      </c>
      <c r="F13" s="156">
        <f t="shared" si="9"/>
        <v>0.10734681277974996</v>
      </c>
      <c r="G13" s="155">
        <v>1180</v>
      </c>
      <c r="H13" s="155">
        <f>'22-23 Initial_Type1,1B,2,3,3B,4'!$M13</f>
        <v>1218</v>
      </c>
      <c r="I13" s="155">
        <f t="shared" si="10"/>
        <v>38</v>
      </c>
      <c r="J13" s="156">
        <f t="shared" si="11"/>
        <v>3.2203389830508473E-2</v>
      </c>
      <c r="K13" s="155">
        <v>14138</v>
      </c>
      <c r="L13" s="155">
        <f>'22-23 Initial_Type1,1B,2,3,3B,4'!$N13</f>
        <v>15567</v>
      </c>
      <c r="M13" s="155">
        <f t="shared" si="12"/>
        <v>1429</v>
      </c>
      <c r="N13" s="156">
        <f t="shared" si="13"/>
        <v>0.10107511670674778</v>
      </c>
      <c r="O13" s="99">
        <f>'2.1.22 SIS'!AV13-'2.1.22 SIS'!C13</f>
        <v>52</v>
      </c>
      <c r="P13" s="100">
        <f>O13/'2.1.22 SIS'!AV13</f>
        <v>2.6831785345717233E-2</v>
      </c>
    </row>
    <row r="14" spans="1:17" ht="16.149999999999999" customHeight="1" x14ac:dyDescent="0.2">
      <c r="A14" s="97">
        <v>8</v>
      </c>
      <c r="B14" s="98" t="s">
        <v>106</v>
      </c>
      <c r="C14" s="155">
        <v>4688</v>
      </c>
      <c r="D14" s="155">
        <f>'22-23 Initial_Type1,1B,2,3,3B,4'!$K14</f>
        <v>4848</v>
      </c>
      <c r="E14" s="155">
        <f t="shared" si="8"/>
        <v>160</v>
      </c>
      <c r="F14" s="156">
        <f t="shared" si="9"/>
        <v>3.4129692832764506E-2</v>
      </c>
      <c r="G14" s="155">
        <v>612</v>
      </c>
      <c r="H14" s="155">
        <f>'22-23 Initial_Type1,1B,2,3,3B,4'!$M14</f>
        <v>593</v>
      </c>
      <c r="I14" s="155">
        <f t="shared" si="10"/>
        <v>-19</v>
      </c>
      <c r="J14" s="156">
        <f t="shared" si="11"/>
        <v>-3.1045751633986929E-2</v>
      </c>
      <c r="K14" s="155">
        <v>5300</v>
      </c>
      <c r="L14" s="155">
        <f>'22-23 Initial_Type1,1B,2,3,3B,4'!$N14</f>
        <v>5441</v>
      </c>
      <c r="M14" s="155">
        <f t="shared" si="12"/>
        <v>141</v>
      </c>
      <c r="N14" s="156">
        <f t="shared" si="13"/>
        <v>2.6603773584905659E-2</v>
      </c>
      <c r="O14" s="99">
        <f>'2.1.22 SIS'!AV14-'2.1.22 SIS'!C14</f>
        <v>99</v>
      </c>
      <c r="P14" s="100">
        <f>O14/'2.1.22 SIS'!AV14</f>
        <v>4.4985686372517831E-3</v>
      </c>
    </row>
    <row r="15" spans="1:17" ht="16.149999999999999" customHeight="1" x14ac:dyDescent="0.2">
      <c r="A15" s="97">
        <v>9</v>
      </c>
      <c r="B15" s="98" t="s">
        <v>96</v>
      </c>
      <c r="C15" s="155">
        <v>5501</v>
      </c>
      <c r="D15" s="155">
        <f>'22-23 Initial_Type1,1B,2,3,3B,4'!$K15</f>
        <v>5848</v>
      </c>
      <c r="E15" s="155">
        <f t="shared" si="8"/>
        <v>347</v>
      </c>
      <c r="F15" s="156">
        <f t="shared" si="9"/>
        <v>6.3079440101799666E-2</v>
      </c>
      <c r="G15" s="155">
        <v>860</v>
      </c>
      <c r="H15" s="155">
        <f>'22-23 Initial_Type1,1B,2,3,3B,4'!$M15</f>
        <v>886</v>
      </c>
      <c r="I15" s="155">
        <f t="shared" si="10"/>
        <v>26</v>
      </c>
      <c r="J15" s="156">
        <f t="shared" si="11"/>
        <v>3.0232558139534883E-2</v>
      </c>
      <c r="K15" s="155">
        <v>6361</v>
      </c>
      <c r="L15" s="155">
        <f>'22-23 Initial_Type1,1B,2,3,3B,4'!$N15</f>
        <v>6734</v>
      </c>
      <c r="M15" s="155">
        <f t="shared" si="12"/>
        <v>373</v>
      </c>
      <c r="N15" s="156">
        <f t="shared" si="13"/>
        <v>5.8638578839805063E-2</v>
      </c>
      <c r="O15" s="99">
        <f>'2.1.22 SIS'!AV15-'2.1.22 SIS'!C15</f>
        <v>1167</v>
      </c>
      <c r="P15" s="100">
        <f>O15/'2.1.22 SIS'!AV15</f>
        <v>3.3185463231530453E-2</v>
      </c>
    </row>
    <row r="16" spans="1:17" ht="16.149999999999999" customHeight="1" x14ac:dyDescent="0.2">
      <c r="A16" s="101">
        <v>10</v>
      </c>
      <c r="B16" s="200" t="s">
        <v>107</v>
      </c>
      <c r="C16" s="157">
        <v>7523</v>
      </c>
      <c r="D16" s="157">
        <f>'22-23 Initial_Type1,1B,2,3,3B,4'!$K16</f>
        <v>7768</v>
      </c>
      <c r="E16" s="157">
        <f t="shared" si="8"/>
        <v>245</v>
      </c>
      <c r="F16" s="158">
        <f t="shared" si="9"/>
        <v>3.2566795161504722E-2</v>
      </c>
      <c r="G16" s="157">
        <v>881</v>
      </c>
      <c r="H16" s="157">
        <f>'22-23 Initial_Type1,1B,2,3,3B,4'!$M16</f>
        <v>807</v>
      </c>
      <c r="I16" s="157">
        <f t="shared" si="10"/>
        <v>-74</v>
      </c>
      <c r="J16" s="158">
        <f t="shared" si="11"/>
        <v>-8.3995459704880815E-2</v>
      </c>
      <c r="K16" s="157">
        <v>8404</v>
      </c>
      <c r="L16" s="157">
        <f>'22-23 Initial_Type1,1B,2,3,3B,4'!$N16</f>
        <v>8575</v>
      </c>
      <c r="M16" s="157">
        <f t="shared" si="12"/>
        <v>171</v>
      </c>
      <c r="N16" s="158">
        <f t="shared" si="13"/>
        <v>2.0347453593526892E-2</v>
      </c>
      <c r="O16" s="102">
        <f>'2.1.22 SIS'!AV16-'2.1.22 SIS'!C16</f>
        <v>2088</v>
      </c>
      <c r="P16" s="103">
        <f>O16/'2.1.22 SIS'!AV16</f>
        <v>7.2221645740375637E-2</v>
      </c>
    </row>
    <row r="17" spans="1:16" ht="16.149999999999999" customHeight="1" x14ac:dyDescent="0.2">
      <c r="A17" s="93">
        <v>11</v>
      </c>
      <c r="B17" s="94" t="s">
        <v>108</v>
      </c>
      <c r="C17" s="153">
        <v>3470</v>
      </c>
      <c r="D17" s="153">
        <f>'22-23 Initial_Type1,1B,2,3,3B,4'!$K17</f>
        <v>3583</v>
      </c>
      <c r="E17" s="153">
        <f t="shared" si="8"/>
        <v>113</v>
      </c>
      <c r="F17" s="154">
        <f t="shared" si="9"/>
        <v>3.256484149855908E-2</v>
      </c>
      <c r="G17" s="153">
        <v>650</v>
      </c>
      <c r="H17" s="153">
        <f>'22-23 Initial_Type1,1B,2,3,3B,4'!$M17</f>
        <v>658</v>
      </c>
      <c r="I17" s="153">
        <f t="shared" si="10"/>
        <v>8</v>
      </c>
      <c r="J17" s="154">
        <f t="shared" si="11"/>
        <v>1.2307692307692308E-2</v>
      </c>
      <c r="K17" s="153">
        <v>4120</v>
      </c>
      <c r="L17" s="153">
        <f>'22-23 Initial_Type1,1B,2,3,3B,4'!$N17</f>
        <v>4241</v>
      </c>
      <c r="M17" s="153">
        <f t="shared" si="12"/>
        <v>121</v>
      </c>
      <c r="N17" s="154">
        <f t="shared" si="13"/>
        <v>2.9368932038834953E-2</v>
      </c>
      <c r="O17" s="95">
        <f>'2.1.22 SIS'!AV17-'2.1.22 SIS'!C17</f>
        <v>12</v>
      </c>
      <c r="P17" s="96">
        <f>O17/'2.1.22 SIS'!AV17</f>
        <v>8.1967213114754103E-3</v>
      </c>
    </row>
    <row r="18" spans="1:16" ht="16.149999999999999" customHeight="1" x14ac:dyDescent="0.2">
      <c r="A18" s="97">
        <v>12</v>
      </c>
      <c r="B18" s="98" t="s">
        <v>109</v>
      </c>
      <c r="C18" s="155">
        <v>13644</v>
      </c>
      <c r="D18" s="155">
        <f>'22-23 Initial_Type1,1B,2,3,3B,4'!$K18</f>
        <v>14658</v>
      </c>
      <c r="E18" s="155">
        <f t="shared" si="8"/>
        <v>1014</v>
      </c>
      <c r="F18" s="156">
        <f t="shared" si="9"/>
        <v>7.4318381706244496E-2</v>
      </c>
      <c r="G18" s="155">
        <v>1256</v>
      </c>
      <c r="H18" s="155">
        <f>'22-23 Initial_Type1,1B,2,3,3B,4'!$M18</f>
        <v>1133</v>
      </c>
      <c r="I18" s="155">
        <f t="shared" si="10"/>
        <v>-123</v>
      </c>
      <c r="J18" s="156">
        <f t="shared" si="11"/>
        <v>-9.792993630573249E-2</v>
      </c>
      <c r="K18" s="155">
        <v>14900</v>
      </c>
      <c r="L18" s="155">
        <f>'22-23 Initial_Type1,1B,2,3,3B,4'!$N18</f>
        <v>15791</v>
      </c>
      <c r="M18" s="155">
        <f t="shared" si="12"/>
        <v>891</v>
      </c>
      <c r="N18" s="156">
        <f t="shared" si="13"/>
        <v>5.9798657718120804E-2</v>
      </c>
      <c r="O18" s="99">
        <f>'2.1.22 SIS'!AV18-'2.1.22 SIS'!C18</f>
        <v>8</v>
      </c>
      <c r="P18" s="100">
        <f>O18/'2.1.22 SIS'!AV18</f>
        <v>7.3800738007380072E-3</v>
      </c>
    </row>
    <row r="19" spans="1:16" ht="16.149999999999999" customHeight="1" x14ac:dyDescent="0.2">
      <c r="A19" s="97">
        <v>13</v>
      </c>
      <c r="B19" s="98" t="s">
        <v>110</v>
      </c>
      <c r="C19" s="155">
        <v>4241</v>
      </c>
      <c r="D19" s="155">
        <f>'22-23 Initial_Type1,1B,2,3,3B,4'!$K19</f>
        <v>3812</v>
      </c>
      <c r="E19" s="155">
        <f t="shared" si="8"/>
        <v>-429</v>
      </c>
      <c r="F19" s="156">
        <f t="shared" si="9"/>
        <v>-0.10115538788021693</v>
      </c>
      <c r="G19" s="155">
        <v>43</v>
      </c>
      <c r="H19" s="155">
        <f>'22-23 Initial_Type1,1B,2,3,3B,4'!$M19</f>
        <v>45</v>
      </c>
      <c r="I19" s="155">
        <f t="shared" si="10"/>
        <v>2</v>
      </c>
      <c r="J19" s="156">
        <f t="shared" si="11"/>
        <v>4.6511627906976744E-2</v>
      </c>
      <c r="K19" s="155">
        <v>4284</v>
      </c>
      <c r="L19" s="155">
        <f>'22-23 Initial_Type1,1B,2,3,3B,4'!$N19</f>
        <v>3857</v>
      </c>
      <c r="M19" s="155">
        <f t="shared" si="12"/>
        <v>-427</v>
      </c>
      <c r="N19" s="156">
        <f t="shared" si="13"/>
        <v>-9.9673202614379092E-2</v>
      </c>
      <c r="O19" s="99">
        <f>'2.1.22 SIS'!AV19-'2.1.22 SIS'!C19</f>
        <v>95</v>
      </c>
      <c r="P19" s="100">
        <f>O19/'2.1.22 SIS'!AV19</f>
        <v>8.6206896551724144E-2</v>
      </c>
    </row>
    <row r="20" spans="1:16" ht="16.149999999999999" customHeight="1" x14ac:dyDescent="0.2">
      <c r="A20" s="97">
        <v>14</v>
      </c>
      <c r="B20" s="98" t="s">
        <v>111</v>
      </c>
      <c r="C20" s="155">
        <v>3886</v>
      </c>
      <c r="D20" s="155">
        <f>'22-23 Initial_Type1,1B,2,3,3B,4'!$K20</f>
        <v>3995</v>
      </c>
      <c r="E20" s="155">
        <f t="shared" si="8"/>
        <v>109</v>
      </c>
      <c r="F20" s="156">
        <f t="shared" si="9"/>
        <v>2.8049408131755018E-2</v>
      </c>
      <c r="G20" s="155">
        <v>249</v>
      </c>
      <c r="H20" s="155">
        <f>'22-23 Initial_Type1,1B,2,3,3B,4'!$M20</f>
        <v>216</v>
      </c>
      <c r="I20" s="155">
        <f t="shared" si="10"/>
        <v>-33</v>
      </c>
      <c r="J20" s="156">
        <f t="shared" si="11"/>
        <v>-0.13253012048192772</v>
      </c>
      <c r="K20" s="155">
        <v>4135</v>
      </c>
      <c r="L20" s="155">
        <f>'22-23 Initial_Type1,1B,2,3,3B,4'!$N20</f>
        <v>4211</v>
      </c>
      <c r="M20" s="155">
        <f t="shared" si="12"/>
        <v>76</v>
      </c>
      <c r="N20" s="156">
        <f t="shared" si="13"/>
        <v>1.8379685610640871E-2</v>
      </c>
      <c r="O20" s="99">
        <f>'2.1.22 SIS'!AV20-'2.1.22 SIS'!C20</f>
        <v>90</v>
      </c>
      <c r="P20" s="100">
        <f>O20/'2.1.22 SIS'!AV20</f>
        <v>5.2356020942408377E-2</v>
      </c>
    </row>
    <row r="21" spans="1:16" ht="16.149999999999999" customHeight="1" x14ac:dyDescent="0.2">
      <c r="A21" s="101">
        <v>15</v>
      </c>
      <c r="B21" s="200" t="s">
        <v>112</v>
      </c>
      <c r="C21" s="157">
        <v>3690</v>
      </c>
      <c r="D21" s="157">
        <f>'22-23 Initial_Type1,1B,2,3,3B,4'!$K21</f>
        <v>3655</v>
      </c>
      <c r="E21" s="157">
        <f t="shared" si="8"/>
        <v>-35</v>
      </c>
      <c r="F21" s="158">
        <f t="shared" si="9"/>
        <v>-9.485094850948509E-3</v>
      </c>
      <c r="G21" s="157">
        <v>0</v>
      </c>
      <c r="H21" s="157">
        <f>'22-23 Initial_Type1,1B,2,3,3B,4'!$M21</f>
        <v>0</v>
      </c>
      <c r="I21" s="157">
        <f t="shared" si="10"/>
        <v>0</v>
      </c>
      <c r="J21" s="158">
        <f t="shared" si="11"/>
        <v>0</v>
      </c>
      <c r="K21" s="157">
        <v>3690</v>
      </c>
      <c r="L21" s="157">
        <f>'22-23 Initial_Type1,1B,2,3,3B,4'!$N21</f>
        <v>3655</v>
      </c>
      <c r="M21" s="157">
        <f t="shared" si="12"/>
        <v>-35</v>
      </c>
      <c r="N21" s="158">
        <f t="shared" si="13"/>
        <v>-9.485094850948509E-3</v>
      </c>
      <c r="O21" s="102">
        <f>'2.1.22 SIS'!AV21-'2.1.22 SIS'!C21</f>
        <v>352</v>
      </c>
      <c r="P21" s="103">
        <f>O21/'2.1.22 SIS'!AV21</f>
        <v>0.10911345319280844</v>
      </c>
    </row>
    <row r="22" spans="1:16" ht="16.149999999999999" customHeight="1" x14ac:dyDescent="0.2">
      <c r="A22" s="93">
        <v>16</v>
      </c>
      <c r="B22" s="94" t="s">
        <v>113</v>
      </c>
      <c r="C22" s="153">
        <v>12655</v>
      </c>
      <c r="D22" s="153">
        <f>'22-23 Initial_Type1,1B,2,3,3B,4'!$K22</f>
        <v>11337</v>
      </c>
      <c r="E22" s="153">
        <f t="shared" si="8"/>
        <v>-1318</v>
      </c>
      <c r="F22" s="154">
        <f t="shared" si="9"/>
        <v>-0.10414855788225998</v>
      </c>
      <c r="G22" s="153">
        <v>1404</v>
      </c>
      <c r="H22" s="153">
        <f>'22-23 Initial_Type1,1B,2,3,3B,4'!$M22</f>
        <v>2648</v>
      </c>
      <c r="I22" s="153">
        <f t="shared" si="10"/>
        <v>1244</v>
      </c>
      <c r="J22" s="154">
        <f t="shared" si="11"/>
        <v>0.88603988603988604</v>
      </c>
      <c r="K22" s="153">
        <v>14059</v>
      </c>
      <c r="L22" s="153">
        <f>'22-23 Initial_Type1,1B,2,3,3B,4'!$N22</f>
        <v>13985</v>
      </c>
      <c r="M22" s="153">
        <f t="shared" si="12"/>
        <v>-74</v>
      </c>
      <c r="N22" s="154">
        <f t="shared" si="13"/>
        <v>-5.263532256917277E-3</v>
      </c>
      <c r="O22" s="95">
        <f>'2.1.22 SIS'!AV22-'2.1.22 SIS'!C22</f>
        <v>32</v>
      </c>
      <c r="P22" s="96">
        <f>O22/'2.1.22 SIS'!AV22</f>
        <v>6.8595927116827434E-3</v>
      </c>
    </row>
    <row r="23" spans="1:16" ht="16.149999999999999" customHeight="1" x14ac:dyDescent="0.2">
      <c r="A23" s="97">
        <v>17</v>
      </c>
      <c r="B23" s="98" t="s">
        <v>97</v>
      </c>
      <c r="C23" s="155">
        <v>7223</v>
      </c>
      <c r="D23" s="155">
        <f>'22-23 Initial_Type1,1B,2,3,3B,4'!$K23</f>
        <v>7467</v>
      </c>
      <c r="E23" s="155">
        <f t="shared" si="8"/>
        <v>244</v>
      </c>
      <c r="F23" s="156">
        <f t="shared" si="9"/>
        <v>3.3780977433199501E-2</v>
      </c>
      <c r="G23" s="155">
        <v>1010</v>
      </c>
      <c r="H23" s="155">
        <f>'22-23 Initial_Type1,1B,2,3,3B,4'!$M23</f>
        <v>1046</v>
      </c>
      <c r="I23" s="155">
        <f t="shared" si="10"/>
        <v>36</v>
      </c>
      <c r="J23" s="156">
        <f t="shared" si="11"/>
        <v>3.5643564356435641E-2</v>
      </c>
      <c r="K23" s="155">
        <v>8233</v>
      </c>
      <c r="L23" s="155">
        <f>'22-23 Initial_Type1,1B,2,3,3B,4'!$N23</f>
        <v>8513</v>
      </c>
      <c r="M23" s="155">
        <f t="shared" si="12"/>
        <v>280</v>
      </c>
      <c r="N23" s="156">
        <f t="shared" si="13"/>
        <v>3.4009474067776026E-2</v>
      </c>
      <c r="O23" s="99">
        <f>'2.1.22 SIS'!AV23-'2.1.22 SIS'!C23</f>
        <v>5437</v>
      </c>
      <c r="P23" s="100">
        <f>O23/'2.1.22 SIS'!AV23</f>
        <v>0.12092433610604511</v>
      </c>
    </row>
    <row r="24" spans="1:16" ht="16.149999999999999" customHeight="1" x14ac:dyDescent="0.2">
      <c r="A24" s="97">
        <v>18</v>
      </c>
      <c r="B24" s="98" t="s">
        <v>114</v>
      </c>
      <c r="C24" s="155">
        <v>4606</v>
      </c>
      <c r="D24" s="155">
        <f>'22-23 Initial_Type1,1B,2,3,3B,4'!$K24</f>
        <v>3925</v>
      </c>
      <c r="E24" s="155">
        <f t="shared" si="8"/>
        <v>-681</v>
      </c>
      <c r="F24" s="156">
        <f t="shared" si="9"/>
        <v>-0.14785062961354756</v>
      </c>
      <c r="G24" s="155">
        <v>0</v>
      </c>
      <c r="H24" s="155">
        <f>'22-23 Initial_Type1,1B,2,3,3B,4'!$M24</f>
        <v>0</v>
      </c>
      <c r="I24" s="155">
        <f t="shared" si="10"/>
        <v>0</v>
      </c>
      <c r="J24" s="156">
        <f t="shared" si="11"/>
        <v>0</v>
      </c>
      <c r="K24" s="155">
        <v>4606</v>
      </c>
      <c r="L24" s="155">
        <f>'22-23 Initial_Type1,1B,2,3,3B,4'!$N24</f>
        <v>3925</v>
      </c>
      <c r="M24" s="155">
        <f t="shared" si="12"/>
        <v>-681</v>
      </c>
      <c r="N24" s="156">
        <f t="shared" si="13"/>
        <v>-0.14785062961354756</v>
      </c>
      <c r="O24" s="99">
        <f>'2.1.22 SIS'!AV24-'2.1.22 SIS'!C24</f>
        <v>2</v>
      </c>
      <c r="P24" s="100">
        <f>O24/'2.1.22 SIS'!AV24</f>
        <v>2.6041666666666665E-3</v>
      </c>
    </row>
    <row r="25" spans="1:16" ht="16.149999999999999" customHeight="1" x14ac:dyDescent="0.2">
      <c r="A25" s="97">
        <v>19</v>
      </c>
      <c r="B25" s="98" t="s">
        <v>115</v>
      </c>
      <c r="C25" s="155">
        <v>4824</v>
      </c>
      <c r="D25" s="155">
        <f>'22-23 Initial_Type1,1B,2,3,3B,4'!$K25</f>
        <v>5642</v>
      </c>
      <c r="E25" s="155">
        <f t="shared" si="8"/>
        <v>818</v>
      </c>
      <c r="F25" s="156">
        <f t="shared" si="9"/>
        <v>0.16956882255389719</v>
      </c>
      <c r="G25" s="155">
        <v>0</v>
      </c>
      <c r="H25" s="155">
        <f>'22-23 Initial_Type1,1B,2,3,3B,4'!$M25</f>
        <v>0</v>
      </c>
      <c r="I25" s="155">
        <f t="shared" si="10"/>
        <v>0</v>
      </c>
      <c r="J25" s="156">
        <f t="shared" si="11"/>
        <v>0</v>
      </c>
      <c r="K25" s="155">
        <v>4824</v>
      </c>
      <c r="L25" s="155">
        <f>'22-23 Initial_Type1,1B,2,3,3B,4'!$N25</f>
        <v>5642</v>
      </c>
      <c r="M25" s="155">
        <f t="shared" si="12"/>
        <v>818</v>
      </c>
      <c r="N25" s="156">
        <f t="shared" si="13"/>
        <v>0.16956882255389719</v>
      </c>
      <c r="O25" s="99">
        <f>'2.1.22 SIS'!AV25-'2.1.22 SIS'!C25</f>
        <v>61</v>
      </c>
      <c r="P25" s="100">
        <f>O25/'2.1.22 SIS'!AV25</f>
        <v>3.6614645858343335E-2</v>
      </c>
    </row>
    <row r="26" spans="1:16" ht="16.149999999999999" customHeight="1" x14ac:dyDescent="0.2">
      <c r="A26" s="101">
        <v>20</v>
      </c>
      <c r="B26" s="200" t="s">
        <v>116</v>
      </c>
      <c r="C26" s="157">
        <v>2973</v>
      </c>
      <c r="D26" s="157">
        <f>'22-23 Initial_Type1,1B,2,3,3B,4'!$K26</f>
        <v>2971</v>
      </c>
      <c r="E26" s="157">
        <f t="shared" si="8"/>
        <v>-2</v>
      </c>
      <c r="F26" s="158">
        <f t="shared" si="9"/>
        <v>-6.7272115708039018E-4</v>
      </c>
      <c r="G26" s="157">
        <v>110</v>
      </c>
      <c r="H26" s="157">
        <f>'22-23 Initial_Type1,1B,2,3,3B,4'!$M26</f>
        <v>112</v>
      </c>
      <c r="I26" s="157">
        <f t="shared" si="10"/>
        <v>2</v>
      </c>
      <c r="J26" s="158">
        <f t="shared" si="11"/>
        <v>1.8181818181818181E-2</v>
      </c>
      <c r="K26" s="157">
        <v>3083</v>
      </c>
      <c r="L26" s="157">
        <f>'22-23 Initial_Type1,1B,2,3,3B,4'!$N26</f>
        <v>3083</v>
      </c>
      <c r="M26" s="157">
        <f t="shared" si="12"/>
        <v>0</v>
      </c>
      <c r="N26" s="158">
        <f t="shared" si="13"/>
        <v>0</v>
      </c>
      <c r="O26" s="102">
        <f>'2.1.22 SIS'!AV26-'2.1.22 SIS'!C26</f>
        <v>39</v>
      </c>
      <c r="P26" s="103">
        <f>O26/'2.1.22 SIS'!AV26</f>
        <v>7.1585903083700442E-3</v>
      </c>
    </row>
    <row r="27" spans="1:16" ht="16.149999999999999" customHeight="1" x14ac:dyDescent="0.2">
      <c r="A27" s="93">
        <v>21</v>
      </c>
      <c r="B27" s="94" t="s">
        <v>117</v>
      </c>
      <c r="C27" s="153">
        <v>2204</v>
      </c>
      <c r="D27" s="153">
        <f>'22-23 Initial_Type1,1B,2,3,3B,4'!$K27</f>
        <v>2310</v>
      </c>
      <c r="E27" s="153">
        <f t="shared" si="8"/>
        <v>106</v>
      </c>
      <c r="F27" s="154">
        <f t="shared" si="9"/>
        <v>4.8094373865698731E-2</v>
      </c>
      <c r="G27" s="153">
        <v>1000</v>
      </c>
      <c r="H27" s="153">
        <f>'22-23 Initial_Type1,1B,2,3,3B,4'!$M27</f>
        <v>1025</v>
      </c>
      <c r="I27" s="153">
        <f t="shared" si="10"/>
        <v>25</v>
      </c>
      <c r="J27" s="154">
        <f t="shared" si="11"/>
        <v>2.5000000000000001E-2</v>
      </c>
      <c r="K27" s="153">
        <v>3204</v>
      </c>
      <c r="L27" s="153">
        <f>'22-23 Initial_Type1,1B,2,3,3B,4'!$N27</f>
        <v>3335</v>
      </c>
      <c r="M27" s="153">
        <f t="shared" si="12"/>
        <v>131</v>
      </c>
      <c r="N27" s="154">
        <f t="shared" si="13"/>
        <v>4.0886392009987518E-2</v>
      </c>
      <c r="O27" s="95">
        <f>'2.1.22 SIS'!AV27-'2.1.22 SIS'!C27</f>
        <v>27</v>
      </c>
      <c r="P27" s="96">
        <f>O27/'2.1.22 SIS'!AV27</f>
        <v>9.937430990062569E-3</v>
      </c>
    </row>
    <row r="28" spans="1:16" ht="16.149999999999999" customHeight="1" x14ac:dyDescent="0.2">
      <c r="A28" s="97">
        <v>22</v>
      </c>
      <c r="B28" s="98" t="s">
        <v>118</v>
      </c>
      <c r="C28" s="155">
        <v>1436</v>
      </c>
      <c r="D28" s="155">
        <f>'22-23 Initial_Type1,1B,2,3,3B,4'!$K28</f>
        <v>1249</v>
      </c>
      <c r="E28" s="155">
        <f t="shared" si="8"/>
        <v>-187</v>
      </c>
      <c r="F28" s="156">
        <f t="shared" si="9"/>
        <v>-0.13022284122562675</v>
      </c>
      <c r="G28" s="155">
        <v>982</v>
      </c>
      <c r="H28" s="155">
        <f>'22-23 Initial_Type1,1B,2,3,3B,4'!$M28</f>
        <v>799</v>
      </c>
      <c r="I28" s="155">
        <f t="shared" si="10"/>
        <v>-183</v>
      </c>
      <c r="J28" s="156">
        <f t="shared" si="11"/>
        <v>-0.18635437881873726</v>
      </c>
      <c r="K28" s="155">
        <v>2418</v>
      </c>
      <c r="L28" s="155">
        <f>'22-23 Initial_Type1,1B,2,3,3B,4'!$N28</f>
        <v>2048</v>
      </c>
      <c r="M28" s="155">
        <f t="shared" si="12"/>
        <v>-370</v>
      </c>
      <c r="N28" s="156">
        <f t="shared" si="13"/>
        <v>-0.15301902398676592</v>
      </c>
      <c r="O28" s="99">
        <f>'2.1.22 SIS'!AV28-'2.1.22 SIS'!C28</f>
        <v>17</v>
      </c>
      <c r="P28" s="100">
        <f>O28/'2.1.22 SIS'!AV28</f>
        <v>6.1239193083573486E-3</v>
      </c>
    </row>
    <row r="29" spans="1:16" ht="16.149999999999999" customHeight="1" x14ac:dyDescent="0.2">
      <c r="A29" s="97">
        <v>23</v>
      </c>
      <c r="B29" s="98" t="s">
        <v>119</v>
      </c>
      <c r="C29" s="155">
        <v>3001</v>
      </c>
      <c r="D29" s="155">
        <f>'22-23 Initial_Type1,1B,2,3,3B,4'!$K29</f>
        <v>3104</v>
      </c>
      <c r="E29" s="155">
        <f t="shared" si="8"/>
        <v>103</v>
      </c>
      <c r="F29" s="156">
        <f t="shared" si="9"/>
        <v>3.4321892702432522E-2</v>
      </c>
      <c r="G29" s="155">
        <v>1324</v>
      </c>
      <c r="H29" s="155">
        <f>'22-23 Initial_Type1,1B,2,3,3B,4'!$M29</f>
        <v>1248</v>
      </c>
      <c r="I29" s="155">
        <f t="shared" si="10"/>
        <v>-76</v>
      </c>
      <c r="J29" s="156">
        <f t="shared" si="11"/>
        <v>-5.7401812688821753E-2</v>
      </c>
      <c r="K29" s="155">
        <v>4325</v>
      </c>
      <c r="L29" s="155">
        <f>'22-23 Initial_Type1,1B,2,3,3B,4'!$N29</f>
        <v>4352</v>
      </c>
      <c r="M29" s="155">
        <f t="shared" si="12"/>
        <v>27</v>
      </c>
      <c r="N29" s="156">
        <f t="shared" si="13"/>
        <v>6.2427745664739888E-3</v>
      </c>
      <c r="O29" s="99">
        <f>'2.1.22 SIS'!AV29-'2.1.22 SIS'!C29</f>
        <v>236</v>
      </c>
      <c r="P29" s="100">
        <f>O29/'2.1.22 SIS'!AV29</f>
        <v>2.1041369472182596E-2</v>
      </c>
    </row>
    <row r="30" spans="1:16" ht="16.149999999999999" customHeight="1" x14ac:dyDescent="0.2">
      <c r="A30" s="97">
        <v>24</v>
      </c>
      <c r="B30" s="98" t="s">
        <v>120</v>
      </c>
      <c r="C30" s="155">
        <v>15816</v>
      </c>
      <c r="D30" s="155">
        <f>'22-23 Initial_Type1,1B,2,3,3B,4'!$K30</f>
        <v>14407</v>
      </c>
      <c r="E30" s="155">
        <f t="shared" si="8"/>
        <v>-1409</v>
      </c>
      <c r="F30" s="156">
        <f t="shared" si="9"/>
        <v>-8.9087000505816888E-2</v>
      </c>
      <c r="G30" s="155">
        <v>727</v>
      </c>
      <c r="H30" s="155">
        <f>'22-23 Initial_Type1,1B,2,3,3B,4'!$M30</f>
        <v>755</v>
      </c>
      <c r="I30" s="155">
        <f t="shared" si="10"/>
        <v>28</v>
      </c>
      <c r="J30" s="156">
        <f t="shared" si="11"/>
        <v>3.8514442916093537E-2</v>
      </c>
      <c r="K30" s="155">
        <v>16543</v>
      </c>
      <c r="L30" s="155">
        <f>'22-23 Initial_Type1,1B,2,3,3B,4'!$N30</f>
        <v>15162</v>
      </c>
      <c r="M30" s="155">
        <f t="shared" si="12"/>
        <v>-1381</v>
      </c>
      <c r="N30" s="156">
        <f t="shared" si="13"/>
        <v>-8.3479417276189322E-2</v>
      </c>
      <c r="O30" s="99">
        <f>'2.1.22 SIS'!AV30-'2.1.22 SIS'!C30</f>
        <v>189</v>
      </c>
      <c r="P30" s="100">
        <f>O30/'2.1.22 SIS'!AV30</f>
        <v>4.5085877862595422E-2</v>
      </c>
    </row>
    <row r="31" spans="1:16" ht="16.149999999999999" customHeight="1" x14ac:dyDescent="0.2">
      <c r="A31" s="101">
        <v>25</v>
      </c>
      <c r="B31" s="200" t="s">
        <v>121</v>
      </c>
      <c r="C31" s="157">
        <v>5344</v>
      </c>
      <c r="D31" s="157">
        <f>'22-23 Initial_Type1,1B,2,3,3B,4'!$K31</f>
        <v>5184</v>
      </c>
      <c r="E31" s="157">
        <f t="shared" si="8"/>
        <v>-160</v>
      </c>
      <c r="F31" s="158">
        <f t="shared" si="9"/>
        <v>-2.9940119760479042E-2</v>
      </c>
      <c r="G31" s="157">
        <v>0</v>
      </c>
      <c r="H31" s="157">
        <f>'22-23 Initial_Type1,1B,2,3,3B,4'!$M31</f>
        <v>0</v>
      </c>
      <c r="I31" s="157">
        <f t="shared" si="10"/>
        <v>0</v>
      </c>
      <c r="J31" s="158">
        <f t="shared" si="11"/>
        <v>0</v>
      </c>
      <c r="K31" s="157">
        <v>5344</v>
      </c>
      <c r="L31" s="157">
        <f>'22-23 Initial_Type1,1B,2,3,3B,4'!$N31</f>
        <v>5184</v>
      </c>
      <c r="M31" s="157">
        <f t="shared" si="12"/>
        <v>-160</v>
      </c>
      <c r="N31" s="158">
        <f t="shared" si="13"/>
        <v>-2.9940119760479042E-2</v>
      </c>
      <c r="O31" s="102">
        <f>'2.1.22 SIS'!AV31-'2.1.22 SIS'!C31</f>
        <v>48</v>
      </c>
      <c r="P31" s="103">
        <f>O31/'2.1.22 SIS'!AV31</f>
        <v>2.3391812865497075E-2</v>
      </c>
    </row>
    <row r="32" spans="1:16" ht="16.149999999999999" customHeight="1" x14ac:dyDescent="0.2">
      <c r="A32" s="93">
        <v>26</v>
      </c>
      <c r="B32" s="94" t="s">
        <v>122</v>
      </c>
      <c r="C32" s="153">
        <v>6250</v>
      </c>
      <c r="D32" s="153">
        <f>'22-23 Initial_Type1,1B,2,3,3B,4'!$K32</f>
        <v>6755</v>
      </c>
      <c r="E32" s="153">
        <f t="shared" si="8"/>
        <v>505</v>
      </c>
      <c r="F32" s="154">
        <f t="shared" si="9"/>
        <v>8.0799999999999997E-2</v>
      </c>
      <c r="G32" s="153">
        <v>535</v>
      </c>
      <c r="H32" s="153">
        <f>'22-23 Initial_Type1,1B,2,3,3B,4'!$M32</f>
        <v>541</v>
      </c>
      <c r="I32" s="153">
        <f t="shared" si="10"/>
        <v>6</v>
      </c>
      <c r="J32" s="154">
        <f t="shared" si="11"/>
        <v>1.1214953271028037E-2</v>
      </c>
      <c r="K32" s="153">
        <v>6785</v>
      </c>
      <c r="L32" s="153">
        <f>'22-23 Initial_Type1,1B,2,3,3B,4'!$N32</f>
        <v>7296</v>
      </c>
      <c r="M32" s="153">
        <f t="shared" si="12"/>
        <v>511</v>
      </c>
      <c r="N32" s="154">
        <f t="shared" si="13"/>
        <v>7.5313190862196025E-2</v>
      </c>
      <c r="O32" s="95">
        <f>'2.1.22 SIS'!AV32-'2.1.22 SIS'!C32</f>
        <v>2651</v>
      </c>
      <c r="P32" s="96">
        <f>O32/'2.1.22 SIS'!AV32</f>
        <v>5.47195904803187E-2</v>
      </c>
    </row>
    <row r="33" spans="1:16" ht="16.149999999999999" customHeight="1" x14ac:dyDescent="0.2">
      <c r="A33" s="97">
        <v>27</v>
      </c>
      <c r="B33" s="98" t="s">
        <v>123</v>
      </c>
      <c r="C33" s="155">
        <v>3942</v>
      </c>
      <c r="D33" s="155">
        <f>'22-23 Initial_Type1,1B,2,3,3B,4'!$K33</f>
        <v>3801</v>
      </c>
      <c r="E33" s="155">
        <f t="shared" si="8"/>
        <v>-141</v>
      </c>
      <c r="F33" s="156">
        <f t="shared" si="9"/>
        <v>-3.5768645357686452E-2</v>
      </c>
      <c r="G33" s="155">
        <v>727</v>
      </c>
      <c r="H33" s="155">
        <f>'22-23 Initial_Type1,1B,2,3,3B,4'!$M33</f>
        <v>627</v>
      </c>
      <c r="I33" s="155">
        <f t="shared" si="10"/>
        <v>-100</v>
      </c>
      <c r="J33" s="156">
        <f t="shared" si="11"/>
        <v>-0.13755158184319119</v>
      </c>
      <c r="K33" s="155">
        <v>4669</v>
      </c>
      <c r="L33" s="155">
        <f>'22-23 Initial_Type1,1B,2,3,3B,4'!$N33</f>
        <v>4428</v>
      </c>
      <c r="M33" s="155">
        <f t="shared" si="12"/>
        <v>-241</v>
      </c>
      <c r="N33" s="156">
        <f t="shared" si="13"/>
        <v>-5.1617048618547871E-2</v>
      </c>
      <c r="O33" s="99">
        <f>'2.1.22 SIS'!AV33-'2.1.22 SIS'!C33</f>
        <v>38</v>
      </c>
      <c r="P33" s="100">
        <f>O33/'2.1.22 SIS'!AV33</f>
        <v>7.3034787622525462E-3</v>
      </c>
    </row>
    <row r="34" spans="1:16" ht="16.149999999999999" customHeight="1" x14ac:dyDescent="0.2">
      <c r="A34" s="97">
        <v>28</v>
      </c>
      <c r="B34" s="98" t="s">
        <v>124</v>
      </c>
      <c r="C34" s="155">
        <v>5640</v>
      </c>
      <c r="D34" s="155">
        <f>'22-23 Initial_Type1,1B,2,3,3B,4'!$K34</f>
        <v>5808</v>
      </c>
      <c r="E34" s="155">
        <f t="shared" si="8"/>
        <v>168</v>
      </c>
      <c r="F34" s="156">
        <f t="shared" si="9"/>
        <v>2.9787234042553193E-2</v>
      </c>
      <c r="G34" s="155">
        <v>575</v>
      </c>
      <c r="H34" s="155">
        <f>'22-23 Initial_Type1,1B,2,3,3B,4'!$M34</f>
        <v>619</v>
      </c>
      <c r="I34" s="155">
        <f t="shared" si="10"/>
        <v>44</v>
      </c>
      <c r="J34" s="156">
        <f t="shared" si="11"/>
        <v>7.6521739130434779E-2</v>
      </c>
      <c r="K34" s="155">
        <v>6215</v>
      </c>
      <c r="L34" s="155">
        <f>'22-23 Initial_Type1,1B,2,3,3B,4'!$N34</f>
        <v>6427</v>
      </c>
      <c r="M34" s="155">
        <f t="shared" si="12"/>
        <v>212</v>
      </c>
      <c r="N34" s="156">
        <f t="shared" si="13"/>
        <v>3.411102172164119E-2</v>
      </c>
      <c r="O34" s="99">
        <f>'2.1.22 SIS'!AV34-'2.1.22 SIS'!C34</f>
        <v>3101</v>
      </c>
      <c r="P34" s="100">
        <f>O34/'2.1.22 SIS'!AV34</f>
        <v>9.1993236227713673E-2</v>
      </c>
    </row>
    <row r="35" spans="1:16" ht="16.149999999999999" customHeight="1" x14ac:dyDescent="0.2">
      <c r="A35" s="97">
        <v>29</v>
      </c>
      <c r="B35" s="98" t="s">
        <v>125</v>
      </c>
      <c r="C35" s="155">
        <v>4834</v>
      </c>
      <c r="D35" s="155">
        <f>'22-23 Initial_Type1,1B,2,3,3B,4'!$K35</f>
        <v>4412</v>
      </c>
      <c r="E35" s="155">
        <f t="shared" si="8"/>
        <v>-422</v>
      </c>
      <c r="F35" s="156">
        <f t="shared" si="9"/>
        <v>-8.7298303682250722E-2</v>
      </c>
      <c r="G35" s="155">
        <v>765</v>
      </c>
      <c r="H35" s="155">
        <f>'22-23 Initial_Type1,1B,2,3,3B,4'!$M35</f>
        <v>587</v>
      </c>
      <c r="I35" s="155">
        <f t="shared" si="10"/>
        <v>-178</v>
      </c>
      <c r="J35" s="156">
        <f t="shared" si="11"/>
        <v>-0.23267973856209151</v>
      </c>
      <c r="K35" s="155">
        <v>5599</v>
      </c>
      <c r="L35" s="155">
        <f>'22-23 Initial_Type1,1B,2,3,3B,4'!$N35</f>
        <v>4999</v>
      </c>
      <c r="M35" s="155">
        <f t="shared" si="12"/>
        <v>-600</v>
      </c>
      <c r="N35" s="156">
        <f t="shared" si="13"/>
        <v>-0.10716199321307376</v>
      </c>
      <c r="O35" s="99">
        <f>'2.1.22 SIS'!AV35-'2.1.22 SIS'!C35</f>
        <v>154</v>
      </c>
      <c r="P35" s="100">
        <f>O35/'2.1.22 SIS'!AV35</f>
        <v>1.1503697617091208E-2</v>
      </c>
    </row>
    <row r="36" spans="1:16" ht="16.149999999999999" customHeight="1" x14ac:dyDescent="0.2">
      <c r="A36" s="101">
        <v>30</v>
      </c>
      <c r="B36" s="200" t="s">
        <v>176</v>
      </c>
      <c r="C36" s="157">
        <v>3603</v>
      </c>
      <c r="D36" s="157">
        <f>'22-23 Initial_Type1,1B,2,3,3B,4'!$K36</f>
        <v>3639</v>
      </c>
      <c r="E36" s="157">
        <f t="shared" si="8"/>
        <v>36</v>
      </c>
      <c r="F36" s="158">
        <f t="shared" si="9"/>
        <v>9.9916736053288924E-3</v>
      </c>
      <c r="G36" s="157">
        <v>1237</v>
      </c>
      <c r="H36" s="157">
        <f>'22-23 Initial_Type1,1B,2,3,3B,4'!$M36</f>
        <v>1249</v>
      </c>
      <c r="I36" s="157">
        <f t="shared" si="10"/>
        <v>12</v>
      </c>
      <c r="J36" s="158">
        <f t="shared" si="11"/>
        <v>9.7008892481810841E-3</v>
      </c>
      <c r="K36" s="157">
        <v>4840</v>
      </c>
      <c r="L36" s="157">
        <f>'22-23 Initial_Type1,1B,2,3,3B,4'!$N36</f>
        <v>4888</v>
      </c>
      <c r="M36" s="157">
        <f t="shared" si="12"/>
        <v>48</v>
      </c>
      <c r="N36" s="158">
        <f t="shared" si="13"/>
        <v>9.9173553719008271E-3</v>
      </c>
      <c r="O36" s="102">
        <f>'2.1.22 SIS'!AV36-'2.1.22 SIS'!C36</f>
        <v>20</v>
      </c>
      <c r="P36" s="103">
        <f>O36/'2.1.22 SIS'!AV36</f>
        <v>8.2610491532424616E-3</v>
      </c>
    </row>
    <row r="37" spans="1:16" ht="16.149999999999999" customHeight="1" x14ac:dyDescent="0.2">
      <c r="A37" s="93">
        <v>31</v>
      </c>
      <c r="B37" s="94" t="s">
        <v>126</v>
      </c>
      <c r="C37" s="153">
        <v>6921</v>
      </c>
      <c r="D37" s="153">
        <f>'22-23 Initial_Type1,1B,2,3,3B,4'!$K37</f>
        <v>7104</v>
      </c>
      <c r="E37" s="153">
        <f t="shared" si="8"/>
        <v>183</v>
      </c>
      <c r="F37" s="154">
        <f t="shared" si="9"/>
        <v>2.6441265713047248E-2</v>
      </c>
      <c r="G37" s="153">
        <v>824</v>
      </c>
      <c r="H37" s="153">
        <f>'22-23 Initial_Type1,1B,2,3,3B,4'!$M37</f>
        <v>820</v>
      </c>
      <c r="I37" s="153">
        <f t="shared" si="10"/>
        <v>-4</v>
      </c>
      <c r="J37" s="154">
        <f t="shared" si="11"/>
        <v>-4.8543689320388345E-3</v>
      </c>
      <c r="K37" s="153">
        <v>7745</v>
      </c>
      <c r="L37" s="153">
        <f>'22-23 Initial_Type1,1B,2,3,3B,4'!$N37</f>
        <v>7924</v>
      </c>
      <c r="M37" s="153">
        <f t="shared" si="12"/>
        <v>179</v>
      </c>
      <c r="N37" s="154">
        <f t="shared" si="13"/>
        <v>2.3111684958037445E-2</v>
      </c>
      <c r="O37" s="95">
        <f>'2.1.22 SIS'!AV37-'2.1.22 SIS'!C37</f>
        <v>593</v>
      </c>
      <c r="P37" s="96">
        <f>O37/'2.1.22 SIS'!AV37</f>
        <v>9.6001295127084343E-2</v>
      </c>
    </row>
    <row r="38" spans="1:16" ht="16.149999999999999" customHeight="1" x14ac:dyDescent="0.2">
      <c r="A38" s="97">
        <v>32</v>
      </c>
      <c r="B38" s="98" t="s">
        <v>127</v>
      </c>
      <c r="C38" s="155">
        <v>2807</v>
      </c>
      <c r="D38" s="155">
        <f>'22-23 Initial_Type1,1B,2,3,3B,4'!$K38</f>
        <v>3328</v>
      </c>
      <c r="E38" s="155">
        <f t="shared" si="8"/>
        <v>521</v>
      </c>
      <c r="F38" s="156">
        <f t="shared" si="9"/>
        <v>0.18560741004631279</v>
      </c>
      <c r="G38" s="155">
        <v>423</v>
      </c>
      <c r="H38" s="155">
        <f>'22-23 Initial_Type1,1B,2,3,3B,4'!$M38</f>
        <v>303</v>
      </c>
      <c r="I38" s="155">
        <f t="shared" si="10"/>
        <v>-120</v>
      </c>
      <c r="J38" s="156">
        <f t="shared" si="11"/>
        <v>-0.28368794326241137</v>
      </c>
      <c r="K38" s="155">
        <v>3230</v>
      </c>
      <c r="L38" s="155">
        <f>'22-23 Initial_Type1,1B,2,3,3B,4'!$N38</f>
        <v>3631</v>
      </c>
      <c r="M38" s="155">
        <f t="shared" si="12"/>
        <v>401</v>
      </c>
      <c r="N38" s="156">
        <f t="shared" si="13"/>
        <v>0.12414860681114551</v>
      </c>
      <c r="O38" s="99">
        <f>'2.1.22 SIS'!AV38-'2.1.22 SIS'!C38</f>
        <v>455</v>
      </c>
      <c r="P38" s="100">
        <f>O38/'2.1.22 SIS'!AV38</f>
        <v>1.7280668439042916E-2</v>
      </c>
    </row>
    <row r="39" spans="1:16" ht="16.149999999999999" customHeight="1" x14ac:dyDescent="0.2">
      <c r="A39" s="97">
        <v>33</v>
      </c>
      <c r="B39" s="98" t="s">
        <v>128</v>
      </c>
      <c r="C39" s="155">
        <v>2707</v>
      </c>
      <c r="D39" s="155">
        <f>'22-23 Initial_Type1,1B,2,3,3B,4'!$K39</f>
        <v>3448</v>
      </c>
      <c r="E39" s="155">
        <f t="shared" si="8"/>
        <v>741</v>
      </c>
      <c r="F39" s="156">
        <f t="shared" si="9"/>
        <v>0.27373476172885114</v>
      </c>
      <c r="G39" s="155">
        <v>2255</v>
      </c>
      <c r="H39" s="155">
        <f>'22-23 Initial_Type1,1B,2,3,3B,4'!$M39</f>
        <v>1680</v>
      </c>
      <c r="I39" s="155">
        <f t="shared" si="10"/>
        <v>-575</v>
      </c>
      <c r="J39" s="156">
        <f t="shared" si="11"/>
        <v>-0.25498891352549891</v>
      </c>
      <c r="K39" s="155">
        <v>4962</v>
      </c>
      <c r="L39" s="155">
        <f>'22-23 Initial_Type1,1B,2,3,3B,4'!$N39</f>
        <v>5128</v>
      </c>
      <c r="M39" s="155">
        <f t="shared" si="12"/>
        <v>166</v>
      </c>
      <c r="N39" s="156">
        <f t="shared" si="13"/>
        <v>3.3454252317613863E-2</v>
      </c>
      <c r="O39" s="99">
        <f>'2.1.22 SIS'!AV39-'2.1.22 SIS'!C39</f>
        <v>74</v>
      </c>
      <c r="P39" s="100">
        <f>O39/'2.1.22 SIS'!AV39</f>
        <v>6.0358890701468187E-2</v>
      </c>
    </row>
    <row r="40" spans="1:16" ht="16.149999999999999" customHeight="1" x14ac:dyDescent="0.2">
      <c r="A40" s="97">
        <v>34</v>
      </c>
      <c r="B40" s="98" t="s">
        <v>129</v>
      </c>
      <c r="C40" s="155">
        <v>3646</v>
      </c>
      <c r="D40" s="155">
        <f>'22-23 Initial_Type1,1B,2,3,3B,4'!$K40</f>
        <v>3680</v>
      </c>
      <c r="E40" s="155">
        <f t="shared" si="8"/>
        <v>34</v>
      </c>
      <c r="F40" s="156">
        <f t="shared" si="9"/>
        <v>9.3252879868348879E-3</v>
      </c>
      <c r="G40" s="155">
        <v>644</v>
      </c>
      <c r="H40" s="155">
        <f>'22-23 Initial_Type1,1B,2,3,3B,4'!$M40</f>
        <v>650</v>
      </c>
      <c r="I40" s="155">
        <f t="shared" si="10"/>
        <v>6</v>
      </c>
      <c r="J40" s="156">
        <f t="shared" si="11"/>
        <v>9.316770186335404E-3</v>
      </c>
      <c r="K40" s="155">
        <v>4290</v>
      </c>
      <c r="L40" s="155">
        <f>'22-23 Initial_Type1,1B,2,3,3B,4'!$N40</f>
        <v>4330</v>
      </c>
      <c r="M40" s="155">
        <f t="shared" si="12"/>
        <v>40</v>
      </c>
      <c r="N40" s="156">
        <f t="shared" si="13"/>
        <v>9.324009324009324E-3</v>
      </c>
      <c r="O40" s="99">
        <f>'2.1.22 SIS'!AV40-'2.1.22 SIS'!C40</f>
        <v>66</v>
      </c>
      <c r="P40" s="100">
        <f>O40/'2.1.22 SIS'!AV40</f>
        <v>2.0208205756276791E-2</v>
      </c>
    </row>
    <row r="41" spans="1:16" ht="16.149999999999999" customHeight="1" x14ac:dyDescent="0.2">
      <c r="A41" s="101">
        <v>35</v>
      </c>
      <c r="B41" s="200" t="s">
        <v>130</v>
      </c>
      <c r="C41" s="157">
        <v>5171</v>
      </c>
      <c r="D41" s="157">
        <f>'22-23 Initial_Type1,1B,2,3,3B,4'!$K41</f>
        <v>5659</v>
      </c>
      <c r="E41" s="157">
        <f t="shared" si="8"/>
        <v>488</v>
      </c>
      <c r="F41" s="158">
        <f t="shared" si="9"/>
        <v>9.4372461806227034E-2</v>
      </c>
      <c r="G41" s="157">
        <v>548</v>
      </c>
      <c r="H41" s="157">
        <f>'22-23 Initial_Type1,1B,2,3,3B,4'!$M41</f>
        <v>538</v>
      </c>
      <c r="I41" s="157">
        <f t="shared" si="10"/>
        <v>-10</v>
      </c>
      <c r="J41" s="158">
        <f t="shared" si="11"/>
        <v>-1.824817518248175E-2</v>
      </c>
      <c r="K41" s="157">
        <v>5719</v>
      </c>
      <c r="L41" s="157">
        <f>'22-23 Initial_Type1,1B,2,3,3B,4'!$N41</f>
        <v>6197</v>
      </c>
      <c r="M41" s="157">
        <f t="shared" si="12"/>
        <v>478</v>
      </c>
      <c r="N41" s="158">
        <f t="shared" si="13"/>
        <v>8.358104563734918E-2</v>
      </c>
      <c r="O41" s="102">
        <f>'2.1.22 SIS'!AV41-'2.1.22 SIS'!C41</f>
        <v>30</v>
      </c>
      <c r="P41" s="103">
        <f>O41/'2.1.22 SIS'!AV41</f>
        <v>5.8719906048150319E-3</v>
      </c>
    </row>
    <row r="42" spans="1:16" ht="16.149999999999999" customHeight="1" x14ac:dyDescent="0.2">
      <c r="A42" s="93">
        <v>36</v>
      </c>
      <c r="B42" s="94" t="s">
        <v>172</v>
      </c>
      <c r="C42" s="153">
        <v>5899</v>
      </c>
      <c r="D42" s="153">
        <f>'22-23 Initial_Type1,1B,2,3,3B,4'!$K42</f>
        <v>6402</v>
      </c>
      <c r="E42" s="153">
        <f t="shared" si="8"/>
        <v>503</v>
      </c>
      <c r="F42" s="154">
        <f t="shared" si="9"/>
        <v>8.5268689608408207E-2</v>
      </c>
      <c r="G42" s="153">
        <v>726</v>
      </c>
      <c r="H42" s="153">
        <f>'22-23 Initial_Type1,1B,2,3,3B,4'!$M42</f>
        <v>723</v>
      </c>
      <c r="I42" s="153">
        <f t="shared" si="10"/>
        <v>-3</v>
      </c>
      <c r="J42" s="154">
        <f t="shared" si="11"/>
        <v>-4.1322314049586778E-3</v>
      </c>
      <c r="K42" s="153">
        <v>6625</v>
      </c>
      <c r="L42" s="153">
        <f>'22-23 Initial_Type1,1B,2,3,3B,4'!$N42</f>
        <v>7125</v>
      </c>
      <c r="M42" s="153">
        <f t="shared" si="12"/>
        <v>500</v>
      </c>
      <c r="N42" s="154">
        <f t="shared" si="13"/>
        <v>7.5471698113207544E-2</v>
      </c>
      <c r="O42" s="95">
        <f>'2.1.22 SIS'!AV42-'2.1.22 SIS'!C42</f>
        <v>1973</v>
      </c>
      <c r="P42" s="96">
        <f>O42/'2.1.22 SIS'!AV42</f>
        <v>4.4343057490897647E-2</v>
      </c>
    </row>
    <row r="43" spans="1:16" ht="16.149999999999999" customHeight="1" x14ac:dyDescent="0.2">
      <c r="A43" s="97">
        <v>37</v>
      </c>
      <c r="B43" s="98" t="s">
        <v>131</v>
      </c>
      <c r="C43" s="155">
        <v>3878</v>
      </c>
      <c r="D43" s="155">
        <f>'22-23 Initial_Type1,1B,2,3,3B,4'!$K43</f>
        <v>4614</v>
      </c>
      <c r="E43" s="155">
        <f t="shared" si="8"/>
        <v>736</v>
      </c>
      <c r="F43" s="156">
        <f t="shared" si="9"/>
        <v>0.18978855079938112</v>
      </c>
      <c r="G43" s="155">
        <v>1058</v>
      </c>
      <c r="H43" s="155">
        <f>'22-23 Initial_Type1,1B,2,3,3B,4'!$M43</f>
        <v>601</v>
      </c>
      <c r="I43" s="155">
        <f t="shared" si="10"/>
        <v>-457</v>
      </c>
      <c r="J43" s="156">
        <f t="shared" si="11"/>
        <v>-0.43194706994328924</v>
      </c>
      <c r="K43" s="155">
        <v>4936</v>
      </c>
      <c r="L43" s="155">
        <f>'22-23 Initial_Type1,1B,2,3,3B,4'!$N43</f>
        <v>5215</v>
      </c>
      <c r="M43" s="155">
        <f t="shared" si="12"/>
        <v>279</v>
      </c>
      <c r="N43" s="156">
        <f t="shared" si="13"/>
        <v>5.6523500810372773E-2</v>
      </c>
      <c r="O43" s="99">
        <f>'2.1.22 SIS'!AV43-'2.1.22 SIS'!C43</f>
        <v>129</v>
      </c>
      <c r="P43" s="100">
        <f>O43/'2.1.22 SIS'!AV43</f>
        <v>7.2435285529788311E-3</v>
      </c>
    </row>
    <row r="44" spans="1:16" ht="16.149999999999999" customHeight="1" x14ac:dyDescent="0.2">
      <c r="A44" s="97">
        <v>38</v>
      </c>
      <c r="B44" s="98" t="s">
        <v>132</v>
      </c>
      <c r="C44" s="155">
        <v>11162</v>
      </c>
      <c r="D44" s="155">
        <f>'22-23 Initial_Type1,1B,2,3,3B,4'!$K44</f>
        <v>11603</v>
      </c>
      <c r="E44" s="155">
        <f t="shared" ref="E44:E68" si="14">D44-C44</f>
        <v>441</v>
      </c>
      <c r="F44" s="156">
        <f t="shared" ref="F44:F68" si="15">E44/C44</f>
        <v>3.9509048557606161E-2</v>
      </c>
      <c r="G44" s="155">
        <v>0</v>
      </c>
      <c r="H44" s="155">
        <f>'22-23 Initial_Type1,1B,2,3,3B,4'!$M44</f>
        <v>0</v>
      </c>
      <c r="I44" s="155">
        <f t="shared" ref="I44:I68" si="16">H44-G44</f>
        <v>0</v>
      </c>
      <c r="J44" s="156">
        <f t="shared" ref="J44:J68" si="17">IFERROR(I44/G44,0)</f>
        <v>0</v>
      </c>
      <c r="K44" s="155">
        <v>11162</v>
      </c>
      <c r="L44" s="155">
        <f>'22-23 Initial_Type1,1B,2,3,3B,4'!$N44</f>
        <v>11603</v>
      </c>
      <c r="M44" s="155">
        <f t="shared" ref="M44:M68" si="18">L44-K44</f>
        <v>441</v>
      </c>
      <c r="N44" s="156">
        <f t="shared" ref="N44:N68" si="19">M44/K44</f>
        <v>3.9509048557606161E-2</v>
      </c>
      <c r="O44" s="99">
        <f>'2.1.22 SIS'!AV44-'2.1.22 SIS'!C44</f>
        <v>55</v>
      </c>
      <c r="P44" s="100">
        <f>O44/'2.1.22 SIS'!AV44</f>
        <v>1.5035538545653362E-2</v>
      </c>
    </row>
    <row r="45" spans="1:16" ht="16.149999999999999" customHeight="1" x14ac:dyDescent="0.2">
      <c r="A45" s="97">
        <v>39</v>
      </c>
      <c r="B45" s="98" t="s">
        <v>133</v>
      </c>
      <c r="C45" s="155">
        <v>8533</v>
      </c>
      <c r="D45" s="155">
        <f>'22-23 Initial_Type1,1B,2,3,3B,4'!$K45</f>
        <v>8119</v>
      </c>
      <c r="E45" s="155">
        <f t="shared" si="14"/>
        <v>-414</v>
      </c>
      <c r="F45" s="156">
        <f t="shared" si="15"/>
        <v>-4.8517520215633422E-2</v>
      </c>
      <c r="G45" s="155">
        <v>0</v>
      </c>
      <c r="H45" s="155">
        <f>'22-23 Initial_Type1,1B,2,3,3B,4'!$M45</f>
        <v>0</v>
      </c>
      <c r="I45" s="155">
        <f t="shared" si="16"/>
        <v>0</v>
      </c>
      <c r="J45" s="156">
        <f t="shared" si="17"/>
        <v>0</v>
      </c>
      <c r="K45" s="155">
        <v>8533</v>
      </c>
      <c r="L45" s="155">
        <f>'22-23 Initial_Type1,1B,2,3,3B,4'!$N45</f>
        <v>8119</v>
      </c>
      <c r="M45" s="155">
        <f t="shared" si="18"/>
        <v>-414</v>
      </c>
      <c r="N45" s="156">
        <f t="shared" si="19"/>
        <v>-4.8517520215633422E-2</v>
      </c>
      <c r="O45" s="99">
        <f>'2.1.22 SIS'!AV45-'2.1.22 SIS'!C45</f>
        <v>48</v>
      </c>
      <c r="P45" s="100">
        <f>O45/'2.1.22 SIS'!AV45</f>
        <v>1.8942383583267563E-2</v>
      </c>
    </row>
    <row r="46" spans="1:16" ht="16.149999999999999" customHeight="1" x14ac:dyDescent="0.2">
      <c r="A46" s="101">
        <v>40</v>
      </c>
      <c r="B46" s="200" t="s">
        <v>134</v>
      </c>
      <c r="C46" s="157">
        <v>4707</v>
      </c>
      <c r="D46" s="157">
        <f>'22-23 Initial_Type1,1B,2,3,3B,4'!$K46</f>
        <v>4975</v>
      </c>
      <c r="E46" s="157">
        <f t="shared" si="14"/>
        <v>268</v>
      </c>
      <c r="F46" s="158">
        <f t="shared" si="15"/>
        <v>5.6936477586573192E-2</v>
      </c>
      <c r="G46" s="157">
        <v>293</v>
      </c>
      <c r="H46" s="157">
        <f>'22-23 Initial_Type1,1B,2,3,3B,4'!$M46</f>
        <v>266</v>
      </c>
      <c r="I46" s="157">
        <f t="shared" si="16"/>
        <v>-27</v>
      </c>
      <c r="J46" s="158">
        <f t="shared" si="17"/>
        <v>-9.2150170648464161E-2</v>
      </c>
      <c r="K46" s="157">
        <v>5000</v>
      </c>
      <c r="L46" s="157">
        <f>'22-23 Initial_Type1,1B,2,3,3B,4'!$N46</f>
        <v>5241</v>
      </c>
      <c r="M46" s="157">
        <f t="shared" si="18"/>
        <v>241</v>
      </c>
      <c r="N46" s="158">
        <f t="shared" si="19"/>
        <v>4.82E-2</v>
      </c>
      <c r="O46" s="102">
        <f>'2.1.22 SIS'!AV46-'2.1.22 SIS'!C46</f>
        <v>92</v>
      </c>
      <c r="P46" s="103">
        <f>O46/'2.1.22 SIS'!AV46</f>
        <v>4.4301054557711753E-3</v>
      </c>
    </row>
    <row r="47" spans="1:16" ht="16.149999999999999" customHeight="1" x14ac:dyDescent="0.2">
      <c r="A47" s="93">
        <v>41</v>
      </c>
      <c r="B47" s="94" t="s">
        <v>135</v>
      </c>
      <c r="C47" s="153">
        <v>12861</v>
      </c>
      <c r="D47" s="153">
        <f>'22-23 Initial_Type1,1B,2,3,3B,4'!$K47</f>
        <v>14885</v>
      </c>
      <c r="E47" s="153">
        <f t="shared" si="14"/>
        <v>2024</v>
      </c>
      <c r="F47" s="154">
        <f t="shared" si="15"/>
        <v>0.15737500971930643</v>
      </c>
      <c r="G47" s="153">
        <v>1863</v>
      </c>
      <c r="H47" s="153">
        <f>'22-23 Initial_Type1,1B,2,3,3B,4'!$M47</f>
        <v>1848</v>
      </c>
      <c r="I47" s="153">
        <f t="shared" si="16"/>
        <v>-15</v>
      </c>
      <c r="J47" s="154">
        <f t="shared" si="17"/>
        <v>-8.0515297906602248E-3</v>
      </c>
      <c r="K47" s="153">
        <v>14724</v>
      </c>
      <c r="L47" s="153">
        <f>'22-23 Initial_Type1,1B,2,3,3B,4'!$N47</f>
        <v>16733</v>
      </c>
      <c r="M47" s="153">
        <f t="shared" si="18"/>
        <v>2009</v>
      </c>
      <c r="N47" s="154">
        <f t="shared" si="19"/>
        <v>0.13644390111382776</v>
      </c>
      <c r="O47" s="95">
        <f>'2.1.22 SIS'!AV47-'2.1.22 SIS'!C47</f>
        <v>9</v>
      </c>
      <c r="P47" s="96">
        <f>O47/'2.1.22 SIS'!AV47</f>
        <v>7.6988879384088963E-3</v>
      </c>
    </row>
    <row r="48" spans="1:16" ht="16.149999999999999" customHeight="1" x14ac:dyDescent="0.2">
      <c r="A48" s="97">
        <v>42</v>
      </c>
      <c r="B48" s="98" t="s">
        <v>136</v>
      </c>
      <c r="C48" s="155">
        <v>4183</v>
      </c>
      <c r="D48" s="155">
        <f>'22-23 Initial_Type1,1B,2,3,3B,4'!$K48</f>
        <v>4527</v>
      </c>
      <c r="E48" s="155">
        <f t="shared" si="14"/>
        <v>344</v>
      </c>
      <c r="F48" s="156">
        <f t="shared" si="15"/>
        <v>8.2237628496294526E-2</v>
      </c>
      <c r="G48" s="155">
        <v>1044</v>
      </c>
      <c r="H48" s="155">
        <f>'22-23 Initial_Type1,1B,2,3,3B,4'!$M48</f>
        <v>1442</v>
      </c>
      <c r="I48" s="155">
        <f t="shared" si="16"/>
        <v>398</v>
      </c>
      <c r="J48" s="156">
        <f t="shared" si="17"/>
        <v>0.38122605363984674</v>
      </c>
      <c r="K48" s="155">
        <v>5227</v>
      </c>
      <c r="L48" s="155">
        <f>'22-23 Initial_Type1,1B,2,3,3B,4'!$N48</f>
        <v>5969</v>
      </c>
      <c r="M48" s="155">
        <f t="shared" si="18"/>
        <v>742</v>
      </c>
      <c r="N48" s="156">
        <f t="shared" si="19"/>
        <v>0.14195523244691027</v>
      </c>
      <c r="O48" s="99">
        <f>'2.1.22 SIS'!AV48-'2.1.22 SIS'!C48</f>
        <v>17</v>
      </c>
      <c r="P48" s="100">
        <f>O48/'2.1.22 SIS'!AV48</f>
        <v>6.4175160437901094E-3</v>
      </c>
    </row>
    <row r="49" spans="1:17" ht="16.149999999999999" customHeight="1" x14ac:dyDescent="0.2">
      <c r="A49" s="97">
        <v>43</v>
      </c>
      <c r="B49" s="98" t="s">
        <v>137</v>
      </c>
      <c r="C49" s="155">
        <v>4195</v>
      </c>
      <c r="D49" s="155">
        <f>'22-23 Initial_Type1,1B,2,3,3B,4'!$K49</f>
        <v>4834</v>
      </c>
      <c r="E49" s="155">
        <f t="shared" si="14"/>
        <v>639</v>
      </c>
      <c r="F49" s="156">
        <f t="shared" si="15"/>
        <v>0.15232419547079856</v>
      </c>
      <c r="G49" s="155">
        <v>951</v>
      </c>
      <c r="H49" s="155">
        <f>'22-23 Initial_Type1,1B,2,3,3B,4'!$M49</f>
        <v>798</v>
      </c>
      <c r="I49" s="155">
        <f t="shared" si="16"/>
        <v>-153</v>
      </c>
      <c r="J49" s="156">
        <f t="shared" si="17"/>
        <v>-0.16088328075709779</v>
      </c>
      <c r="K49" s="155">
        <v>5146</v>
      </c>
      <c r="L49" s="155">
        <f>'22-23 Initial_Type1,1B,2,3,3B,4'!$N49</f>
        <v>5632</v>
      </c>
      <c r="M49" s="155">
        <f t="shared" si="18"/>
        <v>486</v>
      </c>
      <c r="N49" s="156">
        <f t="shared" si="19"/>
        <v>9.4442285270112711E-2</v>
      </c>
      <c r="O49" s="99">
        <f>'2.1.22 SIS'!AV49-'2.1.22 SIS'!C49</f>
        <v>17</v>
      </c>
      <c r="P49" s="100">
        <f>O49/'2.1.22 SIS'!AV49</f>
        <v>4.4854881266490768E-3</v>
      </c>
      <c r="Q49" s="1"/>
    </row>
    <row r="50" spans="1:17" ht="16.149999999999999" customHeight="1" x14ac:dyDescent="0.2">
      <c r="A50" s="97">
        <v>44</v>
      </c>
      <c r="B50" s="98" t="s">
        <v>138</v>
      </c>
      <c r="C50" s="155">
        <v>4439</v>
      </c>
      <c r="D50" s="155">
        <f>'22-23 Initial_Type1,1B,2,3,3B,4'!$K50</f>
        <v>4550</v>
      </c>
      <c r="E50" s="155">
        <f t="shared" si="14"/>
        <v>111</v>
      </c>
      <c r="F50" s="156">
        <f t="shared" si="15"/>
        <v>2.5005631899076369E-2</v>
      </c>
      <c r="G50" s="155">
        <v>0</v>
      </c>
      <c r="H50" s="155">
        <f>'22-23 Initial_Type1,1B,2,3,3B,4'!$M50</f>
        <v>0</v>
      </c>
      <c r="I50" s="155">
        <f t="shared" si="16"/>
        <v>0</v>
      </c>
      <c r="J50" s="156">
        <f t="shared" si="17"/>
        <v>0</v>
      </c>
      <c r="K50" s="155">
        <v>4439</v>
      </c>
      <c r="L50" s="155">
        <f>'22-23 Initial_Type1,1B,2,3,3B,4'!$N50</f>
        <v>4550</v>
      </c>
      <c r="M50" s="155">
        <f t="shared" si="18"/>
        <v>111</v>
      </c>
      <c r="N50" s="156">
        <f t="shared" si="19"/>
        <v>2.5005631899076369E-2</v>
      </c>
      <c r="O50" s="99">
        <f>'2.1.22 SIS'!AV50-'2.1.22 SIS'!C50</f>
        <v>51</v>
      </c>
      <c r="P50" s="100">
        <f>O50/'2.1.22 SIS'!AV50</f>
        <v>6.7693124502256436E-3</v>
      </c>
    </row>
    <row r="51" spans="1:17" ht="16.149999999999999" customHeight="1" x14ac:dyDescent="0.2">
      <c r="A51" s="101">
        <v>45</v>
      </c>
      <c r="B51" s="200" t="s">
        <v>139</v>
      </c>
      <c r="C51" s="157">
        <v>15268</v>
      </c>
      <c r="D51" s="157">
        <f>'22-23 Initial_Type1,1B,2,3,3B,4'!$K51</f>
        <v>13158</v>
      </c>
      <c r="E51" s="157">
        <f t="shared" si="14"/>
        <v>-2110</v>
      </c>
      <c r="F51" s="158">
        <f t="shared" si="15"/>
        <v>-0.13819753733298401</v>
      </c>
      <c r="G51" s="157">
        <v>1814</v>
      </c>
      <c r="H51" s="157">
        <f>'22-23 Initial_Type1,1B,2,3,3B,4'!$M51</f>
        <v>1689</v>
      </c>
      <c r="I51" s="157">
        <f t="shared" si="16"/>
        <v>-125</v>
      </c>
      <c r="J51" s="158">
        <f t="shared" si="17"/>
        <v>-6.8908489525909597E-2</v>
      </c>
      <c r="K51" s="157">
        <v>17082</v>
      </c>
      <c r="L51" s="157">
        <f>'22-23 Initial_Type1,1B,2,3,3B,4'!$N51</f>
        <v>14847</v>
      </c>
      <c r="M51" s="157">
        <f t="shared" si="18"/>
        <v>-2235</v>
      </c>
      <c r="N51" s="158">
        <f t="shared" si="19"/>
        <v>-0.13083948015454866</v>
      </c>
      <c r="O51" s="102">
        <f>'2.1.22 SIS'!AV51-'2.1.22 SIS'!C51</f>
        <v>44</v>
      </c>
      <c r="P51" s="103">
        <f>O51/'2.1.22 SIS'!AV51</f>
        <v>4.8452813566787802E-3</v>
      </c>
    </row>
    <row r="52" spans="1:17" ht="16.149999999999999" customHeight="1" x14ac:dyDescent="0.2">
      <c r="A52" s="93">
        <v>46</v>
      </c>
      <c r="B52" s="94" t="s">
        <v>140</v>
      </c>
      <c r="C52" s="153">
        <v>2167</v>
      </c>
      <c r="D52" s="153">
        <f>'22-23 Initial_Type1,1B,2,3,3B,4'!$K52</f>
        <v>2217</v>
      </c>
      <c r="E52" s="153">
        <f t="shared" si="14"/>
        <v>50</v>
      </c>
      <c r="F52" s="154">
        <f t="shared" si="15"/>
        <v>2.3073373327180433E-2</v>
      </c>
      <c r="G52" s="153">
        <v>1499</v>
      </c>
      <c r="H52" s="153">
        <f>'22-23 Initial_Type1,1B,2,3,3B,4'!$M52</f>
        <v>1534</v>
      </c>
      <c r="I52" s="153">
        <f t="shared" si="16"/>
        <v>35</v>
      </c>
      <c r="J52" s="154">
        <f t="shared" si="17"/>
        <v>2.3348899266177451E-2</v>
      </c>
      <c r="K52" s="153">
        <v>3666</v>
      </c>
      <c r="L52" s="153">
        <f>'22-23 Initial_Type1,1B,2,3,3B,4'!$N52</f>
        <v>3751</v>
      </c>
      <c r="M52" s="153">
        <f t="shared" si="18"/>
        <v>85</v>
      </c>
      <c r="N52" s="154">
        <f t="shared" si="19"/>
        <v>2.3186033824331698E-2</v>
      </c>
      <c r="O52" s="95">
        <f>'2.1.22 SIS'!AV52-'2.1.22 SIS'!C52</f>
        <v>26</v>
      </c>
      <c r="P52" s="96">
        <f>O52/'2.1.22 SIS'!AV52</f>
        <v>2.4344569288389514E-2</v>
      </c>
    </row>
    <row r="53" spans="1:17" ht="16.149999999999999" customHeight="1" x14ac:dyDescent="0.2">
      <c r="A53" s="97">
        <v>47</v>
      </c>
      <c r="B53" s="98" t="s">
        <v>141</v>
      </c>
      <c r="C53" s="155">
        <v>13704</v>
      </c>
      <c r="D53" s="155">
        <f>'22-23 Initial_Type1,1B,2,3,3B,4'!$K53</f>
        <v>13769</v>
      </c>
      <c r="E53" s="155">
        <f t="shared" si="14"/>
        <v>65</v>
      </c>
      <c r="F53" s="156">
        <f t="shared" si="15"/>
        <v>4.7431406888499708E-3</v>
      </c>
      <c r="G53" s="155">
        <v>2019</v>
      </c>
      <c r="H53" s="155">
        <f>'22-23 Initial_Type1,1B,2,3,3B,4'!$M53</f>
        <v>1348</v>
      </c>
      <c r="I53" s="155">
        <f t="shared" si="16"/>
        <v>-671</v>
      </c>
      <c r="J53" s="156">
        <f t="shared" si="17"/>
        <v>-0.33234274393263991</v>
      </c>
      <c r="K53" s="155">
        <v>15723</v>
      </c>
      <c r="L53" s="155">
        <f>'22-23 Initial_Type1,1B,2,3,3B,4'!$N53</f>
        <v>15117</v>
      </c>
      <c r="M53" s="155">
        <f t="shared" si="18"/>
        <v>-606</v>
      </c>
      <c r="N53" s="156">
        <f t="shared" si="19"/>
        <v>-3.8542262926922345E-2</v>
      </c>
      <c r="O53" s="99">
        <f>'2.1.22 SIS'!AV53-'2.1.22 SIS'!C53</f>
        <v>6</v>
      </c>
      <c r="P53" s="100">
        <f>O53/'2.1.22 SIS'!AV53</f>
        <v>1.8604651162790699E-3</v>
      </c>
    </row>
    <row r="54" spans="1:17" ht="16.149999999999999" customHeight="1" x14ac:dyDescent="0.2">
      <c r="A54" s="97">
        <v>48</v>
      </c>
      <c r="B54" s="98" t="s">
        <v>142</v>
      </c>
      <c r="C54" s="155">
        <v>7757</v>
      </c>
      <c r="D54" s="155">
        <f>'22-23 Initial_Type1,1B,2,3,3B,4'!$K54</f>
        <v>9784</v>
      </c>
      <c r="E54" s="155">
        <f t="shared" si="14"/>
        <v>2027</v>
      </c>
      <c r="F54" s="156">
        <f t="shared" si="15"/>
        <v>0.26131236302694338</v>
      </c>
      <c r="G54" s="155">
        <v>1677</v>
      </c>
      <c r="H54" s="155">
        <f>'22-23 Initial_Type1,1B,2,3,3B,4'!$M54</f>
        <v>2788</v>
      </c>
      <c r="I54" s="155">
        <f t="shared" si="16"/>
        <v>1111</v>
      </c>
      <c r="J54" s="156">
        <f t="shared" si="17"/>
        <v>0.66249254621347642</v>
      </c>
      <c r="K54" s="155">
        <v>9434</v>
      </c>
      <c r="L54" s="155">
        <f>'22-23 Initial_Type1,1B,2,3,3B,4'!$N54</f>
        <v>12572</v>
      </c>
      <c r="M54" s="155">
        <f t="shared" si="18"/>
        <v>3138</v>
      </c>
      <c r="N54" s="156">
        <f t="shared" si="19"/>
        <v>0.33262666949332204</v>
      </c>
      <c r="O54" s="99">
        <f>'2.1.22 SIS'!AV54-'2.1.22 SIS'!C54</f>
        <v>103</v>
      </c>
      <c r="P54" s="100">
        <f>O54/'2.1.22 SIS'!AV54</f>
        <v>2.1476230191826522E-2</v>
      </c>
      <c r="Q54" s="1"/>
    </row>
    <row r="55" spans="1:17" ht="16.149999999999999" customHeight="1" x14ac:dyDescent="0.2">
      <c r="A55" s="97">
        <v>49</v>
      </c>
      <c r="B55" s="98" t="s">
        <v>143</v>
      </c>
      <c r="C55" s="155">
        <v>3367</v>
      </c>
      <c r="D55" s="155">
        <f>'22-23 Initial_Type1,1B,2,3,3B,4'!$K55</f>
        <v>3445</v>
      </c>
      <c r="E55" s="155">
        <f t="shared" si="14"/>
        <v>78</v>
      </c>
      <c r="F55" s="156">
        <f t="shared" si="15"/>
        <v>2.3166023166023165E-2</v>
      </c>
      <c r="G55" s="155">
        <v>0</v>
      </c>
      <c r="H55" s="155">
        <f>'22-23 Initial_Type1,1B,2,3,3B,4'!$M55</f>
        <v>0</v>
      </c>
      <c r="I55" s="155">
        <f t="shared" si="16"/>
        <v>0</v>
      </c>
      <c r="J55" s="156">
        <f t="shared" si="17"/>
        <v>0</v>
      </c>
      <c r="K55" s="155">
        <v>3367</v>
      </c>
      <c r="L55" s="155">
        <f>'22-23 Initial_Type1,1B,2,3,3B,4'!$N55</f>
        <v>3445</v>
      </c>
      <c r="M55" s="155">
        <f t="shared" si="18"/>
        <v>78</v>
      </c>
      <c r="N55" s="156">
        <f t="shared" si="19"/>
        <v>2.3166023166023165E-2</v>
      </c>
      <c r="O55" s="99">
        <f>'2.1.22 SIS'!AV55-'2.1.22 SIS'!C55</f>
        <v>826</v>
      </c>
      <c r="P55" s="100">
        <f>O55/'2.1.22 SIS'!AV55</f>
        <v>6.5628476084538381E-2</v>
      </c>
    </row>
    <row r="56" spans="1:17" ht="16.149999999999999" customHeight="1" x14ac:dyDescent="0.2">
      <c r="A56" s="101">
        <v>50</v>
      </c>
      <c r="B56" s="200" t="s">
        <v>144</v>
      </c>
      <c r="C56" s="157">
        <v>3015</v>
      </c>
      <c r="D56" s="157">
        <f>'22-23 Initial_Type1,1B,2,3,3B,4'!$K56</f>
        <v>3187</v>
      </c>
      <c r="E56" s="157">
        <f t="shared" si="14"/>
        <v>172</v>
      </c>
      <c r="F56" s="158">
        <f t="shared" si="15"/>
        <v>5.704809286898839E-2</v>
      </c>
      <c r="G56" s="157">
        <v>1157</v>
      </c>
      <c r="H56" s="157">
        <f>'22-23 Initial_Type1,1B,2,3,3B,4'!$M56</f>
        <v>1175</v>
      </c>
      <c r="I56" s="157">
        <f t="shared" si="16"/>
        <v>18</v>
      </c>
      <c r="J56" s="158">
        <f t="shared" si="17"/>
        <v>1.5557476231633534E-2</v>
      </c>
      <c r="K56" s="157">
        <v>4172</v>
      </c>
      <c r="L56" s="157">
        <f>'22-23 Initial_Type1,1B,2,3,3B,4'!$N56</f>
        <v>4362</v>
      </c>
      <c r="M56" s="157">
        <f t="shared" si="18"/>
        <v>190</v>
      </c>
      <c r="N56" s="158">
        <f t="shared" si="19"/>
        <v>4.554170661553212E-2</v>
      </c>
      <c r="O56" s="102">
        <f>'2.1.22 SIS'!AV56-'2.1.22 SIS'!C56</f>
        <v>266</v>
      </c>
      <c r="P56" s="103">
        <f>O56/'2.1.22 SIS'!AV56</f>
        <v>3.7006121313299944E-2</v>
      </c>
    </row>
    <row r="57" spans="1:17" ht="16.149999999999999" customHeight="1" x14ac:dyDescent="0.2">
      <c r="A57" s="93">
        <v>51</v>
      </c>
      <c r="B57" s="94" t="s">
        <v>145</v>
      </c>
      <c r="C57" s="153">
        <v>4512</v>
      </c>
      <c r="D57" s="153">
        <f>'22-23 Initial_Type1,1B,2,3,3B,4'!$K57</f>
        <v>5166</v>
      </c>
      <c r="E57" s="153">
        <f t="shared" si="14"/>
        <v>654</v>
      </c>
      <c r="F57" s="154">
        <f t="shared" si="15"/>
        <v>0.14494680851063829</v>
      </c>
      <c r="G57" s="153">
        <v>503</v>
      </c>
      <c r="H57" s="153">
        <f>'22-23 Initial_Type1,1B,2,3,3B,4'!$M57</f>
        <v>484</v>
      </c>
      <c r="I57" s="153">
        <f t="shared" si="16"/>
        <v>-19</v>
      </c>
      <c r="J57" s="154">
        <f t="shared" si="17"/>
        <v>-3.7773359840954271E-2</v>
      </c>
      <c r="K57" s="153">
        <v>5015</v>
      </c>
      <c r="L57" s="153">
        <f>'22-23 Initial_Type1,1B,2,3,3B,4'!$N57</f>
        <v>5650</v>
      </c>
      <c r="M57" s="153">
        <f t="shared" si="18"/>
        <v>635</v>
      </c>
      <c r="N57" s="154">
        <f t="shared" si="19"/>
        <v>0.12662013958125623</v>
      </c>
      <c r="O57" s="95">
        <f>'2.1.22 SIS'!AV57-'2.1.22 SIS'!C57</f>
        <v>67</v>
      </c>
      <c r="P57" s="96">
        <f>O57/'2.1.22 SIS'!AV57</f>
        <v>8.7114809517618002E-3</v>
      </c>
    </row>
    <row r="58" spans="1:17" ht="16.149999999999999" customHeight="1" x14ac:dyDescent="0.2">
      <c r="A58" s="97">
        <v>52</v>
      </c>
      <c r="B58" s="98" t="s">
        <v>146</v>
      </c>
      <c r="C58" s="155">
        <v>6407</v>
      </c>
      <c r="D58" s="155">
        <f>'22-23 Initial_Type1,1B,2,3,3B,4'!$K58</f>
        <v>6792</v>
      </c>
      <c r="E58" s="155">
        <f t="shared" si="14"/>
        <v>385</v>
      </c>
      <c r="F58" s="156">
        <f t="shared" si="15"/>
        <v>6.00905259872015E-2</v>
      </c>
      <c r="G58" s="155">
        <v>855</v>
      </c>
      <c r="H58" s="155">
        <f>'22-23 Initial_Type1,1B,2,3,3B,4'!$M58</f>
        <v>869</v>
      </c>
      <c r="I58" s="155">
        <f t="shared" si="16"/>
        <v>14</v>
      </c>
      <c r="J58" s="156">
        <f t="shared" si="17"/>
        <v>1.6374269005847954E-2</v>
      </c>
      <c r="K58" s="155">
        <v>7262</v>
      </c>
      <c r="L58" s="155">
        <f>'22-23 Initial_Type1,1B,2,3,3B,4'!$N58</f>
        <v>7661</v>
      </c>
      <c r="M58" s="155">
        <f t="shared" si="18"/>
        <v>399</v>
      </c>
      <c r="N58" s="156">
        <f t="shared" si="19"/>
        <v>5.4943541724042963E-2</v>
      </c>
      <c r="O58" s="99">
        <f>'2.1.22 SIS'!AV58-'2.1.22 SIS'!C58</f>
        <v>552</v>
      </c>
      <c r="P58" s="100">
        <f>O58/'2.1.22 SIS'!AV58</f>
        <v>1.5017547677993308E-2</v>
      </c>
      <c r="Q58" s="1"/>
    </row>
    <row r="59" spans="1:17" ht="16.149999999999999" customHeight="1" x14ac:dyDescent="0.2">
      <c r="A59" s="97">
        <v>53</v>
      </c>
      <c r="B59" s="98" t="s">
        <v>147</v>
      </c>
      <c r="C59" s="155">
        <v>2888</v>
      </c>
      <c r="D59" s="155">
        <f>'22-23 Initial_Type1,1B,2,3,3B,4'!$K59</f>
        <v>3654</v>
      </c>
      <c r="E59" s="155">
        <f t="shared" si="14"/>
        <v>766</v>
      </c>
      <c r="F59" s="156">
        <f t="shared" si="15"/>
        <v>0.26523545706371193</v>
      </c>
      <c r="G59" s="155">
        <v>607</v>
      </c>
      <c r="H59" s="155">
        <f>'22-23 Initial_Type1,1B,2,3,3B,4'!$M59</f>
        <v>753</v>
      </c>
      <c r="I59" s="155">
        <f t="shared" si="16"/>
        <v>146</v>
      </c>
      <c r="J59" s="156">
        <f t="shared" si="17"/>
        <v>0.24052718286655683</v>
      </c>
      <c r="K59" s="155">
        <v>3495</v>
      </c>
      <c r="L59" s="155">
        <f>'22-23 Initial_Type1,1B,2,3,3B,4'!$N59</f>
        <v>4407</v>
      </c>
      <c r="M59" s="155">
        <f t="shared" si="18"/>
        <v>912</v>
      </c>
      <c r="N59" s="156">
        <f t="shared" si="19"/>
        <v>0.2609442060085837</v>
      </c>
      <c r="O59" s="99">
        <f>'2.1.22 SIS'!AV59-'2.1.22 SIS'!C59</f>
        <v>308</v>
      </c>
      <c r="P59" s="100">
        <f>O59/'2.1.22 SIS'!AV59</f>
        <v>1.6323934704261182E-2</v>
      </c>
    </row>
    <row r="60" spans="1:17" ht="16.149999999999999" customHeight="1" x14ac:dyDescent="0.2">
      <c r="A60" s="97">
        <v>54</v>
      </c>
      <c r="B60" s="98" t="s">
        <v>148</v>
      </c>
      <c r="C60" s="155">
        <v>8378</v>
      </c>
      <c r="D60" s="155">
        <f>'22-23 Initial_Type1,1B,2,3,3B,4'!$K60</f>
        <v>8124</v>
      </c>
      <c r="E60" s="155">
        <f t="shared" si="14"/>
        <v>-254</v>
      </c>
      <c r="F60" s="156">
        <f t="shared" si="15"/>
        <v>-3.0317498209596564E-2</v>
      </c>
      <c r="G60" s="155">
        <v>0</v>
      </c>
      <c r="H60" s="155">
        <f>'22-23 Initial_Type1,1B,2,3,3B,4'!$M60</f>
        <v>0</v>
      </c>
      <c r="I60" s="155">
        <f t="shared" si="16"/>
        <v>0</v>
      </c>
      <c r="J60" s="156">
        <f t="shared" si="17"/>
        <v>0</v>
      </c>
      <c r="K60" s="155">
        <v>8378</v>
      </c>
      <c r="L60" s="155">
        <f>'22-23 Initial_Type1,1B,2,3,3B,4'!$N60</f>
        <v>8124</v>
      </c>
      <c r="M60" s="155">
        <f t="shared" si="18"/>
        <v>-254</v>
      </c>
      <c r="N60" s="156">
        <f t="shared" si="19"/>
        <v>-3.0317498209596564E-2</v>
      </c>
      <c r="O60" s="99">
        <f>'2.1.22 SIS'!AV60-'2.1.22 SIS'!C60</f>
        <v>45</v>
      </c>
      <c r="P60" s="100">
        <f>O60/'2.1.22 SIS'!AV60</f>
        <v>0.125</v>
      </c>
    </row>
    <row r="61" spans="1:17" ht="16.149999999999999" customHeight="1" x14ac:dyDescent="0.2">
      <c r="A61" s="101">
        <v>55</v>
      </c>
      <c r="B61" s="200" t="s">
        <v>149</v>
      </c>
      <c r="C61" s="157">
        <v>4917</v>
      </c>
      <c r="D61" s="157">
        <f>'22-23 Initial_Type1,1B,2,3,3B,4'!$K61</f>
        <v>5094</v>
      </c>
      <c r="E61" s="157">
        <f t="shared" si="14"/>
        <v>177</v>
      </c>
      <c r="F61" s="158">
        <f t="shared" si="15"/>
        <v>3.5997559487492371E-2</v>
      </c>
      <c r="G61" s="157">
        <v>0</v>
      </c>
      <c r="H61" s="157">
        <f>'22-23 Initial_Type1,1B,2,3,3B,4'!$M61</f>
        <v>0</v>
      </c>
      <c r="I61" s="157">
        <f t="shared" si="16"/>
        <v>0</v>
      </c>
      <c r="J61" s="158">
        <f t="shared" si="17"/>
        <v>0</v>
      </c>
      <c r="K61" s="157">
        <v>4917</v>
      </c>
      <c r="L61" s="157">
        <f>'22-23 Initial_Type1,1B,2,3,3B,4'!$N61</f>
        <v>5094</v>
      </c>
      <c r="M61" s="157">
        <f t="shared" si="18"/>
        <v>177</v>
      </c>
      <c r="N61" s="158">
        <f t="shared" si="19"/>
        <v>3.5997559487492371E-2</v>
      </c>
      <c r="O61" s="102">
        <f>'2.1.22 SIS'!AV61-'2.1.22 SIS'!C61</f>
        <v>279</v>
      </c>
      <c r="P61" s="103">
        <f>O61/'2.1.22 SIS'!AV61</f>
        <v>1.9206939281288724E-2</v>
      </c>
    </row>
    <row r="62" spans="1:17" ht="16.149999999999999" customHeight="1" x14ac:dyDescent="0.2">
      <c r="A62" s="93">
        <v>56</v>
      </c>
      <c r="B62" s="94" t="s">
        <v>150</v>
      </c>
      <c r="C62" s="153">
        <v>4012</v>
      </c>
      <c r="D62" s="153">
        <f>'22-23 Initial_Type1,1B,2,3,3B,4'!$K62</f>
        <v>3828</v>
      </c>
      <c r="E62" s="153">
        <f t="shared" si="14"/>
        <v>-184</v>
      </c>
      <c r="F62" s="154">
        <f t="shared" si="15"/>
        <v>-4.5862412761714856E-2</v>
      </c>
      <c r="G62" s="153">
        <v>964</v>
      </c>
      <c r="H62" s="153">
        <f>'22-23 Initial_Type1,1B,2,3,3B,4'!$M62</f>
        <v>877</v>
      </c>
      <c r="I62" s="153">
        <f t="shared" si="16"/>
        <v>-87</v>
      </c>
      <c r="J62" s="154">
        <f t="shared" si="17"/>
        <v>-9.0248962655601658E-2</v>
      </c>
      <c r="K62" s="153">
        <v>4976</v>
      </c>
      <c r="L62" s="153">
        <f>'22-23 Initial_Type1,1B,2,3,3B,4'!$N62</f>
        <v>4705</v>
      </c>
      <c r="M62" s="153">
        <f t="shared" si="18"/>
        <v>-271</v>
      </c>
      <c r="N62" s="154">
        <f t="shared" si="19"/>
        <v>-5.4461414790996782E-2</v>
      </c>
      <c r="O62" s="95">
        <f>'2.1.22 SIS'!AV62-'2.1.22 SIS'!C62</f>
        <v>1090</v>
      </c>
      <c r="P62" s="96">
        <f>O62/'2.1.22 SIS'!AV62</f>
        <v>0.37716262975778547</v>
      </c>
    </row>
    <row r="63" spans="1:17" ht="16.149999999999999" customHeight="1" x14ac:dyDescent="0.2">
      <c r="A63" s="97">
        <v>57</v>
      </c>
      <c r="B63" s="98" t="s">
        <v>151</v>
      </c>
      <c r="C63" s="155">
        <v>2898</v>
      </c>
      <c r="D63" s="155">
        <f>'22-23 Initial_Type1,1B,2,3,3B,4'!$K63</f>
        <v>2934</v>
      </c>
      <c r="E63" s="155">
        <f t="shared" si="14"/>
        <v>36</v>
      </c>
      <c r="F63" s="156">
        <f t="shared" si="15"/>
        <v>1.2422360248447204E-2</v>
      </c>
      <c r="G63" s="155">
        <v>0</v>
      </c>
      <c r="H63" s="155">
        <f>'22-23 Initial_Type1,1B,2,3,3B,4'!$M63</f>
        <v>0</v>
      </c>
      <c r="I63" s="155">
        <f t="shared" si="16"/>
        <v>0</v>
      </c>
      <c r="J63" s="156">
        <f t="shared" si="17"/>
        <v>0</v>
      </c>
      <c r="K63" s="155">
        <v>2898</v>
      </c>
      <c r="L63" s="155">
        <f>'22-23 Initial_Type1,1B,2,3,3B,4'!$N63</f>
        <v>2934</v>
      </c>
      <c r="M63" s="155">
        <f t="shared" si="18"/>
        <v>36</v>
      </c>
      <c r="N63" s="156">
        <f t="shared" si="19"/>
        <v>1.2422360248447204E-2</v>
      </c>
      <c r="O63" s="99">
        <f>'2.1.22 SIS'!AV63-'2.1.22 SIS'!C63</f>
        <v>193</v>
      </c>
      <c r="P63" s="100">
        <f>O63/'2.1.22 SIS'!AV63</f>
        <v>2.0978260869565217E-2</v>
      </c>
    </row>
    <row r="64" spans="1:17" ht="16.149999999999999" customHeight="1" x14ac:dyDescent="0.2">
      <c r="A64" s="97">
        <v>58</v>
      </c>
      <c r="B64" s="98" t="s">
        <v>152</v>
      </c>
      <c r="C64" s="155">
        <v>2595</v>
      </c>
      <c r="D64" s="155">
        <f>'22-23 Initial_Type1,1B,2,3,3B,4'!$K64</f>
        <v>2782</v>
      </c>
      <c r="E64" s="155">
        <f t="shared" si="14"/>
        <v>187</v>
      </c>
      <c r="F64" s="156">
        <f t="shared" si="15"/>
        <v>7.20616570327553E-2</v>
      </c>
      <c r="G64" s="155">
        <v>540</v>
      </c>
      <c r="H64" s="155">
        <f>'22-23 Initial_Type1,1B,2,3,3B,4'!$M64</f>
        <v>527</v>
      </c>
      <c r="I64" s="155">
        <f t="shared" si="16"/>
        <v>-13</v>
      </c>
      <c r="J64" s="156">
        <f t="shared" si="17"/>
        <v>-2.4074074074074074E-2</v>
      </c>
      <c r="K64" s="155">
        <v>3135</v>
      </c>
      <c r="L64" s="155">
        <f>'22-23 Initial_Type1,1B,2,3,3B,4'!$N64</f>
        <v>3309</v>
      </c>
      <c r="M64" s="155">
        <f t="shared" si="18"/>
        <v>174</v>
      </c>
      <c r="N64" s="156">
        <f t="shared" si="19"/>
        <v>5.5502392344497609E-2</v>
      </c>
      <c r="O64" s="99">
        <f>'2.1.22 SIS'!AV64-'2.1.22 SIS'!C64</f>
        <v>60</v>
      </c>
      <c r="P64" s="100">
        <f>O64/'2.1.22 SIS'!AV64</f>
        <v>8.0042689434364992E-3</v>
      </c>
    </row>
    <row r="65" spans="1:17" ht="16.149999999999999" customHeight="1" x14ac:dyDescent="0.2">
      <c r="A65" s="97">
        <v>59</v>
      </c>
      <c r="B65" s="98" t="s">
        <v>153</v>
      </c>
      <c r="C65" s="155">
        <v>1830</v>
      </c>
      <c r="D65" s="155">
        <f>'22-23 Initial_Type1,1B,2,3,3B,4'!$K65</f>
        <v>2018</v>
      </c>
      <c r="E65" s="155">
        <f t="shared" si="14"/>
        <v>188</v>
      </c>
      <c r="F65" s="156">
        <f t="shared" si="15"/>
        <v>0.10273224043715846</v>
      </c>
      <c r="G65" s="155">
        <v>236</v>
      </c>
      <c r="H65" s="155">
        <f>'22-23 Initial_Type1,1B,2,3,3B,4'!$M65</f>
        <v>243</v>
      </c>
      <c r="I65" s="155">
        <f t="shared" si="16"/>
        <v>7</v>
      </c>
      <c r="J65" s="156">
        <f t="shared" si="17"/>
        <v>2.9661016949152543E-2</v>
      </c>
      <c r="K65" s="155">
        <v>2066</v>
      </c>
      <c r="L65" s="155">
        <f>'22-23 Initial_Type1,1B,2,3,3B,4'!$N65</f>
        <v>2261</v>
      </c>
      <c r="M65" s="155">
        <f t="shared" si="18"/>
        <v>195</v>
      </c>
      <c r="N65" s="156">
        <f t="shared" si="19"/>
        <v>9.4385285575992253E-2</v>
      </c>
      <c r="O65" s="99">
        <f>'2.1.22 SIS'!AV65-'2.1.22 SIS'!C65</f>
        <v>71</v>
      </c>
      <c r="P65" s="100">
        <f>O65/'2.1.22 SIS'!AV65</f>
        <v>1.5067911714770798E-2</v>
      </c>
      <c r="Q65" s="1"/>
    </row>
    <row r="66" spans="1:17" ht="16.149999999999999" customHeight="1" x14ac:dyDescent="0.2">
      <c r="A66" s="101">
        <v>60</v>
      </c>
      <c r="B66" s="200" t="s">
        <v>154</v>
      </c>
      <c r="C66" s="157">
        <v>4040</v>
      </c>
      <c r="D66" s="157">
        <f>'22-23 Initial_Type1,1B,2,3,3B,4'!$K66</f>
        <v>4454</v>
      </c>
      <c r="E66" s="157">
        <f t="shared" si="14"/>
        <v>414</v>
      </c>
      <c r="F66" s="158">
        <f t="shared" si="15"/>
        <v>0.10247524752475247</v>
      </c>
      <c r="G66" s="157">
        <v>1274</v>
      </c>
      <c r="H66" s="157">
        <f>'22-23 Initial_Type1,1B,2,3,3B,4'!$M66</f>
        <v>1358</v>
      </c>
      <c r="I66" s="157">
        <f t="shared" si="16"/>
        <v>84</v>
      </c>
      <c r="J66" s="158">
        <f t="shared" si="17"/>
        <v>6.5934065934065936E-2</v>
      </c>
      <c r="K66" s="157">
        <v>5314</v>
      </c>
      <c r="L66" s="157">
        <f>'22-23 Initial_Type1,1B,2,3,3B,4'!$N66</f>
        <v>5812</v>
      </c>
      <c r="M66" s="157">
        <f t="shared" si="18"/>
        <v>498</v>
      </c>
      <c r="N66" s="158">
        <f t="shared" si="19"/>
        <v>9.3714715844937901E-2</v>
      </c>
      <c r="O66" s="102">
        <f>'2.1.22 SIS'!AV66-'2.1.22 SIS'!C66</f>
        <v>38</v>
      </c>
      <c r="P66" s="103">
        <f>O66/'2.1.22 SIS'!AV66</f>
        <v>7.137490608564989E-3</v>
      </c>
      <c r="Q66" s="1"/>
    </row>
    <row r="67" spans="1:17" ht="16.149999999999999" customHeight="1" x14ac:dyDescent="0.2">
      <c r="A67" s="93">
        <v>61</v>
      </c>
      <c r="B67" s="94" t="s">
        <v>155</v>
      </c>
      <c r="C67" s="153">
        <v>9933</v>
      </c>
      <c r="D67" s="153">
        <f>'22-23 Initial_Type1,1B,2,3,3B,4'!$K67</f>
        <v>10816</v>
      </c>
      <c r="E67" s="153">
        <f t="shared" si="14"/>
        <v>883</v>
      </c>
      <c r="F67" s="154">
        <f t="shared" si="15"/>
        <v>8.8895600523507506E-2</v>
      </c>
      <c r="G67" s="153">
        <v>1811</v>
      </c>
      <c r="H67" s="153">
        <f>'22-23 Initial_Type1,1B,2,3,3B,4'!$M67</f>
        <v>1726</v>
      </c>
      <c r="I67" s="153">
        <f t="shared" si="16"/>
        <v>-85</v>
      </c>
      <c r="J67" s="154">
        <f t="shared" si="17"/>
        <v>-4.6935394809497516E-2</v>
      </c>
      <c r="K67" s="153">
        <v>11744</v>
      </c>
      <c r="L67" s="153">
        <f>'22-23 Initial_Type1,1B,2,3,3B,4'!$N67</f>
        <v>12542</v>
      </c>
      <c r="M67" s="153">
        <f t="shared" si="18"/>
        <v>798</v>
      </c>
      <c r="N67" s="154">
        <f t="shared" si="19"/>
        <v>6.7949591280653948E-2</v>
      </c>
      <c r="O67" s="95">
        <f>'2.1.22 SIS'!AV67-'2.1.22 SIS'!C67</f>
        <v>116</v>
      </c>
      <c r="P67" s="96">
        <f>O67/'2.1.22 SIS'!AV67</f>
        <v>2.9109159347553325E-2</v>
      </c>
    </row>
    <row r="68" spans="1:17" ht="16.149999999999999" customHeight="1" x14ac:dyDescent="0.2">
      <c r="A68" s="97">
        <v>62</v>
      </c>
      <c r="B68" s="98" t="s">
        <v>156</v>
      </c>
      <c r="C68" s="155">
        <v>2903</v>
      </c>
      <c r="D68" s="155">
        <f>'22-23 Initial_Type1,1B,2,3,3B,4'!$K68</f>
        <v>3311</v>
      </c>
      <c r="E68" s="155">
        <f t="shared" si="14"/>
        <v>408</v>
      </c>
      <c r="F68" s="156">
        <f t="shared" si="15"/>
        <v>0.14054426455390975</v>
      </c>
      <c r="G68" s="155">
        <v>0</v>
      </c>
      <c r="H68" s="155">
        <f>'22-23 Initial_Type1,1B,2,3,3B,4'!$M68</f>
        <v>0</v>
      </c>
      <c r="I68" s="155">
        <f t="shared" si="16"/>
        <v>0</v>
      </c>
      <c r="J68" s="156">
        <f t="shared" si="17"/>
        <v>0</v>
      </c>
      <c r="K68" s="155">
        <v>2903</v>
      </c>
      <c r="L68" s="155">
        <f>'22-23 Initial_Type1,1B,2,3,3B,4'!$N68</f>
        <v>3311</v>
      </c>
      <c r="M68" s="155">
        <f t="shared" si="18"/>
        <v>408</v>
      </c>
      <c r="N68" s="156">
        <f t="shared" si="19"/>
        <v>0.14054426455390975</v>
      </c>
      <c r="O68" s="99">
        <f>'2.1.22 SIS'!AV68-'2.1.22 SIS'!C68</f>
        <v>15</v>
      </c>
      <c r="P68" s="100">
        <f>O68/'2.1.22 SIS'!AV68</f>
        <v>8.3986562150055993E-3</v>
      </c>
    </row>
    <row r="69" spans="1:17" ht="16.149999999999999" customHeight="1" x14ac:dyDescent="0.2">
      <c r="A69" s="97">
        <v>63</v>
      </c>
      <c r="B69" s="98" t="s">
        <v>157</v>
      </c>
      <c r="C69" s="155">
        <v>10825</v>
      </c>
      <c r="D69" s="155">
        <f>'22-23 Initial_Type1,1B,2,3,3B,4'!$K69</f>
        <v>10801</v>
      </c>
      <c r="E69" s="155">
        <f t="shared" ref="E69:E70" si="20">D69-C69</f>
        <v>-24</v>
      </c>
      <c r="F69" s="156">
        <f t="shared" ref="F69:F70" si="21">E69/C69</f>
        <v>-2.2170900692840647E-3</v>
      </c>
      <c r="G69" s="155">
        <v>1700</v>
      </c>
      <c r="H69" s="155">
        <f>'22-23 Initial_Type1,1B,2,3,3B,4'!$M69</f>
        <v>1673</v>
      </c>
      <c r="I69" s="155">
        <f t="shared" ref="I69:I70" si="22">H69-G69</f>
        <v>-27</v>
      </c>
      <c r="J69" s="156">
        <f t="shared" ref="J69:J70" si="23">IFERROR(I69/G69,0)</f>
        <v>-1.5882352941176469E-2</v>
      </c>
      <c r="K69" s="155">
        <v>12525</v>
      </c>
      <c r="L69" s="155">
        <f>'22-23 Initial_Type1,1B,2,3,3B,4'!$N69</f>
        <v>12474</v>
      </c>
      <c r="M69" s="155">
        <f t="shared" ref="M69:M70" si="24">L69-K69</f>
        <v>-51</v>
      </c>
      <c r="N69" s="156">
        <f t="shared" ref="N69:N70" si="25">M69/K69</f>
        <v>-4.0718562874251501E-3</v>
      </c>
      <c r="O69" s="99">
        <f>'2.1.22 SIS'!AV69-'2.1.22 SIS'!C69</f>
        <v>20</v>
      </c>
      <c r="P69" s="100">
        <f>O69/'2.1.22 SIS'!AV69</f>
        <v>9.6107640557424323E-3</v>
      </c>
    </row>
    <row r="70" spans="1:17" ht="16.149999999999999" customHeight="1" x14ac:dyDescent="0.2">
      <c r="A70" s="97">
        <v>64</v>
      </c>
      <c r="B70" s="98" t="s">
        <v>158</v>
      </c>
      <c r="C70" s="155">
        <v>3208</v>
      </c>
      <c r="D70" s="155">
        <f>'22-23 Initial_Type1,1B,2,3,3B,4'!$K70</f>
        <v>3453</v>
      </c>
      <c r="E70" s="155">
        <f t="shared" si="20"/>
        <v>245</v>
      </c>
      <c r="F70" s="156">
        <f t="shared" si="21"/>
        <v>7.6371571072319205E-2</v>
      </c>
      <c r="G70" s="155">
        <v>257</v>
      </c>
      <c r="H70" s="155">
        <f>'22-23 Initial_Type1,1B,2,3,3B,4'!$M70</f>
        <v>212</v>
      </c>
      <c r="I70" s="155">
        <f t="shared" si="22"/>
        <v>-45</v>
      </c>
      <c r="J70" s="156">
        <f t="shared" si="23"/>
        <v>-0.17509727626459143</v>
      </c>
      <c r="K70" s="155">
        <v>3465</v>
      </c>
      <c r="L70" s="155">
        <f>'22-23 Initial_Type1,1B,2,3,3B,4'!$N70</f>
        <v>3665</v>
      </c>
      <c r="M70" s="155">
        <f t="shared" si="24"/>
        <v>200</v>
      </c>
      <c r="N70" s="156">
        <f t="shared" si="25"/>
        <v>5.772005772005772E-2</v>
      </c>
      <c r="O70" s="99">
        <f>'2.1.22 SIS'!AV70-'2.1.22 SIS'!C70</f>
        <v>10</v>
      </c>
      <c r="P70" s="100">
        <f>O70/'2.1.22 SIS'!AV70</f>
        <v>5.268703898840885E-3</v>
      </c>
    </row>
    <row r="71" spans="1:17" ht="16.149999999999999" customHeight="1" x14ac:dyDescent="0.2">
      <c r="A71" s="101">
        <v>65</v>
      </c>
      <c r="B71" s="200" t="s">
        <v>173</v>
      </c>
      <c r="C71" s="157">
        <v>5430</v>
      </c>
      <c r="D71" s="157">
        <f>'22-23 Initial_Type1,1B,2,3,3B,4'!$K71</f>
        <v>5053</v>
      </c>
      <c r="E71" s="157">
        <f t="shared" ref="E71:E76" si="26">D71-C71</f>
        <v>-377</v>
      </c>
      <c r="F71" s="158">
        <f t="shared" ref="F71:F76" si="27">E71/C71</f>
        <v>-6.9429097605893192E-2</v>
      </c>
      <c r="G71" s="157">
        <v>348</v>
      </c>
      <c r="H71" s="157">
        <f>'22-23 Initial_Type1,1B,2,3,3B,4'!$M71</f>
        <v>344</v>
      </c>
      <c r="I71" s="157">
        <f t="shared" ref="I71:I76" si="28">H71-G71</f>
        <v>-4</v>
      </c>
      <c r="J71" s="158">
        <f t="shared" ref="J71:J76" si="29">IFERROR(I71/G71,0)</f>
        <v>-1.1494252873563218E-2</v>
      </c>
      <c r="K71" s="157">
        <v>5778</v>
      </c>
      <c r="L71" s="157">
        <f>'22-23 Initial_Type1,1B,2,3,3B,4'!$N71</f>
        <v>5397</v>
      </c>
      <c r="M71" s="157">
        <f t="shared" ref="M71:M76" si="30">L71-K71</f>
        <v>-381</v>
      </c>
      <c r="N71" s="158">
        <f t="shared" ref="N71:N76" si="31">M71/K71</f>
        <v>-6.5939771547248185E-2</v>
      </c>
      <c r="O71" s="102">
        <f>'2.1.22 SIS'!AV71-'2.1.22 SIS'!C71</f>
        <v>21</v>
      </c>
      <c r="P71" s="103">
        <f>O71/'2.1.22 SIS'!AV71</f>
        <v>2.6857654431512983E-3</v>
      </c>
    </row>
    <row r="72" spans="1:17" ht="16.149999999999999" customHeight="1" x14ac:dyDescent="0.2">
      <c r="A72" s="93">
        <v>66</v>
      </c>
      <c r="B72" s="94" t="s">
        <v>174</v>
      </c>
      <c r="C72" s="153">
        <v>5566</v>
      </c>
      <c r="D72" s="153">
        <f>'22-23 Initial_Type1,1B,2,3,3B,4'!$K72</f>
        <v>5609</v>
      </c>
      <c r="E72" s="153">
        <f t="shared" si="26"/>
        <v>43</v>
      </c>
      <c r="F72" s="154">
        <f t="shared" si="27"/>
        <v>7.7254761049227452E-3</v>
      </c>
      <c r="G72" s="153">
        <v>0</v>
      </c>
      <c r="H72" s="153">
        <f>'22-23 Initial_Type1,1B,2,3,3B,4'!$M72</f>
        <v>0</v>
      </c>
      <c r="I72" s="153">
        <f t="shared" si="28"/>
        <v>0</v>
      </c>
      <c r="J72" s="154">
        <f t="shared" si="29"/>
        <v>0</v>
      </c>
      <c r="K72" s="153">
        <v>5566</v>
      </c>
      <c r="L72" s="153">
        <f>'22-23 Initial_Type1,1B,2,3,3B,4'!$N72</f>
        <v>5609</v>
      </c>
      <c r="M72" s="153">
        <f t="shared" si="30"/>
        <v>43</v>
      </c>
      <c r="N72" s="154">
        <f t="shared" si="31"/>
        <v>7.7254761049227452E-3</v>
      </c>
      <c r="O72" s="95">
        <f>'2.1.22 SIS'!AV72-'2.1.22 SIS'!C72</f>
        <v>34</v>
      </c>
      <c r="P72" s="96">
        <f>O72/'2.1.22 SIS'!AV72</f>
        <v>1.8498367791077257E-2</v>
      </c>
    </row>
    <row r="73" spans="1:17" ht="16.149999999999999" customHeight="1" x14ac:dyDescent="0.2">
      <c r="A73" s="97">
        <v>67</v>
      </c>
      <c r="B73" s="98" t="s">
        <v>161</v>
      </c>
      <c r="C73" s="155">
        <v>4300</v>
      </c>
      <c r="D73" s="155">
        <f>'22-23 Initial_Type1,1B,2,3,3B,4'!$K73</f>
        <v>4355</v>
      </c>
      <c r="E73" s="155">
        <f t="shared" si="26"/>
        <v>55</v>
      </c>
      <c r="F73" s="156">
        <f t="shared" si="27"/>
        <v>1.2790697674418604E-2</v>
      </c>
      <c r="G73" s="155">
        <v>1151</v>
      </c>
      <c r="H73" s="155">
        <f>'22-23 Initial_Type1,1B,2,3,3B,4'!$M73</f>
        <v>0</v>
      </c>
      <c r="I73" s="155">
        <f t="shared" si="28"/>
        <v>-1151</v>
      </c>
      <c r="J73" s="156">
        <f t="shared" si="29"/>
        <v>-1</v>
      </c>
      <c r="K73" s="155">
        <v>5451</v>
      </c>
      <c r="L73" s="155">
        <f>'22-23 Initial_Type1,1B,2,3,3B,4'!$N73</f>
        <v>4355</v>
      </c>
      <c r="M73" s="155">
        <f t="shared" si="30"/>
        <v>-1096</v>
      </c>
      <c r="N73" s="156">
        <f t="shared" si="31"/>
        <v>-0.20106402494955053</v>
      </c>
      <c r="O73" s="99">
        <f>'2.1.22 SIS'!AV73-'2.1.22 SIS'!C73</f>
        <v>102</v>
      </c>
      <c r="P73" s="100">
        <f>O73/'2.1.22 SIS'!AV73</f>
        <v>1.8937987374675083E-2</v>
      </c>
    </row>
    <row r="74" spans="1:17" ht="16.149999999999999" customHeight="1" x14ac:dyDescent="0.2">
      <c r="A74" s="97">
        <v>68</v>
      </c>
      <c r="B74" s="98" t="s">
        <v>175</v>
      </c>
      <c r="C74" s="155">
        <v>4766</v>
      </c>
      <c r="D74" s="155">
        <f>'22-23 Initial_Type1,1B,2,3,3B,4'!$K74</f>
        <v>4275</v>
      </c>
      <c r="E74" s="155">
        <f t="shared" si="26"/>
        <v>-491</v>
      </c>
      <c r="F74" s="156">
        <f t="shared" si="27"/>
        <v>-0.10302140159462862</v>
      </c>
      <c r="G74" s="155">
        <v>0</v>
      </c>
      <c r="H74" s="155">
        <f>'22-23 Initial_Type1,1B,2,3,3B,4'!$M74</f>
        <v>0</v>
      </c>
      <c r="I74" s="155">
        <f t="shared" si="28"/>
        <v>0</v>
      </c>
      <c r="J74" s="156">
        <f t="shared" si="29"/>
        <v>0</v>
      </c>
      <c r="K74" s="155">
        <v>4766</v>
      </c>
      <c r="L74" s="155">
        <f>'22-23 Initial_Type1,1B,2,3,3B,4'!$N74</f>
        <v>4275</v>
      </c>
      <c r="M74" s="155">
        <f t="shared" si="30"/>
        <v>-491</v>
      </c>
      <c r="N74" s="156">
        <f t="shared" si="31"/>
        <v>-0.10302140159462862</v>
      </c>
      <c r="O74" s="99">
        <f>'2.1.22 SIS'!AV74-'2.1.22 SIS'!C74</f>
        <v>528</v>
      </c>
      <c r="P74" s="100">
        <f>O74/'2.1.22 SIS'!AV74</f>
        <v>0.35483870967741937</v>
      </c>
    </row>
    <row r="75" spans="1:17" ht="16.149999999999999" customHeight="1" x14ac:dyDescent="0.2">
      <c r="A75" s="101">
        <v>69</v>
      </c>
      <c r="B75" s="208" t="s">
        <v>163</v>
      </c>
      <c r="C75" s="159">
        <v>3214</v>
      </c>
      <c r="D75" s="159">
        <f>'22-23 Initial_Type1,1B,2,3,3B,4'!$K75</f>
        <v>3546</v>
      </c>
      <c r="E75" s="159">
        <f t="shared" si="26"/>
        <v>332</v>
      </c>
      <c r="F75" s="160">
        <f t="shared" si="27"/>
        <v>0.10329807093963908</v>
      </c>
      <c r="G75" s="159">
        <v>1380</v>
      </c>
      <c r="H75" s="159">
        <f>'22-23 Initial_Type1,1B,2,3,3B,4'!$M75</f>
        <v>1415</v>
      </c>
      <c r="I75" s="159">
        <f t="shared" si="28"/>
        <v>35</v>
      </c>
      <c r="J75" s="160">
        <f t="shared" si="29"/>
        <v>2.5362318840579712E-2</v>
      </c>
      <c r="K75" s="159">
        <v>4594</v>
      </c>
      <c r="L75" s="159">
        <f>'22-23 Initial_Type1,1B,2,3,3B,4'!$N75</f>
        <v>4961</v>
      </c>
      <c r="M75" s="159">
        <f t="shared" si="30"/>
        <v>367</v>
      </c>
      <c r="N75" s="160">
        <f t="shared" si="31"/>
        <v>7.9886808881149324E-2</v>
      </c>
      <c r="O75" s="104">
        <f>'2.1.22 SIS'!AV75-'2.1.22 SIS'!C75</f>
        <v>95</v>
      </c>
      <c r="P75" s="105">
        <f>O75/'2.1.22 SIS'!AV75</f>
        <v>1.9599752424179905E-2</v>
      </c>
    </row>
    <row r="76" spans="1:17" ht="16.149999999999999" customHeight="1" x14ac:dyDescent="0.2">
      <c r="A76" s="106"/>
      <c r="B76" s="106" t="s">
        <v>165</v>
      </c>
      <c r="C76" s="107">
        <v>5526</v>
      </c>
      <c r="D76" s="107">
        <f>'22-23 Initial_Type1,1B,2,3,3B,4'!$K76</f>
        <v>5771</v>
      </c>
      <c r="E76" s="107">
        <f t="shared" si="26"/>
        <v>245</v>
      </c>
      <c r="F76" s="108">
        <f t="shared" si="27"/>
        <v>4.4335866811436843E-2</v>
      </c>
      <c r="G76" s="107">
        <v>705</v>
      </c>
      <c r="H76" s="107">
        <f>'22-23 Initial_Type1,1B,2,3,3B,4'!$M76</f>
        <v>690</v>
      </c>
      <c r="I76" s="107">
        <f t="shared" si="28"/>
        <v>-15</v>
      </c>
      <c r="J76" s="108">
        <f t="shared" si="29"/>
        <v>-2.1276595744680851E-2</v>
      </c>
      <c r="K76" s="107">
        <v>6231</v>
      </c>
      <c r="L76" s="107">
        <f>'22-23 Initial_Type1,1B,2,3,3B,4'!$N76</f>
        <v>6461</v>
      </c>
      <c r="M76" s="107">
        <f t="shared" si="30"/>
        <v>230</v>
      </c>
      <c r="N76" s="108">
        <f t="shared" si="31"/>
        <v>3.6912213127908843E-2</v>
      </c>
      <c r="O76" s="109">
        <f>SUM(O7:O75)</f>
        <v>25219</v>
      </c>
      <c r="P76" s="110">
        <f>O76/'2.1.22 SIS'!AV76</f>
        <v>3.8592909763689398E-2</v>
      </c>
    </row>
    <row r="77" spans="1:17" x14ac:dyDescent="0.2">
      <c r="B77" s="42" t="s">
        <v>252</v>
      </c>
      <c r="C77" s="238" t="s">
        <v>265</v>
      </c>
      <c r="D77" s="213" t="s">
        <v>262</v>
      </c>
      <c r="G77" s="238" t="s">
        <v>265</v>
      </c>
      <c r="H77" s="213" t="s">
        <v>262</v>
      </c>
      <c r="K77" s="238" t="s">
        <v>265</v>
      </c>
      <c r="L77" s="213" t="s">
        <v>262</v>
      </c>
      <c r="O77" s="213" t="s">
        <v>273</v>
      </c>
      <c r="P77" s="213" t="s">
        <v>280</v>
      </c>
    </row>
    <row r="78" spans="1:17" x14ac:dyDescent="0.2">
      <c r="C78" s="213" t="s">
        <v>285</v>
      </c>
      <c r="D78" s="213" t="s">
        <v>263</v>
      </c>
      <c r="G78" s="213" t="s">
        <v>266</v>
      </c>
      <c r="H78" s="213" t="s">
        <v>264</v>
      </c>
      <c r="K78" s="213" t="s">
        <v>266</v>
      </c>
      <c r="L78" s="213" t="s">
        <v>269</v>
      </c>
      <c r="O78" s="213" t="s">
        <v>274</v>
      </c>
      <c r="P78" s="213" t="s">
        <v>279</v>
      </c>
    </row>
    <row r="79" spans="1:17" x14ac:dyDescent="0.2">
      <c r="C79" s="239" t="s">
        <v>283</v>
      </c>
      <c r="G79" s="213" t="s">
        <v>287</v>
      </c>
      <c r="K79" s="213" t="s">
        <v>287</v>
      </c>
      <c r="O79" s="213" t="s">
        <v>257</v>
      </c>
      <c r="P79" s="213" t="s">
        <v>278</v>
      </c>
    </row>
    <row r="80" spans="1:17" x14ac:dyDescent="0.2">
      <c r="C80" s="240" t="s">
        <v>284</v>
      </c>
      <c r="G80" s="239" t="s">
        <v>283</v>
      </c>
      <c r="K80" s="239" t="s">
        <v>283</v>
      </c>
      <c r="O80" s="213" t="s">
        <v>275</v>
      </c>
    </row>
    <row r="81" spans="1:16" x14ac:dyDescent="0.2">
      <c r="C81" s="213" t="s">
        <v>286</v>
      </c>
      <c r="G81" s="240" t="s">
        <v>284</v>
      </c>
      <c r="K81" s="240" t="s">
        <v>284</v>
      </c>
      <c r="O81" s="152" t="s">
        <v>271</v>
      </c>
    </row>
    <row r="82" spans="1:16" x14ac:dyDescent="0.2">
      <c r="G82" s="213" t="s">
        <v>288</v>
      </c>
      <c r="K82" s="213" t="s">
        <v>289</v>
      </c>
      <c r="O82" s="152" t="s">
        <v>277</v>
      </c>
    </row>
    <row r="83" spans="1:16" x14ac:dyDescent="0.2">
      <c r="A83" s="213" t="s">
        <v>281</v>
      </c>
      <c r="O83" s="152" t="s">
        <v>276</v>
      </c>
    </row>
    <row r="84" spans="1:16" x14ac:dyDescent="0.2">
      <c r="A84" s="213" t="s">
        <v>282</v>
      </c>
    </row>
    <row r="87" spans="1:16" x14ac:dyDescent="0.2">
      <c r="A87" s="213" t="s">
        <v>272</v>
      </c>
    </row>
    <row r="88" spans="1:16" x14ac:dyDescent="0.2">
      <c r="A88" t="s">
        <v>228</v>
      </c>
      <c r="B88" t="s">
        <v>165</v>
      </c>
      <c r="C88">
        <v>5184</v>
      </c>
      <c r="D88">
        <v>5534</v>
      </c>
      <c r="E88">
        <v>350</v>
      </c>
      <c r="F88">
        <v>6.7515432098765427E-2</v>
      </c>
      <c r="G88">
        <v>662</v>
      </c>
      <c r="H88">
        <v>701</v>
      </c>
      <c r="I88">
        <v>39</v>
      </c>
      <c r="J88">
        <v>5.8912386706948643E-2</v>
      </c>
      <c r="K88">
        <v>5846</v>
      </c>
      <c r="L88">
        <v>6235</v>
      </c>
      <c r="M88">
        <v>389</v>
      </c>
      <c r="N88">
        <v>6.6541224769072871E-2</v>
      </c>
      <c r="O88">
        <v>25574</v>
      </c>
      <c r="P88">
        <v>3.8937805176989332E-2</v>
      </c>
    </row>
    <row r="90" spans="1:16" x14ac:dyDescent="0.2">
      <c r="B90" s="213" t="s">
        <v>226</v>
      </c>
      <c r="C90" s="213" t="s">
        <v>225</v>
      </c>
      <c r="D90" s="213" t="s">
        <v>225</v>
      </c>
      <c r="E90" s="213" t="s">
        <v>225</v>
      </c>
      <c r="F90" s="213" t="s">
        <v>225</v>
      </c>
      <c r="G90" s="213" t="s">
        <v>225</v>
      </c>
      <c r="H90" s="213" t="s">
        <v>225</v>
      </c>
      <c r="I90" s="213" t="s">
        <v>225</v>
      </c>
      <c r="J90" s="213" t="s">
        <v>225</v>
      </c>
      <c r="K90" s="213" t="s">
        <v>225</v>
      </c>
      <c r="L90" s="213" t="s">
        <v>225</v>
      </c>
      <c r="M90" s="213" t="s">
        <v>225</v>
      </c>
      <c r="N90" s="213" t="s">
        <v>225</v>
      </c>
      <c r="O90" s="213" t="s">
        <v>225</v>
      </c>
      <c r="P90" s="213" t="s">
        <v>225</v>
      </c>
    </row>
    <row r="91" spans="1:16" x14ac:dyDescent="0.2">
      <c r="B91" t="s">
        <v>227</v>
      </c>
    </row>
  </sheetData>
  <sheetProtection algorithmName="SHA-512" hashValue="b98lWxrLewX1LyqunSGYssS4ZabGGLVQRYUJWY+Ev7itl1rSzpEhZjXcVROtmAjDKx+25SE4d4QAQXkKfqLwYA==" saltValue="Ilx5zgT08GbIYX2iJs0TCA==" spinCount="100000" sheet="1" objects="1" scenarios="1" selectLockedCells="1" selectUnlockedCells="1"/>
  <autoFilter ref="A6:S76"/>
  <mergeCells count="4">
    <mergeCell ref="C1:F1"/>
    <mergeCell ref="K1:N1"/>
    <mergeCell ref="A2:B2"/>
    <mergeCell ref="G1:J1"/>
  </mergeCells>
  <printOptions horizontalCentered="1"/>
  <pageMargins left="0.25" right="0.25" top="1.1000000000000001" bottom="0.35" header="0.5" footer="0.25"/>
  <pageSetup paperSize="5" scale="65" fitToWidth="0" fitToHeight="0" orientation="portrait" r:id="rId1"/>
  <headerFooter alignWithMargins="0">
    <oddHeader>&amp;C&amp;18Charter School Per Pupil Funding
Comparison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N81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40625" defaultRowHeight="12.75" x14ac:dyDescent="0.2"/>
  <cols>
    <col min="1" max="1" width="5.5703125" customWidth="1"/>
    <col min="2" max="2" width="20.85546875" customWidth="1"/>
    <col min="3" max="3" width="14" customWidth="1"/>
    <col min="4" max="4" width="14.5703125" customWidth="1"/>
    <col min="5" max="9" width="14" customWidth="1"/>
    <col min="10" max="10" width="14.42578125" customWidth="1"/>
    <col min="11" max="11" width="24" customWidth="1"/>
    <col min="12" max="13" width="21.28515625" customWidth="1"/>
    <col min="14" max="14" width="22.85546875" customWidth="1"/>
  </cols>
  <sheetData>
    <row r="1" spans="1:14" ht="27" customHeight="1" thickBot="1" x14ac:dyDescent="0.25">
      <c r="A1" s="260" t="s">
        <v>0</v>
      </c>
      <c r="B1" s="261"/>
      <c r="C1" s="257" t="s">
        <v>237</v>
      </c>
      <c r="D1" s="258"/>
      <c r="E1" s="258"/>
      <c r="F1" s="258"/>
      <c r="G1" s="258"/>
      <c r="H1" s="258"/>
      <c r="I1" s="258"/>
      <c r="J1" s="259"/>
      <c r="K1" s="33" t="s">
        <v>7</v>
      </c>
      <c r="L1" s="254" t="s">
        <v>8</v>
      </c>
      <c r="M1" s="255"/>
      <c r="N1" s="256"/>
    </row>
    <row r="2" spans="1:14" ht="115.9" customHeight="1" x14ac:dyDescent="0.2">
      <c r="A2" s="262"/>
      <c r="B2" s="263"/>
      <c r="C2" s="226" t="s">
        <v>167</v>
      </c>
      <c r="D2" s="226" t="s">
        <v>202</v>
      </c>
      <c r="E2" s="226" t="s">
        <v>168</v>
      </c>
      <c r="F2" s="227" t="s">
        <v>169</v>
      </c>
      <c r="G2" s="226" t="s">
        <v>170</v>
      </c>
      <c r="H2" s="226" t="s">
        <v>166</v>
      </c>
      <c r="I2" s="226" t="s">
        <v>171</v>
      </c>
      <c r="J2" s="227" t="s">
        <v>221</v>
      </c>
      <c r="K2" s="220" t="s">
        <v>239</v>
      </c>
      <c r="L2" s="221" t="s">
        <v>240</v>
      </c>
      <c r="M2" s="70" t="s">
        <v>233</v>
      </c>
      <c r="N2" s="219" t="s">
        <v>241</v>
      </c>
    </row>
    <row r="3" spans="1:14" ht="14.45" customHeight="1" x14ac:dyDescent="0.2">
      <c r="A3" s="252"/>
      <c r="B3" s="253"/>
      <c r="C3" s="37">
        <v>1</v>
      </c>
      <c r="D3" s="37">
        <v>2</v>
      </c>
      <c r="E3" s="37">
        <v>3</v>
      </c>
      <c r="F3" s="37">
        <v>4</v>
      </c>
      <c r="G3" s="37">
        <v>5</v>
      </c>
      <c r="H3" s="37">
        <v>6</v>
      </c>
      <c r="I3" s="37">
        <v>7</v>
      </c>
      <c r="J3" s="37">
        <v>8</v>
      </c>
      <c r="K3" s="111">
        <v>9</v>
      </c>
      <c r="L3" s="112">
        <v>10</v>
      </c>
      <c r="M3" s="37">
        <v>11</v>
      </c>
      <c r="N3" s="37">
        <v>12</v>
      </c>
    </row>
    <row r="4" spans="1:14" ht="14.45" hidden="1" customHeight="1" x14ac:dyDescent="0.2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</row>
    <row r="5" spans="1:14" ht="14.45" hidden="1" customHeight="1" x14ac:dyDescent="0.2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</row>
    <row r="6" spans="1:14" ht="14.45" hidden="1" customHeight="1" x14ac:dyDescent="0.2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1:14" ht="16.149999999999999" customHeight="1" x14ac:dyDescent="0.2">
      <c r="A7" s="93" t="s">
        <v>10</v>
      </c>
      <c r="B7" s="93" t="s">
        <v>164</v>
      </c>
      <c r="C7" s="153">
        <v>3054.4751003523284</v>
      </c>
      <c r="D7" s="153">
        <v>671.98452207751234</v>
      </c>
      <c r="E7" s="153">
        <v>183.26850602113973</v>
      </c>
      <c r="F7" s="153">
        <v>4581.7126505284932</v>
      </c>
      <c r="G7" s="153">
        <v>1832.6850602113973</v>
      </c>
      <c r="H7" s="153">
        <v>1056</v>
      </c>
      <c r="I7" s="153">
        <v>777.48</v>
      </c>
      <c r="J7" s="153">
        <v>172.67658600392414</v>
      </c>
      <c r="K7" s="161">
        <v>3090</v>
      </c>
      <c r="L7" s="162">
        <v>3090</v>
      </c>
      <c r="M7" s="153">
        <v>0</v>
      </c>
      <c r="N7" s="153">
        <v>3090</v>
      </c>
    </row>
    <row r="8" spans="1:14" ht="16.149999999999999" customHeight="1" x14ac:dyDescent="0.2">
      <c r="A8" s="97" t="s">
        <v>11</v>
      </c>
      <c r="B8" s="97" t="s">
        <v>100</v>
      </c>
      <c r="C8" s="155">
        <v>3368.7053261176575</v>
      </c>
      <c r="D8" s="155">
        <v>741.11517174588448</v>
      </c>
      <c r="E8" s="155">
        <v>202.12231956705944</v>
      </c>
      <c r="F8" s="155">
        <v>5053.0579891764864</v>
      </c>
      <c r="G8" s="155">
        <v>2021.2231956705944</v>
      </c>
      <c r="H8" s="155">
        <v>1439</v>
      </c>
      <c r="I8" s="155">
        <v>842.32</v>
      </c>
      <c r="J8" s="155">
        <v>172.67643979057593</v>
      </c>
      <c r="K8" s="163">
        <v>3285</v>
      </c>
      <c r="L8" s="164">
        <v>3285</v>
      </c>
      <c r="M8" s="155">
        <v>570</v>
      </c>
      <c r="N8" s="155">
        <v>3855</v>
      </c>
    </row>
    <row r="9" spans="1:14" ht="16.149999999999999" customHeight="1" x14ac:dyDescent="0.2">
      <c r="A9" s="97" t="s">
        <v>12</v>
      </c>
      <c r="B9" s="97" t="s">
        <v>101</v>
      </c>
      <c r="C9" s="155">
        <v>2573.8573016850469</v>
      </c>
      <c r="D9" s="155">
        <v>566.24860637071026</v>
      </c>
      <c r="E9" s="155">
        <v>154.43143810110277</v>
      </c>
      <c r="F9" s="155">
        <v>3860.7859525275703</v>
      </c>
      <c r="G9" s="155">
        <v>1544.3143810110278</v>
      </c>
      <c r="H9" s="155">
        <v>691</v>
      </c>
      <c r="I9" s="155">
        <v>596.84</v>
      </c>
      <c r="J9" s="155">
        <v>172.67653612134717</v>
      </c>
      <c r="K9" s="163">
        <v>6489</v>
      </c>
      <c r="L9" s="164">
        <v>6489</v>
      </c>
      <c r="M9" s="155">
        <v>974</v>
      </c>
      <c r="N9" s="155">
        <v>7463</v>
      </c>
    </row>
    <row r="10" spans="1:14" ht="16.149999999999999" customHeight="1" x14ac:dyDescent="0.2">
      <c r="A10" s="97" t="s">
        <v>13</v>
      </c>
      <c r="B10" s="97" t="s">
        <v>102</v>
      </c>
      <c r="C10" s="155">
        <v>3036.14996011627</v>
      </c>
      <c r="D10" s="155">
        <v>667.95299122557947</v>
      </c>
      <c r="E10" s="155">
        <v>182.16899760697621</v>
      </c>
      <c r="F10" s="155">
        <v>4554.2249401744057</v>
      </c>
      <c r="G10" s="155">
        <v>1821.689976069762</v>
      </c>
      <c r="H10" s="155">
        <v>1239</v>
      </c>
      <c r="I10" s="155">
        <v>585.76</v>
      </c>
      <c r="J10" s="155">
        <v>172.67641875220303</v>
      </c>
      <c r="K10" s="163">
        <v>4809</v>
      </c>
      <c r="L10" s="164">
        <v>4809</v>
      </c>
      <c r="M10" s="155">
        <v>0</v>
      </c>
      <c r="N10" s="155">
        <v>4809</v>
      </c>
    </row>
    <row r="11" spans="1:14" ht="16.149999999999999" customHeight="1" x14ac:dyDescent="0.2">
      <c r="A11" s="101" t="s">
        <v>14</v>
      </c>
      <c r="B11" s="101" t="s">
        <v>103</v>
      </c>
      <c r="C11" s="157">
        <v>3224.0693982036246</v>
      </c>
      <c r="D11" s="157">
        <v>709.29526760479746</v>
      </c>
      <c r="E11" s="157">
        <v>193.44416389221746</v>
      </c>
      <c r="F11" s="157">
        <v>4836.1040973054369</v>
      </c>
      <c r="G11" s="157">
        <v>1934.4416389221744</v>
      </c>
      <c r="H11" s="157">
        <v>1078</v>
      </c>
      <c r="I11" s="157">
        <v>555.91</v>
      </c>
      <c r="J11" s="157">
        <v>172.67664905069486</v>
      </c>
      <c r="K11" s="165">
        <v>2811</v>
      </c>
      <c r="L11" s="166">
        <v>2811</v>
      </c>
      <c r="M11" s="157">
        <v>0</v>
      </c>
      <c r="N11" s="157">
        <v>2811</v>
      </c>
    </row>
    <row r="12" spans="1:14" ht="16.149999999999999" customHeight="1" x14ac:dyDescent="0.2">
      <c r="A12" s="93" t="s">
        <v>15</v>
      </c>
      <c r="B12" s="93" t="s">
        <v>104</v>
      </c>
      <c r="C12" s="153">
        <v>2915.4362048997305</v>
      </c>
      <c r="D12" s="153">
        <v>641.39596507794056</v>
      </c>
      <c r="E12" s="153">
        <v>174.92617229398383</v>
      </c>
      <c r="F12" s="153">
        <v>4373.154307349595</v>
      </c>
      <c r="G12" s="153">
        <v>1749.2617229398379</v>
      </c>
      <c r="H12" s="153">
        <v>1049</v>
      </c>
      <c r="I12" s="153">
        <v>545.4799999999999</v>
      </c>
      <c r="J12" s="153">
        <v>172.67649186256781</v>
      </c>
      <c r="K12" s="161">
        <v>4524</v>
      </c>
      <c r="L12" s="162">
        <v>4524</v>
      </c>
      <c r="M12" s="153">
        <v>876</v>
      </c>
      <c r="N12" s="153">
        <v>5400</v>
      </c>
    </row>
    <row r="13" spans="1:14" ht="16.149999999999999" customHeight="1" x14ac:dyDescent="0.2">
      <c r="A13" s="97" t="s">
        <v>16</v>
      </c>
      <c r="B13" s="97" t="s">
        <v>105</v>
      </c>
      <c r="C13" s="155">
        <v>1988.742449480771</v>
      </c>
      <c r="D13" s="155">
        <v>437.52333888576976</v>
      </c>
      <c r="E13" s="155">
        <v>119.32454696884628</v>
      </c>
      <c r="F13" s="155">
        <v>2983.113674221157</v>
      </c>
      <c r="G13" s="155">
        <v>1193.2454696884627</v>
      </c>
      <c r="H13" s="155">
        <v>287</v>
      </c>
      <c r="I13" s="155">
        <v>756.91999999999985</v>
      </c>
      <c r="J13" s="155">
        <v>172.6764705882353</v>
      </c>
      <c r="K13" s="163">
        <v>14349</v>
      </c>
      <c r="L13" s="164">
        <v>14349</v>
      </c>
      <c r="M13" s="155">
        <v>1218</v>
      </c>
      <c r="N13" s="155">
        <v>15567</v>
      </c>
    </row>
    <row r="14" spans="1:14" ht="16.149999999999999" customHeight="1" x14ac:dyDescent="0.2">
      <c r="A14" s="97" t="s">
        <v>17</v>
      </c>
      <c r="B14" s="97" t="s">
        <v>106</v>
      </c>
      <c r="C14" s="155">
        <v>2908.8363448141458</v>
      </c>
      <c r="D14" s="155">
        <v>639.94399585911219</v>
      </c>
      <c r="E14" s="155">
        <v>174.53018068884876</v>
      </c>
      <c r="F14" s="155">
        <v>4363.2545172212194</v>
      </c>
      <c r="G14" s="155">
        <v>1745.3018068884874</v>
      </c>
      <c r="H14" s="155">
        <v>1003</v>
      </c>
      <c r="I14" s="155">
        <v>725.76</v>
      </c>
      <c r="J14" s="155">
        <v>172.67655745899032</v>
      </c>
      <c r="K14" s="163">
        <v>4848</v>
      </c>
      <c r="L14" s="164">
        <v>4848</v>
      </c>
      <c r="M14" s="155">
        <v>593</v>
      </c>
      <c r="N14" s="155">
        <v>5441</v>
      </c>
    </row>
    <row r="15" spans="1:14" ht="16.149999999999999" customHeight="1" x14ac:dyDescent="0.2">
      <c r="A15" s="97" t="s">
        <v>18</v>
      </c>
      <c r="B15" s="97" t="s">
        <v>96</v>
      </c>
      <c r="C15" s="155">
        <v>2677.7705947167083</v>
      </c>
      <c r="D15" s="155">
        <v>589.10953083767583</v>
      </c>
      <c r="E15" s="155">
        <v>160.6662356830025</v>
      </c>
      <c r="F15" s="155">
        <v>4016.6558920750626</v>
      </c>
      <c r="G15" s="155">
        <v>1606.6623568300249</v>
      </c>
      <c r="H15" s="155">
        <v>814</v>
      </c>
      <c r="I15" s="155">
        <v>744.76</v>
      </c>
      <c r="J15" s="155">
        <v>172.67656258886424</v>
      </c>
      <c r="K15" s="163">
        <v>5848</v>
      </c>
      <c r="L15" s="164">
        <v>5848</v>
      </c>
      <c r="M15" s="155">
        <v>886</v>
      </c>
      <c r="N15" s="155">
        <v>6734</v>
      </c>
    </row>
    <row r="16" spans="1:14" ht="16.149999999999999" customHeight="1" x14ac:dyDescent="0.2">
      <c r="A16" s="101" t="s">
        <v>19</v>
      </c>
      <c r="B16" s="101" t="s">
        <v>107</v>
      </c>
      <c r="C16" s="157">
        <v>2079.3482708609254</v>
      </c>
      <c r="D16" s="157">
        <v>457.45661958940366</v>
      </c>
      <c r="E16" s="157">
        <v>124.76089625165552</v>
      </c>
      <c r="F16" s="157">
        <v>3119.0224062913881</v>
      </c>
      <c r="G16" s="157">
        <v>1247.608962516555</v>
      </c>
      <c r="H16" s="157">
        <v>333</v>
      </c>
      <c r="I16" s="157">
        <v>608.04000000000008</v>
      </c>
      <c r="J16" s="157">
        <v>172.67655909515409</v>
      </c>
      <c r="K16" s="165">
        <v>7768</v>
      </c>
      <c r="L16" s="166">
        <v>7768</v>
      </c>
      <c r="M16" s="157">
        <v>807</v>
      </c>
      <c r="N16" s="157">
        <v>8575</v>
      </c>
    </row>
    <row r="17" spans="1:14" ht="16.149999999999999" customHeight="1" x14ac:dyDescent="0.2">
      <c r="A17" s="93" t="s">
        <v>20</v>
      </c>
      <c r="B17" s="93" t="s">
        <v>108</v>
      </c>
      <c r="C17" s="153">
        <v>3297.275014864555</v>
      </c>
      <c r="D17" s="153">
        <v>725.40050327020208</v>
      </c>
      <c r="E17" s="153">
        <v>197.8365008918733</v>
      </c>
      <c r="F17" s="153">
        <v>4945.9125222968323</v>
      </c>
      <c r="G17" s="153">
        <v>1978.3650089187329</v>
      </c>
      <c r="H17" s="153">
        <v>1578</v>
      </c>
      <c r="I17" s="153">
        <v>706.55</v>
      </c>
      <c r="J17" s="153">
        <v>172.67622950819671</v>
      </c>
      <c r="K17" s="161">
        <v>3583</v>
      </c>
      <c r="L17" s="162">
        <v>3583</v>
      </c>
      <c r="M17" s="153">
        <v>658</v>
      </c>
      <c r="N17" s="153">
        <v>4241</v>
      </c>
    </row>
    <row r="18" spans="1:14" ht="16.149999999999999" customHeight="1" x14ac:dyDescent="0.2">
      <c r="A18" s="97" t="s">
        <v>21</v>
      </c>
      <c r="B18" s="97" t="s">
        <v>109</v>
      </c>
      <c r="C18" s="155">
        <v>1003.7499133758508</v>
      </c>
      <c r="D18" s="155">
        <v>220.82498094268715</v>
      </c>
      <c r="E18" s="155">
        <v>60.224994802551052</v>
      </c>
      <c r="F18" s="155">
        <v>1505.6248700637761</v>
      </c>
      <c r="G18" s="155">
        <v>602.24994802551055</v>
      </c>
      <c r="H18" s="155">
        <v>0</v>
      </c>
      <c r="I18" s="155">
        <v>1063.31</v>
      </c>
      <c r="J18" s="155">
        <v>172.67619926199262</v>
      </c>
      <c r="K18" s="163">
        <v>14658</v>
      </c>
      <c r="L18" s="164">
        <v>14658</v>
      </c>
      <c r="M18" s="155">
        <v>1133</v>
      </c>
      <c r="N18" s="155">
        <v>15791</v>
      </c>
    </row>
    <row r="19" spans="1:14" ht="16.149999999999999" customHeight="1" x14ac:dyDescent="0.2">
      <c r="A19" s="97" t="s">
        <v>22</v>
      </c>
      <c r="B19" s="97" t="s">
        <v>110</v>
      </c>
      <c r="C19" s="155">
        <v>3247.2488466008831</v>
      </c>
      <c r="D19" s="155">
        <v>714.3947462521943</v>
      </c>
      <c r="E19" s="155">
        <v>194.83493079605296</v>
      </c>
      <c r="F19" s="155">
        <v>4870.8732699013244</v>
      </c>
      <c r="G19" s="155">
        <v>1948.3493079605296</v>
      </c>
      <c r="H19" s="155">
        <v>1473</v>
      </c>
      <c r="I19" s="155">
        <v>749.43000000000006</v>
      </c>
      <c r="J19" s="155">
        <v>172.67695099818511</v>
      </c>
      <c r="K19" s="163">
        <v>3812</v>
      </c>
      <c r="L19" s="164">
        <v>3812</v>
      </c>
      <c r="M19" s="155">
        <v>45</v>
      </c>
      <c r="N19" s="155">
        <v>3857</v>
      </c>
    </row>
    <row r="20" spans="1:14" ht="16.149999999999999" customHeight="1" x14ac:dyDescent="0.2">
      <c r="A20" s="97" t="s">
        <v>23</v>
      </c>
      <c r="B20" s="97" t="s">
        <v>111</v>
      </c>
      <c r="C20" s="155">
        <v>3118.9784409436975</v>
      </c>
      <c r="D20" s="155">
        <v>686.17525700761348</v>
      </c>
      <c r="E20" s="155">
        <v>187.13870645662183</v>
      </c>
      <c r="F20" s="155">
        <v>4678.467661415546</v>
      </c>
      <c r="G20" s="155">
        <v>1871.3870645662184</v>
      </c>
      <c r="H20" s="155">
        <v>1472</v>
      </c>
      <c r="I20" s="155">
        <v>809.9799999999999</v>
      </c>
      <c r="J20" s="155">
        <v>172.67655613728911</v>
      </c>
      <c r="K20" s="163">
        <v>3995</v>
      </c>
      <c r="L20" s="164">
        <v>3995</v>
      </c>
      <c r="M20" s="155">
        <v>216</v>
      </c>
      <c r="N20" s="155">
        <v>4211</v>
      </c>
    </row>
    <row r="21" spans="1:14" ht="16.149999999999999" customHeight="1" x14ac:dyDescent="0.2">
      <c r="A21" s="101" t="s">
        <v>24</v>
      </c>
      <c r="B21" s="101" t="s">
        <v>112</v>
      </c>
      <c r="C21" s="157">
        <v>3203.4394197551815</v>
      </c>
      <c r="D21" s="157">
        <v>704.75667234614002</v>
      </c>
      <c r="E21" s="157">
        <v>192.20636518531089</v>
      </c>
      <c r="F21" s="157">
        <v>4805.1591296327724</v>
      </c>
      <c r="G21" s="157">
        <v>1922.0636518531087</v>
      </c>
      <c r="H21" s="157">
        <v>1364</v>
      </c>
      <c r="I21" s="157">
        <v>553.79999999999995</v>
      </c>
      <c r="J21" s="157">
        <v>100</v>
      </c>
      <c r="K21" s="165">
        <v>3655</v>
      </c>
      <c r="L21" s="166">
        <v>3655</v>
      </c>
      <c r="M21" s="157">
        <v>0</v>
      </c>
      <c r="N21" s="157">
        <v>3655</v>
      </c>
    </row>
    <row r="22" spans="1:14" ht="16.149999999999999" customHeight="1" x14ac:dyDescent="0.2">
      <c r="A22" s="93" t="s">
        <v>25</v>
      </c>
      <c r="B22" s="93" t="s">
        <v>113</v>
      </c>
      <c r="C22" s="153">
        <v>1595.7174953623019</v>
      </c>
      <c r="D22" s="153">
        <v>351.05784897970636</v>
      </c>
      <c r="E22" s="153">
        <v>95.743049721738103</v>
      </c>
      <c r="F22" s="153">
        <v>2393.5762430434529</v>
      </c>
      <c r="G22" s="153">
        <v>957.43049721738112</v>
      </c>
      <c r="H22" s="153">
        <v>0</v>
      </c>
      <c r="I22" s="153">
        <v>686.73</v>
      </c>
      <c r="J22" s="153">
        <v>172.6765273311897</v>
      </c>
      <c r="K22" s="161">
        <v>11337</v>
      </c>
      <c r="L22" s="162">
        <v>11337</v>
      </c>
      <c r="M22" s="153">
        <v>2648</v>
      </c>
      <c r="N22" s="153">
        <v>13985</v>
      </c>
    </row>
    <row r="23" spans="1:14" ht="16.149999999999999" customHeight="1" x14ac:dyDescent="0.2">
      <c r="A23" s="97" t="s">
        <v>26</v>
      </c>
      <c r="B23" s="97" t="s">
        <v>97</v>
      </c>
      <c r="C23" s="155">
        <v>2064.1606348533278</v>
      </c>
      <c r="D23" s="155">
        <v>454.1153396677322</v>
      </c>
      <c r="E23" s="155">
        <v>123.84963809119967</v>
      </c>
      <c r="F23" s="155">
        <v>3096.2409522799917</v>
      </c>
      <c r="G23" s="155">
        <v>1238.4963809119968</v>
      </c>
      <c r="H23" s="155">
        <v>313</v>
      </c>
      <c r="I23" s="155">
        <v>801.48</v>
      </c>
      <c r="J23" s="155">
        <v>402.04821849561853</v>
      </c>
      <c r="K23" s="163">
        <v>7467</v>
      </c>
      <c r="L23" s="164">
        <v>7467</v>
      </c>
      <c r="M23" s="155">
        <v>1046</v>
      </c>
      <c r="N23" s="155">
        <v>8513</v>
      </c>
    </row>
    <row r="24" spans="1:14" ht="16.149999999999999" customHeight="1" x14ac:dyDescent="0.2">
      <c r="A24" s="97" t="s">
        <v>27</v>
      </c>
      <c r="B24" s="97" t="s">
        <v>114</v>
      </c>
      <c r="C24" s="155">
        <v>3046.7793090345476</v>
      </c>
      <c r="D24" s="155">
        <v>670.29144798760046</v>
      </c>
      <c r="E24" s="155">
        <v>182.80675854207286</v>
      </c>
      <c r="F24" s="155">
        <v>4570.1689635518214</v>
      </c>
      <c r="G24" s="155">
        <v>0</v>
      </c>
      <c r="H24" s="155">
        <v>1286</v>
      </c>
      <c r="I24" s="155">
        <v>845.94999999999993</v>
      </c>
      <c r="J24" s="155">
        <v>172.67708333333334</v>
      </c>
      <c r="K24" s="163">
        <v>3925</v>
      </c>
      <c r="L24" s="164">
        <v>3925</v>
      </c>
      <c r="M24" s="155">
        <v>0</v>
      </c>
      <c r="N24" s="155">
        <v>3925</v>
      </c>
    </row>
    <row r="25" spans="1:14" ht="16.149999999999999" customHeight="1" x14ac:dyDescent="0.2">
      <c r="A25" s="97" t="s">
        <v>28</v>
      </c>
      <c r="B25" s="97" t="s">
        <v>115</v>
      </c>
      <c r="C25" s="155">
        <v>2518.9601168595982</v>
      </c>
      <c r="D25" s="155">
        <v>554.17122570911147</v>
      </c>
      <c r="E25" s="155">
        <v>151.13760701157588</v>
      </c>
      <c r="F25" s="155">
        <v>3778.4401752893968</v>
      </c>
      <c r="G25" s="155">
        <v>1511.3760701157587</v>
      </c>
      <c r="H25" s="155">
        <v>775</v>
      </c>
      <c r="I25" s="155">
        <v>905.43</v>
      </c>
      <c r="J25" s="155">
        <v>172.6764705882353</v>
      </c>
      <c r="K25" s="163">
        <v>5642</v>
      </c>
      <c r="L25" s="164">
        <v>5642</v>
      </c>
      <c r="M25" s="155">
        <v>0</v>
      </c>
      <c r="N25" s="155">
        <v>5642</v>
      </c>
    </row>
    <row r="26" spans="1:14" ht="16.149999999999999" customHeight="1" x14ac:dyDescent="0.2">
      <c r="A26" s="101" t="s">
        <v>29</v>
      </c>
      <c r="B26" s="101" t="s">
        <v>116</v>
      </c>
      <c r="C26" s="157">
        <v>3241.0105327565284</v>
      </c>
      <c r="D26" s="157">
        <v>713.02231720643624</v>
      </c>
      <c r="E26" s="157">
        <v>194.46063196539166</v>
      </c>
      <c r="F26" s="157">
        <v>4861.5157991347924</v>
      </c>
      <c r="G26" s="157">
        <v>1944.6063196539167</v>
      </c>
      <c r="H26" s="157">
        <v>1363</v>
      </c>
      <c r="I26" s="157">
        <v>586.16999999999996</v>
      </c>
      <c r="J26" s="157">
        <v>100</v>
      </c>
      <c r="K26" s="165">
        <v>2971</v>
      </c>
      <c r="L26" s="166">
        <v>2971</v>
      </c>
      <c r="M26" s="157">
        <v>112</v>
      </c>
      <c r="N26" s="157">
        <v>3083</v>
      </c>
    </row>
    <row r="27" spans="1:14" ht="16.149999999999999" customHeight="1" x14ac:dyDescent="0.2">
      <c r="A27" s="93" t="s">
        <v>30</v>
      </c>
      <c r="B27" s="93" t="s">
        <v>117</v>
      </c>
      <c r="C27" s="153">
        <v>3223.724004376882</v>
      </c>
      <c r="D27" s="153">
        <v>709.21928096291401</v>
      </c>
      <c r="E27" s="153">
        <v>193.42344026261287</v>
      </c>
      <c r="F27" s="153">
        <v>4835.5860065653224</v>
      </c>
      <c r="G27" s="153">
        <v>1934.2344026261287</v>
      </c>
      <c r="H27" s="153">
        <v>1324</v>
      </c>
      <c r="I27" s="153">
        <v>610.35</v>
      </c>
      <c r="J27" s="153">
        <v>172.67648141332353</v>
      </c>
      <c r="K27" s="161">
        <v>2310</v>
      </c>
      <c r="L27" s="162">
        <v>2310</v>
      </c>
      <c r="M27" s="153">
        <v>1025</v>
      </c>
      <c r="N27" s="153">
        <v>3335</v>
      </c>
    </row>
    <row r="28" spans="1:14" ht="16.149999999999999" customHeight="1" x14ac:dyDescent="0.2">
      <c r="A28" s="97" t="s">
        <v>31</v>
      </c>
      <c r="B28" s="97" t="s">
        <v>118</v>
      </c>
      <c r="C28" s="155">
        <v>3529.1178827249405</v>
      </c>
      <c r="D28" s="155">
        <v>776.40593419948686</v>
      </c>
      <c r="E28" s="155">
        <v>211.74707296349644</v>
      </c>
      <c r="F28" s="155">
        <v>5293.6768240874108</v>
      </c>
      <c r="G28" s="155">
        <v>2117.4707296349643</v>
      </c>
      <c r="H28" s="155">
        <v>1449</v>
      </c>
      <c r="I28" s="155">
        <v>496.36</v>
      </c>
      <c r="J28" s="155">
        <v>172.6765129682997</v>
      </c>
      <c r="K28" s="163">
        <v>1249</v>
      </c>
      <c r="L28" s="164">
        <v>1249</v>
      </c>
      <c r="M28" s="155">
        <v>799</v>
      </c>
      <c r="N28" s="155">
        <v>2048</v>
      </c>
    </row>
    <row r="29" spans="1:14" ht="16.149999999999999" customHeight="1" x14ac:dyDescent="0.2">
      <c r="A29" s="97" t="s">
        <v>32</v>
      </c>
      <c r="B29" s="97" t="s">
        <v>119</v>
      </c>
      <c r="C29" s="155">
        <v>2921.7883528493367</v>
      </c>
      <c r="D29" s="155">
        <v>642.79343762685403</v>
      </c>
      <c r="E29" s="155">
        <v>175.30730117096019</v>
      </c>
      <c r="F29" s="155">
        <v>4382.6825292740041</v>
      </c>
      <c r="G29" s="155">
        <v>1753.0730117096018</v>
      </c>
      <c r="H29" s="155">
        <v>1036</v>
      </c>
      <c r="I29" s="155">
        <v>688.58</v>
      </c>
      <c r="J29" s="155">
        <v>172.67653352353781</v>
      </c>
      <c r="K29" s="163">
        <v>3104</v>
      </c>
      <c r="L29" s="164">
        <v>3104</v>
      </c>
      <c r="M29" s="155">
        <v>1248</v>
      </c>
      <c r="N29" s="155">
        <v>4352</v>
      </c>
    </row>
    <row r="30" spans="1:14" ht="16.149999999999999" customHeight="1" x14ac:dyDescent="0.2">
      <c r="A30" s="97" t="s">
        <v>33</v>
      </c>
      <c r="B30" s="97" t="s">
        <v>120</v>
      </c>
      <c r="C30" s="155">
        <v>1059.2015355166534</v>
      </c>
      <c r="D30" s="155">
        <v>233.02433781366375</v>
      </c>
      <c r="E30" s="155">
        <v>63.552092130999206</v>
      </c>
      <c r="F30" s="155">
        <v>1588.80230327498</v>
      </c>
      <c r="G30" s="155">
        <v>635.5209213099921</v>
      </c>
      <c r="H30" s="155">
        <v>0</v>
      </c>
      <c r="I30" s="155">
        <v>854.24999999999989</v>
      </c>
      <c r="J30" s="155">
        <v>494.73616412213738</v>
      </c>
      <c r="K30" s="163">
        <v>14407</v>
      </c>
      <c r="L30" s="164">
        <v>14407</v>
      </c>
      <c r="M30" s="155">
        <v>755</v>
      </c>
      <c r="N30" s="155">
        <v>15162</v>
      </c>
    </row>
    <row r="31" spans="1:14" ht="16.149999999999999" customHeight="1" x14ac:dyDescent="0.2">
      <c r="A31" s="101" t="s">
        <v>34</v>
      </c>
      <c r="B31" s="101" t="s">
        <v>121</v>
      </c>
      <c r="C31" s="157">
        <v>2745.3710296037575</v>
      </c>
      <c r="D31" s="157">
        <v>603.98162651282678</v>
      </c>
      <c r="E31" s="157">
        <v>164.72226177622545</v>
      </c>
      <c r="F31" s="157">
        <v>4118.0565444056365</v>
      </c>
      <c r="G31" s="157">
        <v>1647.2226177622545</v>
      </c>
      <c r="H31" s="157">
        <v>959</v>
      </c>
      <c r="I31" s="157">
        <v>653.73</v>
      </c>
      <c r="J31" s="157">
        <v>172.67641325536061</v>
      </c>
      <c r="K31" s="165">
        <v>5184</v>
      </c>
      <c r="L31" s="166">
        <v>5184</v>
      </c>
      <c r="M31" s="157">
        <v>0</v>
      </c>
      <c r="N31" s="157">
        <v>5184</v>
      </c>
    </row>
    <row r="32" spans="1:14" ht="16.149999999999999" customHeight="1" x14ac:dyDescent="0.2">
      <c r="A32" s="93" t="s">
        <v>35</v>
      </c>
      <c r="B32" s="93" t="s">
        <v>122</v>
      </c>
      <c r="C32" s="153">
        <v>2181.064467633129</v>
      </c>
      <c r="D32" s="153">
        <v>479.83418287928833</v>
      </c>
      <c r="E32" s="153">
        <v>130.8638680579877</v>
      </c>
      <c r="F32" s="153">
        <v>3271.5967014496932</v>
      </c>
      <c r="G32" s="153">
        <v>1308.6386805798772</v>
      </c>
      <c r="H32" s="153">
        <v>422</v>
      </c>
      <c r="I32" s="153">
        <v>836.83</v>
      </c>
      <c r="J32" s="153">
        <v>407.50607880776931</v>
      </c>
      <c r="K32" s="161">
        <v>6755</v>
      </c>
      <c r="L32" s="162">
        <v>6755</v>
      </c>
      <c r="M32" s="153">
        <v>541</v>
      </c>
      <c r="N32" s="153">
        <v>7296</v>
      </c>
    </row>
    <row r="33" spans="1:14" ht="16.149999999999999" customHeight="1" x14ac:dyDescent="0.2">
      <c r="A33" s="97" t="s">
        <v>36</v>
      </c>
      <c r="B33" s="97" t="s">
        <v>123</v>
      </c>
      <c r="C33" s="155">
        <v>3085.9491298536154</v>
      </c>
      <c r="D33" s="155">
        <v>678.9088085677954</v>
      </c>
      <c r="E33" s="155">
        <v>185.15694779121691</v>
      </c>
      <c r="F33" s="155">
        <v>4628.9236947804229</v>
      </c>
      <c r="G33" s="155">
        <v>1851.5694779121688</v>
      </c>
      <c r="H33" s="155">
        <v>1214</v>
      </c>
      <c r="I33" s="155">
        <v>693.06</v>
      </c>
      <c r="J33" s="155">
        <v>172.67653276955602</v>
      </c>
      <c r="K33" s="163">
        <v>3801</v>
      </c>
      <c r="L33" s="164">
        <v>3801</v>
      </c>
      <c r="M33" s="155">
        <v>627</v>
      </c>
      <c r="N33" s="155">
        <v>4428</v>
      </c>
    </row>
    <row r="34" spans="1:14" ht="16.149999999999999" customHeight="1" x14ac:dyDescent="0.2">
      <c r="A34" s="97" t="s">
        <v>37</v>
      </c>
      <c r="B34" s="97" t="s">
        <v>124</v>
      </c>
      <c r="C34" s="155">
        <v>2371.7873841758937</v>
      </c>
      <c r="D34" s="155">
        <v>521.79322451869666</v>
      </c>
      <c r="E34" s="155">
        <v>142.30724305055361</v>
      </c>
      <c r="F34" s="155">
        <v>3557.6810762638406</v>
      </c>
      <c r="G34" s="155">
        <v>1423.0724305055362</v>
      </c>
      <c r="H34" s="155">
        <v>540</v>
      </c>
      <c r="I34" s="155">
        <v>694.4</v>
      </c>
      <c r="J34" s="155">
        <v>231.90041235278412</v>
      </c>
      <c r="K34" s="163">
        <v>5808</v>
      </c>
      <c r="L34" s="164">
        <v>5808</v>
      </c>
      <c r="M34" s="155">
        <v>619</v>
      </c>
      <c r="N34" s="155">
        <v>6427</v>
      </c>
    </row>
    <row r="35" spans="1:14" ht="16.149999999999999" customHeight="1" x14ac:dyDescent="0.2">
      <c r="A35" s="97" t="s">
        <v>38</v>
      </c>
      <c r="B35" s="97" t="s">
        <v>125</v>
      </c>
      <c r="C35" s="155">
        <v>2667.3159530335561</v>
      </c>
      <c r="D35" s="155">
        <v>586.80950966738237</v>
      </c>
      <c r="E35" s="155">
        <v>160.03895718201335</v>
      </c>
      <c r="F35" s="155">
        <v>4000.9739295503346</v>
      </c>
      <c r="G35" s="155">
        <v>1600.3895718201336</v>
      </c>
      <c r="H35" s="155">
        <v>785</v>
      </c>
      <c r="I35" s="155">
        <v>754.94999999999993</v>
      </c>
      <c r="J35" s="155">
        <v>172.67655187868829</v>
      </c>
      <c r="K35" s="163">
        <v>4412</v>
      </c>
      <c r="L35" s="164">
        <v>4412</v>
      </c>
      <c r="M35" s="155">
        <v>587</v>
      </c>
      <c r="N35" s="155">
        <v>4999</v>
      </c>
    </row>
    <row r="36" spans="1:14" ht="16.149999999999999" customHeight="1" x14ac:dyDescent="0.2">
      <c r="A36" s="101" t="s">
        <v>39</v>
      </c>
      <c r="B36" s="101" t="s">
        <v>176</v>
      </c>
      <c r="C36" s="157">
        <v>3197.3715350677203</v>
      </c>
      <c r="D36" s="157">
        <v>703.42173771489854</v>
      </c>
      <c r="E36" s="157">
        <v>191.8422921040632</v>
      </c>
      <c r="F36" s="157">
        <v>4796.0573026015809</v>
      </c>
      <c r="G36" s="157">
        <v>1918.4229210406322</v>
      </c>
      <c r="H36" s="157">
        <v>1315</v>
      </c>
      <c r="I36" s="157">
        <v>727.17</v>
      </c>
      <c r="J36" s="157">
        <v>172.67657992565057</v>
      </c>
      <c r="K36" s="165">
        <v>3639</v>
      </c>
      <c r="L36" s="166">
        <v>3639</v>
      </c>
      <c r="M36" s="157">
        <v>1249</v>
      </c>
      <c r="N36" s="157">
        <v>4888</v>
      </c>
    </row>
    <row r="37" spans="1:14" ht="16.149999999999999" customHeight="1" x14ac:dyDescent="0.2">
      <c r="A37" s="93" t="s">
        <v>40</v>
      </c>
      <c r="B37" s="93" t="s">
        <v>126</v>
      </c>
      <c r="C37" s="153">
        <v>2590.531301067494</v>
      </c>
      <c r="D37" s="153">
        <v>569.91688623484868</v>
      </c>
      <c r="E37" s="153">
        <v>155.43187806404964</v>
      </c>
      <c r="F37" s="153">
        <v>3885.7969516012413</v>
      </c>
      <c r="G37" s="153">
        <v>1554.3187806404962</v>
      </c>
      <c r="H37" s="153">
        <v>797</v>
      </c>
      <c r="I37" s="153">
        <v>620.83000000000004</v>
      </c>
      <c r="J37" s="153">
        <v>172.67654201068481</v>
      </c>
      <c r="K37" s="161">
        <v>7104</v>
      </c>
      <c r="L37" s="162">
        <v>7104</v>
      </c>
      <c r="M37" s="153">
        <v>820</v>
      </c>
      <c r="N37" s="153">
        <v>7924</v>
      </c>
    </row>
    <row r="38" spans="1:14" ht="16.149999999999999" customHeight="1" x14ac:dyDescent="0.2">
      <c r="A38" s="97" t="s">
        <v>41</v>
      </c>
      <c r="B38" s="97" t="s">
        <v>127</v>
      </c>
      <c r="C38" s="155">
        <v>3329.7543276916581</v>
      </c>
      <c r="D38" s="155">
        <v>732.54595209216484</v>
      </c>
      <c r="E38" s="155">
        <v>199.78525966149945</v>
      </c>
      <c r="F38" s="155">
        <v>4994.6314915374869</v>
      </c>
      <c r="G38" s="155">
        <v>1997.8525966149946</v>
      </c>
      <c r="H38" s="155">
        <v>1361</v>
      </c>
      <c r="I38" s="155">
        <v>559.77</v>
      </c>
      <c r="J38" s="155">
        <v>172.67656665400685</v>
      </c>
      <c r="K38" s="163">
        <v>3328</v>
      </c>
      <c r="L38" s="164">
        <v>3328</v>
      </c>
      <c r="M38" s="155">
        <v>303</v>
      </c>
      <c r="N38" s="155">
        <v>3631</v>
      </c>
    </row>
    <row r="39" spans="1:14" ht="16.149999999999999" customHeight="1" x14ac:dyDescent="0.2">
      <c r="A39" s="97" t="s">
        <v>42</v>
      </c>
      <c r="B39" s="97" t="s">
        <v>128</v>
      </c>
      <c r="C39" s="155">
        <v>2808.2519796785241</v>
      </c>
      <c r="D39" s="155">
        <v>617.81543552927519</v>
      </c>
      <c r="E39" s="155">
        <v>168.49511878071144</v>
      </c>
      <c r="F39" s="155">
        <v>4212.3779695177855</v>
      </c>
      <c r="G39" s="155">
        <v>1684.9511878071141</v>
      </c>
      <c r="H39" s="155">
        <v>1101</v>
      </c>
      <c r="I39" s="155">
        <v>655.31000000000006</v>
      </c>
      <c r="J39" s="155">
        <v>172.67618270799346</v>
      </c>
      <c r="K39" s="163">
        <v>3448</v>
      </c>
      <c r="L39" s="164">
        <v>3448</v>
      </c>
      <c r="M39" s="155">
        <v>1680</v>
      </c>
      <c r="N39" s="155">
        <v>5128</v>
      </c>
    </row>
    <row r="40" spans="1:14" ht="16.149999999999999" customHeight="1" x14ac:dyDescent="0.2">
      <c r="A40" s="97" t="s">
        <v>43</v>
      </c>
      <c r="B40" s="97" t="s">
        <v>129</v>
      </c>
      <c r="C40" s="155">
        <v>3089.5426153691014</v>
      </c>
      <c r="D40" s="155">
        <v>679.69937538120234</v>
      </c>
      <c r="E40" s="155">
        <v>185.37255692214606</v>
      </c>
      <c r="F40" s="155">
        <v>4634.3139230536517</v>
      </c>
      <c r="G40" s="155">
        <v>1853.7255692214605</v>
      </c>
      <c r="H40" s="155">
        <v>1300</v>
      </c>
      <c r="I40" s="155">
        <v>644.11000000000013</v>
      </c>
      <c r="J40" s="155">
        <v>172.67666870789958</v>
      </c>
      <c r="K40" s="163">
        <v>3680</v>
      </c>
      <c r="L40" s="164">
        <v>3680</v>
      </c>
      <c r="M40" s="155">
        <v>650</v>
      </c>
      <c r="N40" s="155">
        <v>4330</v>
      </c>
    </row>
    <row r="41" spans="1:14" ht="16.149999999999999" customHeight="1" x14ac:dyDescent="0.2">
      <c r="A41" s="101" t="s">
        <v>44</v>
      </c>
      <c r="B41" s="101" t="s">
        <v>130</v>
      </c>
      <c r="C41" s="157">
        <v>2668.5158272477488</v>
      </c>
      <c r="D41" s="157">
        <v>587.07348199450485</v>
      </c>
      <c r="E41" s="157">
        <v>160.11094963486494</v>
      </c>
      <c r="F41" s="157">
        <v>4002.7737408716234</v>
      </c>
      <c r="G41" s="157">
        <v>1601.1094963486494</v>
      </c>
      <c r="H41" s="157">
        <v>866</v>
      </c>
      <c r="I41" s="157">
        <v>537.96</v>
      </c>
      <c r="J41" s="157">
        <v>172.67664905069486</v>
      </c>
      <c r="K41" s="165">
        <v>5659</v>
      </c>
      <c r="L41" s="166">
        <v>5659</v>
      </c>
      <c r="M41" s="157">
        <v>538</v>
      </c>
      <c r="N41" s="157">
        <v>6197</v>
      </c>
    </row>
    <row r="42" spans="1:14" ht="16.149999999999999" customHeight="1" x14ac:dyDescent="0.2">
      <c r="A42" s="93" t="s">
        <v>45</v>
      </c>
      <c r="B42" s="93" t="s">
        <v>98</v>
      </c>
      <c r="C42" s="153">
        <v>2299.1254414264522</v>
      </c>
      <c r="D42" s="153">
        <v>505.80759711381944</v>
      </c>
      <c r="E42" s="153">
        <v>137.94752648558713</v>
      </c>
      <c r="F42" s="153">
        <v>3448.6881621396783</v>
      </c>
      <c r="G42" s="153">
        <v>1379.4752648558713</v>
      </c>
      <c r="H42" s="153">
        <v>527</v>
      </c>
      <c r="I42" s="153">
        <v>746.03</v>
      </c>
      <c r="J42" s="153">
        <v>172.6765631321077</v>
      </c>
      <c r="K42" s="161">
        <v>6402</v>
      </c>
      <c r="L42" s="162">
        <v>6402</v>
      </c>
      <c r="M42" s="153">
        <v>723</v>
      </c>
      <c r="N42" s="153">
        <v>7125</v>
      </c>
    </row>
    <row r="43" spans="1:14" ht="16.149999999999999" customHeight="1" x14ac:dyDescent="0.2">
      <c r="A43" s="97" t="s">
        <v>46</v>
      </c>
      <c r="B43" s="97" t="s">
        <v>131</v>
      </c>
      <c r="C43" s="155">
        <v>3103.0097696434409</v>
      </c>
      <c r="D43" s="155">
        <v>682.66214932155697</v>
      </c>
      <c r="E43" s="155">
        <v>186.1805861786064</v>
      </c>
      <c r="F43" s="155">
        <v>4654.5146544651616</v>
      </c>
      <c r="G43" s="155">
        <v>1861.8058617860643</v>
      </c>
      <c r="H43" s="155">
        <v>1166</v>
      </c>
      <c r="I43" s="155">
        <v>653.61</v>
      </c>
      <c r="J43" s="155">
        <v>172.67656802740188</v>
      </c>
      <c r="K43" s="163">
        <v>4614</v>
      </c>
      <c r="L43" s="164">
        <v>4614</v>
      </c>
      <c r="M43" s="155">
        <v>601</v>
      </c>
      <c r="N43" s="155">
        <v>5215</v>
      </c>
    </row>
    <row r="44" spans="1:14" ht="16.149999999999999" customHeight="1" x14ac:dyDescent="0.2">
      <c r="A44" s="97" t="s">
        <v>47</v>
      </c>
      <c r="B44" s="97" t="s">
        <v>132</v>
      </c>
      <c r="C44" s="155">
        <v>1003.7499534188876</v>
      </c>
      <c r="D44" s="155">
        <v>220.82498975215526</v>
      </c>
      <c r="E44" s="155">
        <v>60.224997205133249</v>
      </c>
      <c r="F44" s="155">
        <v>1505.6249301283312</v>
      </c>
      <c r="G44" s="155">
        <v>602.24997205133241</v>
      </c>
      <c r="H44" s="155">
        <v>0</v>
      </c>
      <c r="I44" s="155">
        <v>829.92000000000007</v>
      </c>
      <c r="J44" s="155">
        <v>443.91033351558229</v>
      </c>
      <c r="K44" s="163">
        <v>11603</v>
      </c>
      <c r="L44" s="164">
        <v>11603</v>
      </c>
      <c r="M44" s="155">
        <v>0</v>
      </c>
      <c r="N44" s="155">
        <v>11603</v>
      </c>
    </row>
    <row r="45" spans="1:14" ht="16.149999999999999" customHeight="1" x14ac:dyDescent="0.2">
      <c r="A45" s="97" t="s">
        <v>48</v>
      </c>
      <c r="B45" s="97" t="s">
        <v>133</v>
      </c>
      <c r="C45" s="155">
        <v>1652.3147083422027</v>
      </c>
      <c r="D45" s="155">
        <v>363.50923583528464</v>
      </c>
      <c r="E45" s="155">
        <v>99.138882500532162</v>
      </c>
      <c r="F45" s="155">
        <v>2478.4720625133041</v>
      </c>
      <c r="G45" s="155">
        <v>991.38882500532168</v>
      </c>
      <c r="H45" s="155">
        <v>0</v>
      </c>
      <c r="I45" s="155">
        <v>779.66</v>
      </c>
      <c r="J45" s="155">
        <v>300.80899763220208</v>
      </c>
      <c r="K45" s="163">
        <v>8119</v>
      </c>
      <c r="L45" s="164">
        <v>8119</v>
      </c>
      <c r="M45" s="155">
        <v>0</v>
      </c>
      <c r="N45" s="155">
        <v>8119</v>
      </c>
    </row>
    <row r="46" spans="1:14" ht="16.149999999999999" customHeight="1" x14ac:dyDescent="0.2">
      <c r="A46" s="101" t="s">
        <v>49</v>
      </c>
      <c r="B46" s="101" t="s">
        <v>134</v>
      </c>
      <c r="C46" s="157">
        <v>2909.7542126722151</v>
      </c>
      <c r="D46" s="157">
        <v>640.14592678788745</v>
      </c>
      <c r="E46" s="157">
        <v>174.58525276033291</v>
      </c>
      <c r="F46" s="157">
        <v>4364.6313190083229</v>
      </c>
      <c r="G46" s="157">
        <v>1745.8525276033292</v>
      </c>
      <c r="H46" s="157">
        <v>1013</v>
      </c>
      <c r="I46" s="157">
        <v>700.2700000000001</v>
      </c>
      <c r="J46" s="157">
        <v>172.67655414840854</v>
      </c>
      <c r="K46" s="165">
        <v>4975</v>
      </c>
      <c r="L46" s="166">
        <v>4975</v>
      </c>
      <c r="M46" s="157">
        <v>266</v>
      </c>
      <c r="N46" s="157">
        <v>5241</v>
      </c>
    </row>
    <row r="47" spans="1:14" ht="16.149999999999999" customHeight="1" x14ac:dyDescent="0.2">
      <c r="A47" s="93" t="s">
        <v>50</v>
      </c>
      <c r="B47" s="93" t="s">
        <v>135</v>
      </c>
      <c r="C47" s="153">
        <v>1523.1959583200382</v>
      </c>
      <c r="D47" s="153">
        <v>335.10311083040841</v>
      </c>
      <c r="E47" s="153">
        <v>91.391757499202299</v>
      </c>
      <c r="F47" s="153">
        <v>2284.793937480058</v>
      </c>
      <c r="G47" s="153">
        <v>913.91757499202299</v>
      </c>
      <c r="H47" s="153">
        <v>0</v>
      </c>
      <c r="I47" s="153">
        <v>886.22</v>
      </c>
      <c r="J47" s="153">
        <v>172.67664670658684</v>
      </c>
      <c r="K47" s="161">
        <v>14885</v>
      </c>
      <c r="L47" s="162">
        <v>14885</v>
      </c>
      <c r="M47" s="153">
        <v>1848</v>
      </c>
      <c r="N47" s="153">
        <v>16733</v>
      </c>
    </row>
    <row r="48" spans="1:14" ht="16.149999999999999" customHeight="1" x14ac:dyDescent="0.2">
      <c r="A48" s="97" t="s">
        <v>51</v>
      </c>
      <c r="B48" s="97" t="s">
        <v>136</v>
      </c>
      <c r="C48" s="155">
        <v>2722.9927623773629</v>
      </c>
      <c r="D48" s="155">
        <v>599.05840772301997</v>
      </c>
      <c r="E48" s="155">
        <v>163.37956574264177</v>
      </c>
      <c r="F48" s="155">
        <v>4084.4891435660456</v>
      </c>
      <c r="G48" s="155">
        <v>1633.7956574264176</v>
      </c>
      <c r="H48" s="155">
        <v>955</v>
      </c>
      <c r="I48" s="155">
        <v>534.28</v>
      </c>
      <c r="J48" s="155">
        <v>172.67648169120423</v>
      </c>
      <c r="K48" s="163">
        <v>4527</v>
      </c>
      <c r="L48" s="164">
        <v>4527</v>
      </c>
      <c r="M48" s="155">
        <v>1442</v>
      </c>
      <c r="N48" s="155">
        <v>5969</v>
      </c>
    </row>
    <row r="49" spans="1:14" ht="16.149999999999999" customHeight="1" x14ac:dyDescent="0.2">
      <c r="A49" s="97" t="s">
        <v>52</v>
      </c>
      <c r="B49" s="97" t="s">
        <v>137</v>
      </c>
      <c r="C49" s="155">
        <v>2893.4794427931311</v>
      </c>
      <c r="D49" s="155">
        <v>636.56547741448878</v>
      </c>
      <c r="E49" s="155">
        <v>173.60876656758785</v>
      </c>
      <c r="F49" s="155">
        <v>4340.2191641896961</v>
      </c>
      <c r="G49" s="155">
        <v>1736.0876656758787</v>
      </c>
      <c r="H49" s="155">
        <v>1072</v>
      </c>
      <c r="I49" s="155">
        <v>574.6099999999999</v>
      </c>
      <c r="J49" s="155">
        <v>172.67651715039577</v>
      </c>
      <c r="K49" s="163">
        <v>4834</v>
      </c>
      <c r="L49" s="164">
        <v>4834</v>
      </c>
      <c r="M49" s="155">
        <v>798</v>
      </c>
      <c r="N49" s="155">
        <v>5632</v>
      </c>
    </row>
    <row r="50" spans="1:14" ht="16.149999999999999" customHeight="1" x14ac:dyDescent="0.2">
      <c r="A50" s="97" t="s">
        <v>53</v>
      </c>
      <c r="B50" s="97" t="s">
        <v>138</v>
      </c>
      <c r="C50" s="155">
        <v>2974.7444330732324</v>
      </c>
      <c r="D50" s="155">
        <v>654.44377527611118</v>
      </c>
      <c r="E50" s="155">
        <v>178.48466598439393</v>
      </c>
      <c r="F50" s="155">
        <v>4462.1166496098485</v>
      </c>
      <c r="G50" s="155">
        <v>1784.8466598439397</v>
      </c>
      <c r="H50" s="155">
        <v>1056</v>
      </c>
      <c r="I50" s="155">
        <v>663.16000000000008</v>
      </c>
      <c r="J50" s="155">
        <v>172.67653305017254</v>
      </c>
      <c r="K50" s="163">
        <v>4550</v>
      </c>
      <c r="L50" s="164">
        <v>4550</v>
      </c>
      <c r="M50" s="155">
        <v>0</v>
      </c>
      <c r="N50" s="155">
        <v>4550</v>
      </c>
    </row>
    <row r="51" spans="1:14" ht="16.149999999999999" customHeight="1" x14ac:dyDescent="0.2">
      <c r="A51" s="101" t="s">
        <v>54</v>
      </c>
      <c r="B51" s="101" t="s">
        <v>139</v>
      </c>
      <c r="C51" s="157">
        <v>1222.9097332984959</v>
      </c>
      <c r="D51" s="157">
        <v>269.04014132566908</v>
      </c>
      <c r="E51" s="157">
        <v>73.374583997909752</v>
      </c>
      <c r="F51" s="157">
        <v>1834.3645999477437</v>
      </c>
      <c r="G51" s="157">
        <v>733.74583997909735</v>
      </c>
      <c r="H51" s="157">
        <v>0</v>
      </c>
      <c r="I51" s="157">
        <v>753.96000000000015</v>
      </c>
      <c r="J51" s="157">
        <v>417.55115075432224</v>
      </c>
      <c r="K51" s="165">
        <v>13158</v>
      </c>
      <c r="L51" s="166">
        <v>13158</v>
      </c>
      <c r="M51" s="157">
        <v>1689</v>
      </c>
      <c r="N51" s="157">
        <v>14847</v>
      </c>
    </row>
    <row r="52" spans="1:14" ht="16.149999999999999" customHeight="1" x14ac:dyDescent="0.2">
      <c r="A52" s="93" t="s">
        <v>55</v>
      </c>
      <c r="B52" s="93" t="s">
        <v>140</v>
      </c>
      <c r="C52" s="153">
        <v>3324.1360757538537</v>
      </c>
      <c r="D52" s="153">
        <v>731.30993666584777</v>
      </c>
      <c r="E52" s="153">
        <v>199.44816454523121</v>
      </c>
      <c r="F52" s="153">
        <v>4986.2041136307807</v>
      </c>
      <c r="G52" s="153">
        <v>1994.4816454523123</v>
      </c>
      <c r="H52" s="153">
        <v>1671</v>
      </c>
      <c r="I52" s="153">
        <v>728.06</v>
      </c>
      <c r="J52" s="153">
        <v>172.67696629213484</v>
      </c>
      <c r="K52" s="161">
        <v>2217</v>
      </c>
      <c r="L52" s="162">
        <v>2217</v>
      </c>
      <c r="M52" s="153">
        <v>1534</v>
      </c>
      <c r="N52" s="153">
        <v>3751</v>
      </c>
    </row>
    <row r="53" spans="1:14" ht="16.149999999999999" customHeight="1" x14ac:dyDescent="0.2">
      <c r="A53" s="97" t="s">
        <v>56</v>
      </c>
      <c r="B53" s="97" t="s">
        <v>141</v>
      </c>
      <c r="C53" s="155">
        <v>1186.3133572093921</v>
      </c>
      <c r="D53" s="155">
        <v>260.98893858606624</v>
      </c>
      <c r="E53" s="155">
        <v>71.178801432563517</v>
      </c>
      <c r="F53" s="155">
        <v>1779.4700358140881</v>
      </c>
      <c r="G53" s="155">
        <v>711.78801432563512</v>
      </c>
      <c r="H53" s="155">
        <v>0</v>
      </c>
      <c r="I53" s="155">
        <v>910.76</v>
      </c>
      <c r="J53" s="155">
        <v>428.87255813953487</v>
      </c>
      <c r="K53" s="163">
        <v>13769</v>
      </c>
      <c r="L53" s="164">
        <v>13769</v>
      </c>
      <c r="M53" s="155">
        <v>1348</v>
      </c>
      <c r="N53" s="155">
        <v>15117</v>
      </c>
    </row>
    <row r="54" spans="1:14" ht="16.149999999999999" customHeight="1" x14ac:dyDescent="0.2">
      <c r="A54" s="97" t="s">
        <v>57</v>
      </c>
      <c r="B54" s="97" t="s">
        <v>142</v>
      </c>
      <c r="C54" s="155">
        <v>2286.2436013372039</v>
      </c>
      <c r="D54" s="155">
        <v>502.97359229418481</v>
      </c>
      <c r="E54" s="155">
        <v>137.17461608023223</v>
      </c>
      <c r="F54" s="155">
        <v>3429.3654020058052</v>
      </c>
      <c r="G54" s="155">
        <v>1371.7461608023218</v>
      </c>
      <c r="H54" s="155">
        <v>543</v>
      </c>
      <c r="I54" s="155">
        <v>871.07</v>
      </c>
      <c r="J54" s="155">
        <v>172.67660550458714</v>
      </c>
      <c r="K54" s="163">
        <v>9784</v>
      </c>
      <c r="L54" s="164">
        <v>9784</v>
      </c>
      <c r="M54" s="155">
        <v>2788</v>
      </c>
      <c r="N54" s="155">
        <v>12572</v>
      </c>
    </row>
    <row r="55" spans="1:14" ht="16.149999999999999" customHeight="1" x14ac:dyDescent="0.2">
      <c r="A55" s="97" t="s">
        <v>58</v>
      </c>
      <c r="B55" s="97" t="s">
        <v>143</v>
      </c>
      <c r="C55" s="155">
        <v>2992.5224083884714</v>
      </c>
      <c r="D55" s="155">
        <v>658.35492984546374</v>
      </c>
      <c r="E55" s="155">
        <v>179.55134450330829</v>
      </c>
      <c r="F55" s="155">
        <v>4488.7836125827071</v>
      </c>
      <c r="G55" s="155">
        <v>1795.5134450330825</v>
      </c>
      <c r="H55" s="155">
        <v>1095</v>
      </c>
      <c r="I55" s="155">
        <v>574.43999999999994</v>
      </c>
      <c r="J55" s="155">
        <v>172.67654536786907</v>
      </c>
      <c r="K55" s="163">
        <v>3445</v>
      </c>
      <c r="L55" s="164">
        <v>3445</v>
      </c>
      <c r="M55" s="155">
        <v>0</v>
      </c>
      <c r="N55" s="155">
        <v>3445</v>
      </c>
    </row>
    <row r="56" spans="1:14" ht="16.149999999999999" customHeight="1" x14ac:dyDescent="0.2">
      <c r="A56" s="101" t="s">
        <v>59</v>
      </c>
      <c r="B56" s="101" t="s">
        <v>144</v>
      </c>
      <c r="C56" s="157">
        <v>2903.1384783459253</v>
      </c>
      <c r="D56" s="157">
        <v>638.69046523610371</v>
      </c>
      <c r="E56" s="157">
        <v>174.18830870075553</v>
      </c>
      <c r="F56" s="157">
        <v>4354.7077175188879</v>
      </c>
      <c r="G56" s="157">
        <v>1741.8830870075551</v>
      </c>
      <c r="H56" s="157">
        <v>997</v>
      </c>
      <c r="I56" s="157">
        <v>634.46</v>
      </c>
      <c r="J56" s="157">
        <v>172.67654424040066</v>
      </c>
      <c r="K56" s="165">
        <v>3187</v>
      </c>
      <c r="L56" s="166">
        <v>3187</v>
      </c>
      <c r="M56" s="157">
        <v>1175</v>
      </c>
      <c r="N56" s="157">
        <v>4362</v>
      </c>
    </row>
    <row r="57" spans="1:14" ht="16.149999999999999" customHeight="1" x14ac:dyDescent="0.2">
      <c r="A57" s="93" t="s">
        <v>60</v>
      </c>
      <c r="B57" s="93" t="s">
        <v>145</v>
      </c>
      <c r="C57" s="153">
        <v>2813.3590800540455</v>
      </c>
      <c r="D57" s="153">
        <v>618.93899761188993</v>
      </c>
      <c r="E57" s="153">
        <v>168.80154480324273</v>
      </c>
      <c r="F57" s="153">
        <v>4220.0386200810681</v>
      </c>
      <c r="G57" s="153">
        <v>1688.0154480324272</v>
      </c>
      <c r="H57" s="153">
        <v>1003</v>
      </c>
      <c r="I57" s="153">
        <v>706.66</v>
      </c>
      <c r="J57" s="153">
        <v>172.676505005851</v>
      </c>
      <c r="K57" s="161">
        <v>5166</v>
      </c>
      <c r="L57" s="162">
        <v>5166</v>
      </c>
      <c r="M57" s="153">
        <v>484</v>
      </c>
      <c r="N57" s="153">
        <v>5650</v>
      </c>
    </row>
    <row r="58" spans="1:14" ht="16.149999999999999" customHeight="1" x14ac:dyDescent="0.2">
      <c r="A58" s="97" t="s">
        <v>61</v>
      </c>
      <c r="B58" s="97" t="s">
        <v>146</v>
      </c>
      <c r="C58" s="155">
        <v>2678.5854040014337</v>
      </c>
      <c r="D58" s="155">
        <v>589.28878888031522</v>
      </c>
      <c r="E58" s="155">
        <v>160.71512424008597</v>
      </c>
      <c r="F58" s="155">
        <v>4017.8781060021497</v>
      </c>
      <c r="G58" s="155">
        <v>1607.1512424008597</v>
      </c>
      <c r="H58" s="155">
        <v>854</v>
      </c>
      <c r="I58" s="155">
        <v>658.37</v>
      </c>
      <c r="J58" s="155">
        <v>172.67655140517454</v>
      </c>
      <c r="K58" s="163">
        <v>6792</v>
      </c>
      <c r="L58" s="164">
        <v>6792</v>
      </c>
      <c r="M58" s="155">
        <v>869</v>
      </c>
      <c r="N58" s="155">
        <v>7661</v>
      </c>
    </row>
    <row r="59" spans="1:14" ht="16.149999999999999" customHeight="1" x14ac:dyDescent="0.2">
      <c r="A59" s="97" t="s">
        <v>62</v>
      </c>
      <c r="B59" s="97" t="s">
        <v>147</v>
      </c>
      <c r="C59" s="155">
        <v>3058.4666219075493</v>
      </c>
      <c r="D59" s="155">
        <v>672.86265681966074</v>
      </c>
      <c r="E59" s="155">
        <v>183.50799731445292</v>
      </c>
      <c r="F59" s="155">
        <v>4587.6999328613228</v>
      </c>
      <c r="G59" s="155">
        <v>1835.0799731445293</v>
      </c>
      <c r="H59" s="155">
        <v>1159</v>
      </c>
      <c r="I59" s="155">
        <v>689.74</v>
      </c>
      <c r="J59" s="155">
        <v>172.67654229383083</v>
      </c>
      <c r="K59" s="163">
        <v>3654</v>
      </c>
      <c r="L59" s="164">
        <v>3654</v>
      </c>
      <c r="M59" s="155">
        <v>753</v>
      </c>
      <c r="N59" s="155">
        <v>4407</v>
      </c>
    </row>
    <row r="60" spans="1:14" ht="16.149999999999999" customHeight="1" x14ac:dyDescent="0.2">
      <c r="A60" s="97" t="s">
        <v>63</v>
      </c>
      <c r="B60" s="97" t="s">
        <v>148</v>
      </c>
      <c r="C60" s="155">
        <v>2239.3241875736921</v>
      </c>
      <c r="D60" s="155">
        <v>492.65132126621211</v>
      </c>
      <c r="E60" s="155">
        <v>134.35945125442151</v>
      </c>
      <c r="F60" s="155">
        <v>3358.9862813605373</v>
      </c>
      <c r="G60" s="155">
        <v>1343.5945125442151</v>
      </c>
      <c r="H60" s="155">
        <v>586</v>
      </c>
      <c r="I60" s="155">
        <v>951.45</v>
      </c>
      <c r="J60" s="155">
        <v>172.67777777777778</v>
      </c>
      <c r="K60" s="163">
        <v>8124</v>
      </c>
      <c r="L60" s="164">
        <v>8124</v>
      </c>
      <c r="M60" s="155">
        <v>0</v>
      </c>
      <c r="N60" s="155">
        <v>8124</v>
      </c>
    </row>
    <row r="61" spans="1:14" ht="16.149999999999999" customHeight="1" x14ac:dyDescent="0.2">
      <c r="A61" s="101" t="s">
        <v>64</v>
      </c>
      <c r="B61" s="101" t="s">
        <v>149</v>
      </c>
      <c r="C61" s="157">
        <v>2557.5041871402377</v>
      </c>
      <c r="D61" s="157">
        <v>562.65092117085237</v>
      </c>
      <c r="E61" s="157">
        <v>153.45025122841429</v>
      </c>
      <c r="F61" s="157">
        <v>3836.2562807103573</v>
      </c>
      <c r="G61" s="157">
        <v>1534.5025122841428</v>
      </c>
      <c r="H61" s="157">
        <v>726</v>
      </c>
      <c r="I61" s="157">
        <v>795.14</v>
      </c>
      <c r="J61" s="157">
        <v>172.67657992565057</v>
      </c>
      <c r="K61" s="165">
        <v>5094</v>
      </c>
      <c r="L61" s="166">
        <v>5094</v>
      </c>
      <c r="M61" s="157">
        <v>0</v>
      </c>
      <c r="N61" s="157">
        <v>5094</v>
      </c>
    </row>
    <row r="62" spans="1:14" ht="16.149999999999999" customHeight="1" x14ac:dyDescent="0.2">
      <c r="A62" s="93" t="s">
        <v>65</v>
      </c>
      <c r="B62" s="93" t="s">
        <v>150</v>
      </c>
      <c r="C62" s="153">
        <v>3091.4177978550547</v>
      </c>
      <c r="D62" s="153">
        <v>680.11191552811204</v>
      </c>
      <c r="E62" s="153">
        <v>185.48506787130327</v>
      </c>
      <c r="F62" s="153">
        <v>4637.1266967825823</v>
      </c>
      <c r="G62" s="153">
        <v>1854.8506787130329</v>
      </c>
      <c r="H62" s="153">
        <v>1253</v>
      </c>
      <c r="I62" s="153">
        <v>614.66000000000008</v>
      </c>
      <c r="J62" s="153">
        <v>172.6764705882353</v>
      </c>
      <c r="K62" s="161">
        <v>3828</v>
      </c>
      <c r="L62" s="162">
        <v>3828</v>
      </c>
      <c r="M62" s="153">
        <v>877</v>
      </c>
      <c r="N62" s="153">
        <v>4705</v>
      </c>
    </row>
    <row r="63" spans="1:14" ht="16.149999999999999" customHeight="1" x14ac:dyDescent="0.2">
      <c r="A63" s="97" t="s">
        <v>66</v>
      </c>
      <c r="B63" s="97" t="s">
        <v>151</v>
      </c>
      <c r="C63" s="155">
        <v>3168.7515256568777</v>
      </c>
      <c r="D63" s="155">
        <v>697.12533564451314</v>
      </c>
      <c r="E63" s="155">
        <v>190.12509153941264</v>
      </c>
      <c r="F63" s="155">
        <v>4753.1272884853151</v>
      </c>
      <c r="G63" s="155">
        <v>1901.2509153941264</v>
      </c>
      <c r="H63" s="155">
        <v>1114</v>
      </c>
      <c r="I63" s="155">
        <v>764.51</v>
      </c>
      <c r="J63" s="155">
        <v>172.67652173913044</v>
      </c>
      <c r="K63" s="163">
        <v>2934</v>
      </c>
      <c r="L63" s="164">
        <v>2934</v>
      </c>
      <c r="M63" s="155">
        <v>0</v>
      </c>
      <c r="N63" s="155">
        <v>2934</v>
      </c>
    </row>
    <row r="64" spans="1:14" ht="16.149999999999999" customHeight="1" x14ac:dyDescent="0.2">
      <c r="A64" s="97" t="s">
        <v>67</v>
      </c>
      <c r="B64" s="97" t="s">
        <v>152</v>
      </c>
      <c r="C64" s="155">
        <v>3255.7607602434191</v>
      </c>
      <c r="D64" s="155">
        <v>716.26736725355215</v>
      </c>
      <c r="E64" s="155">
        <v>195.34564561460513</v>
      </c>
      <c r="F64" s="155">
        <v>4883.6411403651282</v>
      </c>
      <c r="G64" s="155">
        <v>1953.4564561460513</v>
      </c>
      <c r="H64" s="155">
        <v>1277</v>
      </c>
      <c r="I64" s="155">
        <v>697.04</v>
      </c>
      <c r="J64" s="155">
        <v>172.67649413020277</v>
      </c>
      <c r="K64" s="163">
        <v>2782</v>
      </c>
      <c r="L64" s="164">
        <v>2782</v>
      </c>
      <c r="M64" s="155">
        <v>527</v>
      </c>
      <c r="N64" s="155">
        <v>3309</v>
      </c>
    </row>
    <row r="65" spans="1:14" ht="16.149999999999999" customHeight="1" x14ac:dyDescent="0.2">
      <c r="A65" s="97" t="s">
        <v>68</v>
      </c>
      <c r="B65" s="97" t="s">
        <v>153</v>
      </c>
      <c r="C65" s="155">
        <v>3562.5197009087315</v>
      </c>
      <c r="D65" s="155">
        <v>783.75433419992066</v>
      </c>
      <c r="E65" s="155">
        <v>213.75118205452387</v>
      </c>
      <c r="F65" s="155">
        <v>5343.7795513630963</v>
      </c>
      <c r="G65" s="155">
        <v>2137.5118205452386</v>
      </c>
      <c r="H65" s="155">
        <v>1104</v>
      </c>
      <c r="I65" s="155">
        <v>689.52</v>
      </c>
      <c r="J65" s="155">
        <v>172.67657045840409</v>
      </c>
      <c r="K65" s="163">
        <v>2018</v>
      </c>
      <c r="L65" s="164">
        <v>2018</v>
      </c>
      <c r="M65" s="155">
        <v>243</v>
      </c>
      <c r="N65" s="155">
        <v>2261</v>
      </c>
    </row>
    <row r="66" spans="1:14" ht="16.149999999999999" customHeight="1" x14ac:dyDescent="0.2">
      <c r="A66" s="101" t="s">
        <v>69</v>
      </c>
      <c r="B66" s="101" t="s">
        <v>154</v>
      </c>
      <c r="C66" s="157">
        <v>2952.1009936578225</v>
      </c>
      <c r="D66" s="157">
        <v>649.46221860472099</v>
      </c>
      <c r="E66" s="157">
        <v>177.12605961946934</v>
      </c>
      <c r="F66" s="157">
        <v>4428.1514904867336</v>
      </c>
      <c r="G66" s="157">
        <v>1771.2605961946931</v>
      </c>
      <c r="H66" s="157">
        <v>1131</v>
      </c>
      <c r="I66" s="157">
        <v>594.04</v>
      </c>
      <c r="J66" s="157">
        <v>172.67655897821186</v>
      </c>
      <c r="K66" s="165">
        <v>4454</v>
      </c>
      <c r="L66" s="166">
        <v>4454</v>
      </c>
      <c r="M66" s="157">
        <v>1358</v>
      </c>
      <c r="N66" s="157">
        <v>5812</v>
      </c>
    </row>
    <row r="67" spans="1:14" ht="16.149999999999999" customHeight="1" x14ac:dyDescent="0.2">
      <c r="A67" s="93" t="s">
        <v>70</v>
      </c>
      <c r="B67" s="93" t="s">
        <v>155</v>
      </c>
      <c r="C67" s="153">
        <v>1909.843671419213</v>
      </c>
      <c r="D67" s="153">
        <v>420.1656077122268</v>
      </c>
      <c r="E67" s="153">
        <v>114.59062028515278</v>
      </c>
      <c r="F67" s="153">
        <v>2864.76550712882</v>
      </c>
      <c r="G67" s="153">
        <v>1145.9062028515277</v>
      </c>
      <c r="H67" s="153">
        <v>203</v>
      </c>
      <c r="I67" s="153">
        <v>833.70999999999992</v>
      </c>
      <c r="J67" s="153">
        <v>172.67653701380175</v>
      </c>
      <c r="K67" s="161">
        <v>10816</v>
      </c>
      <c r="L67" s="162">
        <v>10816</v>
      </c>
      <c r="M67" s="153">
        <v>1726</v>
      </c>
      <c r="N67" s="153">
        <v>12542</v>
      </c>
    </row>
    <row r="68" spans="1:14" ht="16.149999999999999" customHeight="1" x14ac:dyDescent="0.2">
      <c r="A68" s="97" t="s">
        <v>71</v>
      </c>
      <c r="B68" s="97" t="s">
        <v>156</v>
      </c>
      <c r="C68" s="155">
        <v>3287.692342675542</v>
      </c>
      <c r="D68" s="155">
        <v>723.29231538861927</v>
      </c>
      <c r="E68" s="155">
        <v>197.2615405605325</v>
      </c>
      <c r="F68" s="155">
        <v>4931.538514013313</v>
      </c>
      <c r="G68" s="155">
        <v>1972.6154056053249</v>
      </c>
      <c r="H68" s="155">
        <v>1254</v>
      </c>
      <c r="I68" s="155">
        <v>516.08000000000004</v>
      </c>
      <c r="J68" s="155">
        <v>172.67637178051513</v>
      </c>
      <c r="K68" s="163">
        <v>3311</v>
      </c>
      <c r="L68" s="164">
        <v>3311</v>
      </c>
      <c r="M68" s="155">
        <v>0</v>
      </c>
      <c r="N68" s="155">
        <v>3311</v>
      </c>
    </row>
    <row r="69" spans="1:14" ht="16.149999999999999" customHeight="1" x14ac:dyDescent="0.2">
      <c r="A69" s="97" t="s">
        <v>72</v>
      </c>
      <c r="B69" s="97" t="s">
        <v>157</v>
      </c>
      <c r="C69" s="155">
        <v>1782.938719884542</v>
      </c>
      <c r="D69" s="155">
        <v>392.24651837459936</v>
      </c>
      <c r="E69" s="155">
        <v>106.97632319307253</v>
      </c>
      <c r="F69" s="155">
        <v>2674.4080798268133</v>
      </c>
      <c r="G69" s="155">
        <v>1069.7632319307254</v>
      </c>
      <c r="H69" s="155">
        <v>95</v>
      </c>
      <c r="I69" s="155">
        <v>756.79</v>
      </c>
      <c r="J69" s="155">
        <v>426.84094185487749</v>
      </c>
      <c r="K69" s="163">
        <v>10801</v>
      </c>
      <c r="L69" s="164">
        <v>10801</v>
      </c>
      <c r="M69" s="155">
        <v>1673</v>
      </c>
      <c r="N69" s="155">
        <v>12474</v>
      </c>
    </row>
    <row r="70" spans="1:14" ht="16.149999999999999" customHeight="1" x14ac:dyDescent="0.2">
      <c r="A70" s="97" t="s">
        <v>73</v>
      </c>
      <c r="B70" s="97" t="s">
        <v>158</v>
      </c>
      <c r="C70" s="155">
        <v>3168.7685939721068</v>
      </c>
      <c r="D70" s="155">
        <v>697.12909067386352</v>
      </c>
      <c r="E70" s="155">
        <v>190.12611563832641</v>
      </c>
      <c r="F70" s="155">
        <v>4753.1528909581602</v>
      </c>
      <c r="G70" s="155">
        <v>1901.2611563832641</v>
      </c>
      <c r="H70" s="155">
        <v>1398</v>
      </c>
      <c r="I70" s="155">
        <v>592.66</v>
      </c>
      <c r="J70" s="155">
        <v>172.67650158061116</v>
      </c>
      <c r="K70" s="163">
        <v>3453</v>
      </c>
      <c r="L70" s="164">
        <v>3453</v>
      </c>
      <c r="M70" s="155">
        <v>212</v>
      </c>
      <c r="N70" s="155">
        <v>3665</v>
      </c>
    </row>
    <row r="71" spans="1:14" ht="16.149999999999999" customHeight="1" x14ac:dyDescent="0.2">
      <c r="A71" s="101" t="s">
        <v>74</v>
      </c>
      <c r="B71" s="101" t="s">
        <v>159</v>
      </c>
      <c r="C71" s="157">
        <v>2691.9886628122704</v>
      </c>
      <c r="D71" s="157">
        <v>592.23750581869945</v>
      </c>
      <c r="E71" s="157">
        <v>161.51931976873621</v>
      </c>
      <c r="F71" s="157">
        <v>4037.9829942184056</v>
      </c>
      <c r="G71" s="157">
        <v>1615.193197687362</v>
      </c>
      <c r="H71" s="157">
        <v>897</v>
      </c>
      <c r="I71" s="157">
        <v>829.12</v>
      </c>
      <c r="J71" s="157">
        <v>172.67655710448906</v>
      </c>
      <c r="K71" s="165">
        <v>5053</v>
      </c>
      <c r="L71" s="166">
        <v>5053</v>
      </c>
      <c r="M71" s="157">
        <v>344</v>
      </c>
      <c r="N71" s="157">
        <v>5397</v>
      </c>
    </row>
    <row r="72" spans="1:14" ht="16.149999999999999" customHeight="1" x14ac:dyDescent="0.2">
      <c r="A72" s="97" t="s">
        <v>75</v>
      </c>
      <c r="B72" s="97" t="s">
        <v>160</v>
      </c>
      <c r="C72" s="153">
        <v>2838.8019284185903</v>
      </c>
      <c r="D72" s="153">
        <v>624.53642425208977</v>
      </c>
      <c r="E72" s="153">
        <v>170.32811570511541</v>
      </c>
      <c r="F72" s="153">
        <v>4258.2028926278854</v>
      </c>
      <c r="G72" s="153">
        <v>1703.2811570511542</v>
      </c>
      <c r="H72" s="153">
        <v>1163</v>
      </c>
      <c r="I72" s="153">
        <v>730.06</v>
      </c>
      <c r="J72" s="153">
        <v>172.67682263329706</v>
      </c>
      <c r="K72" s="161">
        <v>5609</v>
      </c>
      <c r="L72" s="162">
        <v>5609</v>
      </c>
      <c r="M72" s="153">
        <v>0</v>
      </c>
      <c r="N72" s="153">
        <v>5609</v>
      </c>
    </row>
    <row r="73" spans="1:14" ht="16.149999999999999" customHeight="1" x14ac:dyDescent="0.2">
      <c r="A73" s="97" t="s">
        <v>76</v>
      </c>
      <c r="B73" s="97" t="s">
        <v>161</v>
      </c>
      <c r="C73" s="155">
        <v>3041.6735422351085</v>
      </c>
      <c r="D73" s="155">
        <v>669.16817929172396</v>
      </c>
      <c r="E73" s="155">
        <v>182.50041253410652</v>
      </c>
      <c r="F73" s="155">
        <v>4562.5103133526636</v>
      </c>
      <c r="G73" s="155">
        <v>1825.004125341065</v>
      </c>
      <c r="H73" s="155">
        <v>1112</v>
      </c>
      <c r="I73" s="155">
        <v>715.61</v>
      </c>
      <c r="J73" s="155">
        <v>172.6765688822874</v>
      </c>
      <c r="K73" s="163">
        <v>4355</v>
      </c>
      <c r="L73" s="164">
        <v>4355</v>
      </c>
      <c r="M73" s="155">
        <v>0</v>
      </c>
      <c r="N73" s="155">
        <v>4355</v>
      </c>
    </row>
    <row r="74" spans="1:14" ht="16.149999999999999" customHeight="1" x14ac:dyDescent="0.2">
      <c r="A74" s="97" t="s">
        <v>77</v>
      </c>
      <c r="B74" s="97" t="s">
        <v>162</v>
      </c>
      <c r="C74" s="155">
        <v>3095.244356368848</v>
      </c>
      <c r="D74" s="155">
        <v>680.95375840114662</v>
      </c>
      <c r="E74" s="155">
        <v>185.71466138213088</v>
      </c>
      <c r="F74" s="155">
        <v>4642.8665345532718</v>
      </c>
      <c r="G74" s="155">
        <v>1857.1466138213086</v>
      </c>
      <c r="H74" s="155">
        <v>1288</v>
      </c>
      <c r="I74" s="155">
        <v>798.7</v>
      </c>
      <c r="J74" s="155">
        <v>172.67674731182797</v>
      </c>
      <c r="K74" s="163">
        <v>4275</v>
      </c>
      <c r="L74" s="164">
        <v>4275</v>
      </c>
      <c r="M74" s="155">
        <v>0</v>
      </c>
      <c r="N74" s="155">
        <v>4275</v>
      </c>
    </row>
    <row r="75" spans="1:14" ht="16.149999999999999" customHeight="1" x14ac:dyDescent="0.2">
      <c r="A75" s="101" t="s">
        <v>78</v>
      </c>
      <c r="B75" s="101" t="s">
        <v>163</v>
      </c>
      <c r="C75" s="159">
        <v>3259.1178949200994</v>
      </c>
      <c r="D75" s="159">
        <v>717.00593688242202</v>
      </c>
      <c r="E75" s="159">
        <v>195.54707369520594</v>
      </c>
      <c r="F75" s="159">
        <v>4888.6768423801495</v>
      </c>
      <c r="G75" s="159">
        <v>1955.4707369520597</v>
      </c>
      <c r="H75" s="159">
        <v>1323</v>
      </c>
      <c r="I75" s="159">
        <v>705.67</v>
      </c>
      <c r="J75" s="159">
        <v>172.67650092840933</v>
      </c>
      <c r="K75" s="167">
        <v>3546</v>
      </c>
      <c r="L75" s="168">
        <v>3546</v>
      </c>
      <c r="M75" s="159">
        <v>1415</v>
      </c>
      <c r="N75" s="159">
        <v>4961</v>
      </c>
    </row>
    <row r="76" spans="1:14" ht="16.149999999999999" customHeight="1" x14ac:dyDescent="0.2">
      <c r="A76" s="113"/>
      <c r="B76" s="113" t="s">
        <v>165</v>
      </c>
      <c r="C76" s="114">
        <v>2608.4485910381013</v>
      </c>
      <c r="D76" s="114">
        <v>570.5433556120023</v>
      </c>
      <c r="E76" s="114">
        <v>159.44218578728103</v>
      </c>
      <c r="F76" s="114">
        <v>3934.5539667397393</v>
      </c>
      <c r="G76" s="114">
        <v>1532.5883611741585</v>
      </c>
      <c r="H76" s="114">
        <v>785</v>
      </c>
      <c r="I76" s="114"/>
      <c r="J76" s="114">
        <v>217.51705531461661</v>
      </c>
      <c r="K76" s="169">
        <v>5771</v>
      </c>
      <c r="L76" s="115">
        <v>5771</v>
      </c>
      <c r="M76" s="114">
        <v>690</v>
      </c>
      <c r="N76" s="114">
        <v>6461</v>
      </c>
    </row>
    <row r="77" spans="1:14" ht="8.25" customHeight="1" x14ac:dyDescent="0.2">
      <c r="A77" s="116"/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</row>
    <row r="78" spans="1:14" ht="17.45" customHeight="1" x14ac:dyDescent="0.2">
      <c r="A78" s="26"/>
      <c r="B78" s="117"/>
      <c r="C78" s="42" t="s">
        <v>222</v>
      </c>
      <c r="D78" s="42"/>
      <c r="E78" s="42"/>
      <c r="F78" s="42"/>
      <c r="G78" s="42"/>
      <c r="H78" s="42"/>
      <c r="I78" s="42"/>
      <c r="J78" s="42"/>
      <c r="K78" s="28" t="s">
        <v>9</v>
      </c>
      <c r="L78" s="43"/>
      <c r="M78" s="43"/>
      <c r="N78" s="43"/>
    </row>
    <row r="79" spans="1:14" ht="16.149999999999999" customHeight="1" x14ac:dyDescent="0.2">
      <c r="A79" s="26"/>
      <c r="B79" s="117"/>
      <c r="C79" s="28" t="s">
        <v>238</v>
      </c>
      <c r="E79" s="28"/>
      <c r="F79" s="28"/>
      <c r="G79" s="28"/>
      <c r="H79" s="28"/>
      <c r="I79" s="28"/>
      <c r="J79" s="28"/>
      <c r="K79" s="28" t="s">
        <v>195</v>
      </c>
      <c r="L79" s="26"/>
      <c r="M79" s="26"/>
      <c r="N79" s="26"/>
    </row>
    <row r="80" spans="1:14" ht="16.149999999999999" customHeight="1" x14ac:dyDescent="0.2">
      <c r="A80" s="26"/>
      <c r="B80" s="117"/>
      <c r="C80" s="28"/>
      <c r="D80" s="28"/>
      <c r="E80" s="28"/>
      <c r="F80" s="28"/>
      <c r="G80" s="28"/>
      <c r="H80" s="28"/>
      <c r="I80" s="28"/>
      <c r="J80" s="28"/>
      <c r="K80" s="29" t="s">
        <v>242</v>
      </c>
      <c r="L80" s="26"/>
      <c r="M80" s="26"/>
      <c r="N80" s="26"/>
    </row>
    <row r="81" ht="16.149999999999999" customHeight="1" x14ac:dyDescent="0.2"/>
  </sheetData>
  <mergeCells count="4">
    <mergeCell ref="A3:B3"/>
    <mergeCell ref="L1:N1"/>
    <mergeCell ref="C1:J1"/>
    <mergeCell ref="A1:B2"/>
  </mergeCells>
  <printOptions horizontalCentered="1"/>
  <pageMargins left="0.25" right="0.25" top="0.95" bottom="0.25" header="0.3" footer="0.25"/>
  <pageSetup paperSize="5" scale="70" fitToWidth="0" fitToHeight="0" orientation="portrait" r:id="rId1"/>
  <headerFooter alignWithMargins="0">
    <oddHeader>&amp;C&amp;"Arial,Bold"&amp;16FY2022-23 Charter School Per Pupil Funding (July 2022)&amp;"Arial,Regular"
&amp;"Arial,Bold"Types 1, 2, 3, 3B, and 4 Charter Schools</oddHeader>
  </headerFooter>
  <colBreaks count="1" manualBreakCount="1">
    <brk id="10" max="7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K24"/>
  <sheetViews>
    <sheetView workbookViewId="0">
      <selection sqref="A1:K1"/>
    </sheetView>
  </sheetViews>
  <sheetFormatPr defaultColWidth="9.140625" defaultRowHeight="12.75" x14ac:dyDescent="0.2"/>
  <cols>
    <col min="1" max="1" width="5.85546875" customWidth="1"/>
    <col min="2" max="2" width="21.7109375" customWidth="1"/>
    <col min="3" max="5" width="18.140625" customWidth="1"/>
    <col min="6" max="6" width="2.42578125" customWidth="1"/>
    <col min="7" max="7" width="18.140625" customWidth="1"/>
    <col min="8" max="8" width="2.42578125" customWidth="1"/>
    <col min="9" max="11" width="18.140625" customWidth="1"/>
  </cols>
  <sheetData>
    <row r="1" spans="1:11" ht="30" customHeight="1" x14ac:dyDescent="0.2">
      <c r="A1" s="265" t="s">
        <v>230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ht="30" customHeight="1" x14ac:dyDescent="0.2">
      <c r="A2" s="265" t="s">
        <v>203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</row>
    <row r="3" spans="1:11" ht="22.9" customHeight="1" x14ac:dyDescent="0.2">
      <c r="A3" s="266" t="s">
        <v>231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</row>
    <row r="4" spans="1:11" ht="25.9" customHeight="1" thickBot="1" x14ac:dyDescent="0.3">
      <c r="A4" s="22"/>
      <c r="B4" s="22"/>
      <c r="C4" s="22"/>
      <c r="D4" s="22"/>
      <c r="E4" s="22"/>
      <c r="F4" s="23"/>
      <c r="G4" s="22"/>
      <c r="H4" s="23"/>
      <c r="I4" s="22"/>
      <c r="J4" s="22"/>
      <c r="K4" s="22"/>
    </row>
    <row r="5" spans="1:11" ht="46.5" customHeight="1" thickBot="1" x14ac:dyDescent="0.25">
      <c r="A5" s="24"/>
      <c r="B5" s="24"/>
      <c r="C5" s="267" t="s">
        <v>232</v>
      </c>
      <c r="D5" s="268"/>
      <c r="E5" s="269"/>
      <c r="F5" s="25"/>
      <c r="G5" s="34" t="s">
        <v>7</v>
      </c>
      <c r="H5" s="25"/>
      <c r="I5" s="270" t="s">
        <v>8</v>
      </c>
      <c r="J5" s="271"/>
      <c r="K5" s="272"/>
    </row>
    <row r="6" spans="1:11" ht="155.25" customHeight="1" x14ac:dyDescent="0.2">
      <c r="A6" s="264" t="s">
        <v>0</v>
      </c>
      <c r="B6" s="264"/>
      <c r="C6" s="237" t="s">
        <v>256</v>
      </c>
      <c r="D6" s="118" t="s">
        <v>99</v>
      </c>
      <c r="E6" s="118" t="s">
        <v>204</v>
      </c>
      <c r="F6" s="27"/>
      <c r="G6" s="70" t="s">
        <v>234</v>
      </c>
      <c r="H6" s="201"/>
      <c r="I6" s="70" t="s">
        <v>235</v>
      </c>
      <c r="J6" s="70" t="s">
        <v>233</v>
      </c>
      <c r="K6" s="219" t="s">
        <v>236</v>
      </c>
    </row>
    <row r="7" spans="1:11" ht="15" customHeight="1" x14ac:dyDescent="0.2">
      <c r="A7" s="35"/>
      <c r="B7" s="36"/>
      <c r="C7" s="37">
        <v>1</v>
      </c>
      <c r="D7" s="37">
        <v>2</v>
      </c>
      <c r="E7" s="37">
        <v>3</v>
      </c>
      <c r="F7" s="38"/>
      <c r="G7" s="37">
        <v>4</v>
      </c>
      <c r="H7" s="38"/>
      <c r="I7" s="37">
        <v>5</v>
      </c>
      <c r="J7" s="37">
        <v>6</v>
      </c>
      <c r="K7" s="37">
        <v>7</v>
      </c>
    </row>
    <row r="8" spans="1:11" ht="15" hidden="1" customHeight="1" x14ac:dyDescent="0.2">
      <c r="A8" s="39"/>
      <c r="B8" s="40"/>
      <c r="C8" s="37"/>
      <c r="D8" s="37"/>
      <c r="E8" s="37" t="s">
        <v>205</v>
      </c>
      <c r="F8" s="38"/>
      <c r="G8" s="37"/>
      <c r="H8" s="38"/>
      <c r="I8" s="37" t="s">
        <v>206</v>
      </c>
      <c r="J8" s="37"/>
      <c r="K8" s="37" t="s">
        <v>207</v>
      </c>
    </row>
    <row r="9" spans="1:11" ht="24" customHeight="1" x14ac:dyDescent="0.2">
      <c r="A9" s="170" t="s">
        <v>18</v>
      </c>
      <c r="B9" s="93" t="s">
        <v>96</v>
      </c>
      <c r="C9" s="171">
        <v>4723.7518057214356</v>
      </c>
      <c r="D9" s="171">
        <v>744.76</v>
      </c>
      <c r="E9" s="171">
        <v>5468.5118057214358</v>
      </c>
      <c r="F9" s="41"/>
      <c r="G9" s="171">
        <v>5848</v>
      </c>
      <c r="H9" s="41"/>
      <c r="I9" s="171">
        <v>5848</v>
      </c>
      <c r="J9" s="171">
        <v>886</v>
      </c>
      <c r="K9" s="171">
        <v>6734</v>
      </c>
    </row>
    <row r="10" spans="1:11" ht="24" customHeight="1" x14ac:dyDescent="0.2">
      <c r="A10" s="172" t="s">
        <v>26</v>
      </c>
      <c r="B10" s="101" t="s">
        <v>97</v>
      </c>
      <c r="C10" s="173">
        <v>3599.5937458298117</v>
      </c>
      <c r="D10" s="173">
        <v>801.48</v>
      </c>
      <c r="E10" s="173">
        <v>4401.0737458298117</v>
      </c>
      <c r="F10" s="41"/>
      <c r="G10" s="173">
        <v>7467</v>
      </c>
      <c r="H10" s="41"/>
      <c r="I10" s="173">
        <v>7467</v>
      </c>
      <c r="J10" s="173">
        <v>1046</v>
      </c>
      <c r="K10" s="173">
        <v>8513</v>
      </c>
    </row>
    <row r="11" spans="1:11" x14ac:dyDescent="0.2">
      <c r="A11" s="26"/>
      <c r="B11" s="42"/>
      <c r="C11" s="43"/>
      <c r="D11" s="43"/>
      <c r="E11" s="43"/>
      <c r="F11" s="43"/>
      <c r="G11" s="43"/>
      <c r="H11" s="43"/>
      <c r="I11" s="43"/>
      <c r="J11" s="43"/>
      <c r="K11" s="43"/>
    </row>
    <row r="12" spans="1:11" ht="18" customHeight="1" x14ac:dyDescent="0.2">
      <c r="A12" s="26"/>
      <c r="B12" s="28" t="s">
        <v>9</v>
      </c>
      <c r="C12" s="26"/>
      <c r="D12" s="26"/>
      <c r="E12" s="26"/>
      <c r="F12" s="28"/>
      <c r="G12" s="26"/>
      <c r="H12" s="28"/>
      <c r="I12" s="26"/>
      <c r="J12" s="26"/>
      <c r="K12" s="26"/>
    </row>
    <row r="13" spans="1:11" ht="18" customHeight="1" x14ac:dyDescent="0.2">
      <c r="A13" s="26"/>
      <c r="B13" s="28" t="s">
        <v>195</v>
      </c>
      <c r="C13" s="26"/>
      <c r="D13" s="26"/>
      <c r="E13" s="26"/>
      <c r="F13" s="28"/>
      <c r="G13" s="26"/>
      <c r="H13" s="28"/>
      <c r="I13" s="26"/>
      <c r="J13" s="26"/>
      <c r="K13" s="26"/>
    </row>
    <row r="24" spans="2:11" x14ac:dyDescent="0.2">
      <c r="B24" s="213"/>
      <c r="G24" s="213"/>
      <c r="I24" s="213"/>
      <c r="J24" s="213"/>
      <c r="K24" s="213"/>
    </row>
  </sheetData>
  <mergeCells count="6">
    <mergeCell ref="A6:B6"/>
    <mergeCell ref="A1:K1"/>
    <mergeCell ref="A2:K2"/>
    <mergeCell ref="A3:K3"/>
    <mergeCell ref="C5:E5"/>
    <mergeCell ref="I5:K5"/>
  </mergeCells>
  <printOptions horizontalCentered="1"/>
  <pageMargins left="0.25" right="0.25" top="0.9" bottom="0.35" header="0.25" footer="0.25"/>
  <pageSetup paperSize="5" scale="90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U78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40625" defaultRowHeight="12.75" x14ac:dyDescent="0.2"/>
  <cols>
    <col min="1" max="1" width="3.42578125" customWidth="1"/>
    <col min="2" max="2" width="17.85546875" customWidth="1"/>
    <col min="3" max="3" width="19.5703125" customWidth="1"/>
    <col min="4" max="4" width="18.140625" customWidth="1"/>
    <col min="5" max="5" width="14.28515625" customWidth="1"/>
    <col min="6" max="6" width="14.5703125" customWidth="1"/>
    <col min="7" max="7" width="15" customWidth="1"/>
    <col min="8" max="8" width="17.7109375" bestFit="1" customWidth="1"/>
    <col min="9" max="9" width="14" bestFit="1" customWidth="1"/>
    <col min="10" max="10" width="14.5703125" customWidth="1"/>
    <col min="11" max="11" width="15.7109375" customWidth="1"/>
    <col min="12" max="12" width="16.28515625" customWidth="1"/>
    <col min="13" max="13" width="12.85546875" customWidth="1"/>
    <col min="14" max="14" width="16.28515625" customWidth="1"/>
    <col min="15" max="15" width="17.7109375" bestFit="1" customWidth="1"/>
    <col min="16" max="16" width="12.28515625" bestFit="1" customWidth="1"/>
    <col min="17" max="17" width="11.140625" customWidth="1"/>
    <col min="19" max="19" width="12.7109375" bestFit="1" customWidth="1"/>
    <col min="20" max="20" width="12.85546875" customWidth="1"/>
  </cols>
  <sheetData>
    <row r="1" spans="1:21" ht="108" customHeight="1" x14ac:dyDescent="0.2">
      <c r="A1" s="275" t="s">
        <v>0</v>
      </c>
      <c r="B1" s="275" t="s">
        <v>0</v>
      </c>
      <c r="C1" s="198" t="s">
        <v>214</v>
      </c>
      <c r="D1" s="198" t="s">
        <v>189</v>
      </c>
      <c r="E1" s="198" t="s">
        <v>190</v>
      </c>
      <c r="F1" s="119" t="s">
        <v>247</v>
      </c>
      <c r="G1" s="119" t="s">
        <v>248</v>
      </c>
      <c r="H1" s="120" t="s">
        <v>93</v>
      </c>
      <c r="I1" s="198" t="s">
        <v>215</v>
      </c>
      <c r="J1" s="198" t="s">
        <v>216</v>
      </c>
      <c r="K1" s="198" t="s">
        <v>192</v>
      </c>
      <c r="L1" s="198" t="s">
        <v>193</v>
      </c>
      <c r="M1" s="198" t="s">
        <v>194</v>
      </c>
      <c r="N1" s="119" t="s">
        <v>187</v>
      </c>
      <c r="O1" s="120" t="s">
        <v>94</v>
      </c>
      <c r="P1" s="119" t="s">
        <v>243</v>
      </c>
      <c r="Q1" s="121" t="s">
        <v>95</v>
      </c>
    </row>
    <row r="2" spans="1:21" ht="13.5" customHeight="1" x14ac:dyDescent="0.2">
      <c r="A2" s="276"/>
      <c r="B2" s="276"/>
      <c r="C2" s="122">
        <v>1</v>
      </c>
      <c r="D2" s="122">
        <v>2</v>
      </c>
      <c r="E2" s="122">
        <v>3</v>
      </c>
      <c r="F2" s="122" t="s">
        <v>209</v>
      </c>
      <c r="G2" s="122" t="s">
        <v>210</v>
      </c>
      <c r="H2" s="122">
        <v>4</v>
      </c>
      <c r="I2" s="122">
        <v>5</v>
      </c>
      <c r="J2" s="122">
        <v>6</v>
      </c>
      <c r="K2" s="122">
        <v>7</v>
      </c>
      <c r="L2" s="122">
        <v>8</v>
      </c>
      <c r="M2" s="122">
        <v>9</v>
      </c>
      <c r="N2" s="122">
        <v>10</v>
      </c>
      <c r="O2" s="122">
        <v>11</v>
      </c>
      <c r="P2" s="122">
        <v>12</v>
      </c>
      <c r="Q2" s="122">
        <v>13</v>
      </c>
    </row>
    <row r="3" spans="1:21" hidden="1" x14ac:dyDescent="0.2">
      <c r="A3" s="273"/>
      <c r="B3" s="274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21" hidden="1" x14ac:dyDescent="0.2">
      <c r="A4" s="273"/>
      <c r="B4" s="274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21" hidden="1" x14ac:dyDescent="0.2">
      <c r="A5" s="273"/>
      <c r="B5" s="274"/>
      <c r="C5" s="123"/>
      <c r="D5" s="123"/>
      <c r="E5" s="123"/>
      <c r="F5" s="124"/>
      <c r="G5" s="124"/>
      <c r="H5" s="125"/>
      <c r="I5" s="123"/>
      <c r="J5" s="126"/>
      <c r="K5" s="123"/>
      <c r="L5" s="123"/>
      <c r="M5" s="123"/>
      <c r="N5" s="127"/>
      <c r="O5" s="125"/>
      <c r="P5" s="123"/>
      <c r="Q5" s="123"/>
    </row>
    <row r="6" spans="1:21" hidden="1" x14ac:dyDescent="0.2">
      <c r="A6" s="273"/>
      <c r="B6" s="274"/>
      <c r="C6" s="123"/>
      <c r="D6" s="123"/>
      <c r="E6" s="123"/>
      <c r="F6" s="124"/>
      <c r="G6" s="124"/>
      <c r="H6" s="125"/>
      <c r="I6" s="123"/>
      <c r="J6" s="126"/>
      <c r="K6" s="123"/>
      <c r="L6" s="123"/>
      <c r="M6" s="123"/>
      <c r="N6" s="127"/>
      <c r="O6" s="125"/>
      <c r="P6" s="123"/>
      <c r="Q6" s="123"/>
    </row>
    <row r="7" spans="1:21" ht="14.45" customHeight="1" x14ac:dyDescent="0.2">
      <c r="A7" s="128">
        <v>1</v>
      </c>
      <c r="B7" s="129" t="s">
        <v>164</v>
      </c>
      <c r="C7" s="174">
        <v>12585130</v>
      </c>
      <c r="D7" s="174">
        <v>15753520</v>
      </c>
      <c r="E7" s="174">
        <v>368000</v>
      </c>
      <c r="F7" s="174"/>
      <c r="G7" s="174">
        <v>-11407</v>
      </c>
      <c r="H7" s="174">
        <v>28695243</v>
      </c>
      <c r="I7" s="174">
        <v>0</v>
      </c>
      <c r="J7" s="175">
        <v>0</v>
      </c>
      <c r="K7" s="174">
        <v>109228</v>
      </c>
      <c r="L7" s="174">
        <v>240000</v>
      </c>
      <c r="M7" s="174">
        <v>0</v>
      </c>
      <c r="N7" s="174">
        <v>349228</v>
      </c>
      <c r="O7" s="174">
        <v>28346015</v>
      </c>
      <c r="P7" s="130">
        <v>9174</v>
      </c>
      <c r="Q7" s="174">
        <v>3090</v>
      </c>
      <c r="U7" s="225"/>
    </row>
    <row r="8" spans="1:21" ht="14.45" customHeight="1" x14ac:dyDescent="0.2">
      <c r="A8" s="128">
        <v>2</v>
      </c>
      <c r="B8" s="129" t="s">
        <v>100</v>
      </c>
      <c r="C8" s="176">
        <v>3666500</v>
      </c>
      <c r="D8" s="176">
        <v>9000000</v>
      </c>
      <c r="E8" s="176">
        <v>1600</v>
      </c>
      <c r="F8" s="176"/>
      <c r="G8" s="176">
        <v>-1690</v>
      </c>
      <c r="H8" s="176">
        <v>12666410</v>
      </c>
      <c r="I8" s="176">
        <v>0</v>
      </c>
      <c r="J8" s="177">
        <v>0</v>
      </c>
      <c r="K8" s="176">
        <v>116400</v>
      </c>
      <c r="L8" s="176">
        <v>0</v>
      </c>
      <c r="M8" s="176">
        <v>600</v>
      </c>
      <c r="N8" s="176">
        <v>117000</v>
      </c>
      <c r="O8" s="176">
        <v>12549410</v>
      </c>
      <c r="P8" s="131">
        <v>3820</v>
      </c>
      <c r="Q8" s="176">
        <v>3285</v>
      </c>
      <c r="U8" s="225"/>
    </row>
    <row r="9" spans="1:21" ht="14.45" customHeight="1" x14ac:dyDescent="0.2">
      <c r="A9" s="128">
        <v>3</v>
      </c>
      <c r="B9" s="129" t="s">
        <v>101</v>
      </c>
      <c r="C9" s="176">
        <v>73279119</v>
      </c>
      <c r="D9" s="176">
        <v>81189894</v>
      </c>
      <c r="E9" s="176">
        <v>0</v>
      </c>
      <c r="F9" s="176"/>
      <c r="G9" s="176">
        <v>-2246</v>
      </c>
      <c r="H9" s="176">
        <v>154466767</v>
      </c>
      <c r="I9" s="176">
        <v>0</v>
      </c>
      <c r="J9" s="177">
        <v>0</v>
      </c>
      <c r="K9" s="176">
        <v>2400000</v>
      </c>
      <c r="L9" s="176">
        <v>620000</v>
      </c>
      <c r="M9" s="176">
        <v>0</v>
      </c>
      <c r="N9" s="176">
        <v>3020000</v>
      </c>
      <c r="O9" s="176">
        <v>151446767</v>
      </c>
      <c r="P9" s="131">
        <v>23338</v>
      </c>
      <c r="Q9" s="176">
        <v>6489</v>
      </c>
      <c r="U9" s="225"/>
    </row>
    <row r="10" spans="1:21" ht="14.45" customHeight="1" x14ac:dyDescent="0.2">
      <c r="A10" s="128">
        <v>4</v>
      </c>
      <c r="B10" s="129" t="s">
        <v>102</v>
      </c>
      <c r="C10" s="176">
        <v>8051964</v>
      </c>
      <c r="D10" s="176">
        <v>5925000</v>
      </c>
      <c r="E10" s="176">
        <v>2200</v>
      </c>
      <c r="F10" s="176"/>
      <c r="G10" s="176">
        <v>0</v>
      </c>
      <c r="H10" s="176">
        <v>13979164</v>
      </c>
      <c r="I10" s="176">
        <v>64801</v>
      </c>
      <c r="J10" s="177">
        <v>0</v>
      </c>
      <c r="K10" s="176">
        <v>259890</v>
      </c>
      <c r="L10" s="176">
        <v>0</v>
      </c>
      <c r="M10" s="176">
        <v>10000</v>
      </c>
      <c r="N10" s="176">
        <v>334691</v>
      </c>
      <c r="O10" s="176">
        <v>13644473</v>
      </c>
      <c r="P10" s="131">
        <v>2837</v>
      </c>
      <c r="Q10" s="176">
        <v>4809</v>
      </c>
      <c r="U10" s="225"/>
    </row>
    <row r="11" spans="1:21" ht="14.45" customHeight="1" x14ac:dyDescent="0.2">
      <c r="A11" s="132">
        <v>5</v>
      </c>
      <c r="B11" s="133" t="s">
        <v>103</v>
      </c>
      <c r="C11" s="138">
        <v>3623461</v>
      </c>
      <c r="D11" s="138">
        <v>10622480</v>
      </c>
      <c r="E11" s="138">
        <v>122597</v>
      </c>
      <c r="F11" s="138"/>
      <c r="G11" s="138">
        <v>-4684</v>
      </c>
      <c r="H11" s="138">
        <v>14363854</v>
      </c>
      <c r="I11" s="138">
        <v>0</v>
      </c>
      <c r="J11" s="178">
        <v>0</v>
      </c>
      <c r="K11" s="138">
        <v>0</v>
      </c>
      <c r="L11" s="138">
        <v>0</v>
      </c>
      <c r="M11" s="138">
        <v>0</v>
      </c>
      <c r="N11" s="138">
        <v>0</v>
      </c>
      <c r="O11" s="138">
        <v>14363854</v>
      </c>
      <c r="P11" s="134">
        <v>5109</v>
      </c>
      <c r="Q11" s="138">
        <v>2811</v>
      </c>
      <c r="U11" s="225"/>
    </row>
    <row r="12" spans="1:21" ht="14.45" customHeight="1" x14ac:dyDescent="0.2">
      <c r="A12" s="128">
        <v>6</v>
      </c>
      <c r="B12" s="129" t="s">
        <v>104</v>
      </c>
      <c r="C12" s="174">
        <v>10357208</v>
      </c>
      <c r="D12" s="174">
        <v>14948062</v>
      </c>
      <c r="E12" s="174">
        <v>13</v>
      </c>
      <c r="F12" s="174"/>
      <c r="G12" s="174">
        <v>-6691</v>
      </c>
      <c r="H12" s="174">
        <v>25298592</v>
      </c>
      <c r="I12" s="174">
        <v>0</v>
      </c>
      <c r="J12" s="175">
        <v>0</v>
      </c>
      <c r="K12" s="174">
        <v>0</v>
      </c>
      <c r="L12" s="174">
        <v>279281</v>
      </c>
      <c r="M12" s="174">
        <v>0</v>
      </c>
      <c r="N12" s="174">
        <v>279281</v>
      </c>
      <c r="O12" s="174">
        <v>25019311</v>
      </c>
      <c r="P12" s="130">
        <v>5530</v>
      </c>
      <c r="Q12" s="174">
        <v>4524</v>
      </c>
      <c r="U12" s="225"/>
    </row>
    <row r="13" spans="1:21" ht="14.45" customHeight="1" x14ac:dyDescent="0.2">
      <c r="A13" s="128">
        <v>7</v>
      </c>
      <c r="B13" s="129" t="s">
        <v>105</v>
      </c>
      <c r="C13" s="176">
        <v>21307766</v>
      </c>
      <c r="D13" s="176">
        <v>6600000</v>
      </c>
      <c r="E13" s="176">
        <v>0</v>
      </c>
      <c r="F13" s="176"/>
      <c r="G13" s="176">
        <v>0</v>
      </c>
      <c r="H13" s="176">
        <v>27907766</v>
      </c>
      <c r="I13" s="176">
        <v>0</v>
      </c>
      <c r="J13" s="177">
        <v>0</v>
      </c>
      <c r="K13" s="176">
        <v>0</v>
      </c>
      <c r="L13" s="176">
        <v>100000</v>
      </c>
      <c r="M13" s="176">
        <v>0</v>
      </c>
      <c r="N13" s="176">
        <v>100000</v>
      </c>
      <c r="O13" s="176">
        <v>27807766</v>
      </c>
      <c r="P13" s="131">
        <v>1938</v>
      </c>
      <c r="Q13" s="176">
        <v>14349</v>
      </c>
      <c r="U13" s="225"/>
    </row>
    <row r="14" spans="1:21" ht="14.45" customHeight="1" x14ac:dyDescent="0.2">
      <c r="A14" s="128">
        <v>8</v>
      </c>
      <c r="B14" s="129" t="s">
        <v>106</v>
      </c>
      <c r="C14" s="176">
        <v>53179211</v>
      </c>
      <c r="D14" s="176">
        <v>55525243</v>
      </c>
      <c r="E14" s="176">
        <v>125000</v>
      </c>
      <c r="F14" s="176"/>
      <c r="G14" s="176">
        <v>-3229</v>
      </c>
      <c r="H14" s="176">
        <v>108826225</v>
      </c>
      <c r="I14" s="176">
        <v>0</v>
      </c>
      <c r="J14" s="177">
        <v>0</v>
      </c>
      <c r="K14" s="176">
        <v>1653654</v>
      </c>
      <c r="L14" s="176">
        <v>487043</v>
      </c>
      <c r="M14" s="176">
        <v>0</v>
      </c>
      <c r="N14" s="176">
        <v>2140697</v>
      </c>
      <c r="O14" s="176">
        <v>106685528</v>
      </c>
      <c r="P14" s="131">
        <v>22007</v>
      </c>
      <c r="Q14" s="176">
        <v>4848</v>
      </c>
      <c r="U14" s="225"/>
    </row>
    <row r="15" spans="1:21" ht="14.45" customHeight="1" x14ac:dyDescent="0.2">
      <c r="A15" s="128">
        <v>9</v>
      </c>
      <c r="B15" s="129" t="s">
        <v>96</v>
      </c>
      <c r="C15" s="176">
        <v>111269105</v>
      </c>
      <c r="D15" s="176">
        <v>98000000</v>
      </c>
      <c r="E15" s="176">
        <v>20000</v>
      </c>
      <c r="F15" s="176"/>
      <c r="G15" s="176">
        <v>-66704</v>
      </c>
      <c r="H15" s="176">
        <v>209222401</v>
      </c>
      <c r="I15" s="176">
        <v>0</v>
      </c>
      <c r="J15" s="177">
        <v>41266</v>
      </c>
      <c r="K15" s="176">
        <v>3174734</v>
      </c>
      <c r="L15" s="176">
        <v>350000</v>
      </c>
      <c r="M15" s="176">
        <v>3000</v>
      </c>
      <c r="N15" s="176">
        <v>3569000</v>
      </c>
      <c r="O15" s="176">
        <v>205653401</v>
      </c>
      <c r="P15" s="131">
        <v>35166</v>
      </c>
      <c r="Q15" s="176">
        <v>5848</v>
      </c>
      <c r="U15" s="225"/>
    </row>
    <row r="16" spans="1:21" ht="14.45" customHeight="1" x14ac:dyDescent="0.2">
      <c r="A16" s="132">
        <v>10</v>
      </c>
      <c r="B16" s="133" t="s">
        <v>107</v>
      </c>
      <c r="C16" s="138">
        <v>47424000</v>
      </c>
      <c r="D16" s="138">
        <v>178432922</v>
      </c>
      <c r="E16" s="138">
        <v>80000</v>
      </c>
      <c r="F16" s="138"/>
      <c r="G16" s="138">
        <v>-64058</v>
      </c>
      <c r="H16" s="138">
        <v>225872864</v>
      </c>
      <c r="I16" s="138">
        <v>0</v>
      </c>
      <c r="J16" s="178">
        <v>0</v>
      </c>
      <c r="K16" s="138">
        <v>1300000</v>
      </c>
      <c r="L16" s="138">
        <v>0</v>
      </c>
      <c r="M16" s="138">
        <v>5000</v>
      </c>
      <c r="N16" s="138">
        <v>1305000</v>
      </c>
      <c r="O16" s="138">
        <v>224567864</v>
      </c>
      <c r="P16" s="134">
        <v>28911</v>
      </c>
      <c r="Q16" s="138">
        <v>7768</v>
      </c>
      <c r="U16" s="225"/>
    </row>
    <row r="17" spans="1:21" ht="14.45" customHeight="1" x14ac:dyDescent="0.2">
      <c r="A17" s="128">
        <v>11</v>
      </c>
      <c r="B17" s="129" t="s">
        <v>108</v>
      </c>
      <c r="C17" s="174">
        <v>2570000</v>
      </c>
      <c r="D17" s="174">
        <v>2800000</v>
      </c>
      <c r="E17" s="174">
        <v>9420</v>
      </c>
      <c r="F17" s="174"/>
      <c r="G17" s="174">
        <v>0</v>
      </c>
      <c r="H17" s="174">
        <v>5379420</v>
      </c>
      <c r="I17" s="174">
        <v>0</v>
      </c>
      <c r="J17" s="175">
        <v>0</v>
      </c>
      <c r="K17" s="174">
        <v>89000</v>
      </c>
      <c r="L17" s="174">
        <v>45000</v>
      </c>
      <c r="M17" s="174">
        <v>0</v>
      </c>
      <c r="N17" s="174">
        <v>134000</v>
      </c>
      <c r="O17" s="174">
        <v>5245420</v>
      </c>
      <c r="P17" s="130">
        <v>1464</v>
      </c>
      <c r="Q17" s="174">
        <v>3583</v>
      </c>
      <c r="U17" s="225"/>
    </row>
    <row r="18" spans="1:21" ht="14.45" customHeight="1" x14ac:dyDescent="0.2">
      <c r="A18" s="128">
        <v>12</v>
      </c>
      <c r="B18" s="129" t="s">
        <v>109</v>
      </c>
      <c r="C18" s="176">
        <v>15487000</v>
      </c>
      <c r="D18" s="176">
        <v>0</v>
      </c>
      <c r="E18" s="176">
        <v>914000</v>
      </c>
      <c r="F18" s="176"/>
      <c r="G18" s="176">
        <v>0</v>
      </c>
      <c r="H18" s="176">
        <v>16401000</v>
      </c>
      <c r="I18" s="176">
        <v>0</v>
      </c>
      <c r="J18" s="177">
        <v>0</v>
      </c>
      <c r="K18" s="176">
        <v>511600</v>
      </c>
      <c r="L18" s="176">
        <v>0</v>
      </c>
      <c r="M18" s="176">
        <v>0</v>
      </c>
      <c r="N18" s="176">
        <v>511600</v>
      </c>
      <c r="O18" s="176">
        <v>15889400</v>
      </c>
      <c r="P18" s="131">
        <v>1084</v>
      </c>
      <c r="Q18" s="176">
        <v>14658</v>
      </c>
      <c r="U18" s="225"/>
    </row>
    <row r="19" spans="1:21" ht="14.45" customHeight="1" x14ac:dyDescent="0.2">
      <c r="A19" s="128">
        <v>13</v>
      </c>
      <c r="B19" s="129" t="s">
        <v>110</v>
      </c>
      <c r="C19" s="176">
        <v>1064352</v>
      </c>
      <c r="D19" s="176">
        <v>3099173</v>
      </c>
      <c r="E19" s="176">
        <v>124139</v>
      </c>
      <c r="F19" s="176"/>
      <c r="G19" s="176">
        <v>0</v>
      </c>
      <c r="H19" s="176">
        <v>4287664</v>
      </c>
      <c r="I19" s="176">
        <v>0</v>
      </c>
      <c r="J19" s="177">
        <v>0</v>
      </c>
      <c r="K19" s="176">
        <v>36481</v>
      </c>
      <c r="L19" s="176">
        <v>38386</v>
      </c>
      <c r="M19" s="176">
        <v>11972</v>
      </c>
      <c r="N19" s="176">
        <v>86839</v>
      </c>
      <c r="O19" s="176">
        <v>4200825</v>
      </c>
      <c r="P19" s="131">
        <v>1102</v>
      </c>
      <c r="Q19" s="176">
        <v>3812</v>
      </c>
      <c r="U19" s="225"/>
    </row>
    <row r="20" spans="1:21" ht="14.45" customHeight="1" x14ac:dyDescent="0.2">
      <c r="A20" s="128">
        <v>14</v>
      </c>
      <c r="B20" s="129" t="s">
        <v>111</v>
      </c>
      <c r="C20" s="176">
        <v>3877263</v>
      </c>
      <c r="D20" s="176">
        <v>3121189</v>
      </c>
      <c r="E20" s="176">
        <v>0</v>
      </c>
      <c r="F20" s="176"/>
      <c r="G20" s="176">
        <v>0</v>
      </c>
      <c r="H20" s="176">
        <v>6998452</v>
      </c>
      <c r="I20" s="176">
        <v>0</v>
      </c>
      <c r="J20" s="177">
        <v>0</v>
      </c>
      <c r="K20" s="176">
        <v>131434</v>
      </c>
      <c r="L20" s="176">
        <v>0</v>
      </c>
      <c r="M20" s="176">
        <v>0</v>
      </c>
      <c r="N20" s="176">
        <v>131434</v>
      </c>
      <c r="O20" s="176">
        <v>6867018</v>
      </c>
      <c r="P20" s="131">
        <v>1719</v>
      </c>
      <c r="Q20" s="176">
        <v>3995</v>
      </c>
      <c r="U20" s="225"/>
    </row>
    <row r="21" spans="1:21" ht="14.45" customHeight="1" x14ac:dyDescent="0.2">
      <c r="A21" s="132">
        <v>15</v>
      </c>
      <c r="B21" s="133" t="s">
        <v>112</v>
      </c>
      <c r="C21" s="138">
        <v>5765980</v>
      </c>
      <c r="D21" s="138">
        <v>6137800</v>
      </c>
      <c r="E21" s="138">
        <v>74670</v>
      </c>
      <c r="F21" s="138"/>
      <c r="G21" s="138">
        <v>-1596</v>
      </c>
      <c r="H21" s="138">
        <v>11976854</v>
      </c>
      <c r="I21" s="138">
        <v>0</v>
      </c>
      <c r="J21" s="178">
        <v>0</v>
      </c>
      <c r="K21" s="138">
        <v>185557</v>
      </c>
      <c r="L21" s="138">
        <v>0</v>
      </c>
      <c r="M21" s="138">
        <v>0</v>
      </c>
      <c r="N21" s="138">
        <v>185557</v>
      </c>
      <c r="O21" s="138">
        <v>11791297</v>
      </c>
      <c r="P21" s="134">
        <v>3226</v>
      </c>
      <c r="Q21" s="138">
        <v>3655</v>
      </c>
      <c r="U21" s="225"/>
    </row>
    <row r="22" spans="1:21" ht="14.45" customHeight="1" x14ac:dyDescent="0.2">
      <c r="A22" s="128">
        <v>16</v>
      </c>
      <c r="B22" s="129" t="s">
        <v>113</v>
      </c>
      <c r="C22" s="174">
        <v>35492295</v>
      </c>
      <c r="D22" s="174">
        <v>17978413</v>
      </c>
      <c r="E22" s="174">
        <v>1359531</v>
      </c>
      <c r="F22" s="174"/>
      <c r="G22" s="174">
        <v>-14461</v>
      </c>
      <c r="H22" s="174">
        <v>54815778</v>
      </c>
      <c r="I22" s="174">
        <v>0</v>
      </c>
      <c r="J22" s="175">
        <v>0</v>
      </c>
      <c r="K22" s="174">
        <v>1670477</v>
      </c>
      <c r="L22" s="174">
        <v>258898</v>
      </c>
      <c r="M22" s="174">
        <v>235</v>
      </c>
      <c r="N22" s="174">
        <v>1929610</v>
      </c>
      <c r="O22" s="174">
        <v>52886168</v>
      </c>
      <c r="P22" s="130">
        <v>4665</v>
      </c>
      <c r="Q22" s="174">
        <v>11337</v>
      </c>
      <c r="U22" s="225"/>
    </row>
    <row r="23" spans="1:21" ht="14.45" customHeight="1" x14ac:dyDescent="0.2">
      <c r="A23" s="128">
        <v>17</v>
      </c>
      <c r="B23" s="129" t="s">
        <v>97</v>
      </c>
      <c r="C23" s="176">
        <v>181329730</v>
      </c>
      <c r="D23" s="176">
        <v>160873515</v>
      </c>
      <c r="E23" s="176">
        <v>2000</v>
      </c>
      <c r="F23" s="176"/>
      <c r="G23" s="176">
        <v>-73010</v>
      </c>
      <c r="H23" s="176">
        <v>342132235</v>
      </c>
      <c r="I23" s="176">
        <v>0</v>
      </c>
      <c r="J23" s="177">
        <v>0</v>
      </c>
      <c r="K23" s="176">
        <v>4909263</v>
      </c>
      <c r="L23" s="176">
        <v>1477449</v>
      </c>
      <c r="M23" s="176">
        <v>0</v>
      </c>
      <c r="N23" s="176">
        <v>6386712</v>
      </c>
      <c r="O23" s="176">
        <v>335745523</v>
      </c>
      <c r="P23" s="131">
        <v>44962</v>
      </c>
      <c r="Q23" s="176">
        <v>7467</v>
      </c>
      <c r="U23" s="225"/>
    </row>
    <row r="24" spans="1:21" ht="14.45" customHeight="1" x14ac:dyDescent="0.2">
      <c r="A24" s="128">
        <v>18</v>
      </c>
      <c r="B24" s="129" t="s">
        <v>114</v>
      </c>
      <c r="C24" s="176">
        <v>842189</v>
      </c>
      <c r="D24" s="176">
        <v>2100000</v>
      </c>
      <c r="E24" s="176">
        <v>177840</v>
      </c>
      <c r="F24" s="176"/>
      <c r="G24" s="176">
        <v>0</v>
      </c>
      <c r="H24" s="176">
        <v>3120029</v>
      </c>
      <c r="I24" s="176">
        <v>0</v>
      </c>
      <c r="J24" s="177">
        <v>0</v>
      </c>
      <c r="K24" s="176">
        <v>28000</v>
      </c>
      <c r="L24" s="176">
        <v>77821</v>
      </c>
      <c r="M24" s="176">
        <v>0</v>
      </c>
      <c r="N24" s="176">
        <v>105821</v>
      </c>
      <c r="O24" s="176">
        <v>3014208</v>
      </c>
      <c r="P24" s="131">
        <v>768</v>
      </c>
      <c r="Q24" s="176">
        <v>3925</v>
      </c>
      <c r="U24" s="225"/>
    </row>
    <row r="25" spans="1:21" ht="14.45" customHeight="1" x14ac:dyDescent="0.2">
      <c r="A25" s="128">
        <v>19</v>
      </c>
      <c r="B25" s="129" t="s">
        <v>115</v>
      </c>
      <c r="C25" s="176">
        <v>5000000</v>
      </c>
      <c r="D25" s="176">
        <v>4400000</v>
      </c>
      <c r="E25" s="176">
        <v>0</v>
      </c>
      <c r="F25" s="176"/>
      <c r="G25" s="176">
        <v>0</v>
      </c>
      <c r="H25" s="176">
        <v>9400000</v>
      </c>
      <c r="I25" s="176">
        <v>0</v>
      </c>
      <c r="J25" s="177">
        <v>0</v>
      </c>
      <c r="K25" s="176">
        <v>0</v>
      </c>
      <c r="L25" s="176">
        <v>0</v>
      </c>
      <c r="M25" s="176">
        <v>0</v>
      </c>
      <c r="N25" s="176">
        <v>0</v>
      </c>
      <c r="O25" s="176">
        <v>9400000</v>
      </c>
      <c r="P25" s="131">
        <v>1666</v>
      </c>
      <c r="Q25" s="176">
        <v>5642</v>
      </c>
      <c r="U25" s="225"/>
    </row>
    <row r="26" spans="1:21" ht="14.45" customHeight="1" x14ac:dyDescent="0.2">
      <c r="A26" s="132">
        <v>20</v>
      </c>
      <c r="B26" s="133" t="s">
        <v>116</v>
      </c>
      <c r="C26" s="138">
        <v>7251272</v>
      </c>
      <c r="D26" s="138">
        <v>9438625</v>
      </c>
      <c r="E26" s="138">
        <v>14819</v>
      </c>
      <c r="F26" s="138"/>
      <c r="G26" s="138">
        <v>-3528</v>
      </c>
      <c r="H26" s="138">
        <v>16701188</v>
      </c>
      <c r="I26" s="138">
        <v>0</v>
      </c>
      <c r="J26" s="178">
        <v>0</v>
      </c>
      <c r="K26" s="138">
        <v>243961</v>
      </c>
      <c r="L26" s="138">
        <v>272490</v>
      </c>
      <c r="M26" s="138">
        <v>0</v>
      </c>
      <c r="N26" s="138">
        <v>516451</v>
      </c>
      <c r="O26" s="138">
        <v>16184737</v>
      </c>
      <c r="P26" s="134">
        <v>5448</v>
      </c>
      <c r="Q26" s="138">
        <v>2971</v>
      </c>
      <c r="U26" s="225"/>
    </row>
    <row r="27" spans="1:21" ht="14.45" customHeight="1" x14ac:dyDescent="0.2">
      <c r="A27" s="128">
        <v>21</v>
      </c>
      <c r="B27" s="129" t="s">
        <v>117</v>
      </c>
      <c r="C27" s="174">
        <v>1608900</v>
      </c>
      <c r="D27" s="174">
        <v>4791000</v>
      </c>
      <c r="E27" s="174">
        <v>13200</v>
      </c>
      <c r="F27" s="174"/>
      <c r="G27" s="174">
        <v>-1270</v>
      </c>
      <c r="H27" s="174">
        <v>6411830</v>
      </c>
      <c r="I27" s="174">
        <v>0</v>
      </c>
      <c r="J27" s="175">
        <v>0</v>
      </c>
      <c r="K27" s="174">
        <v>92137</v>
      </c>
      <c r="L27" s="174">
        <v>42600</v>
      </c>
      <c r="M27" s="174">
        <v>0</v>
      </c>
      <c r="N27" s="174">
        <v>134737</v>
      </c>
      <c r="O27" s="174">
        <v>6277093</v>
      </c>
      <c r="P27" s="130">
        <v>2717</v>
      </c>
      <c r="Q27" s="174">
        <v>2310</v>
      </c>
      <c r="U27" s="225"/>
    </row>
    <row r="28" spans="1:21" ht="14.45" customHeight="1" x14ac:dyDescent="0.2">
      <c r="A28" s="128">
        <v>22</v>
      </c>
      <c r="B28" s="129" t="s">
        <v>118</v>
      </c>
      <c r="C28" s="176">
        <v>2386025</v>
      </c>
      <c r="D28" s="176">
        <v>1200000</v>
      </c>
      <c r="E28" s="176">
        <v>30000</v>
      </c>
      <c r="F28" s="176"/>
      <c r="G28" s="176">
        <v>0</v>
      </c>
      <c r="H28" s="176">
        <v>3616025</v>
      </c>
      <c r="I28" s="176">
        <v>7280</v>
      </c>
      <c r="J28" s="177">
        <v>0</v>
      </c>
      <c r="K28" s="176">
        <v>89805</v>
      </c>
      <c r="L28" s="176">
        <v>31000</v>
      </c>
      <c r="M28" s="176">
        <v>20000</v>
      </c>
      <c r="N28" s="176">
        <v>148085</v>
      </c>
      <c r="O28" s="176">
        <v>3467940</v>
      </c>
      <c r="P28" s="131">
        <v>2776</v>
      </c>
      <c r="Q28" s="176">
        <v>1249</v>
      </c>
      <c r="U28" s="225"/>
    </row>
    <row r="29" spans="1:21" ht="14.45" customHeight="1" x14ac:dyDescent="0.2">
      <c r="A29" s="128">
        <v>23</v>
      </c>
      <c r="B29" s="129" t="s">
        <v>119</v>
      </c>
      <c r="C29" s="176">
        <v>6557454</v>
      </c>
      <c r="D29" s="176">
        <v>28352359</v>
      </c>
      <c r="E29" s="176">
        <v>256347</v>
      </c>
      <c r="F29" s="176"/>
      <c r="G29" s="176">
        <v>-16253</v>
      </c>
      <c r="H29" s="176">
        <v>35149907</v>
      </c>
      <c r="I29" s="176">
        <v>0</v>
      </c>
      <c r="J29" s="177">
        <v>0</v>
      </c>
      <c r="K29" s="176">
        <v>214187</v>
      </c>
      <c r="L29" s="176">
        <v>101422</v>
      </c>
      <c r="M29" s="176">
        <v>17000</v>
      </c>
      <c r="N29" s="176">
        <v>332609</v>
      </c>
      <c r="O29" s="176">
        <v>34817298</v>
      </c>
      <c r="P29" s="131">
        <v>11216</v>
      </c>
      <c r="Q29" s="176">
        <v>3104</v>
      </c>
      <c r="U29" s="225"/>
    </row>
    <row r="30" spans="1:21" ht="14.45" customHeight="1" x14ac:dyDescent="0.2">
      <c r="A30" s="128">
        <v>24</v>
      </c>
      <c r="B30" s="129" t="s">
        <v>120</v>
      </c>
      <c r="C30" s="176">
        <v>40818715</v>
      </c>
      <c r="D30" s="176">
        <v>19577785</v>
      </c>
      <c r="E30" s="176">
        <v>0</v>
      </c>
      <c r="F30" s="176"/>
      <c r="G30" s="176">
        <v>-1464</v>
      </c>
      <c r="H30" s="176">
        <v>60395036</v>
      </c>
      <c r="I30" s="176">
        <v>0</v>
      </c>
      <c r="J30" s="177">
        <v>0</v>
      </c>
      <c r="K30" s="176">
        <v>0</v>
      </c>
      <c r="L30" s="176">
        <v>0</v>
      </c>
      <c r="M30" s="176">
        <v>0</v>
      </c>
      <c r="N30" s="176">
        <v>0</v>
      </c>
      <c r="O30" s="176">
        <v>60395036</v>
      </c>
      <c r="P30" s="131">
        <v>4192</v>
      </c>
      <c r="Q30" s="176">
        <v>14407</v>
      </c>
      <c r="U30" s="225"/>
    </row>
    <row r="31" spans="1:21" ht="14.45" customHeight="1" x14ac:dyDescent="0.2">
      <c r="A31" s="132">
        <v>25</v>
      </c>
      <c r="B31" s="133" t="s">
        <v>121</v>
      </c>
      <c r="C31" s="138">
        <v>5420000</v>
      </c>
      <c r="D31" s="138">
        <v>5500000</v>
      </c>
      <c r="E31" s="138">
        <v>0</v>
      </c>
      <c r="F31" s="138"/>
      <c r="G31" s="138">
        <v>-1663</v>
      </c>
      <c r="H31" s="138">
        <v>10918337</v>
      </c>
      <c r="I31" s="138">
        <v>0</v>
      </c>
      <c r="J31" s="178">
        <v>0</v>
      </c>
      <c r="K31" s="138">
        <v>205000</v>
      </c>
      <c r="L31" s="138">
        <v>75000</v>
      </c>
      <c r="M31" s="138">
        <v>0</v>
      </c>
      <c r="N31" s="138">
        <v>280000</v>
      </c>
      <c r="O31" s="138">
        <v>10638337</v>
      </c>
      <c r="P31" s="134">
        <v>2052</v>
      </c>
      <c r="Q31" s="138">
        <v>5184</v>
      </c>
      <c r="U31" s="225"/>
    </row>
    <row r="32" spans="1:21" ht="14.45" customHeight="1" x14ac:dyDescent="0.2">
      <c r="A32" s="128">
        <v>26</v>
      </c>
      <c r="B32" s="129" t="s">
        <v>122</v>
      </c>
      <c r="C32" s="174">
        <v>114556492</v>
      </c>
      <c r="D32" s="174">
        <v>239042684</v>
      </c>
      <c r="E32" s="174">
        <v>39666</v>
      </c>
      <c r="F32" s="174"/>
      <c r="G32" s="174">
        <v>-23353</v>
      </c>
      <c r="H32" s="174">
        <v>353615489</v>
      </c>
      <c r="I32" s="174">
        <v>1278917</v>
      </c>
      <c r="J32" s="175">
        <v>56422</v>
      </c>
      <c r="K32" s="174">
        <v>3530343</v>
      </c>
      <c r="L32" s="174">
        <v>21447319</v>
      </c>
      <c r="M32" s="174">
        <v>34933</v>
      </c>
      <c r="N32" s="174">
        <v>26347934</v>
      </c>
      <c r="O32" s="174">
        <v>327267555</v>
      </c>
      <c r="P32" s="130">
        <v>48447</v>
      </c>
      <c r="Q32" s="174">
        <v>6755</v>
      </c>
      <c r="U32" s="225"/>
    </row>
    <row r="33" spans="1:21" ht="14.45" customHeight="1" x14ac:dyDescent="0.2">
      <c r="A33" s="128">
        <v>27</v>
      </c>
      <c r="B33" s="129" t="s">
        <v>123</v>
      </c>
      <c r="C33" s="176">
        <v>7942534</v>
      </c>
      <c r="D33" s="176">
        <v>12150000</v>
      </c>
      <c r="E33" s="176">
        <v>30550</v>
      </c>
      <c r="F33" s="176"/>
      <c r="G33" s="176">
        <v>-5334</v>
      </c>
      <c r="H33" s="176">
        <v>20117750</v>
      </c>
      <c r="I33" s="176">
        <v>0</v>
      </c>
      <c r="J33" s="177">
        <v>0</v>
      </c>
      <c r="K33" s="176">
        <v>250000</v>
      </c>
      <c r="L33" s="176">
        <v>87700</v>
      </c>
      <c r="M33" s="176">
        <v>1000</v>
      </c>
      <c r="N33" s="176">
        <v>338700</v>
      </c>
      <c r="O33" s="176">
        <v>19779050</v>
      </c>
      <c r="P33" s="131">
        <v>5203</v>
      </c>
      <c r="Q33" s="176">
        <v>3801</v>
      </c>
      <c r="U33" s="225"/>
    </row>
    <row r="34" spans="1:21" ht="14.45" customHeight="1" x14ac:dyDescent="0.2">
      <c r="A34" s="128">
        <v>28</v>
      </c>
      <c r="B34" s="129" t="s">
        <v>124</v>
      </c>
      <c r="C34" s="176">
        <v>79729981</v>
      </c>
      <c r="D34" s="176">
        <v>117355299</v>
      </c>
      <c r="E34" s="176">
        <v>487305</v>
      </c>
      <c r="F34" s="176"/>
      <c r="G34" s="176">
        <v>-39532</v>
      </c>
      <c r="H34" s="176">
        <v>197533053</v>
      </c>
      <c r="I34" s="176">
        <v>0</v>
      </c>
      <c r="J34" s="177">
        <v>0</v>
      </c>
      <c r="K34" s="176">
        <v>926864</v>
      </c>
      <c r="L34" s="176">
        <v>836313</v>
      </c>
      <c r="M34" s="176">
        <v>750</v>
      </c>
      <c r="N34" s="176">
        <v>1763927</v>
      </c>
      <c r="O34" s="176">
        <v>195769126</v>
      </c>
      <c r="P34" s="131">
        <v>33709</v>
      </c>
      <c r="Q34" s="176">
        <v>5808</v>
      </c>
      <c r="U34" s="225"/>
    </row>
    <row r="35" spans="1:21" ht="14.45" customHeight="1" x14ac:dyDescent="0.2">
      <c r="A35" s="128">
        <v>29</v>
      </c>
      <c r="B35" s="129" t="s">
        <v>125</v>
      </c>
      <c r="C35" s="176">
        <v>23407445</v>
      </c>
      <c r="D35" s="176">
        <v>36602042</v>
      </c>
      <c r="E35" s="176">
        <v>66130</v>
      </c>
      <c r="F35" s="176"/>
      <c r="G35" s="176">
        <v>-8236</v>
      </c>
      <c r="H35" s="176">
        <v>60067381</v>
      </c>
      <c r="I35" s="176">
        <v>0</v>
      </c>
      <c r="J35" s="177">
        <v>0</v>
      </c>
      <c r="K35" s="176">
        <v>1000000</v>
      </c>
      <c r="L35" s="176">
        <v>0</v>
      </c>
      <c r="M35" s="176">
        <v>0</v>
      </c>
      <c r="N35" s="176">
        <v>1000000</v>
      </c>
      <c r="O35" s="176">
        <v>59067381</v>
      </c>
      <c r="P35" s="131">
        <v>13387</v>
      </c>
      <c r="Q35" s="176">
        <v>4412</v>
      </c>
      <c r="U35" s="225"/>
    </row>
    <row r="36" spans="1:21" ht="14.45" customHeight="1" x14ac:dyDescent="0.2">
      <c r="A36" s="132">
        <v>30</v>
      </c>
      <c r="B36" s="133" t="s">
        <v>176</v>
      </c>
      <c r="C36" s="138">
        <v>3754000</v>
      </c>
      <c r="D36" s="138">
        <v>5250000</v>
      </c>
      <c r="E36" s="138">
        <v>0</v>
      </c>
      <c r="F36" s="138"/>
      <c r="G36" s="138">
        <v>0</v>
      </c>
      <c r="H36" s="138">
        <v>9004000</v>
      </c>
      <c r="I36" s="138">
        <v>0</v>
      </c>
      <c r="J36" s="178">
        <v>0</v>
      </c>
      <c r="K36" s="138">
        <v>115600</v>
      </c>
      <c r="L36" s="138">
        <v>76500</v>
      </c>
      <c r="M36" s="138">
        <v>2500</v>
      </c>
      <c r="N36" s="138">
        <v>194600</v>
      </c>
      <c r="O36" s="138">
        <v>8809400</v>
      </c>
      <c r="P36" s="134">
        <v>2421</v>
      </c>
      <c r="Q36" s="138">
        <v>3639</v>
      </c>
      <c r="U36" s="225"/>
    </row>
    <row r="37" spans="1:21" ht="14.45" customHeight="1" x14ac:dyDescent="0.2">
      <c r="A37" s="128">
        <v>31</v>
      </c>
      <c r="B37" s="129" t="s">
        <v>126</v>
      </c>
      <c r="C37" s="174">
        <v>17187271</v>
      </c>
      <c r="D37" s="174">
        <v>27318127</v>
      </c>
      <c r="E37" s="174">
        <v>0</v>
      </c>
      <c r="F37" s="174"/>
      <c r="G37" s="174">
        <v>-678</v>
      </c>
      <c r="H37" s="174">
        <v>44504720</v>
      </c>
      <c r="I37" s="174">
        <v>0</v>
      </c>
      <c r="J37" s="175">
        <v>0</v>
      </c>
      <c r="K37" s="174">
        <v>514860</v>
      </c>
      <c r="L37" s="174">
        <v>51910</v>
      </c>
      <c r="M37" s="174">
        <v>57104</v>
      </c>
      <c r="N37" s="174">
        <v>623874</v>
      </c>
      <c r="O37" s="174">
        <v>43880846</v>
      </c>
      <c r="P37" s="130">
        <v>6177</v>
      </c>
      <c r="Q37" s="174">
        <v>7104</v>
      </c>
      <c r="U37" s="225"/>
    </row>
    <row r="38" spans="1:21" ht="14.45" customHeight="1" x14ac:dyDescent="0.2">
      <c r="A38" s="128">
        <v>32</v>
      </c>
      <c r="B38" s="129" t="s">
        <v>127</v>
      </c>
      <c r="C38" s="176">
        <v>11251150</v>
      </c>
      <c r="D38" s="176">
        <v>76879580</v>
      </c>
      <c r="E38" s="176">
        <v>2500</v>
      </c>
      <c r="F38" s="176"/>
      <c r="G38" s="176">
        <v>0</v>
      </c>
      <c r="H38" s="176">
        <v>88133230</v>
      </c>
      <c r="I38" s="176">
        <v>2000</v>
      </c>
      <c r="J38" s="177">
        <v>0</v>
      </c>
      <c r="K38" s="176">
        <v>436445</v>
      </c>
      <c r="L38" s="176">
        <v>60000</v>
      </c>
      <c r="M38" s="176">
        <v>10000</v>
      </c>
      <c r="N38" s="176">
        <v>508445</v>
      </c>
      <c r="O38" s="176">
        <v>87624785</v>
      </c>
      <c r="P38" s="131">
        <v>26330</v>
      </c>
      <c r="Q38" s="176">
        <v>3328</v>
      </c>
      <c r="U38" s="225"/>
    </row>
    <row r="39" spans="1:21" ht="14.45" customHeight="1" x14ac:dyDescent="0.2">
      <c r="A39" s="128">
        <v>33</v>
      </c>
      <c r="B39" s="129" t="s">
        <v>128</v>
      </c>
      <c r="C39" s="176">
        <v>1168170</v>
      </c>
      <c r="D39" s="176">
        <v>3096510</v>
      </c>
      <c r="E39" s="176">
        <v>40000</v>
      </c>
      <c r="F39" s="176"/>
      <c r="G39" s="176">
        <v>-4912</v>
      </c>
      <c r="H39" s="176">
        <v>4299768</v>
      </c>
      <c r="I39" s="176">
        <v>0</v>
      </c>
      <c r="J39" s="177">
        <v>0</v>
      </c>
      <c r="K39" s="176">
        <v>32500</v>
      </c>
      <c r="L39" s="176">
        <v>40000</v>
      </c>
      <c r="M39" s="176">
        <v>0</v>
      </c>
      <c r="N39" s="176">
        <v>72500</v>
      </c>
      <c r="O39" s="176">
        <v>4227268</v>
      </c>
      <c r="P39" s="131">
        <v>1226</v>
      </c>
      <c r="Q39" s="176">
        <v>3448</v>
      </c>
      <c r="U39" s="225"/>
    </row>
    <row r="40" spans="1:21" ht="14.45" customHeight="1" x14ac:dyDescent="0.2">
      <c r="A40" s="128">
        <v>34</v>
      </c>
      <c r="B40" s="129" t="s">
        <v>129</v>
      </c>
      <c r="C40" s="176">
        <v>4443518</v>
      </c>
      <c r="D40" s="176">
        <v>7774290</v>
      </c>
      <c r="E40" s="176">
        <v>99579</v>
      </c>
      <c r="F40" s="176"/>
      <c r="G40" s="176">
        <v>-6813</v>
      </c>
      <c r="H40" s="176">
        <v>12310574</v>
      </c>
      <c r="I40" s="176">
        <v>14881</v>
      </c>
      <c r="J40" s="177">
        <v>0</v>
      </c>
      <c r="K40" s="176">
        <v>121597</v>
      </c>
      <c r="L40" s="176">
        <v>153931</v>
      </c>
      <c r="M40" s="176">
        <v>0</v>
      </c>
      <c r="N40" s="176">
        <v>290409</v>
      </c>
      <c r="O40" s="176">
        <v>12020165</v>
      </c>
      <c r="P40" s="131">
        <v>3266</v>
      </c>
      <c r="Q40" s="176">
        <v>3680</v>
      </c>
      <c r="U40" s="225"/>
    </row>
    <row r="41" spans="1:21" ht="14.45" customHeight="1" x14ac:dyDescent="0.2">
      <c r="A41" s="132">
        <v>35</v>
      </c>
      <c r="B41" s="133" t="s">
        <v>130</v>
      </c>
      <c r="C41" s="138">
        <v>7970351</v>
      </c>
      <c r="D41" s="138">
        <v>21419274</v>
      </c>
      <c r="E41" s="138">
        <v>120394</v>
      </c>
      <c r="F41" s="138"/>
      <c r="G41" s="138">
        <v>-2001</v>
      </c>
      <c r="H41" s="138">
        <v>29508018</v>
      </c>
      <c r="I41" s="138">
        <v>0</v>
      </c>
      <c r="J41" s="178">
        <v>0</v>
      </c>
      <c r="K41" s="138">
        <v>407080</v>
      </c>
      <c r="L41" s="138">
        <v>165254</v>
      </c>
      <c r="M41" s="138">
        <v>21869</v>
      </c>
      <c r="N41" s="138">
        <v>594203</v>
      </c>
      <c r="O41" s="138">
        <v>28913815</v>
      </c>
      <c r="P41" s="134">
        <v>5109</v>
      </c>
      <c r="Q41" s="138">
        <v>5659</v>
      </c>
      <c r="U41" s="225"/>
    </row>
    <row r="42" spans="1:21" ht="14.45" customHeight="1" x14ac:dyDescent="0.2">
      <c r="A42" s="128">
        <v>36</v>
      </c>
      <c r="B42" s="129" t="s">
        <v>172</v>
      </c>
      <c r="C42" s="174">
        <v>164737963</v>
      </c>
      <c r="D42" s="174">
        <v>136514042</v>
      </c>
      <c r="E42" s="174">
        <v>17025</v>
      </c>
      <c r="F42" s="135">
        <v>-6054167</v>
      </c>
      <c r="G42" s="174">
        <v>-121636</v>
      </c>
      <c r="H42" s="174">
        <v>295093227</v>
      </c>
      <c r="I42" s="174">
        <v>3322168</v>
      </c>
      <c r="J42" s="175">
        <v>3056518</v>
      </c>
      <c r="K42" s="174">
        <v>1788458</v>
      </c>
      <c r="L42" s="174">
        <v>2069649</v>
      </c>
      <c r="M42" s="174">
        <v>12558</v>
      </c>
      <c r="N42" s="174">
        <v>10249351</v>
      </c>
      <c r="O42" s="174">
        <v>284843876</v>
      </c>
      <c r="P42" s="130">
        <v>44494</v>
      </c>
      <c r="Q42" s="174">
        <v>6402</v>
      </c>
      <c r="S42" s="210"/>
      <c r="U42" s="225"/>
    </row>
    <row r="43" spans="1:21" ht="14.45" customHeight="1" x14ac:dyDescent="0.2">
      <c r="A43" s="128">
        <v>37</v>
      </c>
      <c r="B43" s="129" t="s">
        <v>131</v>
      </c>
      <c r="C43" s="176">
        <v>23827860</v>
      </c>
      <c r="D43" s="176">
        <v>59451486</v>
      </c>
      <c r="E43" s="176">
        <v>0</v>
      </c>
      <c r="F43" s="176"/>
      <c r="G43" s="176">
        <v>-14395</v>
      </c>
      <c r="H43" s="176">
        <v>83264951</v>
      </c>
      <c r="I43" s="176">
        <v>0</v>
      </c>
      <c r="J43" s="177">
        <v>0</v>
      </c>
      <c r="K43" s="176">
        <v>689445</v>
      </c>
      <c r="L43" s="176">
        <v>326892</v>
      </c>
      <c r="M43" s="176">
        <v>79391</v>
      </c>
      <c r="N43" s="176">
        <v>1095728</v>
      </c>
      <c r="O43" s="176">
        <v>82169223</v>
      </c>
      <c r="P43" s="131">
        <v>17809</v>
      </c>
      <c r="Q43" s="176">
        <v>4614</v>
      </c>
      <c r="U43" s="225"/>
    </row>
    <row r="44" spans="1:21" ht="14.45" customHeight="1" x14ac:dyDescent="0.2">
      <c r="A44" s="128">
        <v>38</v>
      </c>
      <c r="B44" s="129" t="s">
        <v>132</v>
      </c>
      <c r="C44" s="176">
        <v>23485884</v>
      </c>
      <c r="D44" s="176">
        <v>20046517</v>
      </c>
      <c r="E44" s="176">
        <v>0</v>
      </c>
      <c r="F44" s="176"/>
      <c r="G44" s="176">
        <v>0</v>
      </c>
      <c r="H44" s="176">
        <v>43532401</v>
      </c>
      <c r="I44" s="176">
        <v>17788</v>
      </c>
      <c r="J44" s="177">
        <v>8826</v>
      </c>
      <c r="K44" s="176">
        <v>782528</v>
      </c>
      <c r="L44" s="176">
        <v>279505</v>
      </c>
      <c r="M44" s="176">
        <v>0</v>
      </c>
      <c r="N44" s="176">
        <v>1088647</v>
      </c>
      <c r="O44" s="176">
        <v>42443754</v>
      </c>
      <c r="P44" s="131">
        <v>3658</v>
      </c>
      <c r="Q44" s="176">
        <v>11603</v>
      </c>
      <c r="U44" s="225"/>
    </row>
    <row r="45" spans="1:21" ht="14.45" customHeight="1" x14ac:dyDescent="0.2">
      <c r="A45" s="128">
        <v>39</v>
      </c>
      <c r="B45" s="129" t="s">
        <v>133</v>
      </c>
      <c r="C45" s="176">
        <v>11767219</v>
      </c>
      <c r="D45" s="176">
        <v>9194425</v>
      </c>
      <c r="E45" s="176">
        <v>0</v>
      </c>
      <c r="F45" s="176"/>
      <c r="G45" s="176">
        <v>-8430</v>
      </c>
      <c r="H45" s="176">
        <v>20953214</v>
      </c>
      <c r="I45" s="176">
        <v>0</v>
      </c>
      <c r="J45" s="177">
        <v>0</v>
      </c>
      <c r="K45" s="176">
        <v>307996</v>
      </c>
      <c r="L45" s="176">
        <v>70588</v>
      </c>
      <c r="M45" s="176">
        <v>0</v>
      </c>
      <c r="N45" s="176">
        <v>378584</v>
      </c>
      <c r="O45" s="176">
        <v>20574630</v>
      </c>
      <c r="P45" s="131">
        <v>2534</v>
      </c>
      <c r="Q45" s="176">
        <v>8119</v>
      </c>
      <c r="U45" s="225"/>
    </row>
    <row r="46" spans="1:21" ht="14.45" customHeight="1" x14ac:dyDescent="0.2">
      <c r="A46" s="132">
        <v>40</v>
      </c>
      <c r="B46" s="133" t="s">
        <v>134</v>
      </c>
      <c r="C46" s="138">
        <v>39320170</v>
      </c>
      <c r="D46" s="138">
        <v>65300000</v>
      </c>
      <c r="E46" s="138">
        <v>0</v>
      </c>
      <c r="F46" s="138"/>
      <c r="G46" s="138">
        <v>-8141</v>
      </c>
      <c r="H46" s="138">
        <v>104612029</v>
      </c>
      <c r="I46" s="138">
        <v>0</v>
      </c>
      <c r="J46" s="178">
        <v>0</v>
      </c>
      <c r="K46" s="138">
        <v>1226500</v>
      </c>
      <c r="L46" s="138">
        <v>0</v>
      </c>
      <c r="M46" s="138">
        <v>60000</v>
      </c>
      <c r="N46" s="138">
        <v>1286500</v>
      </c>
      <c r="O46" s="138">
        <v>103325529</v>
      </c>
      <c r="P46" s="134">
        <v>20767</v>
      </c>
      <c r="Q46" s="138">
        <v>4975</v>
      </c>
      <c r="U46" s="225"/>
    </row>
    <row r="47" spans="1:21" ht="14.45" customHeight="1" x14ac:dyDescent="0.2">
      <c r="A47" s="128">
        <v>41</v>
      </c>
      <c r="B47" s="129" t="s">
        <v>135</v>
      </c>
      <c r="C47" s="174">
        <v>10697000</v>
      </c>
      <c r="D47" s="174">
        <v>7000000</v>
      </c>
      <c r="E47" s="174">
        <v>111000</v>
      </c>
      <c r="F47" s="174"/>
      <c r="G47" s="174">
        <v>0</v>
      </c>
      <c r="H47" s="174">
        <v>17808000</v>
      </c>
      <c r="I47" s="174">
        <v>367345</v>
      </c>
      <c r="J47" s="175">
        <v>0</v>
      </c>
      <c r="K47" s="174">
        <v>0</v>
      </c>
      <c r="L47" s="174">
        <v>40000</v>
      </c>
      <c r="M47" s="174">
        <v>0</v>
      </c>
      <c r="N47" s="174">
        <v>407345</v>
      </c>
      <c r="O47" s="174">
        <v>17400655</v>
      </c>
      <c r="P47" s="130">
        <v>1169</v>
      </c>
      <c r="Q47" s="174">
        <v>14885</v>
      </c>
      <c r="U47" s="225"/>
    </row>
    <row r="48" spans="1:21" ht="14.45" customHeight="1" x14ac:dyDescent="0.2">
      <c r="A48" s="128">
        <v>42</v>
      </c>
      <c r="B48" s="129" t="s">
        <v>136</v>
      </c>
      <c r="C48" s="176">
        <v>4409592</v>
      </c>
      <c r="D48" s="176">
        <v>7675000</v>
      </c>
      <c r="E48" s="176">
        <v>0</v>
      </c>
      <c r="F48" s="176"/>
      <c r="G48" s="176">
        <v>-6975</v>
      </c>
      <c r="H48" s="176">
        <v>12077617</v>
      </c>
      <c r="I48" s="176">
        <v>0</v>
      </c>
      <c r="J48" s="177">
        <v>0</v>
      </c>
      <c r="K48" s="176">
        <v>0</v>
      </c>
      <c r="L48" s="176">
        <v>85000</v>
      </c>
      <c r="M48" s="176">
        <v>0</v>
      </c>
      <c r="N48" s="176">
        <v>85000</v>
      </c>
      <c r="O48" s="176">
        <v>11992617</v>
      </c>
      <c r="P48" s="131">
        <v>2649</v>
      </c>
      <c r="Q48" s="176">
        <v>4527</v>
      </c>
      <c r="U48" s="225"/>
    </row>
    <row r="49" spans="1:21" ht="14.45" customHeight="1" x14ac:dyDescent="0.2">
      <c r="A49" s="128">
        <v>43</v>
      </c>
      <c r="B49" s="129" t="s">
        <v>137</v>
      </c>
      <c r="C49" s="176">
        <v>6532693</v>
      </c>
      <c r="D49" s="176">
        <v>12139967</v>
      </c>
      <c r="E49" s="176">
        <v>5000</v>
      </c>
      <c r="F49" s="176"/>
      <c r="G49" s="176">
        <v>0</v>
      </c>
      <c r="H49" s="176">
        <v>18677660</v>
      </c>
      <c r="I49" s="176">
        <v>0</v>
      </c>
      <c r="J49" s="177">
        <v>0</v>
      </c>
      <c r="K49" s="176">
        <v>230868</v>
      </c>
      <c r="L49" s="176">
        <v>127000</v>
      </c>
      <c r="M49" s="176">
        <v>0</v>
      </c>
      <c r="N49" s="176">
        <v>357868</v>
      </c>
      <c r="O49" s="176">
        <v>18319792</v>
      </c>
      <c r="P49" s="131">
        <v>3790</v>
      </c>
      <c r="Q49" s="176">
        <v>4834</v>
      </c>
      <c r="U49" s="225"/>
    </row>
    <row r="50" spans="1:21" ht="14.45" customHeight="1" x14ac:dyDescent="0.2">
      <c r="A50" s="128">
        <v>44</v>
      </c>
      <c r="B50" s="129" t="s">
        <v>138</v>
      </c>
      <c r="C50" s="176">
        <v>16424047</v>
      </c>
      <c r="D50" s="176">
        <v>19500000</v>
      </c>
      <c r="E50" s="176">
        <v>0</v>
      </c>
      <c r="F50" s="176"/>
      <c r="G50" s="176">
        <v>-8004</v>
      </c>
      <c r="H50" s="176">
        <v>35916043</v>
      </c>
      <c r="I50" s="176">
        <v>6817</v>
      </c>
      <c r="J50" s="177">
        <v>0</v>
      </c>
      <c r="K50" s="176">
        <v>513290</v>
      </c>
      <c r="L50" s="176">
        <v>1116000</v>
      </c>
      <c r="M50" s="176">
        <v>0</v>
      </c>
      <c r="N50" s="176">
        <v>1636107</v>
      </c>
      <c r="O50" s="176">
        <v>34279936</v>
      </c>
      <c r="P50" s="131">
        <v>7534</v>
      </c>
      <c r="Q50" s="176">
        <v>4550</v>
      </c>
      <c r="U50" s="225"/>
    </row>
    <row r="51" spans="1:21" ht="14.45" customHeight="1" x14ac:dyDescent="0.2">
      <c r="A51" s="132">
        <v>45</v>
      </c>
      <c r="B51" s="133" t="s">
        <v>139</v>
      </c>
      <c r="C51" s="138">
        <v>73362021</v>
      </c>
      <c r="D51" s="138">
        <v>46689218</v>
      </c>
      <c r="E51" s="138">
        <v>0</v>
      </c>
      <c r="F51" s="138"/>
      <c r="G51" s="138">
        <v>0</v>
      </c>
      <c r="H51" s="138">
        <v>120051239</v>
      </c>
      <c r="I51" s="138">
        <v>0</v>
      </c>
      <c r="J51" s="178">
        <v>0</v>
      </c>
      <c r="K51" s="138">
        <v>559360</v>
      </c>
      <c r="L51" s="138">
        <v>0</v>
      </c>
      <c r="M51" s="138">
        <v>0</v>
      </c>
      <c r="N51" s="138">
        <v>559360</v>
      </c>
      <c r="O51" s="138">
        <v>119491879</v>
      </c>
      <c r="P51" s="134">
        <v>9081</v>
      </c>
      <c r="Q51" s="138">
        <v>13158</v>
      </c>
      <c r="U51" s="225"/>
    </row>
    <row r="52" spans="1:21" ht="14.45" customHeight="1" x14ac:dyDescent="0.2">
      <c r="A52" s="128">
        <v>46</v>
      </c>
      <c r="B52" s="129" t="s">
        <v>140</v>
      </c>
      <c r="C52" s="174">
        <v>1054857</v>
      </c>
      <c r="D52" s="174">
        <v>1406810</v>
      </c>
      <c r="E52" s="174">
        <v>0</v>
      </c>
      <c r="F52" s="174"/>
      <c r="G52" s="174">
        <v>0</v>
      </c>
      <c r="H52" s="174">
        <v>2461667</v>
      </c>
      <c r="I52" s="174">
        <v>0</v>
      </c>
      <c r="J52" s="175">
        <v>42178</v>
      </c>
      <c r="K52" s="174">
        <v>32071</v>
      </c>
      <c r="L52" s="174">
        <v>0</v>
      </c>
      <c r="M52" s="174">
        <v>19325</v>
      </c>
      <c r="N52" s="174">
        <v>93574</v>
      </c>
      <c r="O52" s="174">
        <v>2368093</v>
      </c>
      <c r="P52" s="130">
        <v>1068</v>
      </c>
      <c r="Q52" s="174">
        <v>2217</v>
      </c>
      <c r="U52" s="225"/>
    </row>
    <row r="53" spans="1:21" ht="14.45" customHeight="1" x14ac:dyDescent="0.2">
      <c r="A53" s="128">
        <v>47</v>
      </c>
      <c r="B53" s="129" t="s">
        <v>141</v>
      </c>
      <c r="C53" s="176">
        <v>26704000</v>
      </c>
      <c r="D53" s="176">
        <v>17700000</v>
      </c>
      <c r="E53" s="176">
        <v>0</v>
      </c>
      <c r="F53" s="176"/>
      <c r="G53" s="176">
        <v>0</v>
      </c>
      <c r="H53" s="176">
        <v>44404000</v>
      </c>
      <c r="I53" s="176">
        <v>0</v>
      </c>
      <c r="J53" s="177">
        <v>0</v>
      </c>
      <c r="K53" s="176">
        <v>0</v>
      </c>
      <c r="L53" s="176">
        <v>0</v>
      </c>
      <c r="M53" s="176">
        <v>0</v>
      </c>
      <c r="N53" s="176">
        <v>0</v>
      </c>
      <c r="O53" s="176">
        <v>44404000</v>
      </c>
      <c r="P53" s="131">
        <v>3225</v>
      </c>
      <c r="Q53" s="176">
        <v>13769</v>
      </c>
      <c r="U53" s="225"/>
    </row>
    <row r="54" spans="1:21" s="196" customFormat="1" ht="14.45" customHeight="1" x14ac:dyDescent="0.2">
      <c r="A54" s="128">
        <v>48</v>
      </c>
      <c r="B54" s="129" t="s">
        <v>142</v>
      </c>
      <c r="C54" s="176">
        <v>21186925</v>
      </c>
      <c r="D54" s="176">
        <v>26360336</v>
      </c>
      <c r="E54" s="176">
        <v>0</v>
      </c>
      <c r="F54" s="176"/>
      <c r="G54" s="176">
        <v>-2721</v>
      </c>
      <c r="H54" s="176">
        <v>47544540</v>
      </c>
      <c r="I54" s="176">
        <v>0</v>
      </c>
      <c r="J54" s="177">
        <v>596782</v>
      </c>
      <c r="K54" s="176">
        <v>0</v>
      </c>
      <c r="L54" s="176">
        <v>21750</v>
      </c>
      <c r="M54" s="176">
        <v>0</v>
      </c>
      <c r="N54" s="176">
        <v>618532</v>
      </c>
      <c r="O54" s="176">
        <v>46926008</v>
      </c>
      <c r="P54" s="131">
        <v>4796</v>
      </c>
      <c r="Q54" s="176">
        <v>9784</v>
      </c>
      <c r="U54" s="225"/>
    </row>
    <row r="55" spans="1:21" ht="14.45" customHeight="1" x14ac:dyDescent="0.2">
      <c r="A55" s="128">
        <v>49</v>
      </c>
      <c r="B55" s="129" t="s">
        <v>143</v>
      </c>
      <c r="C55" s="176">
        <v>14750520</v>
      </c>
      <c r="D55" s="176">
        <v>29041459</v>
      </c>
      <c r="E55" s="176">
        <v>34046</v>
      </c>
      <c r="F55" s="176"/>
      <c r="G55" s="176">
        <v>-12446</v>
      </c>
      <c r="H55" s="176">
        <v>43813579</v>
      </c>
      <c r="I55" s="176">
        <v>0</v>
      </c>
      <c r="J55" s="177">
        <v>0</v>
      </c>
      <c r="K55" s="176">
        <v>451373</v>
      </c>
      <c r="L55" s="176">
        <v>0</v>
      </c>
      <c r="M55" s="176">
        <v>0</v>
      </c>
      <c r="N55" s="176">
        <v>451373</v>
      </c>
      <c r="O55" s="176">
        <v>43362206</v>
      </c>
      <c r="P55" s="131">
        <v>12586</v>
      </c>
      <c r="Q55" s="176">
        <v>3445</v>
      </c>
      <c r="U55" s="225"/>
    </row>
    <row r="56" spans="1:21" ht="14.45" customHeight="1" x14ac:dyDescent="0.2">
      <c r="A56" s="132">
        <v>50</v>
      </c>
      <c r="B56" s="133" t="s">
        <v>144</v>
      </c>
      <c r="C56" s="138">
        <v>5219754</v>
      </c>
      <c r="D56" s="138">
        <v>18100000</v>
      </c>
      <c r="E56" s="138">
        <v>75000</v>
      </c>
      <c r="F56" s="138"/>
      <c r="G56" s="138">
        <v>-1979</v>
      </c>
      <c r="H56" s="138">
        <v>23392775</v>
      </c>
      <c r="I56" s="138">
        <v>20000</v>
      </c>
      <c r="J56" s="178">
        <v>0</v>
      </c>
      <c r="K56" s="138">
        <v>160000</v>
      </c>
      <c r="L56" s="138">
        <v>305000</v>
      </c>
      <c r="M56" s="138">
        <v>0</v>
      </c>
      <c r="N56" s="138">
        <v>485000</v>
      </c>
      <c r="O56" s="138">
        <v>22907775</v>
      </c>
      <c r="P56" s="134">
        <v>7188</v>
      </c>
      <c r="Q56" s="138">
        <v>3187</v>
      </c>
      <c r="U56" s="225"/>
    </row>
    <row r="57" spans="1:21" ht="14.45" customHeight="1" x14ac:dyDescent="0.2">
      <c r="A57" s="128">
        <v>51</v>
      </c>
      <c r="B57" s="129" t="s">
        <v>145</v>
      </c>
      <c r="C57" s="174">
        <v>18260000</v>
      </c>
      <c r="D57" s="174">
        <v>22000000</v>
      </c>
      <c r="E57" s="174">
        <v>100000</v>
      </c>
      <c r="F57" s="174"/>
      <c r="G57" s="174">
        <v>-3289</v>
      </c>
      <c r="H57" s="174">
        <v>40356711</v>
      </c>
      <c r="I57" s="174">
        <v>0</v>
      </c>
      <c r="J57" s="175">
        <v>0</v>
      </c>
      <c r="K57" s="174">
        <v>600000</v>
      </c>
      <c r="L57" s="174">
        <v>0</v>
      </c>
      <c r="M57" s="174">
        <v>25000</v>
      </c>
      <c r="N57" s="174">
        <v>625000</v>
      </c>
      <c r="O57" s="174">
        <v>39731711</v>
      </c>
      <c r="P57" s="130">
        <v>7691</v>
      </c>
      <c r="Q57" s="174">
        <v>5166</v>
      </c>
      <c r="U57" s="225"/>
    </row>
    <row r="58" spans="1:21" ht="14.45" customHeight="1" x14ac:dyDescent="0.2">
      <c r="A58" s="128">
        <v>52</v>
      </c>
      <c r="B58" s="129" t="s">
        <v>146</v>
      </c>
      <c r="C58" s="176">
        <v>117305072</v>
      </c>
      <c r="D58" s="176">
        <v>137613009</v>
      </c>
      <c r="E58" s="176">
        <v>0</v>
      </c>
      <c r="F58" s="176"/>
      <c r="G58" s="176">
        <v>-15671</v>
      </c>
      <c r="H58" s="176">
        <v>254902410</v>
      </c>
      <c r="I58" s="176">
        <v>0</v>
      </c>
      <c r="J58" s="177">
        <v>0</v>
      </c>
      <c r="K58" s="176">
        <v>3648350</v>
      </c>
      <c r="L58" s="176">
        <v>1556127</v>
      </c>
      <c r="M58" s="176">
        <v>41911</v>
      </c>
      <c r="N58" s="176">
        <v>5246388</v>
      </c>
      <c r="O58" s="176">
        <v>249656022</v>
      </c>
      <c r="P58" s="131">
        <v>36757</v>
      </c>
      <c r="Q58" s="176">
        <v>6792</v>
      </c>
      <c r="U58" s="225"/>
    </row>
    <row r="59" spans="1:21" ht="14.45" customHeight="1" x14ac:dyDescent="0.2">
      <c r="A59" s="128">
        <v>53</v>
      </c>
      <c r="B59" s="129" t="s">
        <v>147</v>
      </c>
      <c r="C59" s="176">
        <v>7904642</v>
      </c>
      <c r="D59" s="176">
        <v>61600000</v>
      </c>
      <c r="E59" s="176">
        <v>134192</v>
      </c>
      <c r="F59" s="176"/>
      <c r="G59" s="176">
        <v>-6973</v>
      </c>
      <c r="H59" s="176">
        <v>69631861</v>
      </c>
      <c r="I59" s="176">
        <v>0</v>
      </c>
      <c r="J59" s="177">
        <v>0</v>
      </c>
      <c r="K59" s="176">
        <v>279647</v>
      </c>
      <c r="L59" s="176">
        <v>413400</v>
      </c>
      <c r="M59" s="176">
        <v>0</v>
      </c>
      <c r="N59" s="176">
        <v>693047</v>
      </c>
      <c r="O59" s="176">
        <v>68938814</v>
      </c>
      <c r="P59" s="131">
        <v>18868</v>
      </c>
      <c r="Q59" s="176">
        <v>3654</v>
      </c>
      <c r="U59" s="225"/>
    </row>
    <row r="60" spans="1:21" ht="14.45" customHeight="1" x14ac:dyDescent="0.2">
      <c r="A60" s="128">
        <v>54</v>
      </c>
      <c r="B60" s="129" t="s">
        <v>148</v>
      </c>
      <c r="C60" s="176">
        <v>2127302</v>
      </c>
      <c r="D60" s="176">
        <v>885228</v>
      </c>
      <c r="E60" s="176">
        <v>26845</v>
      </c>
      <c r="F60" s="176"/>
      <c r="G60" s="176">
        <v>-5255</v>
      </c>
      <c r="H60" s="176">
        <v>3034120</v>
      </c>
      <c r="I60" s="176">
        <v>0</v>
      </c>
      <c r="J60" s="177">
        <v>0</v>
      </c>
      <c r="K60" s="176">
        <v>71222</v>
      </c>
      <c r="L60" s="176">
        <v>21794</v>
      </c>
      <c r="M60" s="176">
        <v>16531</v>
      </c>
      <c r="N60" s="176">
        <v>109547</v>
      </c>
      <c r="O60" s="176">
        <v>2924573</v>
      </c>
      <c r="P60" s="131">
        <v>360</v>
      </c>
      <c r="Q60" s="176">
        <v>8124</v>
      </c>
      <c r="U60" s="225"/>
    </row>
    <row r="61" spans="1:21" ht="14.45" customHeight="1" x14ac:dyDescent="0.2">
      <c r="A61" s="132">
        <v>55</v>
      </c>
      <c r="B61" s="133" t="s">
        <v>149</v>
      </c>
      <c r="C61" s="138">
        <v>10411278</v>
      </c>
      <c r="D61" s="138">
        <v>64200959</v>
      </c>
      <c r="E61" s="138">
        <v>115000</v>
      </c>
      <c r="F61" s="138"/>
      <c r="G61" s="138">
        <v>-21540</v>
      </c>
      <c r="H61" s="138">
        <v>74705697</v>
      </c>
      <c r="I61" s="138">
        <v>0</v>
      </c>
      <c r="J61" s="178">
        <v>0</v>
      </c>
      <c r="K61" s="138">
        <v>305000</v>
      </c>
      <c r="L61" s="138">
        <v>409462</v>
      </c>
      <c r="M61" s="138">
        <v>625</v>
      </c>
      <c r="N61" s="138">
        <v>715087</v>
      </c>
      <c r="O61" s="138">
        <v>73990610</v>
      </c>
      <c r="P61" s="134">
        <v>14526</v>
      </c>
      <c r="Q61" s="138">
        <v>5094</v>
      </c>
      <c r="U61" s="225"/>
    </row>
    <row r="62" spans="1:21" ht="14.45" customHeight="1" x14ac:dyDescent="0.2">
      <c r="A62" s="128">
        <v>56</v>
      </c>
      <c r="B62" s="129" t="s">
        <v>150</v>
      </c>
      <c r="C62" s="174">
        <v>2598031</v>
      </c>
      <c r="D62" s="174">
        <v>8624469</v>
      </c>
      <c r="E62" s="174">
        <v>25425</v>
      </c>
      <c r="F62" s="174"/>
      <c r="G62" s="174">
        <v>-862</v>
      </c>
      <c r="H62" s="174">
        <v>11247063</v>
      </c>
      <c r="I62" s="174">
        <v>0</v>
      </c>
      <c r="J62" s="175">
        <v>99450</v>
      </c>
      <c r="K62" s="174">
        <v>81302</v>
      </c>
      <c r="L62" s="174">
        <v>0</v>
      </c>
      <c r="M62" s="174">
        <v>3517</v>
      </c>
      <c r="N62" s="174">
        <v>184269</v>
      </c>
      <c r="O62" s="174">
        <v>11062794</v>
      </c>
      <c r="P62" s="130">
        <v>2890</v>
      </c>
      <c r="Q62" s="174">
        <v>3828</v>
      </c>
      <c r="U62" s="225"/>
    </row>
    <row r="63" spans="1:21" ht="14.45" customHeight="1" x14ac:dyDescent="0.2">
      <c r="A63" s="128">
        <v>57</v>
      </c>
      <c r="B63" s="129" t="s">
        <v>151</v>
      </c>
      <c r="C63" s="176">
        <v>13140000</v>
      </c>
      <c r="D63" s="176">
        <v>13600000</v>
      </c>
      <c r="E63" s="176">
        <v>1000000</v>
      </c>
      <c r="F63" s="176"/>
      <c r="G63" s="176">
        <v>-2942</v>
      </c>
      <c r="H63" s="176">
        <v>27737058</v>
      </c>
      <c r="I63" s="176">
        <v>0</v>
      </c>
      <c r="J63" s="177">
        <v>0</v>
      </c>
      <c r="K63" s="176">
        <v>420000</v>
      </c>
      <c r="L63" s="176">
        <v>325000</v>
      </c>
      <c r="M63" s="176">
        <v>0</v>
      </c>
      <c r="N63" s="176">
        <v>745000</v>
      </c>
      <c r="O63" s="176">
        <v>26992058</v>
      </c>
      <c r="P63" s="131">
        <v>9200</v>
      </c>
      <c r="Q63" s="176">
        <v>2934</v>
      </c>
      <c r="U63" s="225"/>
    </row>
    <row r="64" spans="1:21" ht="14.45" customHeight="1" x14ac:dyDescent="0.2">
      <c r="A64" s="128">
        <v>58</v>
      </c>
      <c r="B64" s="129" t="s">
        <v>152</v>
      </c>
      <c r="C64" s="176">
        <v>4772930</v>
      </c>
      <c r="D64" s="176">
        <v>16500000</v>
      </c>
      <c r="E64" s="176">
        <v>0</v>
      </c>
      <c r="F64" s="176"/>
      <c r="G64" s="176">
        <v>-2809</v>
      </c>
      <c r="H64" s="176">
        <v>21270121</v>
      </c>
      <c r="I64" s="176">
        <v>0</v>
      </c>
      <c r="J64" s="177">
        <v>0</v>
      </c>
      <c r="K64" s="176">
        <v>158940</v>
      </c>
      <c r="L64" s="176">
        <v>254404</v>
      </c>
      <c r="M64" s="176">
        <v>0</v>
      </c>
      <c r="N64" s="176">
        <v>413344</v>
      </c>
      <c r="O64" s="176">
        <v>20856777</v>
      </c>
      <c r="P64" s="131">
        <v>7496</v>
      </c>
      <c r="Q64" s="176">
        <v>2782</v>
      </c>
      <c r="U64" s="225"/>
    </row>
    <row r="65" spans="1:21" ht="14.45" customHeight="1" x14ac:dyDescent="0.2">
      <c r="A65" s="128">
        <v>59</v>
      </c>
      <c r="B65" s="129" t="s">
        <v>153</v>
      </c>
      <c r="C65" s="176">
        <v>2315802</v>
      </c>
      <c r="D65" s="176">
        <v>7351864</v>
      </c>
      <c r="E65" s="176">
        <v>0</v>
      </c>
      <c r="F65" s="176"/>
      <c r="G65" s="176">
        <v>-664</v>
      </c>
      <c r="H65" s="176">
        <v>9667002</v>
      </c>
      <c r="I65" s="176">
        <v>0</v>
      </c>
      <c r="J65" s="177">
        <v>0</v>
      </c>
      <c r="K65" s="176">
        <v>73068</v>
      </c>
      <c r="L65" s="176">
        <v>84123</v>
      </c>
      <c r="M65" s="176">
        <v>0</v>
      </c>
      <c r="N65" s="176">
        <v>157191</v>
      </c>
      <c r="O65" s="176">
        <v>9509811</v>
      </c>
      <c r="P65" s="131">
        <v>4712</v>
      </c>
      <c r="Q65" s="176">
        <v>2018</v>
      </c>
      <c r="U65" s="225"/>
    </row>
    <row r="66" spans="1:21" ht="14.45" customHeight="1" x14ac:dyDescent="0.2">
      <c r="A66" s="132">
        <v>60</v>
      </c>
      <c r="B66" s="133" t="s">
        <v>154</v>
      </c>
      <c r="C66" s="138">
        <v>6375656</v>
      </c>
      <c r="D66" s="138">
        <v>17840598</v>
      </c>
      <c r="E66" s="138">
        <v>0</v>
      </c>
      <c r="F66" s="138"/>
      <c r="G66" s="138">
        <v>-1507</v>
      </c>
      <c r="H66" s="138">
        <v>24214747</v>
      </c>
      <c r="I66" s="138">
        <v>0</v>
      </c>
      <c r="J66" s="178">
        <v>0</v>
      </c>
      <c r="K66" s="138">
        <v>219745</v>
      </c>
      <c r="L66" s="138">
        <v>282562</v>
      </c>
      <c r="M66" s="138">
        <v>0</v>
      </c>
      <c r="N66" s="138">
        <v>502307</v>
      </c>
      <c r="O66" s="138">
        <v>23712440</v>
      </c>
      <c r="P66" s="134">
        <v>5324</v>
      </c>
      <c r="Q66" s="138">
        <v>4454</v>
      </c>
      <c r="U66" s="225"/>
    </row>
    <row r="67" spans="1:21" ht="14.45" customHeight="1" x14ac:dyDescent="0.2">
      <c r="A67" s="128">
        <v>61</v>
      </c>
      <c r="B67" s="129" t="s">
        <v>155</v>
      </c>
      <c r="C67" s="174">
        <v>25432575</v>
      </c>
      <c r="D67" s="174">
        <v>18546112</v>
      </c>
      <c r="E67" s="174">
        <v>130569</v>
      </c>
      <c r="F67" s="174"/>
      <c r="G67" s="174">
        <v>-6380</v>
      </c>
      <c r="H67" s="174">
        <v>44102876</v>
      </c>
      <c r="I67" s="174">
        <v>0</v>
      </c>
      <c r="J67" s="175">
        <v>0</v>
      </c>
      <c r="K67" s="174">
        <v>839195</v>
      </c>
      <c r="L67" s="174">
        <v>163478</v>
      </c>
      <c r="M67" s="174">
        <v>0</v>
      </c>
      <c r="N67" s="174">
        <v>1002673</v>
      </c>
      <c r="O67" s="174">
        <v>43100203</v>
      </c>
      <c r="P67" s="130">
        <v>3985</v>
      </c>
      <c r="Q67" s="174">
        <v>10816</v>
      </c>
      <c r="U67" s="225"/>
    </row>
    <row r="68" spans="1:21" ht="14.45" customHeight="1" x14ac:dyDescent="0.2">
      <c r="A68" s="128">
        <v>62</v>
      </c>
      <c r="B68" s="129" t="s">
        <v>156</v>
      </c>
      <c r="C68" s="176">
        <v>1874661</v>
      </c>
      <c r="D68" s="176">
        <v>4097697</v>
      </c>
      <c r="E68" s="176">
        <v>16677</v>
      </c>
      <c r="F68" s="176"/>
      <c r="G68" s="176">
        <v>-2933</v>
      </c>
      <c r="H68" s="176">
        <v>5986102</v>
      </c>
      <c r="I68" s="176">
        <v>0</v>
      </c>
      <c r="J68" s="177">
        <v>0</v>
      </c>
      <c r="K68" s="176">
        <v>70227</v>
      </c>
      <c r="L68" s="176">
        <v>0</v>
      </c>
      <c r="M68" s="176">
        <v>2854</v>
      </c>
      <c r="N68" s="176">
        <v>73081</v>
      </c>
      <c r="O68" s="176">
        <v>5913021</v>
      </c>
      <c r="P68" s="131">
        <v>1786</v>
      </c>
      <c r="Q68" s="176">
        <v>3311</v>
      </c>
      <c r="U68" s="225"/>
    </row>
    <row r="69" spans="1:21" ht="14.45" customHeight="1" x14ac:dyDescent="0.2">
      <c r="A69" s="128">
        <v>63</v>
      </c>
      <c r="B69" s="129" t="s">
        <v>157</v>
      </c>
      <c r="C69" s="176">
        <v>14266000</v>
      </c>
      <c r="D69" s="176">
        <v>8800000</v>
      </c>
      <c r="E69" s="176">
        <v>0</v>
      </c>
      <c r="F69" s="176"/>
      <c r="G69" s="176">
        <v>-3130</v>
      </c>
      <c r="H69" s="176">
        <v>23062870</v>
      </c>
      <c r="I69" s="176">
        <v>0</v>
      </c>
      <c r="J69" s="177">
        <v>0</v>
      </c>
      <c r="K69" s="176">
        <v>459000</v>
      </c>
      <c r="L69" s="176">
        <v>125000</v>
      </c>
      <c r="M69" s="176">
        <v>3000</v>
      </c>
      <c r="N69" s="176">
        <v>587000</v>
      </c>
      <c r="O69" s="176">
        <v>22475870</v>
      </c>
      <c r="P69" s="131">
        <v>2081</v>
      </c>
      <c r="Q69" s="176">
        <v>10801</v>
      </c>
      <c r="U69" s="225"/>
    </row>
    <row r="70" spans="1:21" ht="14.45" customHeight="1" x14ac:dyDescent="0.2">
      <c r="A70" s="128">
        <v>64</v>
      </c>
      <c r="B70" s="129" t="s">
        <v>158</v>
      </c>
      <c r="C70" s="176">
        <v>1854780</v>
      </c>
      <c r="D70" s="176">
        <v>4773953</v>
      </c>
      <c r="E70" s="176">
        <v>0</v>
      </c>
      <c r="F70" s="176"/>
      <c r="G70" s="176">
        <v>0</v>
      </c>
      <c r="H70" s="176">
        <v>6628733</v>
      </c>
      <c r="I70" s="176">
        <v>0</v>
      </c>
      <c r="J70" s="177">
        <v>0</v>
      </c>
      <c r="K70" s="176">
        <v>75390</v>
      </c>
      <c r="L70" s="176">
        <v>0</v>
      </c>
      <c r="M70" s="176">
        <v>0</v>
      </c>
      <c r="N70" s="176">
        <v>75390</v>
      </c>
      <c r="O70" s="176">
        <v>6553343</v>
      </c>
      <c r="P70" s="131">
        <v>1898</v>
      </c>
      <c r="Q70" s="176">
        <v>3453</v>
      </c>
      <c r="U70" s="225"/>
    </row>
    <row r="71" spans="1:21" ht="14.45" customHeight="1" x14ac:dyDescent="0.2">
      <c r="A71" s="132">
        <v>65</v>
      </c>
      <c r="B71" s="133" t="s">
        <v>173</v>
      </c>
      <c r="C71" s="138">
        <v>10977000</v>
      </c>
      <c r="D71" s="138">
        <v>29200000</v>
      </c>
      <c r="E71" s="138">
        <v>0</v>
      </c>
      <c r="F71" s="138"/>
      <c r="G71" s="138">
        <v>-3849</v>
      </c>
      <c r="H71" s="138">
        <v>40173151</v>
      </c>
      <c r="I71" s="138">
        <v>12000</v>
      </c>
      <c r="J71" s="178">
        <v>0</v>
      </c>
      <c r="K71" s="138">
        <v>325000</v>
      </c>
      <c r="L71" s="138">
        <v>328203</v>
      </c>
      <c r="M71" s="138">
        <v>0</v>
      </c>
      <c r="N71" s="138">
        <v>665203</v>
      </c>
      <c r="O71" s="138">
        <v>39507948</v>
      </c>
      <c r="P71" s="134">
        <v>7819</v>
      </c>
      <c r="Q71" s="138">
        <v>5053</v>
      </c>
      <c r="U71" s="225"/>
    </row>
    <row r="72" spans="1:21" ht="14.45" customHeight="1" x14ac:dyDescent="0.2">
      <c r="A72" s="128">
        <v>66</v>
      </c>
      <c r="B72" s="129" t="s">
        <v>174</v>
      </c>
      <c r="C72" s="176">
        <v>6764231</v>
      </c>
      <c r="D72" s="176">
        <v>3760506</v>
      </c>
      <c r="E72" s="176">
        <v>0</v>
      </c>
      <c r="F72" s="176"/>
      <c r="G72" s="176">
        <v>0</v>
      </c>
      <c r="H72" s="176">
        <v>10524737</v>
      </c>
      <c r="I72" s="176">
        <v>0</v>
      </c>
      <c r="J72" s="177">
        <v>0</v>
      </c>
      <c r="K72" s="176">
        <v>215973</v>
      </c>
      <c r="L72" s="176">
        <v>0</v>
      </c>
      <c r="M72" s="176">
        <v>0</v>
      </c>
      <c r="N72" s="176">
        <v>215973</v>
      </c>
      <c r="O72" s="176">
        <v>10308764</v>
      </c>
      <c r="P72" s="131">
        <v>1838</v>
      </c>
      <c r="Q72" s="176">
        <v>5609</v>
      </c>
      <c r="U72" s="225"/>
    </row>
    <row r="73" spans="1:21" ht="14.45" customHeight="1" x14ac:dyDescent="0.2">
      <c r="A73" s="128">
        <v>67</v>
      </c>
      <c r="B73" s="129" t="s">
        <v>161</v>
      </c>
      <c r="C73" s="176">
        <v>12102829</v>
      </c>
      <c r="D73" s="176">
        <v>11830000</v>
      </c>
      <c r="E73" s="176">
        <v>0</v>
      </c>
      <c r="F73" s="176"/>
      <c r="G73" s="176">
        <v>0</v>
      </c>
      <c r="H73" s="176">
        <v>23932829</v>
      </c>
      <c r="I73" s="176">
        <v>0</v>
      </c>
      <c r="J73" s="177">
        <v>324991</v>
      </c>
      <c r="K73" s="176">
        <v>0</v>
      </c>
      <c r="L73" s="176">
        <v>120000</v>
      </c>
      <c r="M73" s="176">
        <v>33000</v>
      </c>
      <c r="N73" s="176">
        <v>477991</v>
      </c>
      <c r="O73" s="176">
        <v>23454838</v>
      </c>
      <c r="P73" s="131">
        <v>5386</v>
      </c>
      <c r="Q73" s="176">
        <v>4355</v>
      </c>
      <c r="U73" s="225"/>
    </row>
    <row r="74" spans="1:21" ht="14.45" customHeight="1" x14ac:dyDescent="0.2">
      <c r="A74" s="128">
        <v>68</v>
      </c>
      <c r="B74" s="129" t="s">
        <v>175</v>
      </c>
      <c r="C74" s="176">
        <v>2535585</v>
      </c>
      <c r="D74" s="176">
        <v>3961635</v>
      </c>
      <c r="E74" s="176">
        <v>0</v>
      </c>
      <c r="F74" s="176"/>
      <c r="G74" s="176">
        <v>-1144</v>
      </c>
      <c r="H74" s="176">
        <v>6496076</v>
      </c>
      <c r="I74" s="176">
        <v>125</v>
      </c>
      <c r="J74" s="177">
        <v>0</v>
      </c>
      <c r="K74" s="176">
        <v>70785</v>
      </c>
      <c r="L74" s="176">
        <v>39541</v>
      </c>
      <c r="M74" s="176">
        <v>25000</v>
      </c>
      <c r="N74" s="176">
        <v>135451</v>
      </c>
      <c r="O74" s="176">
        <v>6360625</v>
      </c>
      <c r="P74" s="131">
        <v>1488</v>
      </c>
      <c r="Q74" s="176">
        <v>4275</v>
      </c>
      <c r="U74" s="225"/>
    </row>
    <row r="75" spans="1:21" ht="14.45" customHeight="1" x14ac:dyDescent="0.2">
      <c r="A75" s="136">
        <v>69</v>
      </c>
      <c r="B75" s="137" t="s">
        <v>163</v>
      </c>
      <c r="C75" s="138">
        <v>7525000</v>
      </c>
      <c r="D75" s="138">
        <v>9675000</v>
      </c>
      <c r="E75" s="138">
        <v>0</v>
      </c>
      <c r="F75" s="138"/>
      <c r="G75" s="138">
        <v>0</v>
      </c>
      <c r="H75" s="138">
        <v>17200000</v>
      </c>
      <c r="I75" s="138">
        <v>0</v>
      </c>
      <c r="J75" s="178">
        <v>700</v>
      </c>
      <c r="K75" s="138">
        <v>0</v>
      </c>
      <c r="L75" s="138">
        <v>0</v>
      </c>
      <c r="M75" s="138">
        <v>9660</v>
      </c>
      <c r="N75" s="138">
        <v>10360</v>
      </c>
      <c r="O75" s="138">
        <v>17189640</v>
      </c>
      <c r="P75" s="134">
        <v>4847</v>
      </c>
      <c r="Q75" s="138">
        <v>3546</v>
      </c>
      <c r="U75" s="225"/>
    </row>
    <row r="76" spans="1:21" ht="14.45" customHeight="1" x14ac:dyDescent="0.2">
      <c r="A76" s="139"/>
      <c r="B76" s="140" t="s">
        <v>188</v>
      </c>
      <c r="C76" s="61">
        <v>1643649430</v>
      </c>
      <c r="D76" s="61">
        <v>2213235076</v>
      </c>
      <c r="E76" s="61">
        <v>6372279</v>
      </c>
      <c r="F76" s="61">
        <v>-6054167</v>
      </c>
      <c r="G76" s="61">
        <v>-628488</v>
      </c>
      <c r="H76" s="61">
        <v>3856574130</v>
      </c>
      <c r="I76" s="61">
        <v>5114122</v>
      </c>
      <c r="J76" s="61">
        <v>4227133</v>
      </c>
      <c r="K76" s="61">
        <v>39410830</v>
      </c>
      <c r="L76" s="61">
        <v>35979795</v>
      </c>
      <c r="M76" s="61">
        <v>528335</v>
      </c>
      <c r="N76" s="61">
        <v>85260215</v>
      </c>
      <c r="O76" s="61">
        <v>3771313915</v>
      </c>
      <c r="P76" s="62">
        <v>653462</v>
      </c>
      <c r="Q76" s="61">
        <v>5771</v>
      </c>
      <c r="U76" s="225"/>
    </row>
    <row r="77" spans="1:21" s="196" customFormat="1" ht="15" customHeight="1" x14ac:dyDescent="0.2">
      <c r="A77" s="179"/>
      <c r="B77" s="180"/>
      <c r="C77" s="29" t="s">
        <v>229</v>
      </c>
      <c r="D77" s="141"/>
      <c r="E77" s="141"/>
      <c r="F77" s="141"/>
      <c r="G77" s="141"/>
      <c r="H77" s="141"/>
      <c r="I77" s="181"/>
      <c r="J77" s="141"/>
      <c r="K77" s="141"/>
      <c r="L77" s="141"/>
      <c r="M77" s="141"/>
      <c r="N77" s="141"/>
      <c r="O77" s="141"/>
      <c r="P77" s="141"/>
      <c r="Q77" s="141"/>
    </row>
    <row r="78" spans="1:21" s="196" customFormat="1" ht="15" customHeight="1" x14ac:dyDescent="0.2">
      <c r="A78" s="179"/>
      <c r="B78" s="180"/>
      <c r="C78" s="141" t="s">
        <v>4</v>
      </c>
      <c r="D78" s="141"/>
      <c r="E78" s="141"/>
      <c r="G78" s="141"/>
      <c r="H78" s="141"/>
      <c r="I78" s="141"/>
      <c r="J78" s="141"/>
      <c r="K78" s="141"/>
      <c r="L78" s="141"/>
      <c r="M78" s="141"/>
      <c r="N78" s="141"/>
      <c r="O78" s="141"/>
      <c r="P78" s="222"/>
      <c r="Q78" s="223"/>
    </row>
  </sheetData>
  <mergeCells count="6">
    <mergeCell ref="A6:B6"/>
    <mergeCell ref="A1:B1"/>
    <mergeCell ref="A2:B2"/>
    <mergeCell ref="A3:B3"/>
    <mergeCell ref="A4:B4"/>
    <mergeCell ref="A5:B5"/>
  </mergeCells>
  <phoneticPr fontId="0" type="noConversion"/>
  <printOptions horizontalCentered="1"/>
  <pageMargins left="0.4" right="0.4" top="1.1499999999999999" bottom="0.35" header="0.3" footer="0.25"/>
  <pageSetup paperSize="5" scale="75" orientation="portrait" r:id="rId1"/>
  <headerFooter alignWithMargins="0">
    <oddHeader>&amp;C&amp;20FY2022-23 Charter School Funding
(Exclude Debt Serv. and Cap. Outlay) Initial Local Revenue Representation Per Pupil</oddHeader>
  </headerFooter>
  <colBreaks count="1" manualBreakCount="1">
    <brk id="8" max="7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Q79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40625" defaultRowHeight="12.75" x14ac:dyDescent="0.2"/>
  <cols>
    <col min="1" max="1" width="6.140625" customWidth="1"/>
    <col min="2" max="2" width="18.140625" customWidth="1"/>
    <col min="3" max="4" width="17.28515625" customWidth="1"/>
    <col min="5" max="5" width="14.5703125" customWidth="1"/>
    <col min="6" max="6" width="16" bestFit="1" customWidth="1"/>
    <col min="7" max="7" width="13.140625" customWidth="1"/>
    <col min="8" max="8" width="13.7109375" customWidth="1"/>
    <col min="9" max="9" width="15.42578125" customWidth="1"/>
    <col min="10" max="10" width="13.28515625" customWidth="1"/>
    <col min="11" max="11" width="12.85546875" customWidth="1"/>
    <col min="12" max="12" width="16.140625" customWidth="1"/>
    <col min="13" max="13" width="17.5703125" customWidth="1"/>
    <col min="14" max="14" width="14" customWidth="1"/>
    <col min="15" max="15" width="12.42578125" customWidth="1"/>
    <col min="17" max="17" width="12.7109375" bestFit="1" customWidth="1"/>
  </cols>
  <sheetData>
    <row r="1" spans="1:15" ht="94.9" customHeight="1" x14ac:dyDescent="0.2">
      <c r="A1" s="277" t="s">
        <v>0</v>
      </c>
      <c r="B1" s="277" t="s">
        <v>0</v>
      </c>
      <c r="C1" s="199" t="s">
        <v>214</v>
      </c>
      <c r="D1" s="199" t="s">
        <v>189</v>
      </c>
      <c r="E1" s="199" t="s">
        <v>190</v>
      </c>
      <c r="F1" s="143" t="s">
        <v>2</v>
      </c>
      <c r="G1" s="199" t="s">
        <v>215</v>
      </c>
      <c r="H1" s="142" t="s">
        <v>191</v>
      </c>
      <c r="I1" s="142" t="s">
        <v>192</v>
      </c>
      <c r="J1" s="142" t="s">
        <v>193</v>
      </c>
      <c r="K1" s="142" t="s">
        <v>194</v>
      </c>
      <c r="L1" s="143" t="s">
        <v>2</v>
      </c>
      <c r="M1" s="120" t="s">
        <v>94</v>
      </c>
      <c r="N1" s="119" t="s">
        <v>243</v>
      </c>
      <c r="O1" s="121" t="s">
        <v>95</v>
      </c>
    </row>
    <row r="2" spans="1:15" ht="13.5" customHeight="1" x14ac:dyDescent="0.2">
      <c r="A2" s="278"/>
      <c r="B2" s="279"/>
      <c r="C2" s="122">
        <v>1</v>
      </c>
      <c r="D2" s="122">
        <v>2</v>
      </c>
      <c r="E2" s="122">
        <v>3</v>
      </c>
      <c r="F2" s="122">
        <v>4</v>
      </c>
      <c r="G2" s="122">
        <v>5</v>
      </c>
      <c r="H2" s="122">
        <v>6</v>
      </c>
      <c r="I2" s="122">
        <v>7</v>
      </c>
      <c r="J2" s="122">
        <v>8</v>
      </c>
      <c r="K2" s="122">
        <v>9</v>
      </c>
      <c r="L2" s="122">
        <v>10</v>
      </c>
      <c r="M2" s="122">
        <v>11</v>
      </c>
      <c r="N2" s="122">
        <v>12</v>
      </c>
      <c r="O2" s="122">
        <v>13</v>
      </c>
    </row>
    <row r="3" spans="1:15" ht="11.25" hidden="1" customHeight="1" x14ac:dyDescent="0.2">
      <c r="A3" s="144"/>
      <c r="B3" s="145"/>
      <c r="C3" s="146"/>
      <c r="D3" s="146"/>
      <c r="E3" s="146"/>
      <c r="F3" s="147"/>
      <c r="G3" s="146"/>
      <c r="H3" s="146"/>
      <c r="I3" s="146"/>
      <c r="J3" s="148"/>
      <c r="K3" s="146"/>
      <c r="L3" s="149"/>
      <c r="M3" s="150"/>
      <c r="N3" s="146"/>
      <c r="O3" s="151"/>
    </row>
    <row r="4" spans="1:15" ht="11.25" hidden="1" customHeight="1" x14ac:dyDescent="0.2">
      <c r="A4" s="144"/>
      <c r="B4" s="145"/>
      <c r="C4" s="146"/>
      <c r="D4" s="146"/>
      <c r="E4" s="146"/>
      <c r="F4" s="147"/>
      <c r="G4" s="146"/>
      <c r="H4" s="146"/>
      <c r="I4" s="146"/>
      <c r="J4" s="148"/>
      <c r="K4" s="146"/>
      <c r="L4" s="149"/>
      <c r="M4" s="150"/>
      <c r="N4" s="146"/>
      <c r="O4" s="151"/>
    </row>
    <row r="5" spans="1:15" ht="11.25" hidden="1" customHeight="1" x14ac:dyDescent="0.2">
      <c r="A5" s="144"/>
      <c r="B5" s="145"/>
      <c r="C5" s="146"/>
      <c r="D5" s="146"/>
      <c r="E5" s="146"/>
      <c r="F5" s="147"/>
      <c r="G5" s="146"/>
      <c r="H5" s="146"/>
      <c r="I5" s="146"/>
      <c r="J5" s="148"/>
      <c r="K5" s="146"/>
      <c r="L5" s="149"/>
      <c r="M5" s="150"/>
      <c r="N5" s="146"/>
      <c r="O5" s="151"/>
    </row>
    <row r="6" spans="1:15" ht="11.25" hidden="1" customHeight="1" x14ac:dyDescent="0.2">
      <c r="A6" s="144"/>
      <c r="B6" s="145"/>
      <c r="C6" s="146"/>
      <c r="D6" s="146"/>
      <c r="E6" s="146"/>
      <c r="F6" s="147"/>
      <c r="G6" s="146"/>
      <c r="H6" s="146"/>
      <c r="I6" s="146"/>
      <c r="J6" s="148"/>
      <c r="K6" s="146"/>
      <c r="L6" s="149"/>
      <c r="M6" s="150"/>
      <c r="N6" s="146"/>
      <c r="O6" s="151"/>
    </row>
    <row r="7" spans="1:15" ht="15" customHeight="1" x14ac:dyDescent="0.2">
      <c r="A7" s="128">
        <v>1</v>
      </c>
      <c r="B7" s="129" t="s">
        <v>164</v>
      </c>
      <c r="C7" s="174">
        <v>0</v>
      </c>
      <c r="D7" s="174">
        <v>0</v>
      </c>
      <c r="E7" s="174">
        <v>0</v>
      </c>
      <c r="F7" s="174">
        <v>0</v>
      </c>
      <c r="G7" s="174">
        <v>0</v>
      </c>
      <c r="H7" s="174">
        <v>0</v>
      </c>
      <c r="I7" s="174">
        <v>0</v>
      </c>
      <c r="J7" s="175">
        <v>0</v>
      </c>
      <c r="K7" s="174">
        <v>0</v>
      </c>
      <c r="L7" s="174">
        <v>0</v>
      </c>
      <c r="M7" s="174">
        <v>0</v>
      </c>
      <c r="N7" s="182">
        <v>9174</v>
      </c>
      <c r="O7" s="174">
        <v>0</v>
      </c>
    </row>
    <row r="8" spans="1:15" ht="15" customHeight="1" x14ac:dyDescent="0.2">
      <c r="A8" s="128">
        <v>2</v>
      </c>
      <c r="B8" s="129" t="s">
        <v>100</v>
      </c>
      <c r="C8" s="176">
        <v>2252000</v>
      </c>
      <c r="D8" s="176">
        <v>0</v>
      </c>
      <c r="E8" s="176">
        <v>0</v>
      </c>
      <c r="F8" s="176">
        <v>2252000</v>
      </c>
      <c r="G8" s="176">
        <v>0</v>
      </c>
      <c r="H8" s="176">
        <v>0</v>
      </c>
      <c r="I8" s="176">
        <v>73700</v>
      </c>
      <c r="J8" s="177">
        <v>0</v>
      </c>
      <c r="K8" s="176">
        <v>0</v>
      </c>
      <c r="L8" s="176">
        <v>73700</v>
      </c>
      <c r="M8" s="176">
        <v>2178300</v>
      </c>
      <c r="N8" s="183">
        <v>3820</v>
      </c>
      <c r="O8" s="176">
        <v>570</v>
      </c>
    </row>
    <row r="9" spans="1:15" ht="15" customHeight="1" x14ac:dyDescent="0.2">
      <c r="A9" s="128">
        <v>3</v>
      </c>
      <c r="B9" s="129" t="s">
        <v>101</v>
      </c>
      <c r="C9" s="176">
        <v>23521357</v>
      </c>
      <c r="D9" s="176">
        <v>0</v>
      </c>
      <c r="E9" s="176">
        <v>0</v>
      </c>
      <c r="F9" s="176">
        <v>23521357</v>
      </c>
      <c r="G9" s="176">
        <v>0</v>
      </c>
      <c r="H9" s="176">
        <v>0</v>
      </c>
      <c r="I9" s="176">
        <v>786000</v>
      </c>
      <c r="J9" s="177">
        <v>0</v>
      </c>
      <c r="K9" s="176">
        <v>0</v>
      </c>
      <c r="L9" s="176">
        <v>786000</v>
      </c>
      <c r="M9" s="176">
        <v>22735357</v>
      </c>
      <c r="N9" s="183">
        <v>23338</v>
      </c>
      <c r="O9" s="176">
        <v>974</v>
      </c>
    </row>
    <row r="10" spans="1:15" ht="15" customHeight="1" x14ac:dyDescent="0.2">
      <c r="A10" s="128">
        <v>4</v>
      </c>
      <c r="B10" s="129" t="s">
        <v>102</v>
      </c>
      <c r="C10" s="176">
        <v>0</v>
      </c>
      <c r="D10" s="176">
        <v>0</v>
      </c>
      <c r="E10" s="176">
        <v>0</v>
      </c>
      <c r="F10" s="176">
        <v>0</v>
      </c>
      <c r="G10" s="176">
        <v>0</v>
      </c>
      <c r="H10" s="176">
        <v>0</v>
      </c>
      <c r="I10" s="176">
        <v>0</v>
      </c>
      <c r="J10" s="177">
        <v>0</v>
      </c>
      <c r="K10" s="176">
        <v>0</v>
      </c>
      <c r="L10" s="176">
        <v>0</v>
      </c>
      <c r="M10" s="176">
        <v>0</v>
      </c>
      <c r="N10" s="183">
        <v>2837</v>
      </c>
      <c r="O10" s="176">
        <v>0</v>
      </c>
    </row>
    <row r="11" spans="1:15" ht="15" customHeight="1" x14ac:dyDescent="0.2">
      <c r="A11" s="132">
        <v>5</v>
      </c>
      <c r="B11" s="133" t="s">
        <v>103</v>
      </c>
      <c r="C11" s="138">
        <v>0</v>
      </c>
      <c r="D11" s="138">
        <v>0</v>
      </c>
      <c r="E11" s="138">
        <v>0</v>
      </c>
      <c r="F11" s="138">
        <v>0</v>
      </c>
      <c r="G11" s="138">
        <v>0</v>
      </c>
      <c r="H11" s="138">
        <v>0</v>
      </c>
      <c r="I11" s="138">
        <v>0</v>
      </c>
      <c r="J11" s="178">
        <v>0</v>
      </c>
      <c r="K11" s="138">
        <v>0</v>
      </c>
      <c r="L11" s="138">
        <v>0</v>
      </c>
      <c r="M11" s="138">
        <v>0</v>
      </c>
      <c r="N11" s="184">
        <v>5109</v>
      </c>
      <c r="O11" s="138">
        <v>0</v>
      </c>
    </row>
    <row r="12" spans="1:15" ht="15" customHeight="1" x14ac:dyDescent="0.2">
      <c r="A12" s="128">
        <v>6</v>
      </c>
      <c r="B12" s="129" t="s">
        <v>104</v>
      </c>
      <c r="C12" s="174">
        <v>4843596</v>
      </c>
      <c r="D12" s="174">
        <v>0</v>
      </c>
      <c r="E12" s="174">
        <v>0</v>
      </c>
      <c r="F12" s="174">
        <v>4843596</v>
      </c>
      <c r="G12" s="174">
        <v>0</v>
      </c>
      <c r="H12" s="174">
        <v>0</v>
      </c>
      <c r="I12" s="174">
        <v>0</v>
      </c>
      <c r="J12" s="175">
        <v>0</v>
      </c>
      <c r="K12" s="174">
        <v>0</v>
      </c>
      <c r="L12" s="174">
        <v>0</v>
      </c>
      <c r="M12" s="174">
        <v>4843596</v>
      </c>
      <c r="N12" s="182">
        <v>5530</v>
      </c>
      <c r="O12" s="174">
        <v>876</v>
      </c>
    </row>
    <row r="13" spans="1:15" ht="15" customHeight="1" x14ac:dyDescent="0.2">
      <c r="A13" s="128">
        <v>7</v>
      </c>
      <c r="B13" s="129" t="s">
        <v>105</v>
      </c>
      <c r="C13" s="176">
        <v>2360338</v>
      </c>
      <c r="D13" s="176">
        <v>0</v>
      </c>
      <c r="E13" s="176">
        <v>0</v>
      </c>
      <c r="F13" s="176">
        <v>2360338</v>
      </c>
      <c r="G13" s="176">
        <v>0</v>
      </c>
      <c r="H13" s="176">
        <v>0</v>
      </c>
      <c r="I13" s="176">
        <v>0</v>
      </c>
      <c r="J13" s="177">
        <v>0</v>
      </c>
      <c r="K13" s="176">
        <v>0</v>
      </c>
      <c r="L13" s="176">
        <v>0</v>
      </c>
      <c r="M13" s="176">
        <v>2360338</v>
      </c>
      <c r="N13" s="183">
        <v>1938</v>
      </c>
      <c r="O13" s="176">
        <v>1218</v>
      </c>
    </row>
    <row r="14" spans="1:15" ht="15" customHeight="1" x14ac:dyDescent="0.2">
      <c r="A14" s="128">
        <v>8</v>
      </c>
      <c r="B14" s="129" t="s">
        <v>106</v>
      </c>
      <c r="C14" s="176">
        <v>13513085</v>
      </c>
      <c r="D14" s="176">
        <v>0</v>
      </c>
      <c r="E14" s="176">
        <v>0</v>
      </c>
      <c r="F14" s="176">
        <v>13513085</v>
      </c>
      <c r="G14" s="176">
        <v>0</v>
      </c>
      <c r="H14" s="176">
        <v>0</v>
      </c>
      <c r="I14" s="176">
        <v>451977</v>
      </c>
      <c r="J14" s="177">
        <v>0</v>
      </c>
      <c r="K14" s="176">
        <v>0</v>
      </c>
      <c r="L14" s="176">
        <v>451977</v>
      </c>
      <c r="M14" s="176">
        <v>13061108</v>
      </c>
      <c r="N14" s="183">
        <v>22007</v>
      </c>
      <c r="O14" s="176">
        <v>593</v>
      </c>
    </row>
    <row r="15" spans="1:15" ht="15" customHeight="1" x14ac:dyDescent="0.2">
      <c r="A15" s="128">
        <v>9</v>
      </c>
      <c r="B15" s="129" t="s">
        <v>96</v>
      </c>
      <c r="C15" s="176">
        <v>32098951</v>
      </c>
      <c r="D15" s="176">
        <v>0</v>
      </c>
      <c r="E15" s="176">
        <v>0</v>
      </c>
      <c r="F15" s="176">
        <v>32098951</v>
      </c>
      <c r="G15" s="176">
        <v>0</v>
      </c>
      <c r="H15" s="176">
        <v>11638</v>
      </c>
      <c r="I15" s="176">
        <v>937077</v>
      </c>
      <c r="J15" s="177">
        <v>0</v>
      </c>
      <c r="K15" s="176">
        <v>0</v>
      </c>
      <c r="L15" s="176">
        <v>948715</v>
      </c>
      <c r="M15" s="176">
        <v>31150236</v>
      </c>
      <c r="N15" s="183">
        <v>35166</v>
      </c>
      <c r="O15" s="176">
        <v>886</v>
      </c>
    </row>
    <row r="16" spans="1:15" ht="15" customHeight="1" x14ac:dyDescent="0.2">
      <c r="A16" s="132">
        <v>10</v>
      </c>
      <c r="B16" s="133" t="s">
        <v>107</v>
      </c>
      <c r="C16" s="138">
        <v>24108916</v>
      </c>
      <c r="D16" s="138">
        <v>0</v>
      </c>
      <c r="E16" s="138">
        <v>0</v>
      </c>
      <c r="F16" s="138">
        <v>24108916</v>
      </c>
      <c r="G16" s="138">
        <v>0</v>
      </c>
      <c r="H16" s="138">
        <v>0</v>
      </c>
      <c r="I16" s="138">
        <v>767250</v>
      </c>
      <c r="J16" s="178">
        <v>0</v>
      </c>
      <c r="K16" s="138">
        <v>0</v>
      </c>
      <c r="L16" s="138">
        <v>767250</v>
      </c>
      <c r="M16" s="138">
        <v>23341666</v>
      </c>
      <c r="N16" s="184">
        <v>28911</v>
      </c>
      <c r="O16" s="138">
        <v>807</v>
      </c>
    </row>
    <row r="17" spans="1:15" ht="15" customHeight="1" x14ac:dyDescent="0.2">
      <c r="A17" s="128">
        <v>11</v>
      </c>
      <c r="B17" s="129" t="s">
        <v>108</v>
      </c>
      <c r="C17" s="174">
        <v>1000000</v>
      </c>
      <c r="D17" s="174">
        <v>0</v>
      </c>
      <c r="E17" s="174">
        <v>0</v>
      </c>
      <c r="F17" s="174">
        <v>1000000</v>
      </c>
      <c r="G17" s="174">
        <v>0</v>
      </c>
      <c r="H17" s="174">
        <v>0</v>
      </c>
      <c r="I17" s="174">
        <v>36000</v>
      </c>
      <c r="J17" s="175">
        <v>0</v>
      </c>
      <c r="K17" s="174">
        <v>0</v>
      </c>
      <c r="L17" s="174">
        <v>36000</v>
      </c>
      <c r="M17" s="174">
        <v>964000</v>
      </c>
      <c r="N17" s="182">
        <v>1464</v>
      </c>
      <c r="O17" s="174">
        <v>658</v>
      </c>
    </row>
    <row r="18" spans="1:15" ht="15" customHeight="1" x14ac:dyDescent="0.2">
      <c r="A18" s="128">
        <v>12</v>
      </c>
      <c r="B18" s="129" t="s">
        <v>109</v>
      </c>
      <c r="C18" s="176">
        <v>1272000</v>
      </c>
      <c r="D18" s="176">
        <v>0</v>
      </c>
      <c r="E18" s="176">
        <v>0</v>
      </c>
      <c r="F18" s="176">
        <v>1272000</v>
      </c>
      <c r="G18" s="176">
        <v>0</v>
      </c>
      <c r="H18" s="176">
        <v>0</v>
      </c>
      <c r="I18" s="176">
        <v>43500</v>
      </c>
      <c r="J18" s="177">
        <v>0</v>
      </c>
      <c r="K18" s="176">
        <v>0</v>
      </c>
      <c r="L18" s="176">
        <v>43500</v>
      </c>
      <c r="M18" s="176">
        <v>1228500</v>
      </c>
      <c r="N18" s="183">
        <v>1084</v>
      </c>
      <c r="O18" s="176">
        <v>1133</v>
      </c>
    </row>
    <row r="19" spans="1:15" ht="15" customHeight="1" x14ac:dyDescent="0.2">
      <c r="A19" s="128">
        <v>13</v>
      </c>
      <c r="B19" s="129" t="s">
        <v>110</v>
      </c>
      <c r="C19" s="176">
        <v>51782</v>
      </c>
      <c r="D19" s="176">
        <v>0</v>
      </c>
      <c r="E19" s="176">
        <v>0</v>
      </c>
      <c r="F19" s="176">
        <v>51782</v>
      </c>
      <c r="G19" s="176">
        <v>0</v>
      </c>
      <c r="H19" s="176">
        <v>0</v>
      </c>
      <c r="I19" s="176">
        <v>1895</v>
      </c>
      <c r="J19" s="177">
        <v>0</v>
      </c>
      <c r="K19" s="176">
        <v>0</v>
      </c>
      <c r="L19" s="176">
        <v>1895</v>
      </c>
      <c r="M19" s="176">
        <v>49887</v>
      </c>
      <c r="N19" s="183">
        <v>1102</v>
      </c>
      <c r="O19" s="176">
        <v>45</v>
      </c>
    </row>
    <row r="20" spans="1:15" ht="15" customHeight="1" x14ac:dyDescent="0.2">
      <c r="A20" s="128">
        <v>14</v>
      </c>
      <c r="B20" s="129" t="s">
        <v>111</v>
      </c>
      <c r="C20" s="176">
        <v>384017</v>
      </c>
      <c r="D20" s="176">
        <v>0</v>
      </c>
      <c r="E20" s="176">
        <v>0</v>
      </c>
      <c r="F20" s="176">
        <v>384017</v>
      </c>
      <c r="G20" s="176">
        <v>0</v>
      </c>
      <c r="H20" s="176">
        <v>0</v>
      </c>
      <c r="I20" s="176">
        <v>13486</v>
      </c>
      <c r="J20" s="177">
        <v>0</v>
      </c>
      <c r="K20" s="176">
        <v>0</v>
      </c>
      <c r="L20" s="176">
        <v>13486</v>
      </c>
      <c r="M20" s="176">
        <v>370531</v>
      </c>
      <c r="N20" s="183">
        <v>1719</v>
      </c>
      <c r="O20" s="176">
        <v>216</v>
      </c>
    </row>
    <row r="21" spans="1:15" ht="15" customHeight="1" x14ac:dyDescent="0.2">
      <c r="A21" s="132">
        <v>15</v>
      </c>
      <c r="B21" s="133" t="s">
        <v>112</v>
      </c>
      <c r="C21" s="138">
        <v>0</v>
      </c>
      <c r="D21" s="138">
        <v>0</v>
      </c>
      <c r="E21" s="138">
        <v>0</v>
      </c>
      <c r="F21" s="138">
        <v>0</v>
      </c>
      <c r="G21" s="138">
        <v>0</v>
      </c>
      <c r="H21" s="138">
        <v>0</v>
      </c>
      <c r="I21" s="138">
        <v>0</v>
      </c>
      <c r="J21" s="178">
        <v>0</v>
      </c>
      <c r="K21" s="138">
        <v>0</v>
      </c>
      <c r="L21" s="138">
        <v>0</v>
      </c>
      <c r="M21" s="138">
        <v>0</v>
      </c>
      <c r="N21" s="184">
        <v>3226</v>
      </c>
      <c r="O21" s="138">
        <v>0</v>
      </c>
    </row>
    <row r="22" spans="1:15" ht="15" customHeight="1" x14ac:dyDescent="0.2">
      <c r="A22" s="128">
        <v>16</v>
      </c>
      <c r="B22" s="129" t="s">
        <v>113</v>
      </c>
      <c r="C22" s="174">
        <v>8020553</v>
      </c>
      <c r="D22" s="174">
        <v>4494603</v>
      </c>
      <c r="E22" s="174">
        <v>0</v>
      </c>
      <c r="F22" s="174">
        <v>12515156</v>
      </c>
      <c r="G22" s="174">
        <v>0</v>
      </c>
      <c r="H22" s="174">
        <v>0</v>
      </c>
      <c r="I22" s="174">
        <v>89986</v>
      </c>
      <c r="J22" s="175">
        <v>72044</v>
      </c>
      <c r="K22" s="174">
        <v>0</v>
      </c>
      <c r="L22" s="174">
        <v>162030</v>
      </c>
      <c r="M22" s="174">
        <v>12353126</v>
      </c>
      <c r="N22" s="182">
        <v>4665</v>
      </c>
      <c r="O22" s="174">
        <v>2648</v>
      </c>
    </row>
    <row r="23" spans="1:15" ht="15" customHeight="1" x14ac:dyDescent="0.2">
      <c r="A23" s="128">
        <v>17</v>
      </c>
      <c r="B23" s="129" t="s">
        <v>97</v>
      </c>
      <c r="C23" s="176">
        <v>0</v>
      </c>
      <c r="D23" s="176">
        <v>47224548</v>
      </c>
      <c r="E23" s="176">
        <v>0</v>
      </c>
      <c r="F23" s="176">
        <v>47224548</v>
      </c>
      <c r="G23" s="176">
        <v>0</v>
      </c>
      <c r="H23" s="176">
        <v>0</v>
      </c>
      <c r="I23" s="176">
        <v>0</v>
      </c>
      <c r="J23" s="177">
        <v>173165</v>
      </c>
      <c r="K23" s="176">
        <v>0</v>
      </c>
      <c r="L23" s="176">
        <v>173165</v>
      </c>
      <c r="M23" s="176">
        <v>47051383</v>
      </c>
      <c r="N23" s="183">
        <v>44962</v>
      </c>
      <c r="O23" s="176">
        <v>1046</v>
      </c>
    </row>
    <row r="24" spans="1:15" ht="15" customHeight="1" x14ac:dyDescent="0.2">
      <c r="A24" s="128">
        <v>18</v>
      </c>
      <c r="B24" s="129" t="s">
        <v>114</v>
      </c>
      <c r="C24" s="176">
        <v>0</v>
      </c>
      <c r="D24" s="176">
        <v>0</v>
      </c>
      <c r="E24" s="176">
        <v>0</v>
      </c>
      <c r="F24" s="176">
        <v>0</v>
      </c>
      <c r="G24" s="176">
        <v>0</v>
      </c>
      <c r="H24" s="176">
        <v>0</v>
      </c>
      <c r="I24" s="176">
        <v>0</v>
      </c>
      <c r="J24" s="177">
        <v>0</v>
      </c>
      <c r="K24" s="176">
        <v>0</v>
      </c>
      <c r="L24" s="176">
        <v>0</v>
      </c>
      <c r="M24" s="176">
        <v>0</v>
      </c>
      <c r="N24" s="183">
        <v>768</v>
      </c>
      <c r="O24" s="176">
        <v>0</v>
      </c>
    </row>
    <row r="25" spans="1:15" ht="15" customHeight="1" x14ac:dyDescent="0.2">
      <c r="A25" s="128">
        <v>19</v>
      </c>
      <c r="B25" s="129" t="s">
        <v>115</v>
      </c>
      <c r="C25" s="176">
        <v>0</v>
      </c>
      <c r="D25" s="176">
        <v>0</v>
      </c>
      <c r="E25" s="176">
        <v>0</v>
      </c>
      <c r="F25" s="176">
        <v>0</v>
      </c>
      <c r="G25" s="176">
        <v>0</v>
      </c>
      <c r="H25" s="176">
        <v>0</v>
      </c>
      <c r="I25" s="176">
        <v>0</v>
      </c>
      <c r="J25" s="177">
        <v>0</v>
      </c>
      <c r="K25" s="176">
        <v>0</v>
      </c>
      <c r="L25" s="176">
        <v>0</v>
      </c>
      <c r="M25" s="176">
        <v>0</v>
      </c>
      <c r="N25" s="183">
        <v>1666</v>
      </c>
      <c r="O25" s="176">
        <v>0</v>
      </c>
    </row>
    <row r="26" spans="1:15" ht="15" customHeight="1" x14ac:dyDescent="0.2">
      <c r="A26" s="132">
        <v>20</v>
      </c>
      <c r="B26" s="133" t="s">
        <v>116</v>
      </c>
      <c r="C26" s="138">
        <v>630063</v>
      </c>
      <c r="D26" s="138">
        <v>0</v>
      </c>
      <c r="E26" s="138">
        <v>0</v>
      </c>
      <c r="F26" s="138">
        <v>630063</v>
      </c>
      <c r="G26" s="138">
        <v>0</v>
      </c>
      <c r="H26" s="138">
        <v>0</v>
      </c>
      <c r="I26" s="138">
        <v>17387</v>
      </c>
      <c r="J26" s="178">
        <v>0</v>
      </c>
      <c r="K26" s="138">
        <v>0</v>
      </c>
      <c r="L26" s="138">
        <v>17387</v>
      </c>
      <c r="M26" s="138">
        <v>612676</v>
      </c>
      <c r="N26" s="184">
        <v>5448</v>
      </c>
      <c r="O26" s="138">
        <v>112</v>
      </c>
    </row>
    <row r="27" spans="1:15" ht="15" customHeight="1" x14ac:dyDescent="0.2">
      <c r="A27" s="128">
        <v>21</v>
      </c>
      <c r="B27" s="129" t="s">
        <v>117</v>
      </c>
      <c r="C27" s="174">
        <v>1200000</v>
      </c>
      <c r="D27" s="174">
        <v>1600000</v>
      </c>
      <c r="E27" s="174">
        <v>0</v>
      </c>
      <c r="F27" s="174">
        <v>2800000</v>
      </c>
      <c r="G27" s="174">
        <v>0</v>
      </c>
      <c r="H27" s="174">
        <v>0</v>
      </c>
      <c r="I27" s="174">
        <v>0</v>
      </c>
      <c r="J27" s="175">
        <v>14200</v>
      </c>
      <c r="K27" s="174">
        <v>0</v>
      </c>
      <c r="L27" s="174">
        <v>14200</v>
      </c>
      <c r="M27" s="174">
        <v>2785800</v>
      </c>
      <c r="N27" s="182">
        <v>2717</v>
      </c>
      <c r="O27" s="174">
        <v>1025</v>
      </c>
    </row>
    <row r="28" spans="1:15" ht="15" customHeight="1" x14ac:dyDescent="0.2">
      <c r="A28" s="128">
        <v>22</v>
      </c>
      <c r="B28" s="129" t="s">
        <v>118</v>
      </c>
      <c r="C28" s="176">
        <v>1087000</v>
      </c>
      <c r="D28" s="176">
        <v>1200000</v>
      </c>
      <c r="E28" s="176">
        <v>0</v>
      </c>
      <c r="F28" s="176">
        <v>2287000</v>
      </c>
      <c r="G28" s="176">
        <v>5800</v>
      </c>
      <c r="H28" s="176">
        <v>0</v>
      </c>
      <c r="I28" s="176">
        <v>32800</v>
      </c>
      <c r="J28" s="177">
        <v>31000</v>
      </c>
      <c r="K28" s="176">
        <v>0</v>
      </c>
      <c r="L28" s="176">
        <v>69600</v>
      </c>
      <c r="M28" s="176">
        <v>2217400</v>
      </c>
      <c r="N28" s="183">
        <v>2776</v>
      </c>
      <c r="O28" s="176">
        <v>799</v>
      </c>
    </row>
    <row r="29" spans="1:15" ht="15" customHeight="1" x14ac:dyDescent="0.2">
      <c r="A29" s="128">
        <v>23</v>
      </c>
      <c r="B29" s="129" t="s">
        <v>119</v>
      </c>
      <c r="C29" s="176">
        <v>14507232</v>
      </c>
      <c r="D29" s="176">
        <v>0</v>
      </c>
      <c r="E29" s="176">
        <v>0</v>
      </c>
      <c r="F29" s="176">
        <v>14507232</v>
      </c>
      <c r="G29" s="176">
        <v>0</v>
      </c>
      <c r="H29" s="176">
        <v>0</v>
      </c>
      <c r="I29" s="176">
        <v>507554</v>
      </c>
      <c r="J29" s="177">
        <v>0</v>
      </c>
      <c r="K29" s="176">
        <v>0</v>
      </c>
      <c r="L29" s="176">
        <v>507554</v>
      </c>
      <c r="M29" s="176">
        <v>13999678</v>
      </c>
      <c r="N29" s="183">
        <v>11216</v>
      </c>
      <c r="O29" s="176">
        <v>1248</v>
      </c>
    </row>
    <row r="30" spans="1:15" ht="15" customHeight="1" x14ac:dyDescent="0.2">
      <c r="A30" s="128">
        <v>24</v>
      </c>
      <c r="B30" s="129" t="s">
        <v>120</v>
      </c>
      <c r="C30" s="176">
        <v>3165000</v>
      </c>
      <c r="D30" s="176">
        <v>0</v>
      </c>
      <c r="E30" s="176">
        <v>0</v>
      </c>
      <c r="F30" s="176">
        <v>3165000</v>
      </c>
      <c r="G30" s="176">
        <v>0</v>
      </c>
      <c r="H30" s="176">
        <v>0</v>
      </c>
      <c r="I30" s="176">
        <v>0</v>
      </c>
      <c r="J30" s="177">
        <v>0</v>
      </c>
      <c r="K30" s="176">
        <v>0</v>
      </c>
      <c r="L30" s="176">
        <v>0</v>
      </c>
      <c r="M30" s="176">
        <v>3165000</v>
      </c>
      <c r="N30" s="183">
        <v>4192</v>
      </c>
      <c r="O30" s="176">
        <v>755</v>
      </c>
    </row>
    <row r="31" spans="1:15" ht="15" customHeight="1" x14ac:dyDescent="0.2">
      <c r="A31" s="132">
        <v>25</v>
      </c>
      <c r="B31" s="133" t="s">
        <v>121</v>
      </c>
      <c r="C31" s="138">
        <v>0</v>
      </c>
      <c r="D31" s="138">
        <v>0</v>
      </c>
      <c r="E31" s="138">
        <v>0</v>
      </c>
      <c r="F31" s="138">
        <v>0</v>
      </c>
      <c r="G31" s="138">
        <v>0</v>
      </c>
      <c r="H31" s="138">
        <v>0</v>
      </c>
      <c r="I31" s="138">
        <v>0</v>
      </c>
      <c r="J31" s="178">
        <v>0</v>
      </c>
      <c r="K31" s="138">
        <v>0</v>
      </c>
      <c r="L31" s="138">
        <v>0</v>
      </c>
      <c r="M31" s="138">
        <v>0</v>
      </c>
      <c r="N31" s="184">
        <v>2052</v>
      </c>
      <c r="O31" s="138">
        <v>0</v>
      </c>
    </row>
    <row r="32" spans="1:15" ht="15" customHeight="1" x14ac:dyDescent="0.2">
      <c r="A32" s="128">
        <v>26</v>
      </c>
      <c r="B32" s="129" t="s">
        <v>122</v>
      </c>
      <c r="C32" s="174">
        <v>9352711</v>
      </c>
      <c r="D32" s="174">
        <v>17000000</v>
      </c>
      <c r="E32" s="174">
        <v>0</v>
      </c>
      <c r="F32" s="174">
        <v>26352711</v>
      </c>
      <c r="G32" s="174">
        <v>36867</v>
      </c>
      <c r="H32" s="174">
        <v>0</v>
      </c>
      <c r="I32" s="174">
        <v>106505</v>
      </c>
      <c r="J32" s="175">
        <v>0</v>
      </c>
      <c r="K32" s="174">
        <v>0</v>
      </c>
      <c r="L32" s="174">
        <v>143372</v>
      </c>
      <c r="M32" s="174">
        <v>26209339</v>
      </c>
      <c r="N32" s="182">
        <v>48447</v>
      </c>
      <c r="O32" s="174">
        <v>541</v>
      </c>
    </row>
    <row r="33" spans="1:17" ht="15" customHeight="1" x14ac:dyDescent="0.2">
      <c r="A33" s="128">
        <v>27</v>
      </c>
      <c r="B33" s="129" t="s">
        <v>123</v>
      </c>
      <c r="C33" s="176">
        <v>1862316</v>
      </c>
      <c r="D33" s="176">
        <v>1457000</v>
      </c>
      <c r="E33" s="176">
        <v>0</v>
      </c>
      <c r="F33" s="176">
        <v>3319316</v>
      </c>
      <c r="G33" s="176">
        <v>0</v>
      </c>
      <c r="H33" s="176">
        <v>0</v>
      </c>
      <c r="I33" s="176">
        <v>56000</v>
      </c>
      <c r="J33" s="177">
        <v>0</v>
      </c>
      <c r="K33" s="176">
        <v>500</v>
      </c>
      <c r="L33" s="176">
        <v>56500</v>
      </c>
      <c r="M33" s="176">
        <v>3262816</v>
      </c>
      <c r="N33" s="183">
        <v>5203</v>
      </c>
      <c r="O33" s="176">
        <v>627</v>
      </c>
    </row>
    <row r="34" spans="1:17" ht="15" customHeight="1" x14ac:dyDescent="0.2">
      <c r="A34" s="128">
        <v>28</v>
      </c>
      <c r="B34" s="129" t="s">
        <v>124</v>
      </c>
      <c r="C34" s="176">
        <v>0</v>
      </c>
      <c r="D34" s="176">
        <v>20850942</v>
      </c>
      <c r="E34" s="176">
        <v>0</v>
      </c>
      <c r="F34" s="176">
        <v>20850942</v>
      </c>
      <c r="G34" s="176">
        <v>0</v>
      </c>
      <c r="H34" s="176">
        <v>0</v>
      </c>
      <c r="I34" s="176">
        <v>0</v>
      </c>
      <c r="J34" s="177">
        <v>0</v>
      </c>
      <c r="K34" s="176">
        <v>0</v>
      </c>
      <c r="L34" s="176">
        <v>0</v>
      </c>
      <c r="M34" s="176">
        <v>20850942</v>
      </c>
      <c r="N34" s="183">
        <v>33709</v>
      </c>
      <c r="O34" s="176">
        <v>619</v>
      </c>
    </row>
    <row r="35" spans="1:17" ht="15" customHeight="1" x14ac:dyDescent="0.2">
      <c r="A35" s="128">
        <v>29</v>
      </c>
      <c r="B35" s="129" t="s">
        <v>125</v>
      </c>
      <c r="C35" s="176">
        <v>7855577</v>
      </c>
      <c r="D35" s="176">
        <v>0</v>
      </c>
      <c r="E35" s="176">
        <v>0</v>
      </c>
      <c r="F35" s="176">
        <v>7855577</v>
      </c>
      <c r="G35" s="176">
        <v>0</v>
      </c>
      <c r="H35" s="176">
        <v>0</v>
      </c>
      <c r="I35" s="176">
        <v>0</v>
      </c>
      <c r="J35" s="177">
        <v>0</v>
      </c>
      <c r="K35" s="176">
        <v>0</v>
      </c>
      <c r="L35" s="176">
        <v>0</v>
      </c>
      <c r="M35" s="176">
        <v>7855577</v>
      </c>
      <c r="N35" s="183">
        <v>13387</v>
      </c>
      <c r="O35" s="176">
        <v>587</v>
      </c>
    </row>
    <row r="36" spans="1:17" ht="15" customHeight="1" x14ac:dyDescent="0.2">
      <c r="A36" s="132">
        <v>30</v>
      </c>
      <c r="B36" s="133" t="s">
        <v>176</v>
      </c>
      <c r="C36" s="138">
        <v>445000</v>
      </c>
      <c r="D36" s="138">
        <v>2625000</v>
      </c>
      <c r="E36" s="138">
        <v>0</v>
      </c>
      <c r="F36" s="138">
        <v>3070000</v>
      </c>
      <c r="G36" s="138">
        <v>0</v>
      </c>
      <c r="H36" s="138">
        <v>0</v>
      </c>
      <c r="I36" s="138">
        <v>14250</v>
      </c>
      <c r="J36" s="178">
        <v>31500</v>
      </c>
      <c r="K36" s="138">
        <v>0</v>
      </c>
      <c r="L36" s="138">
        <v>45750</v>
      </c>
      <c r="M36" s="138">
        <v>3024250</v>
      </c>
      <c r="N36" s="184">
        <v>2421</v>
      </c>
      <c r="O36" s="138">
        <v>1249</v>
      </c>
    </row>
    <row r="37" spans="1:17" ht="15" customHeight="1" x14ac:dyDescent="0.2">
      <c r="A37" s="128">
        <v>31</v>
      </c>
      <c r="B37" s="129" t="s">
        <v>126</v>
      </c>
      <c r="C37" s="174">
        <v>5225223</v>
      </c>
      <c r="D37" s="174">
        <v>0</v>
      </c>
      <c r="E37" s="174">
        <v>0</v>
      </c>
      <c r="F37" s="174">
        <v>5225223</v>
      </c>
      <c r="G37" s="174">
        <v>0</v>
      </c>
      <c r="H37" s="174">
        <v>0</v>
      </c>
      <c r="I37" s="174">
        <v>160273</v>
      </c>
      <c r="J37" s="175">
        <v>0</v>
      </c>
      <c r="K37" s="174">
        <v>0</v>
      </c>
      <c r="L37" s="174">
        <v>160273</v>
      </c>
      <c r="M37" s="174">
        <v>5064950</v>
      </c>
      <c r="N37" s="182">
        <v>6177</v>
      </c>
      <c r="O37" s="174">
        <v>820</v>
      </c>
    </row>
    <row r="38" spans="1:17" ht="15" customHeight="1" x14ac:dyDescent="0.2">
      <c r="A38" s="128">
        <v>32</v>
      </c>
      <c r="B38" s="129" t="s">
        <v>127</v>
      </c>
      <c r="C38" s="176">
        <v>8327990</v>
      </c>
      <c r="D38" s="176">
        <v>0</v>
      </c>
      <c r="E38" s="176">
        <v>0</v>
      </c>
      <c r="F38" s="176">
        <v>8327990</v>
      </c>
      <c r="G38" s="176">
        <v>1500</v>
      </c>
      <c r="H38" s="176">
        <v>0</v>
      </c>
      <c r="I38" s="176">
        <v>355417</v>
      </c>
      <c r="J38" s="177">
        <v>0</v>
      </c>
      <c r="K38" s="176">
        <v>0</v>
      </c>
      <c r="L38" s="176">
        <v>356917</v>
      </c>
      <c r="M38" s="176">
        <v>7971073</v>
      </c>
      <c r="N38" s="183">
        <v>26330</v>
      </c>
      <c r="O38" s="176">
        <v>303</v>
      </c>
    </row>
    <row r="39" spans="1:17" ht="15" customHeight="1" x14ac:dyDescent="0.2">
      <c r="A39" s="128">
        <v>33</v>
      </c>
      <c r="B39" s="129" t="s">
        <v>128</v>
      </c>
      <c r="C39" s="176">
        <v>1281000</v>
      </c>
      <c r="D39" s="176">
        <v>778200</v>
      </c>
      <c r="E39" s="176">
        <v>0</v>
      </c>
      <c r="F39" s="176">
        <v>2059200</v>
      </c>
      <c r="G39" s="176">
        <v>0</v>
      </c>
      <c r="H39" s="176">
        <v>0</v>
      </c>
      <c r="I39" s="176">
        <v>0</v>
      </c>
      <c r="J39" s="177">
        <v>0</v>
      </c>
      <c r="K39" s="176">
        <v>0</v>
      </c>
      <c r="L39" s="176">
        <v>0</v>
      </c>
      <c r="M39" s="176">
        <v>2059200</v>
      </c>
      <c r="N39" s="183">
        <v>1226</v>
      </c>
      <c r="O39" s="176">
        <v>1680</v>
      </c>
    </row>
    <row r="40" spans="1:17" ht="15" customHeight="1" x14ac:dyDescent="0.2">
      <c r="A40" s="128">
        <v>34</v>
      </c>
      <c r="B40" s="129" t="s">
        <v>129</v>
      </c>
      <c r="C40" s="176">
        <v>2193983</v>
      </c>
      <c r="D40" s="176">
        <v>0</v>
      </c>
      <c r="E40" s="176">
        <v>0</v>
      </c>
      <c r="F40" s="176">
        <v>2193983</v>
      </c>
      <c r="G40" s="176">
        <v>7394</v>
      </c>
      <c r="H40" s="176">
        <v>0</v>
      </c>
      <c r="I40" s="176">
        <v>62289</v>
      </c>
      <c r="J40" s="177">
        <v>0</v>
      </c>
      <c r="K40" s="176">
        <v>0</v>
      </c>
      <c r="L40" s="176">
        <v>69683</v>
      </c>
      <c r="M40" s="176">
        <v>2124300</v>
      </c>
      <c r="N40" s="183">
        <v>3266</v>
      </c>
      <c r="O40" s="176">
        <v>650</v>
      </c>
    </row>
    <row r="41" spans="1:17" ht="15" customHeight="1" x14ac:dyDescent="0.2">
      <c r="A41" s="132">
        <v>35</v>
      </c>
      <c r="B41" s="133" t="s">
        <v>130</v>
      </c>
      <c r="C41" s="138">
        <v>2747787</v>
      </c>
      <c r="D41" s="138">
        <v>0</v>
      </c>
      <c r="E41" s="138">
        <v>0</v>
      </c>
      <c r="F41" s="138">
        <v>2747787</v>
      </c>
      <c r="G41" s="138">
        <v>0</v>
      </c>
      <c r="H41" s="138">
        <v>0</v>
      </c>
      <c r="I41" s="138">
        <v>0</v>
      </c>
      <c r="J41" s="178">
        <v>0</v>
      </c>
      <c r="K41" s="138">
        <v>0</v>
      </c>
      <c r="L41" s="138">
        <v>0</v>
      </c>
      <c r="M41" s="138">
        <v>2747787</v>
      </c>
      <c r="N41" s="184">
        <v>5109</v>
      </c>
      <c r="O41" s="138">
        <v>538</v>
      </c>
    </row>
    <row r="42" spans="1:17" ht="15" customHeight="1" x14ac:dyDescent="0.2">
      <c r="A42" s="128">
        <v>36</v>
      </c>
      <c r="B42" s="129" t="s">
        <v>172</v>
      </c>
      <c r="C42" s="174">
        <v>20296174</v>
      </c>
      <c r="D42" s="174">
        <v>12955503</v>
      </c>
      <c r="E42" s="174">
        <v>0</v>
      </c>
      <c r="F42" s="174">
        <v>33251677</v>
      </c>
      <c r="G42" s="174">
        <v>419914</v>
      </c>
      <c r="H42" s="174">
        <v>377497</v>
      </c>
      <c r="I42" s="174">
        <v>177334</v>
      </c>
      <c r="J42" s="175">
        <v>121863</v>
      </c>
      <c r="K42" s="174">
        <v>0</v>
      </c>
      <c r="L42" s="174">
        <v>1096608</v>
      </c>
      <c r="M42" s="174">
        <v>32155069</v>
      </c>
      <c r="N42" s="182">
        <v>44494</v>
      </c>
      <c r="O42" s="174">
        <v>723</v>
      </c>
    </row>
    <row r="43" spans="1:17" ht="15" customHeight="1" x14ac:dyDescent="0.2">
      <c r="A43" s="128">
        <v>37</v>
      </c>
      <c r="B43" s="129" t="s">
        <v>131</v>
      </c>
      <c r="C43" s="176">
        <v>11023800</v>
      </c>
      <c r="D43" s="176">
        <v>0</v>
      </c>
      <c r="E43" s="176">
        <v>0</v>
      </c>
      <c r="F43" s="176">
        <v>11023800</v>
      </c>
      <c r="G43" s="176">
        <v>0</v>
      </c>
      <c r="H43" s="176">
        <v>0</v>
      </c>
      <c r="I43" s="176">
        <v>328705</v>
      </c>
      <c r="J43" s="177">
        <v>0</v>
      </c>
      <c r="K43" s="176">
        <v>0</v>
      </c>
      <c r="L43" s="176">
        <v>328705</v>
      </c>
      <c r="M43" s="176">
        <v>10695095</v>
      </c>
      <c r="N43" s="183">
        <v>17809</v>
      </c>
      <c r="O43" s="176">
        <v>601</v>
      </c>
      <c r="Q43" s="210"/>
    </row>
    <row r="44" spans="1:17" ht="15" customHeight="1" x14ac:dyDescent="0.2">
      <c r="A44" s="128">
        <v>38</v>
      </c>
      <c r="B44" s="129" t="s">
        <v>132</v>
      </c>
      <c r="C44" s="176">
        <v>0</v>
      </c>
      <c r="D44" s="176">
        <v>0</v>
      </c>
      <c r="E44" s="176">
        <v>0</v>
      </c>
      <c r="F44" s="176">
        <v>0</v>
      </c>
      <c r="G44" s="176">
        <v>0</v>
      </c>
      <c r="H44" s="176">
        <v>0</v>
      </c>
      <c r="I44" s="176">
        <v>0</v>
      </c>
      <c r="J44" s="177">
        <v>0</v>
      </c>
      <c r="K44" s="176">
        <v>0</v>
      </c>
      <c r="L44" s="176">
        <v>0</v>
      </c>
      <c r="M44" s="176">
        <v>0</v>
      </c>
      <c r="N44" s="183">
        <v>3658</v>
      </c>
      <c r="O44" s="176">
        <v>0</v>
      </c>
    </row>
    <row r="45" spans="1:17" ht="15" customHeight="1" x14ac:dyDescent="0.2">
      <c r="A45" s="128">
        <v>39</v>
      </c>
      <c r="B45" s="129" t="s">
        <v>133</v>
      </c>
      <c r="C45" s="176">
        <v>0</v>
      </c>
      <c r="D45" s="176">
        <v>0</v>
      </c>
      <c r="E45" s="176">
        <v>0</v>
      </c>
      <c r="F45" s="176">
        <v>0</v>
      </c>
      <c r="G45" s="176">
        <v>0</v>
      </c>
      <c r="H45" s="176">
        <v>0</v>
      </c>
      <c r="I45" s="176">
        <v>0</v>
      </c>
      <c r="J45" s="177">
        <v>0</v>
      </c>
      <c r="K45" s="176">
        <v>0</v>
      </c>
      <c r="L45" s="176">
        <v>0</v>
      </c>
      <c r="M45" s="176">
        <v>0</v>
      </c>
      <c r="N45" s="183">
        <v>2534</v>
      </c>
      <c r="O45" s="176">
        <v>0</v>
      </c>
      <c r="Q45" s="210"/>
    </row>
    <row r="46" spans="1:17" ht="15" customHeight="1" x14ac:dyDescent="0.2">
      <c r="A46" s="132">
        <v>40</v>
      </c>
      <c r="B46" s="133" t="s">
        <v>134</v>
      </c>
      <c r="C46" s="138">
        <v>5703007</v>
      </c>
      <c r="D46" s="138">
        <v>0</v>
      </c>
      <c r="E46" s="138">
        <v>0</v>
      </c>
      <c r="F46" s="138">
        <v>5703007</v>
      </c>
      <c r="G46" s="138">
        <v>0</v>
      </c>
      <c r="H46" s="138">
        <v>0</v>
      </c>
      <c r="I46" s="138">
        <v>153350</v>
      </c>
      <c r="J46" s="178">
        <v>0</v>
      </c>
      <c r="K46" s="138">
        <v>35000</v>
      </c>
      <c r="L46" s="138">
        <v>188350</v>
      </c>
      <c r="M46" s="138">
        <v>5514657</v>
      </c>
      <c r="N46" s="184">
        <v>20767</v>
      </c>
      <c r="O46" s="138">
        <v>266</v>
      </c>
    </row>
    <row r="47" spans="1:17" ht="15" customHeight="1" x14ac:dyDescent="0.2">
      <c r="A47" s="128">
        <v>41</v>
      </c>
      <c r="B47" s="129" t="s">
        <v>135</v>
      </c>
      <c r="C47" s="174">
        <v>2239500</v>
      </c>
      <c r="D47" s="174">
        <v>0</v>
      </c>
      <c r="E47" s="174">
        <v>0</v>
      </c>
      <c r="F47" s="174">
        <v>2239500</v>
      </c>
      <c r="G47" s="174">
        <v>78805</v>
      </c>
      <c r="H47" s="174">
        <v>0</v>
      </c>
      <c r="I47" s="174">
        <v>0</v>
      </c>
      <c r="J47" s="175">
        <v>0</v>
      </c>
      <c r="K47" s="174">
        <v>0</v>
      </c>
      <c r="L47" s="174">
        <v>78805</v>
      </c>
      <c r="M47" s="174">
        <v>2160695</v>
      </c>
      <c r="N47" s="182">
        <v>1169</v>
      </c>
      <c r="O47" s="174">
        <v>1848</v>
      </c>
      <c r="Q47" s="210"/>
    </row>
    <row r="48" spans="1:17" ht="15" customHeight="1" x14ac:dyDescent="0.2">
      <c r="A48" s="128">
        <v>42</v>
      </c>
      <c r="B48" s="129" t="s">
        <v>136</v>
      </c>
      <c r="C48" s="176">
        <v>3820270</v>
      </c>
      <c r="D48" s="176">
        <v>0</v>
      </c>
      <c r="E48" s="176">
        <v>0</v>
      </c>
      <c r="F48" s="176">
        <v>3820270</v>
      </c>
      <c r="G48" s="176">
        <v>0</v>
      </c>
      <c r="H48" s="176">
        <v>0</v>
      </c>
      <c r="I48" s="176">
        <v>0</v>
      </c>
      <c r="J48" s="177">
        <v>0</v>
      </c>
      <c r="K48" s="176">
        <v>0</v>
      </c>
      <c r="L48" s="176">
        <v>0</v>
      </c>
      <c r="M48" s="176">
        <v>3820270</v>
      </c>
      <c r="N48" s="183">
        <v>2649</v>
      </c>
      <c r="O48" s="176">
        <v>1442</v>
      </c>
    </row>
    <row r="49" spans="1:15" ht="15" customHeight="1" x14ac:dyDescent="0.2">
      <c r="A49" s="128">
        <v>43</v>
      </c>
      <c r="B49" s="129" t="s">
        <v>137</v>
      </c>
      <c r="C49" s="176">
        <v>1897790</v>
      </c>
      <c r="D49" s="176">
        <v>1196462</v>
      </c>
      <c r="E49" s="176">
        <v>0</v>
      </c>
      <c r="F49" s="176">
        <v>3094252</v>
      </c>
      <c r="G49" s="176">
        <v>0</v>
      </c>
      <c r="H49" s="176">
        <v>0</v>
      </c>
      <c r="I49" s="176">
        <v>69963</v>
      </c>
      <c r="J49" s="177">
        <v>0</v>
      </c>
      <c r="K49" s="176">
        <v>0</v>
      </c>
      <c r="L49" s="176">
        <v>69963</v>
      </c>
      <c r="M49" s="176">
        <v>3024289</v>
      </c>
      <c r="N49" s="183">
        <v>3790</v>
      </c>
      <c r="O49" s="176">
        <v>798</v>
      </c>
    </row>
    <row r="50" spans="1:15" ht="15" customHeight="1" x14ac:dyDescent="0.2">
      <c r="A50" s="128">
        <v>44</v>
      </c>
      <c r="B50" s="129" t="s">
        <v>138</v>
      </c>
      <c r="C50" s="176">
        <v>0</v>
      </c>
      <c r="D50" s="176">
        <v>0</v>
      </c>
      <c r="E50" s="176">
        <v>0</v>
      </c>
      <c r="F50" s="176">
        <v>0</v>
      </c>
      <c r="G50" s="176">
        <v>0</v>
      </c>
      <c r="H50" s="176">
        <v>0</v>
      </c>
      <c r="I50" s="176">
        <v>0</v>
      </c>
      <c r="J50" s="177">
        <v>0</v>
      </c>
      <c r="K50" s="176">
        <v>0</v>
      </c>
      <c r="L50" s="176">
        <v>0</v>
      </c>
      <c r="M50" s="176">
        <v>0</v>
      </c>
      <c r="N50" s="183">
        <v>7534</v>
      </c>
      <c r="O50" s="176">
        <v>0</v>
      </c>
    </row>
    <row r="51" spans="1:15" ht="15" customHeight="1" x14ac:dyDescent="0.2">
      <c r="A51" s="132">
        <v>45</v>
      </c>
      <c r="B51" s="133" t="s">
        <v>139</v>
      </c>
      <c r="C51" s="138">
        <v>14909093</v>
      </c>
      <c r="D51" s="138">
        <v>927330</v>
      </c>
      <c r="E51" s="138">
        <v>0</v>
      </c>
      <c r="F51" s="138">
        <v>15836423</v>
      </c>
      <c r="G51" s="138">
        <v>0</v>
      </c>
      <c r="H51" s="138">
        <v>0</v>
      </c>
      <c r="I51" s="138">
        <v>498111</v>
      </c>
      <c r="J51" s="178">
        <v>0</v>
      </c>
      <c r="K51" s="138">
        <v>0</v>
      </c>
      <c r="L51" s="138">
        <v>498111</v>
      </c>
      <c r="M51" s="138">
        <v>15338312</v>
      </c>
      <c r="N51" s="184">
        <v>9081</v>
      </c>
      <c r="O51" s="138">
        <v>1689</v>
      </c>
    </row>
    <row r="52" spans="1:15" ht="15" customHeight="1" x14ac:dyDescent="0.2">
      <c r="A52" s="128">
        <v>46</v>
      </c>
      <c r="B52" s="129" t="s">
        <v>140</v>
      </c>
      <c r="C52" s="174">
        <v>1222966</v>
      </c>
      <c r="D52" s="174">
        <v>469157</v>
      </c>
      <c r="E52" s="174">
        <v>0</v>
      </c>
      <c r="F52" s="174">
        <v>1692123</v>
      </c>
      <c r="G52" s="174">
        <v>0</v>
      </c>
      <c r="H52" s="174">
        <v>14060</v>
      </c>
      <c r="I52" s="174">
        <v>40097</v>
      </c>
      <c r="J52" s="175">
        <v>0</v>
      </c>
      <c r="K52" s="174">
        <v>0</v>
      </c>
      <c r="L52" s="174">
        <v>54157</v>
      </c>
      <c r="M52" s="174">
        <v>1637966</v>
      </c>
      <c r="N52" s="182">
        <v>1068</v>
      </c>
      <c r="O52" s="174">
        <v>1534</v>
      </c>
    </row>
    <row r="53" spans="1:15" ht="15" customHeight="1" x14ac:dyDescent="0.2">
      <c r="A53" s="128">
        <v>47</v>
      </c>
      <c r="B53" s="129" t="s">
        <v>141</v>
      </c>
      <c r="C53" s="176">
        <v>4346000</v>
      </c>
      <c r="D53" s="176">
        <v>0</v>
      </c>
      <c r="E53" s="176">
        <v>0</v>
      </c>
      <c r="F53" s="176">
        <v>4346000</v>
      </c>
      <c r="G53" s="176">
        <v>0</v>
      </c>
      <c r="H53" s="176">
        <v>0</v>
      </c>
      <c r="I53" s="176">
        <v>0</v>
      </c>
      <c r="J53" s="177">
        <v>0</v>
      </c>
      <c r="K53" s="176">
        <v>0</v>
      </c>
      <c r="L53" s="176">
        <v>0</v>
      </c>
      <c r="M53" s="176">
        <v>4346000</v>
      </c>
      <c r="N53" s="183">
        <v>3225</v>
      </c>
      <c r="O53" s="176">
        <v>1348</v>
      </c>
    </row>
    <row r="54" spans="1:15" ht="15" customHeight="1" x14ac:dyDescent="0.2">
      <c r="A54" s="128">
        <v>48</v>
      </c>
      <c r="B54" s="129" t="s">
        <v>142</v>
      </c>
      <c r="C54" s="176">
        <v>9632822</v>
      </c>
      <c r="D54" s="176">
        <v>4114400</v>
      </c>
      <c r="E54" s="176">
        <v>0</v>
      </c>
      <c r="F54" s="176">
        <v>13747222</v>
      </c>
      <c r="G54" s="176">
        <v>0</v>
      </c>
      <c r="H54" s="176">
        <v>374271</v>
      </c>
      <c r="I54" s="176">
        <v>0</v>
      </c>
      <c r="J54" s="177">
        <v>0</v>
      </c>
      <c r="K54" s="176">
        <v>0</v>
      </c>
      <c r="L54" s="176">
        <v>374271</v>
      </c>
      <c r="M54" s="176">
        <v>13372951</v>
      </c>
      <c r="N54" s="183">
        <v>4796</v>
      </c>
      <c r="O54" s="176">
        <v>2788</v>
      </c>
    </row>
    <row r="55" spans="1:15" ht="15" customHeight="1" x14ac:dyDescent="0.2">
      <c r="A55" s="128">
        <v>49</v>
      </c>
      <c r="B55" s="129" t="s">
        <v>143</v>
      </c>
      <c r="C55" s="176">
        <v>0</v>
      </c>
      <c r="D55" s="176">
        <v>0</v>
      </c>
      <c r="E55" s="176">
        <v>0</v>
      </c>
      <c r="F55" s="176">
        <v>0</v>
      </c>
      <c r="G55" s="176">
        <v>0</v>
      </c>
      <c r="H55" s="176">
        <v>0</v>
      </c>
      <c r="I55" s="176">
        <v>0</v>
      </c>
      <c r="J55" s="177">
        <v>0</v>
      </c>
      <c r="K55" s="176">
        <v>0</v>
      </c>
      <c r="L55" s="176">
        <v>0</v>
      </c>
      <c r="M55" s="176">
        <v>0</v>
      </c>
      <c r="N55" s="183">
        <v>12586</v>
      </c>
      <c r="O55" s="176">
        <v>0</v>
      </c>
    </row>
    <row r="56" spans="1:15" ht="15" customHeight="1" x14ac:dyDescent="0.2">
      <c r="A56" s="132">
        <v>50</v>
      </c>
      <c r="B56" s="133" t="s">
        <v>144</v>
      </c>
      <c r="C56" s="138">
        <v>8767551</v>
      </c>
      <c r="D56" s="138">
        <v>0</v>
      </c>
      <c r="E56" s="138">
        <v>0</v>
      </c>
      <c r="F56" s="138">
        <v>8767551</v>
      </c>
      <c r="G56" s="138">
        <v>35000</v>
      </c>
      <c r="H56" s="138">
        <v>0</v>
      </c>
      <c r="I56" s="138">
        <v>285000</v>
      </c>
      <c r="J56" s="178">
        <v>0</v>
      </c>
      <c r="K56" s="138">
        <v>0</v>
      </c>
      <c r="L56" s="138">
        <v>320000</v>
      </c>
      <c r="M56" s="138">
        <v>8447551</v>
      </c>
      <c r="N56" s="184">
        <v>7188</v>
      </c>
      <c r="O56" s="138">
        <v>1175</v>
      </c>
    </row>
    <row r="57" spans="1:15" ht="15" customHeight="1" x14ac:dyDescent="0.2">
      <c r="A57" s="128">
        <v>51</v>
      </c>
      <c r="B57" s="129" t="s">
        <v>145</v>
      </c>
      <c r="C57" s="174">
        <v>3850000</v>
      </c>
      <c r="D57" s="174">
        <v>0</v>
      </c>
      <c r="E57" s="174">
        <v>0</v>
      </c>
      <c r="F57" s="174">
        <v>3850000</v>
      </c>
      <c r="G57" s="174">
        <v>0</v>
      </c>
      <c r="H57" s="174">
        <v>0</v>
      </c>
      <c r="I57" s="174">
        <v>130000</v>
      </c>
      <c r="J57" s="175">
        <v>0</v>
      </c>
      <c r="K57" s="174">
        <v>0</v>
      </c>
      <c r="L57" s="174">
        <v>130000</v>
      </c>
      <c r="M57" s="174">
        <v>3720000</v>
      </c>
      <c r="N57" s="182">
        <v>7691</v>
      </c>
      <c r="O57" s="174">
        <v>484</v>
      </c>
    </row>
    <row r="58" spans="1:15" ht="15" customHeight="1" x14ac:dyDescent="0.2">
      <c r="A58" s="128">
        <v>52</v>
      </c>
      <c r="B58" s="129" t="s">
        <v>146</v>
      </c>
      <c r="C58" s="176">
        <v>33009660</v>
      </c>
      <c r="D58" s="176">
        <v>0</v>
      </c>
      <c r="E58" s="176">
        <v>0</v>
      </c>
      <c r="F58" s="176">
        <v>33009660</v>
      </c>
      <c r="G58" s="176">
        <v>0</v>
      </c>
      <c r="H58" s="176">
        <v>0</v>
      </c>
      <c r="I58" s="176">
        <v>1054304</v>
      </c>
      <c r="J58" s="177">
        <v>0</v>
      </c>
      <c r="K58" s="176">
        <v>0</v>
      </c>
      <c r="L58" s="176">
        <v>1054304</v>
      </c>
      <c r="M58" s="176">
        <v>31955356</v>
      </c>
      <c r="N58" s="183">
        <v>36757</v>
      </c>
      <c r="O58" s="176">
        <v>869</v>
      </c>
    </row>
    <row r="59" spans="1:15" ht="15" customHeight="1" x14ac:dyDescent="0.2">
      <c r="A59" s="128">
        <v>53</v>
      </c>
      <c r="B59" s="129" t="s">
        <v>147</v>
      </c>
      <c r="C59" s="176">
        <v>0</v>
      </c>
      <c r="D59" s="176">
        <v>14300000</v>
      </c>
      <c r="E59" s="176">
        <v>0</v>
      </c>
      <c r="F59" s="176">
        <v>14300000</v>
      </c>
      <c r="G59" s="176">
        <v>0</v>
      </c>
      <c r="H59" s="176">
        <v>0</v>
      </c>
      <c r="I59" s="176">
        <v>0</v>
      </c>
      <c r="J59" s="177">
        <v>92958</v>
      </c>
      <c r="K59" s="176">
        <v>0</v>
      </c>
      <c r="L59" s="176">
        <v>92958</v>
      </c>
      <c r="M59" s="176">
        <v>14207042</v>
      </c>
      <c r="N59" s="183">
        <v>18868</v>
      </c>
      <c r="O59" s="176">
        <v>753</v>
      </c>
    </row>
    <row r="60" spans="1:15" ht="15" customHeight="1" x14ac:dyDescent="0.2">
      <c r="A60" s="128">
        <v>54</v>
      </c>
      <c r="B60" s="129" t="s">
        <v>148</v>
      </c>
      <c r="C60" s="176">
        <v>0</v>
      </c>
      <c r="D60" s="176">
        <v>0</v>
      </c>
      <c r="E60" s="176">
        <v>0</v>
      </c>
      <c r="F60" s="176">
        <v>0</v>
      </c>
      <c r="G60" s="176">
        <v>0</v>
      </c>
      <c r="H60" s="176">
        <v>0</v>
      </c>
      <c r="I60" s="176">
        <v>0</v>
      </c>
      <c r="J60" s="177">
        <v>0</v>
      </c>
      <c r="K60" s="176">
        <v>0</v>
      </c>
      <c r="L60" s="176">
        <v>0</v>
      </c>
      <c r="M60" s="176">
        <v>0</v>
      </c>
      <c r="N60" s="183">
        <v>360</v>
      </c>
      <c r="O60" s="176">
        <v>0</v>
      </c>
    </row>
    <row r="61" spans="1:15" ht="15" customHeight="1" x14ac:dyDescent="0.2">
      <c r="A61" s="132">
        <v>55</v>
      </c>
      <c r="B61" s="133" t="s">
        <v>149</v>
      </c>
      <c r="C61" s="138">
        <v>0</v>
      </c>
      <c r="D61" s="138">
        <v>0</v>
      </c>
      <c r="E61" s="138">
        <v>0</v>
      </c>
      <c r="F61" s="138">
        <v>0</v>
      </c>
      <c r="G61" s="138">
        <v>0</v>
      </c>
      <c r="H61" s="138">
        <v>0</v>
      </c>
      <c r="I61" s="138">
        <v>0</v>
      </c>
      <c r="J61" s="178">
        <v>0</v>
      </c>
      <c r="K61" s="138">
        <v>0</v>
      </c>
      <c r="L61" s="138">
        <v>0</v>
      </c>
      <c r="M61" s="138">
        <v>0</v>
      </c>
      <c r="N61" s="184">
        <v>14526</v>
      </c>
      <c r="O61" s="138">
        <v>0</v>
      </c>
    </row>
    <row r="62" spans="1:15" ht="15" customHeight="1" x14ac:dyDescent="0.2">
      <c r="A62" s="128">
        <v>56</v>
      </c>
      <c r="B62" s="129" t="s">
        <v>150</v>
      </c>
      <c r="C62" s="174">
        <v>2337022</v>
      </c>
      <c r="D62" s="174">
        <v>282670</v>
      </c>
      <c r="E62" s="174">
        <v>0</v>
      </c>
      <c r="F62" s="174">
        <v>2619692</v>
      </c>
      <c r="G62" s="174">
        <v>0</v>
      </c>
      <c r="H62" s="174">
        <v>3000</v>
      </c>
      <c r="I62" s="174">
        <v>83274</v>
      </c>
      <c r="J62" s="175">
        <v>0</v>
      </c>
      <c r="K62" s="174">
        <v>0</v>
      </c>
      <c r="L62" s="174">
        <v>86274</v>
      </c>
      <c r="M62" s="174">
        <v>2533418</v>
      </c>
      <c r="N62" s="182">
        <v>2890</v>
      </c>
      <c r="O62" s="174">
        <v>877</v>
      </c>
    </row>
    <row r="63" spans="1:15" ht="15" customHeight="1" x14ac:dyDescent="0.2">
      <c r="A63" s="128">
        <v>57</v>
      </c>
      <c r="B63" s="129" t="s">
        <v>151</v>
      </c>
      <c r="C63" s="176">
        <v>0</v>
      </c>
      <c r="D63" s="176">
        <v>0</v>
      </c>
      <c r="E63" s="176">
        <v>0</v>
      </c>
      <c r="F63" s="176">
        <v>0</v>
      </c>
      <c r="G63" s="176">
        <v>0</v>
      </c>
      <c r="H63" s="176">
        <v>0</v>
      </c>
      <c r="I63" s="176">
        <v>0</v>
      </c>
      <c r="J63" s="177">
        <v>0</v>
      </c>
      <c r="K63" s="176">
        <v>0</v>
      </c>
      <c r="L63" s="176">
        <v>0</v>
      </c>
      <c r="M63" s="176">
        <v>0</v>
      </c>
      <c r="N63" s="183">
        <v>9200</v>
      </c>
      <c r="O63" s="176">
        <v>0</v>
      </c>
    </row>
    <row r="64" spans="1:15" ht="15" customHeight="1" x14ac:dyDescent="0.2">
      <c r="A64" s="128">
        <v>58</v>
      </c>
      <c r="B64" s="129" t="s">
        <v>152</v>
      </c>
      <c r="C64" s="176">
        <v>4089399</v>
      </c>
      <c r="D64" s="176">
        <v>0</v>
      </c>
      <c r="E64" s="176">
        <v>0</v>
      </c>
      <c r="F64" s="176">
        <v>4089399</v>
      </c>
      <c r="G64" s="176">
        <v>0</v>
      </c>
      <c r="H64" s="176">
        <v>0</v>
      </c>
      <c r="I64" s="176">
        <v>137137</v>
      </c>
      <c r="J64" s="177">
        <v>0</v>
      </c>
      <c r="K64" s="176">
        <v>0</v>
      </c>
      <c r="L64" s="176">
        <v>137137</v>
      </c>
      <c r="M64" s="176">
        <v>3952262</v>
      </c>
      <c r="N64" s="183">
        <v>7496</v>
      </c>
      <c r="O64" s="176">
        <v>527</v>
      </c>
    </row>
    <row r="65" spans="1:15" ht="15" customHeight="1" x14ac:dyDescent="0.2">
      <c r="A65" s="128">
        <v>59</v>
      </c>
      <c r="B65" s="129" t="s">
        <v>153</v>
      </c>
      <c r="C65" s="176">
        <v>1183647</v>
      </c>
      <c r="D65" s="176">
        <v>0</v>
      </c>
      <c r="E65" s="176">
        <v>0</v>
      </c>
      <c r="F65" s="176">
        <v>1183647</v>
      </c>
      <c r="G65" s="176">
        <v>0</v>
      </c>
      <c r="H65" s="176">
        <v>0</v>
      </c>
      <c r="I65" s="176">
        <v>40103</v>
      </c>
      <c r="J65" s="177">
        <v>0</v>
      </c>
      <c r="K65" s="176">
        <v>0</v>
      </c>
      <c r="L65" s="176">
        <v>40103</v>
      </c>
      <c r="M65" s="176">
        <v>1143544</v>
      </c>
      <c r="N65" s="183">
        <v>4712</v>
      </c>
      <c r="O65" s="176">
        <v>243</v>
      </c>
    </row>
    <row r="66" spans="1:15" ht="15" customHeight="1" x14ac:dyDescent="0.2">
      <c r="A66" s="132">
        <v>60</v>
      </c>
      <c r="B66" s="133" t="s">
        <v>154</v>
      </c>
      <c r="C66" s="138">
        <v>7498195</v>
      </c>
      <c r="D66" s="138">
        <v>0</v>
      </c>
      <c r="E66" s="138">
        <v>0</v>
      </c>
      <c r="F66" s="138">
        <v>7498195</v>
      </c>
      <c r="G66" s="138">
        <v>0</v>
      </c>
      <c r="H66" s="138">
        <v>0</v>
      </c>
      <c r="I66" s="138">
        <v>268888</v>
      </c>
      <c r="J66" s="178">
        <v>0</v>
      </c>
      <c r="K66" s="138">
        <v>0</v>
      </c>
      <c r="L66" s="138">
        <v>268888</v>
      </c>
      <c r="M66" s="138">
        <v>7229307</v>
      </c>
      <c r="N66" s="184">
        <v>5324</v>
      </c>
      <c r="O66" s="138">
        <v>1358</v>
      </c>
    </row>
    <row r="67" spans="1:15" ht="15" customHeight="1" x14ac:dyDescent="0.2">
      <c r="A67" s="128">
        <v>61</v>
      </c>
      <c r="B67" s="129" t="s">
        <v>155</v>
      </c>
      <c r="C67" s="174">
        <v>7117300</v>
      </c>
      <c r="D67" s="174">
        <v>0</v>
      </c>
      <c r="E67" s="174">
        <v>0</v>
      </c>
      <c r="F67" s="174">
        <v>7117300</v>
      </c>
      <c r="G67" s="174">
        <v>0</v>
      </c>
      <c r="H67" s="174">
        <v>0</v>
      </c>
      <c r="I67" s="174">
        <v>240792</v>
      </c>
      <c r="J67" s="175">
        <v>0</v>
      </c>
      <c r="K67" s="174">
        <v>0</v>
      </c>
      <c r="L67" s="174">
        <v>240792</v>
      </c>
      <c r="M67" s="174">
        <v>6876508</v>
      </c>
      <c r="N67" s="182">
        <v>3985</v>
      </c>
      <c r="O67" s="174">
        <v>1726</v>
      </c>
    </row>
    <row r="68" spans="1:15" ht="15" customHeight="1" x14ac:dyDescent="0.2">
      <c r="A68" s="128">
        <v>62</v>
      </c>
      <c r="B68" s="129" t="s">
        <v>156</v>
      </c>
      <c r="C68" s="176">
        <v>0</v>
      </c>
      <c r="D68" s="176">
        <v>0</v>
      </c>
      <c r="E68" s="176">
        <v>0</v>
      </c>
      <c r="F68" s="176">
        <v>0</v>
      </c>
      <c r="G68" s="176">
        <v>0</v>
      </c>
      <c r="H68" s="176">
        <v>0</v>
      </c>
      <c r="I68" s="176">
        <v>0</v>
      </c>
      <c r="J68" s="177">
        <v>0</v>
      </c>
      <c r="K68" s="176">
        <v>0</v>
      </c>
      <c r="L68" s="176">
        <v>0</v>
      </c>
      <c r="M68" s="176">
        <v>0</v>
      </c>
      <c r="N68" s="183">
        <v>1786</v>
      </c>
      <c r="O68" s="176">
        <v>0</v>
      </c>
    </row>
    <row r="69" spans="1:15" ht="15" customHeight="1" x14ac:dyDescent="0.2">
      <c r="A69" s="128">
        <v>63</v>
      </c>
      <c r="B69" s="129" t="s">
        <v>157</v>
      </c>
      <c r="C69" s="176">
        <v>3600000</v>
      </c>
      <c r="D69" s="176">
        <v>0</v>
      </c>
      <c r="E69" s="176">
        <v>0</v>
      </c>
      <c r="F69" s="176">
        <v>3600000</v>
      </c>
      <c r="G69" s="176">
        <v>0</v>
      </c>
      <c r="H69" s="176">
        <v>0</v>
      </c>
      <c r="I69" s="176">
        <v>119000</v>
      </c>
      <c r="J69" s="177">
        <v>0</v>
      </c>
      <c r="K69" s="176">
        <v>0</v>
      </c>
      <c r="L69" s="176">
        <v>119000</v>
      </c>
      <c r="M69" s="176">
        <v>3481000</v>
      </c>
      <c r="N69" s="183">
        <v>2081</v>
      </c>
      <c r="O69" s="176">
        <v>1673</v>
      </c>
    </row>
    <row r="70" spans="1:15" ht="15" customHeight="1" x14ac:dyDescent="0.2">
      <c r="A70" s="128">
        <v>64</v>
      </c>
      <c r="B70" s="129" t="s">
        <v>158</v>
      </c>
      <c r="C70" s="176">
        <v>418335</v>
      </c>
      <c r="D70" s="176">
        <v>0</v>
      </c>
      <c r="E70" s="176">
        <v>0</v>
      </c>
      <c r="F70" s="176">
        <v>418335</v>
      </c>
      <c r="G70" s="176">
        <v>0</v>
      </c>
      <c r="H70" s="176">
        <v>0</v>
      </c>
      <c r="I70" s="176">
        <v>16636</v>
      </c>
      <c r="J70" s="177">
        <v>0</v>
      </c>
      <c r="K70" s="176">
        <v>0</v>
      </c>
      <c r="L70" s="176">
        <v>16636</v>
      </c>
      <c r="M70" s="176">
        <v>401699</v>
      </c>
      <c r="N70" s="183">
        <v>1898</v>
      </c>
      <c r="O70" s="176">
        <v>212</v>
      </c>
    </row>
    <row r="71" spans="1:15" ht="15" customHeight="1" x14ac:dyDescent="0.2">
      <c r="A71" s="132">
        <v>65</v>
      </c>
      <c r="B71" s="133" t="s">
        <v>173</v>
      </c>
      <c r="C71" s="138">
        <v>2775000</v>
      </c>
      <c r="D71" s="138">
        <v>0</v>
      </c>
      <c r="E71" s="138">
        <v>0</v>
      </c>
      <c r="F71" s="138">
        <v>2775000</v>
      </c>
      <c r="G71" s="138">
        <v>0</v>
      </c>
      <c r="H71" s="138">
        <v>0</v>
      </c>
      <c r="I71" s="138">
        <v>85000</v>
      </c>
      <c r="J71" s="178">
        <v>0</v>
      </c>
      <c r="K71" s="138">
        <v>0</v>
      </c>
      <c r="L71" s="138">
        <v>85000</v>
      </c>
      <c r="M71" s="138">
        <v>2690000</v>
      </c>
      <c r="N71" s="184">
        <v>7819</v>
      </c>
      <c r="O71" s="138">
        <v>344</v>
      </c>
    </row>
    <row r="72" spans="1:15" ht="15" customHeight="1" x14ac:dyDescent="0.2">
      <c r="A72" s="128">
        <v>66</v>
      </c>
      <c r="B72" s="129" t="s">
        <v>174</v>
      </c>
      <c r="C72" s="176">
        <v>0</v>
      </c>
      <c r="D72" s="176">
        <v>0</v>
      </c>
      <c r="E72" s="176">
        <v>0</v>
      </c>
      <c r="F72" s="176">
        <v>0</v>
      </c>
      <c r="G72" s="176">
        <v>0</v>
      </c>
      <c r="H72" s="176">
        <v>0</v>
      </c>
      <c r="I72" s="176">
        <v>0</v>
      </c>
      <c r="J72" s="177">
        <v>0</v>
      </c>
      <c r="K72" s="176">
        <v>0</v>
      </c>
      <c r="L72" s="176">
        <v>0</v>
      </c>
      <c r="M72" s="176">
        <v>0</v>
      </c>
      <c r="N72" s="183">
        <v>1838</v>
      </c>
      <c r="O72" s="176">
        <v>0</v>
      </c>
    </row>
    <row r="73" spans="1:15" ht="15" customHeight="1" x14ac:dyDescent="0.2">
      <c r="A73" s="128">
        <v>67</v>
      </c>
      <c r="B73" s="129" t="s">
        <v>161</v>
      </c>
      <c r="C73" s="176">
        <v>0</v>
      </c>
      <c r="D73" s="176">
        <v>0</v>
      </c>
      <c r="E73" s="176">
        <v>0</v>
      </c>
      <c r="F73" s="176">
        <v>0</v>
      </c>
      <c r="G73" s="176">
        <v>0</v>
      </c>
      <c r="H73" s="176">
        <v>0</v>
      </c>
      <c r="I73" s="176">
        <v>0</v>
      </c>
      <c r="J73" s="177">
        <v>0</v>
      </c>
      <c r="K73" s="176">
        <v>0</v>
      </c>
      <c r="L73" s="176">
        <v>0</v>
      </c>
      <c r="M73" s="176">
        <v>0</v>
      </c>
      <c r="N73" s="183">
        <v>5386</v>
      </c>
      <c r="O73" s="176">
        <v>0</v>
      </c>
    </row>
    <row r="74" spans="1:15" ht="15" customHeight="1" x14ac:dyDescent="0.2">
      <c r="A74" s="128">
        <v>68</v>
      </c>
      <c r="B74" s="129" t="s">
        <v>175</v>
      </c>
      <c r="C74" s="176">
        <v>0</v>
      </c>
      <c r="D74" s="176">
        <v>0</v>
      </c>
      <c r="E74" s="176">
        <v>0</v>
      </c>
      <c r="F74" s="176">
        <v>0</v>
      </c>
      <c r="G74" s="176">
        <v>0</v>
      </c>
      <c r="H74" s="176">
        <v>0</v>
      </c>
      <c r="I74" s="176">
        <v>0</v>
      </c>
      <c r="J74" s="177">
        <v>0</v>
      </c>
      <c r="K74" s="176">
        <v>0</v>
      </c>
      <c r="L74" s="176">
        <v>0</v>
      </c>
      <c r="M74" s="176">
        <v>0</v>
      </c>
      <c r="N74" s="183">
        <v>1488</v>
      </c>
      <c r="O74" s="176">
        <v>0</v>
      </c>
    </row>
    <row r="75" spans="1:15" ht="15" customHeight="1" x14ac:dyDescent="0.2">
      <c r="A75" s="128">
        <v>69</v>
      </c>
      <c r="B75" s="137" t="s">
        <v>163</v>
      </c>
      <c r="C75" s="138">
        <v>4570000</v>
      </c>
      <c r="D75" s="138">
        <v>2290000</v>
      </c>
      <c r="E75" s="138">
        <v>0</v>
      </c>
      <c r="F75" s="138">
        <v>6860000</v>
      </c>
      <c r="G75" s="138">
        <v>0</v>
      </c>
      <c r="H75" s="138">
        <v>0</v>
      </c>
      <c r="I75" s="138">
        <v>0</v>
      </c>
      <c r="J75" s="178">
        <v>0</v>
      </c>
      <c r="K75" s="138">
        <v>0</v>
      </c>
      <c r="L75" s="138">
        <v>0</v>
      </c>
      <c r="M75" s="138">
        <v>6860000</v>
      </c>
      <c r="N75" s="184">
        <v>4847</v>
      </c>
      <c r="O75" s="138">
        <v>1415</v>
      </c>
    </row>
    <row r="76" spans="1:15" ht="15" customHeight="1" x14ac:dyDescent="0.2">
      <c r="A76" s="139"/>
      <c r="B76" s="140" t="s">
        <v>1</v>
      </c>
      <c r="C76" s="61">
        <v>327615008</v>
      </c>
      <c r="D76" s="61">
        <v>133765815</v>
      </c>
      <c r="E76" s="61">
        <v>0</v>
      </c>
      <c r="F76" s="61">
        <v>461380823</v>
      </c>
      <c r="G76" s="61">
        <v>585280</v>
      </c>
      <c r="H76" s="61">
        <v>780466</v>
      </c>
      <c r="I76" s="61">
        <v>8241040</v>
      </c>
      <c r="J76" s="61">
        <v>536730</v>
      </c>
      <c r="K76" s="61">
        <v>35500</v>
      </c>
      <c r="L76" s="61">
        <v>10179016</v>
      </c>
      <c r="M76" s="61">
        <v>451201807</v>
      </c>
      <c r="N76" s="62">
        <v>653462</v>
      </c>
      <c r="O76" s="61">
        <v>690</v>
      </c>
    </row>
    <row r="77" spans="1:15" ht="15.6" customHeight="1" x14ac:dyDescent="0.2">
      <c r="A77" s="179"/>
      <c r="B77" s="180"/>
      <c r="C77" s="29" t="s">
        <v>229</v>
      </c>
      <c r="D77" s="141"/>
      <c r="E77" s="141"/>
      <c r="F77" s="141"/>
      <c r="G77" s="141"/>
      <c r="H77" s="141"/>
      <c r="I77" s="181"/>
      <c r="J77" s="141"/>
      <c r="K77" s="141"/>
      <c r="L77" s="141"/>
      <c r="M77" s="141"/>
      <c r="N77" s="141"/>
      <c r="O77" s="141"/>
    </row>
    <row r="78" spans="1:15" x14ac:dyDescent="0.2">
      <c r="M78" s="210"/>
      <c r="N78" s="224"/>
      <c r="O78" s="210"/>
    </row>
    <row r="79" spans="1:15" x14ac:dyDescent="0.2">
      <c r="M79" s="210"/>
      <c r="N79" s="224"/>
      <c r="O79" s="210"/>
    </row>
  </sheetData>
  <mergeCells count="2">
    <mergeCell ref="A1:B1"/>
    <mergeCell ref="A2:B2"/>
  </mergeCells>
  <printOptions horizontalCentered="1"/>
  <pageMargins left="0.5" right="0.5" top="1.1499999999999999" bottom="0.5" header="0.3" footer="0.25"/>
  <pageSetup paperSize="5" scale="75" orientation="portrait" r:id="rId1"/>
  <headerFooter alignWithMargins="0">
    <oddHeader>&amp;C&amp;20FY2022-23 Charter School Funding
(Debt Serv. and Cap. Outlay)
Initial Local Revenue Representation Per Pupil</oddHeader>
  </headerFooter>
  <colBreaks count="1" manualBreakCount="1">
    <brk id="8" max="7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EQ105"/>
  <sheetViews>
    <sheetView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J106" sqref="J106"/>
    </sheetView>
  </sheetViews>
  <sheetFormatPr defaultColWidth="10" defaultRowHeight="12.75" x14ac:dyDescent="0.2"/>
  <cols>
    <col min="1" max="1" width="4.5703125" style="2" bestFit="1" customWidth="1"/>
    <col min="2" max="2" width="17" style="2" bestFit="1" customWidth="1"/>
    <col min="3" max="3" width="13.85546875" style="21" customWidth="1"/>
    <col min="4" max="4" width="11.5703125" style="21" customWidth="1"/>
    <col min="5" max="6" width="9.42578125" style="21" customWidth="1"/>
    <col min="7" max="7" width="14.85546875" style="21" customWidth="1"/>
    <col min="8" max="9" width="9.42578125" style="21" customWidth="1"/>
    <col min="10" max="10" width="13.5703125" style="21" customWidth="1"/>
    <col min="11" max="11" width="16" style="2" customWidth="1"/>
    <col min="12" max="13" width="9.42578125" style="2" customWidth="1"/>
    <col min="14" max="14" width="14.5703125" style="2" customWidth="1"/>
    <col min="15" max="15" width="15.42578125" style="2" customWidth="1"/>
    <col min="16" max="16" width="12.5703125" style="2" bestFit="1" customWidth="1"/>
    <col min="17" max="17" width="11.42578125" style="2" bestFit="1" customWidth="1"/>
    <col min="18" max="18" width="15.7109375" style="2" customWidth="1"/>
    <col min="19" max="21" width="9.42578125" style="2" customWidth="1"/>
    <col min="22" max="22" width="15.140625" style="2" customWidth="1"/>
    <col min="23" max="23" width="10" style="2" customWidth="1"/>
    <col min="24" max="24" width="12.5703125" style="2" bestFit="1" customWidth="1"/>
    <col min="25" max="25" width="9.42578125" style="2" customWidth="1"/>
    <col min="26" max="26" width="13.85546875" style="2" customWidth="1"/>
    <col min="27" max="27" width="12" style="2" bestFit="1" customWidth="1"/>
    <col min="28" max="30" width="9.42578125" style="2" customWidth="1"/>
    <col min="31" max="31" width="12" style="2" bestFit="1" customWidth="1"/>
    <col min="32" max="33" width="9.42578125" style="2" customWidth="1"/>
    <col min="34" max="34" width="11.28515625" style="2" bestFit="1" customWidth="1"/>
    <col min="35" max="42" width="9.42578125" style="2" customWidth="1"/>
    <col min="43" max="43" width="12" style="2" bestFit="1" customWidth="1"/>
    <col min="44" max="46" width="9.42578125" style="2" customWidth="1"/>
    <col min="47" max="47" width="12" style="2" bestFit="1" customWidth="1"/>
    <col min="48" max="49" width="9.42578125" style="2" customWidth="1"/>
    <col min="50" max="50" width="11.28515625" style="2" bestFit="1" customWidth="1"/>
    <col min="51" max="58" width="9.42578125" style="2" customWidth="1"/>
    <col min="59" max="59" width="16.85546875" style="2" customWidth="1"/>
    <col min="60" max="61" width="9.42578125" style="2" customWidth="1"/>
    <col min="62" max="62" width="14.42578125" style="2" customWidth="1"/>
    <col min="63" max="63" width="16" style="2" customWidth="1"/>
    <col min="64" max="64" width="12.5703125" style="2" bestFit="1" customWidth="1"/>
    <col min="65" max="65" width="13" style="2" customWidth="1"/>
    <col min="66" max="66" width="16.42578125" style="2" customWidth="1"/>
    <col min="67" max="74" width="9.42578125" style="2" customWidth="1"/>
    <col min="75" max="75" width="12" style="2" bestFit="1" customWidth="1"/>
    <col min="76" max="78" width="9.42578125" style="2" customWidth="1"/>
    <col min="79" max="79" width="12" style="2" bestFit="1" customWidth="1"/>
    <col min="80" max="81" width="9.42578125" style="2" customWidth="1"/>
    <col min="82" max="82" width="11.28515625" style="2" bestFit="1" customWidth="1"/>
    <col min="83" max="83" width="12" style="2" bestFit="1" customWidth="1"/>
    <col min="84" max="86" width="9.42578125" style="2" customWidth="1"/>
    <col min="87" max="87" width="12" style="2" bestFit="1" customWidth="1"/>
    <col min="88" max="88" width="9.42578125" style="2" customWidth="1"/>
    <col min="89" max="89" width="11.7109375" style="2" customWidth="1"/>
    <col min="90" max="90" width="11.28515625" style="2" bestFit="1" customWidth="1"/>
    <col min="91" max="91" width="12" style="2" bestFit="1" customWidth="1"/>
    <col min="92" max="94" width="9.42578125" style="2" customWidth="1"/>
    <col min="95" max="95" width="12" style="2" bestFit="1" customWidth="1"/>
    <col min="96" max="97" width="9.42578125" style="2" customWidth="1"/>
    <col min="98" max="98" width="11.28515625" style="2" bestFit="1" customWidth="1"/>
    <col min="99" max="99" width="12" style="2" bestFit="1" customWidth="1"/>
    <col min="100" max="102" width="9.42578125" style="2" customWidth="1"/>
    <col min="103" max="103" width="12" style="2" bestFit="1" customWidth="1"/>
    <col min="104" max="105" width="9.42578125" style="2" customWidth="1"/>
    <col min="106" max="106" width="11.28515625" style="2" bestFit="1" customWidth="1"/>
    <col min="107" max="107" width="12" style="2" bestFit="1" customWidth="1"/>
    <col min="108" max="110" width="9.42578125" style="2" customWidth="1"/>
    <col min="111" max="111" width="12" style="2" bestFit="1" customWidth="1"/>
    <col min="112" max="113" width="9.42578125" style="2" customWidth="1"/>
    <col min="114" max="114" width="11.28515625" style="2" bestFit="1" customWidth="1"/>
    <col min="115" max="115" width="12" style="2" bestFit="1" customWidth="1"/>
    <col min="116" max="117" width="9.42578125" style="2" customWidth="1"/>
    <col min="118" max="118" width="11.7109375" style="2" bestFit="1" customWidth="1"/>
    <col min="119" max="119" width="12" style="2" bestFit="1" customWidth="1"/>
    <col min="120" max="120" width="12.5703125" style="2" bestFit="1" customWidth="1"/>
    <col min="121" max="121" width="11.42578125" style="2" bestFit="1" customWidth="1"/>
    <col min="122" max="122" width="11.28515625" style="2" bestFit="1" customWidth="1"/>
    <col min="123" max="123" width="12" style="2" bestFit="1" customWidth="1"/>
    <col min="124" max="125" width="9.42578125" style="2" customWidth="1"/>
    <col min="126" max="126" width="11.7109375" style="2" bestFit="1" customWidth="1"/>
    <col min="127" max="127" width="12" style="2" bestFit="1" customWidth="1"/>
    <col min="128" max="129" width="9.42578125" style="2" customWidth="1"/>
    <col min="130" max="130" width="11.28515625" style="2" bestFit="1" customWidth="1"/>
    <col min="131" max="138" width="9.42578125" style="2" customWidth="1"/>
    <col min="139" max="139" width="15.5703125" style="2" bestFit="1" customWidth="1"/>
    <col min="140" max="144" width="10" style="2"/>
    <col min="145" max="145" width="15.5703125" style="2" customWidth="1"/>
    <col min="146" max="146" width="11.5703125" style="2" bestFit="1" customWidth="1"/>
    <col min="147" max="147" width="31" style="2" customWidth="1"/>
    <col min="148" max="16384" width="10" style="2"/>
  </cols>
  <sheetData>
    <row r="1" spans="1:139" ht="12.75" customHeight="1" x14ac:dyDescent="0.2"/>
    <row r="2" spans="1:139" s="9" customFormat="1" x14ac:dyDescent="0.2">
      <c r="A2" s="30" t="s">
        <v>3</v>
      </c>
      <c r="B2" s="202" t="s">
        <v>6</v>
      </c>
      <c r="C2" s="284" t="s">
        <v>199</v>
      </c>
      <c r="D2" s="285"/>
      <c r="E2" s="285"/>
      <c r="F2" s="285"/>
      <c r="G2" s="285"/>
      <c r="H2" s="285"/>
      <c r="I2" s="285"/>
      <c r="J2" s="286"/>
      <c r="K2" s="296" t="s">
        <v>79</v>
      </c>
      <c r="L2" s="297"/>
      <c r="M2" s="297"/>
      <c r="N2" s="297"/>
      <c r="O2" s="297"/>
      <c r="P2" s="297"/>
      <c r="Q2" s="297"/>
      <c r="R2" s="298"/>
      <c r="S2" s="311" t="s">
        <v>80</v>
      </c>
      <c r="T2" s="312"/>
      <c r="U2" s="312"/>
      <c r="V2" s="312"/>
      <c r="W2" s="312"/>
      <c r="X2" s="312"/>
      <c r="Y2" s="312"/>
      <c r="Z2" s="313"/>
      <c r="AA2" s="299" t="s">
        <v>81</v>
      </c>
      <c r="AB2" s="300"/>
      <c r="AC2" s="300"/>
      <c r="AD2" s="300"/>
      <c r="AE2" s="300"/>
      <c r="AF2" s="300"/>
      <c r="AG2" s="300"/>
      <c r="AH2" s="301"/>
      <c r="AI2" s="302" t="s">
        <v>82</v>
      </c>
      <c r="AJ2" s="303"/>
      <c r="AK2" s="303"/>
      <c r="AL2" s="303"/>
      <c r="AM2" s="303"/>
      <c r="AN2" s="303"/>
      <c r="AO2" s="303"/>
      <c r="AP2" s="304"/>
      <c r="AQ2" s="305" t="s">
        <v>83</v>
      </c>
      <c r="AR2" s="306"/>
      <c r="AS2" s="306"/>
      <c r="AT2" s="306"/>
      <c r="AU2" s="306"/>
      <c r="AV2" s="306"/>
      <c r="AW2" s="306"/>
      <c r="AX2" s="307"/>
      <c r="AY2" s="308" t="s">
        <v>196</v>
      </c>
      <c r="AZ2" s="309"/>
      <c r="BA2" s="309"/>
      <c r="BB2" s="309"/>
      <c r="BC2" s="309"/>
      <c r="BD2" s="309"/>
      <c r="BE2" s="309"/>
      <c r="BF2" s="310"/>
      <c r="BG2" s="287" t="s">
        <v>84</v>
      </c>
      <c r="BH2" s="288"/>
      <c r="BI2" s="288"/>
      <c r="BJ2" s="288"/>
      <c r="BK2" s="288"/>
      <c r="BL2" s="288"/>
      <c r="BM2" s="288"/>
      <c r="BN2" s="289"/>
      <c r="BO2" s="290" t="s">
        <v>85</v>
      </c>
      <c r="BP2" s="291"/>
      <c r="BQ2" s="291"/>
      <c r="BR2" s="291"/>
      <c r="BS2" s="291"/>
      <c r="BT2" s="291"/>
      <c r="BU2" s="291"/>
      <c r="BV2" s="292"/>
      <c r="BW2" s="293" t="s">
        <v>86</v>
      </c>
      <c r="BX2" s="294"/>
      <c r="BY2" s="294"/>
      <c r="BZ2" s="294"/>
      <c r="CA2" s="294"/>
      <c r="CB2" s="294"/>
      <c r="CC2" s="294"/>
      <c r="CD2" s="295"/>
      <c r="CE2" s="320" t="s">
        <v>197</v>
      </c>
      <c r="CF2" s="321"/>
      <c r="CG2" s="321"/>
      <c r="CH2" s="321"/>
      <c r="CI2" s="321"/>
      <c r="CJ2" s="321"/>
      <c r="CK2" s="321"/>
      <c r="CL2" s="322"/>
      <c r="CM2" s="323" t="s">
        <v>87</v>
      </c>
      <c r="CN2" s="324"/>
      <c r="CO2" s="324"/>
      <c r="CP2" s="324"/>
      <c r="CQ2" s="324"/>
      <c r="CR2" s="324"/>
      <c r="CS2" s="324"/>
      <c r="CT2" s="325"/>
      <c r="CU2" s="284" t="s">
        <v>88</v>
      </c>
      <c r="CV2" s="285"/>
      <c r="CW2" s="285"/>
      <c r="CX2" s="285"/>
      <c r="CY2" s="285"/>
      <c r="CZ2" s="285"/>
      <c r="DA2" s="285"/>
      <c r="DB2" s="286"/>
      <c r="DC2" s="326" t="s">
        <v>89</v>
      </c>
      <c r="DD2" s="327"/>
      <c r="DE2" s="327"/>
      <c r="DF2" s="327"/>
      <c r="DG2" s="327"/>
      <c r="DH2" s="327"/>
      <c r="DI2" s="327"/>
      <c r="DJ2" s="328"/>
      <c r="DK2" s="314" t="s">
        <v>90</v>
      </c>
      <c r="DL2" s="315"/>
      <c r="DM2" s="315"/>
      <c r="DN2" s="315"/>
      <c r="DO2" s="315"/>
      <c r="DP2" s="315"/>
      <c r="DQ2" s="315"/>
      <c r="DR2" s="316"/>
      <c r="DS2" s="317" t="s">
        <v>91</v>
      </c>
      <c r="DT2" s="318"/>
      <c r="DU2" s="318"/>
      <c r="DV2" s="318"/>
      <c r="DW2" s="318"/>
      <c r="DX2" s="318"/>
      <c r="DY2" s="318"/>
      <c r="DZ2" s="319"/>
      <c r="EA2" s="311" t="s">
        <v>200</v>
      </c>
      <c r="EB2" s="312"/>
      <c r="EC2" s="312"/>
      <c r="ED2" s="312"/>
      <c r="EE2" s="312"/>
      <c r="EF2" s="312"/>
      <c r="EG2" s="312"/>
      <c r="EH2" s="313"/>
    </row>
    <row r="3" spans="1:139" s="11" customFormat="1" ht="24.75" customHeight="1" x14ac:dyDescent="0.2">
      <c r="A3" s="30"/>
      <c r="B3" s="202"/>
      <c r="C3" s="216" t="s">
        <v>179</v>
      </c>
      <c r="D3" s="216" t="s">
        <v>180</v>
      </c>
      <c r="E3" s="216" t="s">
        <v>181</v>
      </c>
      <c r="F3" s="216" t="s">
        <v>182</v>
      </c>
      <c r="G3" s="31" t="s">
        <v>183</v>
      </c>
      <c r="H3" s="216" t="s">
        <v>184</v>
      </c>
      <c r="I3" s="216" t="s">
        <v>185</v>
      </c>
      <c r="J3" s="31" t="s">
        <v>186</v>
      </c>
      <c r="K3" s="217" t="s">
        <v>179</v>
      </c>
      <c r="L3" s="218" t="s">
        <v>180</v>
      </c>
      <c r="M3" s="218" t="s">
        <v>181</v>
      </c>
      <c r="N3" s="218" t="s">
        <v>182</v>
      </c>
      <c r="O3" s="32" t="s">
        <v>183</v>
      </c>
      <c r="P3" s="218" t="s">
        <v>184</v>
      </c>
      <c r="Q3" s="218" t="s">
        <v>185</v>
      </c>
      <c r="R3" s="32" t="s">
        <v>186</v>
      </c>
      <c r="S3" s="217" t="s">
        <v>179</v>
      </c>
      <c r="T3" s="218" t="s">
        <v>180</v>
      </c>
      <c r="U3" s="218" t="s">
        <v>181</v>
      </c>
      <c r="V3" s="218" t="s">
        <v>182</v>
      </c>
      <c r="W3" s="32" t="s">
        <v>183</v>
      </c>
      <c r="X3" s="218" t="s">
        <v>184</v>
      </c>
      <c r="Y3" s="218" t="s">
        <v>185</v>
      </c>
      <c r="Z3" s="32" t="s">
        <v>186</v>
      </c>
      <c r="AA3" s="217" t="s">
        <v>179</v>
      </c>
      <c r="AB3" s="218" t="s">
        <v>180</v>
      </c>
      <c r="AC3" s="218" t="s">
        <v>181</v>
      </c>
      <c r="AD3" s="218" t="s">
        <v>182</v>
      </c>
      <c r="AE3" s="32" t="s">
        <v>183</v>
      </c>
      <c r="AF3" s="218" t="s">
        <v>184</v>
      </c>
      <c r="AG3" s="218" t="s">
        <v>185</v>
      </c>
      <c r="AH3" s="32" t="s">
        <v>186</v>
      </c>
      <c r="AI3" s="217" t="s">
        <v>179</v>
      </c>
      <c r="AJ3" s="218" t="s">
        <v>180</v>
      </c>
      <c r="AK3" s="218" t="s">
        <v>181</v>
      </c>
      <c r="AL3" s="218" t="s">
        <v>182</v>
      </c>
      <c r="AM3" s="32" t="s">
        <v>183</v>
      </c>
      <c r="AN3" s="218" t="s">
        <v>184</v>
      </c>
      <c r="AO3" s="218" t="s">
        <v>185</v>
      </c>
      <c r="AP3" s="32" t="s">
        <v>186</v>
      </c>
      <c r="AQ3" s="217" t="s">
        <v>179</v>
      </c>
      <c r="AR3" s="218" t="s">
        <v>180</v>
      </c>
      <c r="AS3" s="218" t="s">
        <v>181</v>
      </c>
      <c r="AT3" s="218" t="s">
        <v>182</v>
      </c>
      <c r="AU3" s="32" t="s">
        <v>183</v>
      </c>
      <c r="AV3" s="218" t="s">
        <v>184</v>
      </c>
      <c r="AW3" s="218" t="s">
        <v>185</v>
      </c>
      <c r="AX3" s="32" t="s">
        <v>186</v>
      </c>
      <c r="AY3" s="217" t="s">
        <v>179</v>
      </c>
      <c r="AZ3" s="218" t="s">
        <v>180</v>
      </c>
      <c r="BA3" s="218" t="s">
        <v>181</v>
      </c>
      <c r="BB3" s="218" t="s">
        <v>182</v>
      </c>
      <c r="BC3" s="32" t="s">
        <v>183</v>
      </c>
      <c r="BD3" s="218" t="s">
        <v>184</v>
      </c>
      <c r="BE3" s="218" t="s">
        <v>185</v>
      </c>
      <c r="BF3" s="32" t="s">
        <v>186</v>
      </c>
      <c r="BG3" s="217" t="s">
        <v>179</v>
      </c>
      <c r="BH3" s="218" t="s">
        <v>180</v>
      </c>
      <c r="BI3" s="218" t="s">
        <v>181</v>
      </c>
      <c r="BJ3" s="218" t="s">
        <v>182</v>
      </c>
      <c r="BK3" s="32" t="s">
        <v>183</v>
      </c>
      <c r="BL3" s="218" t="s">
        <v>184</v>
      </c>
      <c r="BM3" s="218" t="s">
        <v>185</v>
      </c>
      <c r="BN3" s="32" t="s">
        <v>186</v>
      </c>
      <c r="BO3" s="217" t="s">
        <v>179</v>
      </c>
      <c r="BP3" s="218" t="s">
        <v>180</v>
      </c>
      <c r="BQ3" s="218" t="s">
        <v>181</v>
      </c>
      <c r="BR3" s="218" t="s">
        <v>182</v>
      </c>
      <c r="BS3" s="32" t="s">
        <v>183</v>
      </c>
      <c r="BT3" s="218" t="s">
        <v>184</v>
      </c>
      <c r="BU3" s="218" t="s">
        <v>185</v>
      </c>
      <c r="BV3" s="32" t="s">
        <v>186</v>
      </c>
      <c r="BW3" s="217" t="s">
        <v>179</v>
      </c>
      <c r="BX3" s="218" t="s">
        <v>180</v>
      </c>
      <c r="BY3" s="218" t="s">
        <v>181</v>
      </c>
      <c r="BZ3" s="218" t="s">
        <v>182</v>
      </c>
      <c r="CA3" s="32" t="s">
        <v>183</v>
      </c>
      <c r="CB3" s="218" t="s">
        <v>184</v>
      </c>
      <c r="CC3" s="218" t="s">
        <v>185</v>
      </c>
      <c r="CD3" s="32" t="s">
        <v>186</v>
      </c>
      <c r="CE3" s="217" t="s">
        <v>179</v>
      </c>
      <c r="CF3" s="218" t="s">
        <v>180</v>
      </c>
      <c r="CG3" s="218" t="s">
        <v>181</v>
      </c>
      <c r="CH3" s="218" t="s">
        <v>182</v>
      </c>
      <c r="CI3" s="32" t="s">
        <v>183</v>
      </c>
      <c r="CJ3" s="218" t="s">
        <v>184</v>
      </c>
      <c r="CK3" s="218" t="s">
        <v>185</v>
      </c>
      <c r="CL3" s="32" t="s">
        <v>186</v>
      </c>
      <c r="CM3" s="217" t="s">
        <v>179</v>
      </c>
      <c r="CN3" s="218" t="s">
        <v>180</v>
      </c>
      <c r="CO3" s="218" t="s">
        <v>181</v>
      </c>
      <c r="CP3" s="218" t="s">
        <v>182</v>
      </c>
      <c r="CQ3" s="32" t="s">
        <v>183</v>
      </c>
      <c r="CR3" s="218" t="s">
        <v>184</v>
      </c>
      <c r="CS3" s="218" t="s">
        <v>185</v>
      </c>
      <c r="CT3" s="32" t="s">
        <v>186</v>
      </c>
      <c r="CU3" s="217" t="s">
        <v>179</v>
      </c>
      <c r="CV3" s="218" t="s">
        <v>180</v>
      </c>
      <c r="CW3" s="218" t="s">
        <v>181</v>
      </c>
      <c r="CX3" s="218" t="s">
        <v>182</v>
      </c>
      <c r="CY3" s="32" t="s">
        <v>183</v>
      </c>
      <c r="CZ3" s="218" t="s">
        <v>184</v>
      </c>
      <c r="DA3" s="218" t="s">
        <v>185</v>
      </c>
      <c r="DB3" s="32" t="s">
        <v>186</v>
      </c>
      <c r="DC3" s="217" t="s">
        <v>179</v>
      </c>
      <c r="DD3" s="218" t="s">
        <v>180</v>
      </c>
      <c r="DE3" s="218" t="s">
        <v>181</v>
      </c>
      <c r="DF3" s="10" t="s">
        <v>182</v>
      </c>
      <c r="DG3" s="32" t="s">
        <v>183</v>
      </c>
      <c r="DH3" s="218" t="s">
        <v>184</v>
      </c>
      <c r="DI3" s="218" t="s">
        <v>185</v>
      </c>
      <c r="DJ3" s="32" t="s">
        <v>186</v>
      </c>
      <c r="DK3" s="217" t="s">
        <v>179</v>
      </c>
      <c r="DL3" s="218" t="s">
        <v>180</v>
      </c>
      <c r="DM3" s="218" t="s">
        <v>181</v>
      </c>
      <c r="DN3" s="218" t="s">
        <v>182</v>
      </c>
      <c r="DO3" s="32" t="s">
        <v>183</v>
      </c>
      <c r="DP3" s="218" t="s">
        <v>184</v>
      </c>
      <c r="DQ3" s="218" t="s">
        <v>185</v>
      </c>
      <c r="DR3" s="32" t="s">
        <v>186</v>
      </c>
      <c r="DS3" s="217" t="s">
        <v>179</v>
      </c>
      <c r="DT3" s="218" t="s">
        <v>180</v>
      </c>
      <c r="DU3" s="218" t="s">
        <v>181</v>
      </c>
      <c r="DV3" s="218" t="s">
        <v>182</v>
      </c>
      <c r="DW3" s="32" t="s">
        <v>183</v>
      </c>
      <c r="DX3" s="218" t="s">
        <v>184</v>
      </c>
      <c r="DY3" s="218" t="s">
        <v>185</v>
      </c>
      <c r="DZ3" s="32" t="s">
        <v>186</v>
      </c>
      <c r="EA3" s="217" t="s">
        <v>179</v>
      </c>
      <c r="EB3" s="218" t="s">
        <v>180</v>
      </c>
      <c r="EC3" s="218" t="s">
        <v>181</v>
      </c>
      <c r="ED3" s="218" t="s">
        <v>182</v>
      </c>
      <c r="EE3" s="32" t="s">
        <v>183</v>
      </c>
      <c r="EF3" s="218" t="s">
        <v>184</v>
      </c>
      <c r="EG3" s="218" t="s">
        <v>185</v>
      </c>
      <c r="EH3" s="32" t="s">
        <v>186</v>
      </c>
    </row>
    <row r="4" spans="1:139" s="11" customFormat="1" hidden="1" x14ac:dyDescent="0.2">
      <c r="A4" s="44"/>
      <c r="B4" s="203"/>
      <c r="C4" s="45"/>
      <c r="D4" s="45"/>
      <c r="E4" s="45"/>
      <c r="F4" s="45"/>
      <c r="G4" s="46"/>
      <c r="H4" s="45"/>
      <c r="I4" s="45"/>
      <c r="J4" s="46"/>
      <c r="K4" s="47"/>
      <c r="L4" s="47"/>
      <c r="M4" s="47"/>
      <c r="N4" s="47"/>
      <c r="O4" s="48"/>
      <c r="P4" s="47"/>
      <c r="Q4" s="47"/>
      <c r="R4" s="48"/>
      <c r="S4" s="47"/>
      <c r="T4" s="47"/>
      <c r="U4" s="47"/>
      <c r="V4" s="47"/>
      <c r="W4" s="48"/>
      <c r="X4" s="47"/>
      <c r="Y4" s="47"/>
      <c r="Z4" s="48"/>
      <c r="AA4" s="47"/>
      <c r="AB4" s="47"/>
      <c r="AC4" s="47"/>
      <c r="AD4" s="47"/>
      <c r="AE4" s="48"/>
      <c r="AF4" s="47"/>
      <c r="AG4" s="47"/>
      <c r="AH4" s="48"/>
      <c r="AI4" s="47"/>
      <c r="AJ4" s="47"/>
      <c r="AK4" s="47"/>
      <c r="AL4" s="47"/>
      <c r="AM4" s="48"/>
      <c r="AN4" s="47"/>
      <c r="AO4" s="47"/>
      <c r="AP4" s="48"/>
      <c r="AQ4" s="47"/>
      <c r="AR4" s="47"/>
      <c r="AS4" s="47"/>
      <c r="AT4" s="47"/>
      <c r="AU4" s="48"/>
      <c r="AV4" s="47"/>
      <c r="AW4" s="47"/>
      <c r="AX4" s="48"/>
      <c r="AY4" s="47"/>
      <c r="AZ4" s="47"/>
      <c r="BA4" s="47"/>
      <c r="BB4" s="47"/>
      <c r="BC4" s="48"/>
      <c r="BD4" s="47"/>
      <c r="BE4" s="47"/>
      <c r="BF4" s="48"/>
      <c r="BG4" s="47"/>
      <c r="BH4" s="47"/>
      <c r="BI4" s="47"/>
      <c r="BJ4" s="47"/>
      <c r="BK4" s="48"/>
      <c r="BL4" s="47"/>
      <c r="BM4" s="47"/>
      <c r="BN4" s="48"/>
      <c r="BO4" s="47"/>
      <c r="BP4" s="47"/>
      <c r="BQ4" s="47"/>
      <c r="BR4" s="47"/>
      <c r="BS4" s="48"/>
      <c r="BT4" s="47"/>
      <c r="BU4" s="47"/>
      <c r="BV4" s="48"/>
      <c r="BW4" s="47"/>
      <c r="BX4" s="47"/>
      <c r="BY4" s="47"/>
      <c r="BZ4" s="47"/>
      <c r="CA4" s="48"/>
      <c r="CB4" s="47"/>
      <c r="CC4" s="47"/>
      <c r="CD4" s="48"/>
      <c r="CE4" s="47"/>
      <c r="CF4" s="47"/>
      <c r="CG4" s="47"/>
      <c r="CH4" s="47"/>
      <c r="CI4" s="48"/>
      <c r="CJ4" s="47"/>
      <c r="CK4" s="47"/>
      <c r="CL4" s="48"/>
      <c r="CM4" s="47"/>
      <c r="CN4" s="47"/>
      <c r="CO4" s="47"/>
      <c r="CP4" s="47"/>
      <c r="CQ4" s="48"/>
      <c r="CR4" s="47"/>
      <c r="CS4" s="47"/>
      <c r="CT4" s="48"/>
      <c r="CU4" s="47"/>
      <c r="CV4" s="47"/>
      <c r="CW4" s="47"/>
      <c r="CX4" s="47"/>
      <c r="CY4" s="48"/>
      <c r="CZ4" s="47"/>
      <c r="DA4" s="47"/>
      <c r="DB4" s="48"/>
      <c r="DC4" s="47"/>
      <c r="DD4" s="47"/>
      <c r="DE4" s="47"/>
      <c r="DF4" s="47"/>
      <c r="DG4" s="48"/>
      <c r="DH4" s="47"/>
      <c r="DI4" s="47"/>
      <c r="DJ4" s="48"/>
      <c r="DK4" s="47"/>
      <c r="DL4" s="47"/>
      <c r="DM4" s="47"/>
      <c r="DN4" s="47"/>
      <c r="DO4" s="48"/>
      <c r="DP4" s="47"/>
      <c r="DQ4" s="47"/>
      <c r="DR4" s="48"/>
      <c r="DS4" s="47"/>
      <c r="DT4" s="47"/>
      <c r="DU4" s="47"/>
      <c r="DV4" s="47"/>
      <c r="DW4" s="48"/>
      <c r="DX4" s="47"/>
      <c r="DY4" s="47"/>
      <c r="DZ4" s="48"/>
      <c r="EA4" s="47"/>
      <c r="EB4" s="47"/>
      <c r="EC4" s="47"/>
      <c r="ED4" s="47"/>
      <c r="EE4" s="48"/>
      <c r="EF4" s="47"/>
      <c r="EG4" s="47"/>
      <c r="EH4" s="48"/>
    </row>
    <row r="5" spans="1:139" s="11" customFormat="1" hidden="1" x14ac:dyDescent="0.2">
      <c r="A5" s="44"/>
      <c r="B5" s="203"/>
      <c r="C5" s="45"/>
      <c r="D5" s="45"/>
      <c r="E5" s="45"/>
      <c r="F5" s="45"/>
      <c r="G5" s="46"/>
      <c r="H5" s="45"/>
      <c r="I5" s="45"/>
      <c r="J5" s="46"/>
      <c r="K5" s="47"/>
      <c r="L5" s="47"/>
      <c r="M5" s="47"/>
      <c r="N5" s="47"/>
      <c r="O5" s="48"/>
      <c r="P5" s="47"/>
      <c r="Q5" s="47"/>
      <c r="R5" s="48"/>
      <c r="S5" s="47"/>
      <c r="T5" s="47"/>
      <c r="U5" s="47"/>
      <c r="V5" s="47"/>
      <c r="W5" s="48"/>
      <c r="X5" s="47"/>
      <c r="Y5" s="47"/>
      <c r="Z5" s="48"/>
      <c r="AA5" s="47"/>
      <c r="AB5" s="47"/>
      <c r="AC5" s="47"/>
      <c r="AD5" s="47"/>
      <c r="AE5" s="48"/>
      <c r="AF5" s="47"/>
      <c r="AG5" s="47"/>
      <c r="AH5" s="48"/>
      <c r="AI5" s="47"/>
      <c r="AJ5" s="47"/>
      <c r="AK5" s="47"/>
      <c r="AL5" s="47"/>
      <c r="AM5" s="48"/>
      <c r="AN5" s="47"/>
      <c r="AO5" s="47"/>
      <c r="AP5" s="48"/>
      <c r="AQ5" s="47"/>
      <c r="AR5" s="47"/>
      <c r="AS5" s="47"/>
      <c r="AT5" s="47"/>
      <c r="AU5" s="48"/>
      <c r="AV5" s="47"/>
      <c r="AW5" s="47"/>
      <c r="AX5" s="48"/>
      <c r="AY5" s="47"/>
      <c r="AZ5" s="47"/>
      <c r="BA5" s="47"/>
      <c r="BB5" s="47"/>
      <c r="BC5" s="48"/>
      <c r="BD5" s="47"/>
      <c r="BE5" s="47"/>
      <c r="BF5" s="48"/>
      <c r="BG5" s="47"/>
      <c r="BH5" s="47"/>
      <c r="BI5" s="47"/>
      <c r="BJ5" s="47"/>
      <c r="BK5" s="48"/>
      <c r="BL5" s="47"/>
      <c r="BM5" s="47"/>
      <c r="BN5" s="48"/>
      <c r="BO5" s="47"/>
      <c r="BP5" s="47"/>
      <c r="BQ5" s="47"/>
      <c r="BR5" s="47"/>
      <c r="BS5" s="48"/>
      <c r="BT5" s="47"/>
      <c r="BU5" s="47"/>
      <c r="BV5" s="48"/>
      <c r="BW5" s="47"/>
      <c r="BX5" s="47"/>
      <c r="BY5" s="47"/>
      <c r="BZ5" s="47"/>
      <c r="CA5" s="48"/>
      <c r="CB5" s="47"/>
      <c r="CC5" s="47"/>
      <c r="CD5" s="48"/>
      <c r="CE5" s="47"/>
      <c r="CF5" s="47"/>
      <c r="CG5" s="47"/>
      <c r="CH5" s="47"/>
      <c r="CI5" s="48"/>
      <c r="CJ5" s="47"/>
      <c r="CK5" s="47"/>
      <c r="CL5" s="48"/>
      <c r="CM5" s="47"/>
      <c r="CN5" s="47"/>
      <c r="CO5" s="47"/>
      <c r="CP5" s="47"/>
      <c r="CQ5" s="48"/>
      <c r="CR5" s="47"/>
      <c r="CS5" s="47"/>
      <c r="CT5" s="48"/>
      <c r="CU5" s="47"/>
      <c r="CV5" s="47"/>
      <c r="CW5" s="47"/>
      <c r="CX5" s="47"/>
      <c r="CY5" s="48"/>
      <c r="CZ5" s="47"/>
      <c r="DA5" s="47"/>
      <c r="DB5" s="48"/>
      <c r="DC5" s="47"/>
      <c r="DD5" s="47"/>
      <c r="DE5" s="47"/>
      <c r="DF5" s="47"/>
      <c r="DG5" s="48"/>
      <c r="DH5" s="47"/>
      <c r="DI5" s="47"/>
      <c r="DJ5" s="48"/>
      <c r="DK5" s="47"/>
      <c r="DL5" s="47"/>
      <c r="DM5" s="47"/>
      <c r="DN5" s="47"/>
      <c r="DO5" s="48"/>
      <c r="DP5" s="47"/>
      <c r="DQ5" s="47"/>
      <c r="DR5" s="48"/>
      <c r="DS5" s="47"/>
      <c r="DT5" s="47"/>
      <c r="DU5" s="47"/>
      <c r="DV5" s="47"/>
      <c r="DW5" s="48"/>
      <c r="DX5" s="47"/>
      <c r="DY5" s="47"/>
      <c r="DZ5" s="48"/>
      <c r="EA5" s="47"/>
      <c r="EB5" s="47"/>
      <c r="EC5" s="47"/>
      <c r="ED5" s="47"/>
      <c r="EE5" s="48"/>
      <c r="EF5" s="47"/>
      <c r="EG5" s="47"/>
      <c r="EH5" s="48"/>
    </row>
    <row r="6" spans="1:139" s="11" customFormat="1" hidden="1" x14ac:dyDescent="0.2">
      <c r="A6" s="44"/>
      <c r="B6" s="203"/>
      <c r="C6" s="45"/>
      <c r="D6" s="45"/>
      <c r="E6" s="45"/>
      <c r="F6" s="45"/>
      <c r="G6" s="46"/>
      <c r="H6" s="45"/>
      <c r="I6" s="45"/>
      <c r="J6" s="46"/>
      <c r="K6" s="47"/>
      <c r="L6" s="47"/>
      <c r="M6" s="47"/>
      <c r="N6" s="47"/>
      <c r="O6" s="48"/>
      <c r="P6" s="47"/>
      <c r="Q6" s="47"/>
      <c r="R6" s="48"/>
      <c r="S6" s="47"/>
      <c r="T6" s="47"/>
      <c r="U6" s="47"/>
      <c r="V6" s="47"/>
      <c r="W6" s="48"/>
      <c r="X6" s="47"/>
      <c r="Y6" s="47"/>
      <c r="Z6" s="48"/>
      <c r="AA6" s="47"/>
      <c r="AB6" s="47"/>
      <c r="AC6" s="47"/>
      <c r="AD6" s="47"/>
      <c r="AE6" s="48"/>
      <c r="AF6" s="47"/>
      <c r="AG6" s="47"/>
      <c r="AH6" s="48"/>
      <c r="AI6" s="47"/>
      <c r="AJ6" s="47"/>
      <c r="AK6" s="47"/>
      <c r="AL6" s="47"/>
      <c r="AM6" s="48"/>
      <c r="AN6" s="47"/>
      <c r="AO6" s="47"/>
      <c r="AP6" s="48"/>
      <c r="AQ6" s="47"/>
      <c r="AR6" s="47"/>
      <c r="AS6" s="47"/>
      <c r="AT6" s="47"/>
      <c r="AU6" s="48"/>
      <c r="AV6" s="47"/>
      <c r="AW6" s="47"/>
      <c r="AX6" s="48"/>
      <c r="AY6" s="47"/>
      <c r="AZ6" s="47"/>
      <c r="BA6" s="47"/>
      <c r="BB6" s="47"/>
      <c r="BC6" s="48"/>
      <c r="BD6" s="47"/>
      <c r="BE6" s="47"/>
      <c r="BF6" s="48"/>
      <c r="BG6" s="47"/>
      <c r="BH6" s="47"/>
      <c r="BI6" s="47"/>
      <c r="BJ6" s="47"/>
      <c r="BK6" s="48"/>
      <c r="BL6" s="47"/>
      <c r="BM6" s="47"/>
      <c r="BN6" s="48"/>
      <c r="BO6" s="47"/>
      <c r="BP6" s="47"/>
      <c r="BQ6" s="47"/>
      <c r="BR6" s="47"/>
      <c r="BS6" s="48"/>
      <c r="BT6" s="47"/>
      <c r="BU6" s="47"/>
      <c r="BV6" s="48"/>
      <c r="BW6" s="47"/>
      <c r="BX6" s="47"/>
      <c r="BY6" s="47"/>
      <c r="BZ6" s="47"/>
      <c r="CA6" s="48"/>
      <c r="CB6" s="47"/>
      <c r="CC6" s="47"/>
      <c r="CD6" s="48"/>
      <c r="CE6" s="47"/>
      <c r="CF6" s="47"/>
      <c r="CG6" s="47"/>
      <c r="CH6" s="47"/>
      <c r="CI6" s="48"/>
      <c r="CJ6" s="47"/>
      <c r="CK6" s="47"/>
      <c r="CL6" s="48"/>
      <c r="CM6" s="47"/>
      <c r="CN6" s="47"/>
      <c r="CO6" s="47"/>
      <c r="CP6" s="47"/>
      <c r="CQ6" s="48"/>
      <c r="CR6" s="47"/>
      <c r="CS6" s="47"/>
      <c r="CT6" s="48"/>
      <c r="CU6" s="47"/>
      <c r="CV6" s="47"/>
      <c r="CW6" s="47"/>
      <c r="CX6" s="47"/>
      <c r="CY6" s="48"/>
      <c r="CZ6" s="47"/>
      <c r="DA6" s="47"/>
      <c r="DB6" s="48"/>
      <c r="DC6" s="47"/>
      <c r="DD6" s="47"/>
      <c r="DE6" s="47"/>
      <c r="DF6" s="47"/>
      <c r="DG6" s="48"/>
      <c r="DH6" s="47"/>
      <c r="DI6" s="47"/>
      <c r="DJ6" s="48"/>
      <c r="DK6" s="47"/>
      <c r="DL6" s="47"/>
      <c r="DM6" s="47"/>
      <c r="DN6" s="47"/>
      <c r="DO6" s="48"/>
      <c r="DP6" s="47"/>
      <c r="DQ6" s="47"/>
      <c r="DR6" s="48"/>
      <c r="DS6" s="47"/>
      <c r="DT6" s="47"/>
      <c r="DU6" s="47"/>
      <c r="DV6" s="47"/>
      <c r="DW6" s="48"/>
      <c r="DX6" s="47"/>
      <c r="DY6" s="47"/>
      <c r="DZ6" s="48"/>
      <c r="EA6" s="47"/>
      <c r="EB6" s="47"/>
      <c r="EC6" s="47"/>
      <c r="ED6" s="47"/>
      <c r="EE6" s="48"/>
      <c r="EF6" s="47"/>
      <c r="EG6" s="47"/>
      <c r="EH6" s="48"/>
    </row>
    <row r="7" spans="1:139" s="1" customFormat="1" x14ac:dyDescent="0.2">
      <c r="A7" s="12">
        <v>1</v>
      </c>
      <c r="B7" s="204" t="s">
        <v>164</v>
      </c>
      <c r="C7" s="49">
        <v>2158900</v>
      </c>
      <c r="D7" s="49">
        <v>0</v>
      </c>
      <c r="E7" s="49">
        <v>0</v>
      </c>
      <c r="F7" s="49">
        <v>0</v>
      </c>
      <c r="G7" s="50">
        <v>2158900</v>
      </c>
      <c r="H7" s="51">
        <v>0</v>
      </c>
      <c r="I7" s="51">
        <v>0</v>
      </c>
      <c r="J7" s="52">
        <v>2158900</v>
      </c>
      <c r="K7" s="49">
        <v>10092760</v>
      </c>
      <c r="L7" s="49">
        <v>0</v>
      </c>
      <c r="M7" s="49">
        <v>0</v>
      </c>
      <c r="N7" s="49">
        <v>0</v>
      </c>
      <c r="O7" s="50">
        <v>10092760</v>
      </c>
      <c r="P7" s="51">
        <v>0</v>
      </c>
      <c r="Q7" s="51">
        <v>0</v>
      </c>
      <c r="R7" s="52">
        <v>10092760</v>
      </c>
      <c r="S7" s="49">
        <v>0</v>
      </c>
      <c r="T7" s="49">
        <v>0</v>
      </c>
      <c r="U7" s="49">
        <v>0</v>
      </c>
      <c r="V7" s="49">
        <v>0</v>
      </c>
      <c r="W7" s="50">
        <v>0</v>
      </c>
      <c r="X7" s="51">
        <v>0</v>
      </c>
      <c r="Y7" s="51">
        <v>0</v>
      </c>
      <c r="Z7" s="52">
        <v>0</v>
      </c>
      <c r="AA7" s="49">
        <v>318470</v>
      </c>
      <c r="AB7" s="49">
        <v>0</v>
      </c>
      <c r="AC7" s="49">
        <v>0</v>
      </c>
      <c r="AD7" s="49">
        <v>0</v>
      </c>
      <c r="AE7" s="50">
        <v>318470</v>
      </c>
      <c r="AF7" s="51">
        <v>0</v>
      </c>
      <c r="AG7" s="51">
        <v>0</v>
      </c>
      <c r="AH7" s="52">
        <v>318470</v>
      </c>
      <c r="AI7" s="49">
        <v>0</v>
      </c>
      <c r="AJ7" s="49">
        <v>0</v>
      </c>
      <c r="AK7" s="49">
        <v>0</v>
      </c>
      <c r="AL7" s="49">
        <v>0</v>
      </c>
      <c r="AM7" s="50">
        <v>0</v>
      </c>
      <c r="AN7" s="51">
        <v>0</v>
      </c>
      <c r="AO7" s="51">
        <v>0</v>
      </c>
      <c r="AP7" s="52">
        <v>0</v>
      </c>
      <c r="AQ7" s="49">
        <v>15000</v>
      </c>
      <c r="AR7" s="49">
        <v>0</v>
      </c>
      <c r="AS7" s="49">
        <v>0</v>
      </c>
      <c r="AT7" s="49">
        <v>0</v>
      </c>
      <c r="AU7" s="50">
        <v>15000</v>
      </c>
      <c r="AV7" s="51">
        <v>0</v>
      </c>
      <c r="AW7" s="51">
        <v>0</v>
      </c>
      <c r="AX7" s="52">
        <v>15000</v>
      </c>
      <c r="AY7" s="49">
        <v>0</v>
      </c>
      <c r="AZ7" s="49">
        <v>0</v>
      </c>
      <c r="BA7" s="49">
        <v>0</v>
      </c>
      <c r="BB7" s="49">
        <v>0</v>
      </c>
      <c r="BC7" s="50">
        <v>0</v>
      </c>
      <c r="BD7" s="51">
        <v>0</v>
      </c>
      <c r="BE7" s="51">
        <v>0</v>
      </c>
      <c r="BF7" s="52">
        <v>0</v>
      </c>
      <c r="BG7" s="49">
        <v>15677600</v>
      </c>
      <c r="BH7" s="49">
        <v>0</v>
      </c>
      <c r="BI7" s="49">
        <v>0</v>
      </c>
      <c r="BJ7" s="49">
        <v>0</v>
      </c>
      <c r="BK7" s="50">
        <v>15677600</v>
      </c>
      <c r="BL7" s="51">
        <v>0</v>
      </c>
      <c r="BM7" s="51">
        <v>0</v>
      </c>
      <c r="BN7" s="52">
        <v>15677600</v>
      </c>
      <c r="BO7" s="49">
        <v>0</v>
      </c>
      <c r="BP7" s="49">
        <v>0</v>
      </c>
      <c r="BQ7" s="49">
        <v>0</v>
      </c>
      <c r="BR7" s="49">
        <v>0</v>
      </c>
      <c r="BS7" s="50">
        <v>0</v>
      </c>
      <c r="BT7" s="51">
        <v>0</v>
      </c>
      <c r="BU7" s="51">
        <v>0</v>
      </c>
      <c r="BV7" s="52">
        <v>0</v>
      </c>
      <c r="BW7" s="49">
        <v>75920</v>
      </c>
      <c r="BX7" s="49">
        <v>0</v>
      </c>
      <c r="BY7" s="49">
        <v>0</v>
      </c>
      <c r="BZ7" s="49">
        <v>0</v>
      </c>
      <c r="CA7" s="50">
        <v>75920</v>
      </c>
      <c r="CB7" s="51">
        <v>0</v>
      </c>
      <c r="CC7" s="51">
        <v>0</v>
      </c>
      <c r="CD7" s="52">
        <v>75920</v>
      </c>
      <c r="CE7" s="49">
        <v>0</v>
      </c>
      <c r="CF7" s="49">
        <v>0</v>
      </c>
      <c r="CG7" s="49">
        <v>0</v>
      </c>
      <c r="CH7" s="49">
        <v>0</v>
      </c>
      <c r="CI7" s="50">
        <v>0</v>
      </c>
      <c r="CJ7" s="51">
        <v>0</v>
      </c>
      <c r="CK7" s="51">
        <v>0</v>
      </c>
      <c r="CL7" s="52">
        <v>0</v>
      </c>
      <c r="CM7" s="49">
        <v>368000</v>
      </c>
      <c r="CN7" s="49">
        <v>0</v>
      </c>
      <c r="CO7" s="49">
        <v>0</v>
      </c>
      <c r="CP7" s="49">
        <v>0</v>
      </c>
      <c r="CQ7" s="50">
        <v>368000</v>
      </c>
      <c r="CR7" s="51">
        <v>0</v>
      </c>
      <c r="CS7" s="51">
        <v>0</v>
      </c>
      <c r="CT7" s="52">
        <v>368000</v>
      </c>
      <c r="CU7" s="49">
        <v>0</v>
      </c>
      <c r="CV7" s="49">
        <v>0</v>
      </c>
      <c r="CW7" s="49">
        <v>0</v>
      </c>
      <c r="CX7" s="49">
        <v>0</v>
      </c>
      <c r="CY7" s="50">
        <v>0</v>
      </c>
      <c r="CZ7" s="51">
        <v>0</v>
      </c>
      <c r="DA7" s="51">
        <v>0</v>
      </c>
      <c r="DB7" s="52">
        <v>0</v>
      </c>
      <c r="DC7" s="49">
        <v>0</v>
      </c>
      <c r="DD7" s="49">
        <v>0</v>
      </c>
      <c r="DE7" s="49">
        <v>0</v>
      </c>
      <c r="DF7" s="49">
        <v>0</v>
      </c>
      <c r="DG7" s="50">
        <v>0</v>
      </c>
      <c r="DH7" s="51">
        <v>0</v>
      </c>
      <c r="DI7" s="51">
        <v>0</v>
      </c>
      <c r="DJ7" s="52">
        <v>0</v>
      </c>
      <c r="DK7" s="49">
        <v>109228</v>
      </c>
      <c r="DL7" s="49">
        <v>0</v>
      </c>
      <c r="DM7" s="49">
        <v>0</v>
      </c>
      <c r="DN7" s="49">
        <v>0</v>
      </c>
      <c r="DO7" s="50">
        <v>109228</v>
      </c>
      <c r="DP7" s="51">
        <v>0</v>
      </c>
      <c r="DQ7" s="51">
        <v>0</v>
      </c>
      <c r="DR7" s="52">
        <v>109228</v>
      </c>
      <c r="DS7" s="49">
        <v>240000</v>
      </c>
      <c r="DT7" s="49">
        <v>0</v>
      </c>
      <c r="DU7" s="49">
        <v>0</v>
      </c>
      <c r="DV7" s="49">
        <v>0</v>
      </c>
      <c r="DW7" s="50">
        <v>240000</v>
      </c>
      <c r="DX7" s="51">
        <v>0</v>
      </c>
      <c r="DY7" s="51">
        <v>0</v>
      </c>
      <c r="DZ7" s="52">
        <v>240000</v>
      </c>
      <c r="EA7" s="49">
        <v>0</v>
      </c>
      <c r="EB7" s="49">
        <v>0</v>
      </c>
      <c r="EC7" s="49">
        <v>0</v>
      </c>
      <c r="ED7" s="49">
        <v>0</v>
      </c>
      <c r="EE7" s="50">
        <v>0</v>
      </c>
      <c r="EF7" s="51">
        <v>0</v>
      </c>
      <c r="EG7" s="51">
        <v>0</v>
      </c>
      <c r="EH7" s="52">
        <v>0</v>
      </c>
      <c r="EI7" s="13"/>
    </row>
    <row r="8" spans="1:139" s="1" customFormat="1" x14ac:dyDescent="0.2">
      <c r="A8" s="14">
        <v>2</v>
      </c>
      <c r="B8" s="205" t="s">
        <v>100</v>
      </c>
      <c r="C8" s="49">
        <v>650000</v>
      </c>
      <c r="D8" s="49">
        <v>0</v>
      </c>
      <c r="E8" s="49">
        <v>0</v>
      </c>
      <c r="F8" s="49">
        <v>0</v>
      </c>
      <c r="G8" s="54">
        <v>650000</v>
      </c>
      <c r="H8" s="51">
        <v>0</v>
      </c>
      <c r="I8" s="51">
        <v>0</v>
      </c>
      <c r="J8" s="55">
        <v>650000</v>
      </c>
      <c r="K8" s="49">
        <v>600000</v>
      </c>
      <c r="L8" s="49">
        <v>0</v>
      </c>
      <c r="M8" s="49">
        <v>0</v>
      </c>
      <c r="N8" s="49">
        <v>2232000</v>
      </c>
      <c r="O8" s="54">
        <v>2832000</v>
      </c>
      <c r="P8" s="51">
        <v>0</v>
      </c>
      <c r="Q8" s="51">
        <v>0</v>
      </c>
      <c r="R8" s="55">
        <v>2832000</v>
      </c>
      <c r="S8" s="49">
        <v>0</v>
      </c>
      <c r="T8" s="49">
        <v>0</v>
      </c>
      <c r="U8" s="49">
        <v>0</v>
      </c>
      <c r="V8" s="49">
        <v>0</v>
      </c>
      <c r="W8" s="54">
        <v>0</v>
      </c>
      <c r="X8" s="51">
        <v>2250000</v>
      </c>
      <c r="Y8" s="51">
        <v>0</v>
      </c>
      <c r="Z8" s="55">
        <v>2250000</v>
      </c>
      <c r="AA8" s="49">
        <v>180000</v>
      </c>
      <c r="AB8" s="49">
        <v>0</v>
      </c>
      <c r="AC8" s="49">
        <v>0</v>
      </c>
      <c r="AD8" s="49">
        <v>0</v>
      </c>
      <c r="AE8" s="54">
        <v>180000</v>
      </c>
      <c r="AF8" s="51">
        <v>0</v>
      </c>
      <c r="AG8" s="51">
        <v>0</v>
      </c>
      <c r="AH8" s="55">
        <v>180000</v>
      </c>
      <c r="AI8" s="49">
        <v>0</v>
      </c>
      <c r="AJ8" s="49">
        <v>0</v>
      </c>
      <c r="AK8" s="49">
        <v>0</v>
      </c>
      <c r="AL8" s="49">
        <v>0</v>
      </c>
      <c r="AM8" s="54">
        <v>0</v>
      </c>
      <c r="AN8" s="51">
        <v>0</v>
      </c>
      <c r="AO8" s="51">
        <v>0</v>
      </c>
      <c r="AP8" s="55">
        <v>0</v>
      </c>
      <c r="AQ8" s="49">
        <v>2500</v>
      </c>
      <c r="AR8" s="49">
        <v>0</v>
      </c>
      <c r="AS8" s="49">
        <v>0</v>
      </c>
      <c r="AT8" s="49">
        <v>2000</v>
      </c>
      <c r="AU8" s="54">
        <v>4500</v>
      </c>
      <c r="AV8" s="51">
        <v>2000</v>
      </c>
      <c r="AW8" s="51">
        <v>0</v>
      </c>
      <c r="AX8" s="55">
        <v>6500</v>
      </c>
      <c r="AY8" s="49">
        <v>0</v>
      </c>
      <c r="AZ8" s="49">
        <v>0</v>
      </c>
      <c r="BA8" s="49">
        <v>0</v>
      </c>
      <c r="BB8" s="49">
        <v>0</v>
      </c>
      <c r="BC8" s="54">
        <v>0</v>
      </c>
      <c r="BD8" s="51">
        <v>0</v>
      </c>
      <c r="BE8" s="51">
        <v>0</v>
      </c>
      <c r="BF8" s="55">
        <v>0</v>
      </c>
      <c r="BG8" s="49">
        <v>9000000</v>
      </c>
      <c r="BH8" s="49">
        <v>0</v>
      </c>
      <c r="BI8" s="49">
        <v>0</v>
      </c>
      <c r="BJ8" s="49">
        <v>0</v>
      </c>
      <c r="BK8" s="54">
        <v>9000000</v>
      </c>
      <c r="BL8" s="51">
        <v>0</v>
      </c>
      <c r="BM8" s="51">
        <v>0</v>
      </c>
      <c r="BN8" s="55">
        <v>9000000</v>
      </c>
      <c r="BO8" s="49">
        <v>0</v>
      </c>
      <c r="BP8" s="49">
        <v>0</v>
      </c>
      <c r="BQ8" s="49">
        <v>0</v>
      </c>
      <c r="BR8" s="49">
        <v>0</v>
      </c>
      <c r="BS8" s="54">
        <v>0</v>
      </c>
      <c r="BT8" s="51">
        <v>0</v>
      </c>
      <c r="BU8" s="51">
        <v>0</v>
      </c>
      <c r="BV8" s="55">
        <v>0</v>
      </c>
      <c r="BW8" s="49">
        <v>0</v>
      </c>
      <c r="BX8" s="49">
        <v>0</v>
      </c>
      <c r="BY8" s="49">
        <v>0</v>
      </c>
      <c r="BZ8" s="49">
        <v>0</v>
      </c>
      <c r="CA8" s="54">
        <v>0</v>
      </c>
      <c r="CB8" s="51">
        <v>0</v>
      </c>
      <c r="CC8" s="51">
        <v>0</v>
      </c>
      <c r="CD8" s="55">
        <v>0</v>
      </c>
      <c r="CE8" s="49">
        <v>0</v>
      </c>
      <c r="CF8" s="49">
        <v>0</v>
      </c>
      <c r="CG8" s="49">
        <v>0</v>
      </c>
      <c r="CH8" s="49">
        <v>0</v>
      </c>
      <c r="CI8" s="54">
        <v>0</v>
      </c>
      <c r="CJ8" s="51">
        <v>0</v>
      </c>
      <c r="CK8" s="51">
        <v>0</v>
      </c>
      <c r="CL8" s="55">
        <v>0</v>
      </c>
      <c r="CM8" s="49">
        <v>1600</v>
      </c>
      <c r="CN8" s="49">
        <v>0</v>
      </c>
      <c r="CO8" s="49">
        <v>0</v>
      </c>
      <c r="CP8" s="49">
        <v>0</v>
      </c>
      <c r="CQ8" s="54">
        <v>1600</v>
      </c>
      <c r="CR8" s="51">
        <v>0</v>
      </c>
      <c r="CS8" s="51">
        <v>0</v>
      </c>
      <c r="CT8" s="55">
        <v>1600</v>
      </c>
      <c r="CU8" s="49">
        <v>0</v>
      </c>
      <c r="CV8" s="49">
        <v>0</v>
      </c>
      <c r="CW8" s="49">
        <v>0</v>
      </c>
      <c r="CX8" s="49">
        <v>0</v>
      </c>
      <c r="CY8" s="54">
        <v>0</v>
      </c>
      <c r="CZ8" s="51">
        <v>0</v>
      </c>
      <c r="DA8" s="51">
        <v>0</v>
      </c>
      <c r="DB8" s="55">
        <v>0</v>
      </c>
      <c r="DC8" s="49">
        <v>0</v>
      </c>
      <c r="DD8" s="49">
        <v>0</v>
      </c>
      <c r="DE8" s="49">
        <v>0</v>
      </c>
      <c r="DF8" s="49">
        <v>0</v>
      </c>
      <c r="DG8" s="54">
        <v>0</v>
      </c>
      <c r="DH8" s="51">
        <v>0</v>
      </c>
      <c r="DI8" s="51">
        <v>0</v>
      </c>
      <c r="DJ8" s="55">
        <v>0</v>
      </c>
      <c r="DK8" s="49">
        <v>36900</v>
      </c>
      <c r="DL8" s="49">
        <v>0</v>
      </c>
      <c r="DM8" s="49">
        <v>0</v>
      </c>
      <c r="DN8" s="49">
        <v>79500</v>
      </c>
      <c r="DO8" s="54">
        <v>116400</v>
      </c>
      <c r="DP8" s="51">
        <v>73700</v>
      </c>
      <c r="DQ8" s="51">
        <v>0</v>
      </c>
      <c r="DR8" s="55">
        <v>190100</v>
      </c>
      <c r="DS8" s="49">
        <v>0</v>
      </c>
      <c r="DT8" s="49">
        <v>0</v>
      </c>
      <c r="DU8" s="49">
        <v>0</v>
      </c>
      <c r="DV8" s="49">
        <v>0</v>
      </c>
      <c r="DW8" s="54">
        <v>0</v>
      </c>
      <c r="DX8" s="51">
        <v>0</v>
      </c>
      <c r="DY8" s="51">
        <v>0</v>
      </c>
      <c r="DZ8" s="55">
        <v>0</v>
      </c>
      <c r="EA8" s="49">
        <v>0</v>
      </c>
      <c r="EB8" s="49">
        <v>0</v>
      </c>
      <c r="EC8" s="49">
        <v>0</v>
      </c>
      <c r="ED8" s="49">
        <v>600</v>
      </c>
      <c r="EE8" s="54">
        <v>600</v>
      </c>
      <c r="EF8" s="51">
        <v>0</v>
      </c>
      <c r="EG8" s="51">
        <v>0</v>
      </c>
      <c r="EH8" s="55">
        <v>600</v>
      </c>
      <c r="EI8" s="13"/>
    </row>
    <row r="9" spans="1:139" s="1" customFormat="1" x14ac:dyDescent="0.2">
      <c r="A9" s="14">
        <v>3</v>
      </c>
      <c r="B9" s="205" t="s">
        <v>101</v>
      </c>
      <c r="C9" s="49">
        <v>5673807</v>
      </c>
      <c r="D9" s="49">
        <v>0</v>
      </c>
      <c r="E9" s="49">
        <v>0</v>
      </c>
      <c r="F9" s="49">
        <v>0</v>
      </c>
      <c r="G9" s="54">
        <v>5673807</v>
      </c>
      <c r="H9" s="51">
        <v>0</v>
      </c>
      <c r="I9" s="51">
        <v>0</v>
      </c>
      <c r="J9" s="55">
        <v>5673807</v>
      </c>
      <c r="K9" s="49">
        <v>67605312</v>
      </c>
      <c r="L9" s="49">
        <v>0</v>
      </c>
      <c r="M9" s="49">
        <v>0</v>
      </c>
      <c r="N9" s="49">
        <v>0</v>
      </c>
      <c r="O9" s="54">
        <v>67605312</v>
      </c>
      <c r="P9" s="51">
        <v>0</v>
      </c>
      <c r="Q9" s="51">
        <v>0</v>
      </c>
      <c r="R9" s="55">
        <v>67605312</v>
      </c>
      <c r="S9" s="49">
        <v>0</v>
      </c>
      <c r="T9" s="49">
        <v>0</v>
      </c>
      <c r="U9" s="49">
        <v>0</v>
      </c>
      <c r="V9" s="49">
        <v>0</v>
      </c>
      <c r="W9" s="54">
        <v>0</v>
      </c>
      <c r="X9" s="51">
        <v>23521357</v>
      </c>
      <c r="Y9" s="51">
        <v>0</v>
      </c>
      <c r="Z9" s="55">
        <v>23521357</v>
      </c>
      <c r="AA9" s="49">
        <v>0</v>
      </c>
      <c r="AB9" s="49">
        <v>0</v>
      </c>
      <c r="AC9" s="49">
        <v>0</v>
      </c>
      <c r="AD9" s="49">
        <v>0</v>
      </c>
      <c r="AE9" s="54">
        <v>0</v>
      </c>
      <c r="AF9" s="51">
        <v>0</v>
      </c>
      <c r="AG9" s="51">
        <v>0</v>
      </c>
      <c r="AH9" s="55">
        <v>0</v>
      </c>
      <c r="AI9" s="49">
        <v>0</v>
      </c>
      <c r="AJ9" s="49">
        <v>0</v>
      </c>
      <c r="AK9" s="49">
        <v>0</v>
      </c>
      <c r="AL9" s="49">
        <v>0</v>
      </c>
      <c r="AM9" s="54">
        <v>0</v>
      </c>
      <c r="AN9" s="51">
        <v>0</v>
      </c>
      <c r="AO9" s="51">
        <v>0</v>
      </c>
      <c r="AP9" s="55">
        <v>0</v>
      </c>
      <c r="AQ9" s="49">
        <v>0</v>
      </c>
      <c r="AR9" s="49">
        <v>0</v>
      </c>
      <c r="AS9" s="49">
        <v>0</v>
      </c>
      <c r="AT9" s="49">
        <v>0</v>
      </c>
      <c r="AU9" s="54">
        <v>0</v>
      </c>
      <c r="AV9" s="51">
        <v>0</v>
      </c>
      <c r="AW9" s="51">
        <v>0</v>
      </c>
      <c r="AX9" s="55">
        <v>0</v>
      </c>
      <c r="AY9" s="49">
        <v>0</v>
      </c>
      <c r="AZ9" s="49">
        <v>0</v>
      </c>
      <c r="BA9" s="49">
        <v>0</v>
      </c>
      <c r="BB9" s="49">
        <v>0</v>
      </c>
      <c r="BC9" s="54">
        <v>0</v>
      </c>
      <c r="BD9" s="51">
        <v>0</v>
      </c>
      <c r="BE9" s="51">
        <v>0</v>
      </c>
      <c r="BF9" s="55">
        <v>0</v>
      </c>
      <c r="BG9" s="49">
        <v>81189694</v>
      </c>
      <c r="BH9" s="49">
        <v>0</v>
      </c>
      <c r="BI9" s="49">
        <v>0</v>
      </c>
      <c r="BJ9" s="49">
        <v>0</v>
      </c>
      <c r="BK9" s="54">
        <v>81189694</v>
      </c>
      <c r="BL9" s="51">
        <v>0</v>
      </c>
      <c r="BM9" s="51">
        <v>0</v>
      </c>
      <c r="BN9" s="55">
        <v>81189694</v>
      </c>
      <c r="BO9" s="49">
        <v>0</v>
      </c>
      <c r="BP9" s="49">
        <v>0</v>
      </c>
      <c r="BQ9" s="49">
        <v>0</v>
      </c>
      <c r="BR9" s="49">
        <v>0</v>
      </c>
      <c r="BS9" s="54">
        <v>0</v>
      </c>
      <c r="BT9" s="51">
        <v>0</v>
      </c>
      <c r="BU9" s="51">
        <v>0</v>
      </c>
      <c r="BV9" s="55">
        <v>0</v>
      </c>
      <c r="BW9" s="49">
        <v>200</v>
      </c>
      <c r="BX9" s="49">
        <v>0</v>
      </c>
      <c r="BY9" s="49">
        <v>0</v>
      </c>
      <c r="BZ9" s="49">
        <v>0</v>
      </c>
      <c r="CA9" s="54">
        <v>200</v>
      </c>
      <c r="CB9" s="51">
        <v>0</v>
      </c>
      <c r="CC9" s="51">
        <v>0</v>
      </c>
      <c r="CD9" s="55">
        <v>200</v>
      </c>
      <c r="CE9" s="49">
        <v>0</v>
      </c>
      <c r="CF9" s="49">
        <v>0</v>
      </c>
      <c r="CG9" s="49">
        <v>0</v>
      </c>
      <c r="CH9" s="49">
        <v>0</v>
      </c>
      <c r="CI9" s="54">
        <v>0</v>
      </c>
      <c r="CJ9" s="51">
        <v>0</v>
      </c>
      <c r="CK9" s="51">
        <v>0</v>
      </c>
      <c r="CL9" s="55">
        <v>0</v>
      </c>
      <c r="CM9" s="49">
        <v>0</v>
      </c>
      <c r="CN9" s="49">
        <v>0</v>
      </c>
      <c r="CO9" s="49">
        <v>0</v>
      </c>
      <c r="CP9" s="49">
        <v>0</v>
      </c>
      <c r="CQ9" s="54">
        <v>0</v>
      </c>
      <c r="CR9" s="51">
        <v>0</v>
      </c>
      <c r="CS9" s="51">
        <v>0</v>
      </c>
      <c r="CT9" s="55">
        <v>0</v>
      </c>
      <c r="CU9" s="49">
        <v>0</v>
      </c>
      <c r="CV9" s="49">
        <v>0</v>
      </c>
      <c r="CW9" s="49">
        <v>0</v>
      </c>
      <c r="CX9" s="49">
        <v>0</v>
      </c>
      <c r="CY9" s="54">
        <v>0</v>
      </c>
      <c r="CZ9" s="51">
        <v>0</v>
      </c>
      <c r="DA9" s="51">
        <v>0</v>
      </c>
      <c r="DB9" s="55">
        <v>0</v>
      </c>
      <c r="DC9" s="49">
        <v>0</v>
      </c>
      <c r="DD9" s="49">
        <v>0</v>
      </c>
      <c r="DE9" s="49">
        <v>0</v>
      </c>
      <c r="DF9" s="49">
        <v>0</v>
      </c>
      <c r="DG9" s="54">
        <v>0</v>
      </c>
      <c r="DH9" s="51">
        <v>0</v>
      </c>
      <c r="DI9" s="51">
        <v>0</v>
      </c>
      <c r="DJ9" s="55">
        <v>0</v>
      </c>
      <c r="DK9" s="49">
        <v>2400000</v>
      </c>
      <c r="DL9" s="49">
        <v>0</v>
      </c>
      <c r="DM9" s="49">
        <v>0</v>
      </c>
      <c r="DN9" s="49">
        <v>0</v>
      </c>
      <c r="DO9" s="54">
        <v>2400000</v>
      </c>
      <c r="DP9" s="51">
        <v>786000</v>
      </c>
      <c r="DQ9" s="51">
        <v>0</v>
      </c>
      <c r="DR9" s="55">
        <v>3186000</v>
      </c>
      <c r="DS9" s="49">
        <v>620000</v>
      </c>
      <c r="DT9" s="49">
        <v>0</v>
      </c>
      <c r="DU9" s="49">
        <v>0</v>
      </c>
      <c r="DV9" s="49">
        <v>0</v>
      </c>
      <c r="DW9" s="54">
        <v>620000</v>
      </c>
      <c r="DX9" s="51">
        <v>0</v>
      </c>
      <c r="DY9" s="51">
        <v>0</v>
      </c>
      <c r="DZ9" s="55">
        <v>620000</v>
      </c>
      <c r="EA9" s="49">
        <v>0</v>
      </c>
      <c r="EB9" s="49">
        <v>0</v>
      </c>
      <c r="EC9" s="49">
        <v>0</v>
      </c>
      <c r="ED9" s="49">
        <v>0</v>
      </c>
      <c r="EE9" s="54">
        <v>0</v>
      </c>
      <c r="EF9" s="51">
        <v>0</v>
      </c>
      <c r="EG9" s="51">
        <v>0</v>
      </c>
      <c r="EH9" s="55">
        <v>0</v>
      </c>
      <c r="EI9" s="13"/>
    </row>
    <row r="10" spans="1:139" s="1" customFormat="1" x14ac:dyDescent="0.2">
      <c r="A10" s="14">
        <v>4</v>
      </c>
      <c r="B10" s="205" t="s">
        <v>102</v>
      </c>
      <c r="C10" s="49">
        <v>1099245</v>
      </c>
      <c r="D10" s="49">
        <v>0</v>
      </c>
      <c r="E10" s="49">
        <v>0</v>
      </c>
      <c r="F10" s="49">
        <v>0</v>
      </c>
      <c r="G10" s="54">
        <v>1099245</v>
      </c>
      <c r="H10" s="51">
        <v>0</v>
      </c>
      <c r="I10" s="51">
        <v>0</v>
      </c>
      <c r="J10" s="55">
        <v>1099245</v>
      </c>
      <c r="K10" s="49">
        <v>6787719</v>
      </c>
      <c r="L10" s="49">
        <v>0</v>
      </c>
      <c r="M10" s="49">
        <v>0</v>
      </c>
      <c r="N10" s="49">
        <v>0</v>
      </c>
      <c r="O10" s="54">
        <v>6787719</v>
      </c>
      <c r="P10" s="51">
        <v>0</v>
      </c>
      <c r="Q10" s="51">
        <v>0</v>
      </c>
      <c r="R10" s="55">
        <v>6787719</v>
      </c>
      <c r="S10" s="49">
        <v>0</v>
      </c>
      <c r="T10" s="49">
        <v>0</v>
      </c>
      <c r="U10" s="49">
        <v>0</v>
      </c>
      <c r="V10" s="49">
        <v>0</v>
      </c>
      <c r="W10" s="54">
        <v>0</v>
      </c>
      <c r="X10" s="51">
        <v>0</v>
      </c>
      <c r="Y10" s="51">
        <v>0</v>
      </c>
      <c r="Z10" s="55">
        <v>0</v>
      </c>
      <c r="AA10" s="49">
        <v>165000</v>
      </c>
      <c r="AB10" s="49">
        <v>0</v>
      </c>
      <c r="AC10" s="49">
        <v>0</v>
      </c>
      <c r="AD10" s="49">
        <v>0</v>
      </c>
      <c r="AE10" s="54">
        <v>165000</v>
      </c>
      <c r="AF10" s="51">
        <v>0</v>
      </c>
      <c r="AG10" s="51">
        <v>0</v>
      </c>
      <c r="AH10" s="55">
        <v>165000</v>
      </c>
      <c r="AI10" s="49">
        <v>0</v>
      </c>
      <c r="AJ10" s="49">
        <v>0</v>
      </c>
      <c r="AK10" s="49">
        <v>0</v>
      </c>
      <c r="AL10" s="49">
        <v>0</v>
      </c>
      <c r="AM10" s="54">
        <v>0</v>
      </c>
      <c r="AN10" s="51">
        <v>0</v>
      </c>
      <c r="AO10" s="51">
        <v>0</v>
      </c>
      <c r="AP10" s="55">
        <v>0</v>
      </c>
      <c r="AQ10" s="49">
        <v>0</v>
      </c>
      <c r="AR10" s="49">
        <v>0</v>
      </c>
      <c r="AS10" s="49">
        <v>0</v>
      </c>
      <c r="AT10" s="49">
        <v>0</v>
      </c>
      <c r="AU10" s="54">
        <v>0</v>
      </c>
      <c r="AV10" s="51">
        <v>0</v>
      </c>
      <c r="AW10" s="51">
        <v>0</v>
      </c>
      <c r="AX10" s="55">
        <v>0</v>
      </c>
      <c r="AY10" s="49">
        <v>0</v>
      </c>
      <c r="AZ10" s="49">
        <v>0</v>
      </c>
      <c r="BA10" s="49">
        <v>0</v>
      </c>
      <c r="BB10" s="49">
        <v>0</v>
      </c>
      <c r="BC10" s="54">
        <v>0</v>
      </c>
      <c r="BD10" s="51">
        <v>0</v>
      </c>
      <c r="BE10" s="51">
        <v>0</v>
      </c>
      <c r="BF10" s="55">
        <v>0</v>
      </c>
      <c r="BG10" s="49">
        <v>5925000</v>
      </c>
      <c r="BH10" s="49">
        <v>0</v>
      </c>
      <c r="BI10" s="49">
        <v>0</v>
      </c>
      <c r="BJ10" s="49">
        <v>0</v>
      </c>
      <c r="BK10" s="54">
        <v>5925000</v>
      </c>
      <c r="BL10" s="51">
        <v>0</v>
      </c>
      <c r="BM10" s="51">
        <v>0</v>
      </c>
      <c r="BN10" s="55">
        <v>5925000</v>
      </c>
      <c r="BO10" s="49">
        <v>0</v>
      </c>
      <c r="BP10" s="49">
        <v>0</v>
      </c>
      <c r="BQ10" s="49">
        <v>0</v>
      </c>
      <c r="BR10" s="49">
        <v>0</v>
      </c>
      <c r="BS10" s="54">
        <v>0</v>
      </c>
      <c r="BT10" s="51">
        <v>0</v>
      </c>
      <c r="BU10" s="51">
        <v>0</v>
      </c>
      <c r="BV10" s="55">
        <v>0</v>
      </c>
      <c r="BW10" s="49">
        <v>0</v>
      </c>
      <c r="BX10" s="49">
        <v>0</v>
      </c>
      <c r="BY10" s="49">
        <v>0</v>
      </c>
      <c r="BZ10" s="49">
        <v>0</v>
      </c>
      <c r="CA10" s="54">
        <v>0</v>
      </c>
      <c r="CB10" s="51">
        <v>0</v>
      </c>
      <c r="CC10" s="51">
        <v>0</v>
      </c>
      <c r="CD10" s="55">
        <v>0</v>
      </c>
      <c r="CE10" s="49">
        <v>0</v>
      </c>
      <c r="CF10" s="49">
        <v>0</v>
      </c>
      <c r="CG10" s="49">
        <v>0</v>
      </c>
      <c r="CH10" s="49">
        <v>0</v>
      </c>
      <c r="CI10" s="54">
        <v>0</v>
      </c>
      <c r="CJ10" s="51">
        <v>0</v>
      </c>
      <c r="CK10" s="51">
        <v>0</v>
      </c>
      <c r="CL10" s="55">
        <v>0</v>
      </c>
      <c r="CM10" s="49">
        <v>2200</v>
      </c>
      <c r="CN10" s="49">
        <v>0</v>
      </c>
      <c r="CO10" s="49">
        <v>0</v>
      </c>
      <c r="CP10" s="49">
        <v>0</v>
      </c>
      <c r="CQ10" s="54">
        <v>2200</v>
      </c>
      <c r="CR10" s="51">
        <v>0</v>
      </c>
      <c r="CS10" s="51">
        <v>0</v>
      </c>
      <c r="CT10" s="55">
        <v>2200</v>
      </c>
      <c r="CU10" s="49">
        <v>64801</v>
      </c>
      <c r="CV10" s="49">
        <v>0</v>
      </c>
      <c r="CW10" s="49">
        <v>0</v>
      </c>
      <c r="CX10" s="49">
        <v>0</v>
      </c>
      <c r="CY10" s="54">
        <v>64801</v>
      </c>
      <c r="CZ10" s="51">
        <v>0</v>
      </c>
      <c r="DA10" s="51">
        <v>0</v>
      </c>
      <c r="DB10" s="55">
        <v>64801</v>
      </c>
      <c r="DC10" s="49">
        <v>0</v>
      </c>
      <c r="DD10" s="49">
        <v>0</v>
      </c>
      <c r="DE10" s="49">
        <v>0</v>
      </c>
      <c r="DF10" s="49">
        <v>0</v>
      </c>
      <c r="DG10" s="54">
        <v>0</v>
      </c>
      <c r="DH10" s="51">
        <v>0</v>
      </c>
      <c r="DI10" s="51">
        <v>0</v>
      </c>
      <c r="DJ10" s="55">
        <v>0</v>
      </c>
      <c r="DK10" s="49">
        <v>259890</v>
      </c>
      <c r="DL10" s="49">
        <v>0</v>
      </c>
      <c r="DM10" s="49">
        <v>0</v>
      </c>
      <c r="DN10" s="49">
        <v>0</v>
      </c>
      <c r="DO10" s="54">
        <v>259890</v>
      </c>
      <c r="DP10" s="51">
        <v>0</v>
      </c>
      <c r="DQ10" s="51">
        <v>0</v>
      </c>
      <c r="DR10" s="55">
        <v>259890</v>
      </c>
      <c r="DS10" s="49">
        <v>0</v>
      </c>
      <c r="DT10" s="49">
        <v>0</v>
      </c>
      <c r="DU10" s="49">
        <v>0</v>
      </c>
      <c r="DV10" s="49">
        <v>0</v>
      </c>
      <c r="DW10" s="54">
        <v>0</v>
      </c>
      <c r="DX10" s="51">
        <v>0</v>
      </c>
      <c r="DY10" s="51">
        <v>0</v>
      </c>
      <c r="DZ10" s="55">
        <v>0</v>
      </c>
      <c r="EA10" s="49">
        <v>10000</v>
      </c>
      <c r="EB10" s="49">
        <v>0</v>
      </c>
      <c r="EC10" s="49">
        <v>0</v>
      </c>
      <c r="ED10" s="49">
        <v>0</v>
      </c>
      <c r="EE10" s="54">
        <v>10000</v>
      </c>
      <c r="EF10" s="51">
        <v>0</v>
      </c>
      <c r="EG10" s="51">
        <v>0</v>
      </c>
      <c r="EH10" s="55">
        <v>10000</v>
      </c>
      <c r="EI10" s="13"/>
    </row>
    <row r="11" spans="1:139" s="1" customFormat="1" x14ac:dyDescent="0.2">
      <c r="A11" s="15">
        <v>5</v>
      </c>
      <c r="B11" s="206" t="s">
        <v>103</v>
      </c>
      <c r="C11" s="49">
        <v>540000</v>
      </c>
      <c r="D11" s="49">
        <v>0</v>
      </c>
      <c r="E11" s="49">
        <v>0</v>
      </c>
      <c r="F11" s="49">
        <v>0</v>
      </c>
      <c r="G11" s="56">
        <v>540000</v>
      </c>
      <c r="H11" s="51">
        <v>0</v>
      </c>
      <c r="I11" s="51">
        <v>0</v>
      </c>
      <c r="J11" s="57">
        <v>540000</v>
      </c>
      <c r="K11" s="49">
        <v>2238524</v>
      </c>
      <c r="L11" s="49">
        <v>0</v>
      </c>
      <c r="M11" s="49">
        <v>0</v>
      </c>
      <c r="N11" s="49">
        <v>733216</v>
      </c>
      <c r="O11" s="56">
        <v>2971740</v>
      </c>
      <c r="P11" s="51">
        <v>0</v>
      </c>
      <c r="Q11" s="51">
        <v>0</v>
      </c>
      <c r="R11" s="57">
        <v>2971740</v>
      </c>
      <c r="S11" s="49">
        <v>0</v>
      </c>
      <c r="T11" s="49">
        <v>0</v>
      </c>
      <c r="U11" s="49">
        <v>0</v>
      </c>
      <c r="V11" s="49">
        <v>0</v>
      </c>
      <c r="W11" s="56">
        <v>0</v>
      </c>
      <c r="X11" s="51">
        <v>0</v>
      </c>
      <c r="Y11" s="51">
        <v>0</v>
      </c>
      <c r="Z11" s="57">
        <v>0</v>
      </c>
      <c r="AA11" s="49">
        <v>111720</v>
      </c>
      <c r="AB11" s="49">
        <v>0</v>
      </c>
      <c r="AC11" s="49">
        <v>0</v>
      </c>
      <c r="AD11" s="49">
        <v>0</v>
      </c>
      <c r="AE11" s="56">
        <v>111720</v>
      </c>
      <c r="AF11" s="51">
        <v>0</v>
      </c>
      <c r="AG11" s="51">
        <v>0</v>
      </c>
      <c r="AH11" s="57">
        <v>111720</v>
      </c>
      <c r="AI11" s="49">
        <v>1</v>
      </c>
      <c r="AJ11" s="49">
        <v>0</v>
      </c>
      <c r="AK11" s="49">
        <v>0</v>
      </c>
      <c r="AL11" s="49">
        <v>0</v>
      </c>
      <c r="AM11" s="56">
        <v>1</v>
      </c>
      <c r="AN11" s="51">
        <v>0</v>
      </c>
      <c r="AO11" s="51">
        <v>0</v>
      </c>
      <c r="AP11" s="57">
        <v>1</v>
      </c>
      <c r="AQ11" s="49">
        <v>0</v>
      </c>
      <c r="AR11" s="49">
        <v>0</v>
      </c>
      <c r="AS11" s="49">
        <v>0</v>
      </c>
      <c r="AT11" s="49">
        <v>0</v>
      </c>
      <c r="AU11" s="56">
        <v>0</v>
      </c>
      <c r="AV11" s="51">
        <v>0</v>
      </c>
      <c r="AW11" s="51">
        <v>0</v>
      </c>
      <c r="AX11" s="57">
        <v>0</v>
      </c>
      <c r="AY11" s="49">
        <v>0</v>
      </c>
      <c r="AZ11" s="49">
        <v>0</v>
      </c>
      <c r="BA11" s="49">
        <v>0</v>
      </c>
      <c r="BB11" s="49">
        <v>0</v>
      </c>
      <c r="BC11" s="56">
        <v>0</v>
      </c>
      <c r="BD11" s="51">
        <v>0</v>
      </c>
      <c r="BE11" s="51">
        <v>0</v>
      </c>
      <c r="BF11" s="57">
        <v>0</v>
      </c>
      <c r="BG11" s="49">
        <v>7594084</v>
      </c>
      <c r="BH11" s="49">
        <v>0</v>
      </c>
      <c r="BI11" s="49">
        <v>0</v>
      </c>
      <c r="BJ11" s="49">
        <v>3028396</v>
      </c>
      <c r="BK11" s="56">
        <v>10622480</v>
      </c>
      <c r="BL11" s="51">
        <v>0</v>
      </c>
      <c r="BM11" s="51">
        <v>0</v>
      </c>
      <c r="BN11" s="57">
        <v>10622480</v>
      </c>
      <c r="BO11" s="49">
        <v>0</v>
      </c>
      <c r="BP11" s="49">
        <v>0</v>
      </c>
      <c r="BQ11" s="49">
        <v>0</v>
      </c>
      <c r="BR11" s="49">
        <v>0</v>
      </c>
      <c r="BS11" s="56">
        <v>0</v>
      </c>
      <c r="BT11" s="51">
        <v>0</v>
      </c>
      <c r="BU11" s="51">
        <v>0</v>
      </c>
      <c r="BV11" s="57">
        <v>0</v>
      </c>
      <c r="BW11" s="49">
        <v>0</v>
      </c>
      <c r="BX11" s="49">
        <v>0</v>
      </c>
      <c r="BY11" s="49">
        <v>0</v>
      </c>
      <c r="BZ11" s="49">
        <v>0</v>
      </c>
      <c r="CA11" s="56">
        <v>0</v>
      </c>
      <c r="CB11" s="51">
        <v>0</v>
      </c>
      <c r="CC11" s="51">
        <v>0</v>
      </c>
      <c r="CD11" s="57">
        <v>0</v>
      </c>
      <c r="CE11" s="49">
        <v>0</v>
      </c>
      <c r="CF11" s="49">
        <v>0</v>
      </c>
      <c r="CG11" s="49">
        <v>0</v>
      </c>
      <c r="CH11" s="49">
        <v>0</v>
      </c>
      <c r="CI11" s="56">
        <v>0</v>
      </c>
      <c r="CJ11" s="51">
        <v>0</v>
      </c>
      <c r="CK11" s="51">
        <v>0</v>
      </c>
      <c r="CL11" s="57">
        <v>0</v>
      </c>
      <c r="CM11" s="49">
        <v>122597</v>
      </c>
      <c r="CN11" s="49">
        <v>0</v>
      </c>
      <c r="CO11" s="49">
        <v>0</v>
      </c>
      <c r="CP11" s="49">
        <v>0</v>
      </c>
      <c r="CQ11" s="56">
        <v>122597</v>
      </c>
      <c r="CR11" s="51">
        <v>0</v>
      </c>
      <c r="CS11" s="51">
        <v>0</v>
      </c>
      <c r="CT11" s="57">
        <v>122597</v>
      </c>
      <c r="CU11" s="49">
        <v>0</v>
      </c>
      <c r="CV11" s="49">
        <v>0</v>
      </c>
      <c r="CW11" s="49">
        <v>0</v>
      </c>
      <c r="CX11" s="49">
        <v>0</v>
      </c>
      <c r="CY11" s="56">
        <v>0</v>
      </c>
      <c r="CZ11" s="51">
        <v>0</v>
      </c>
      <c r="DA11" s="51">
        <v>0</v>
      </c>
      <c r="DB11" s="57">
        <v>0</v>
      </c>
      <c r="DC11" s="49">
        <v>0</v>
      </c>
      <c r="DD11" s="49">
        <v>0</v>
      </c>
      <c r="DE11" s="49">
        <v>0</v>
      </c>
      <c r="DF11" s="49">
        <v>0</v>
      </c>
      <c r="DG11" s="56">
        <v>0</v>
      </c>
      <c r="DH11" s="51">
        <v>0</v>
      </c>
      <c r="DI11" s="51">
        <v>0</v>
      </c>
      <c r="DJ11" s="57">
        <v>0</v>
      </c>
      <c r="DK11" s="49">
        <v>0</v>
      </c>
      <c r="DL11" s="49">
        <v>0</v>
      </c>
      <c r="DM11" s="49">
        <v>0</v>
      </c>
      <c r="DN11" s="49">
        <v>0</v>
      </c>
      <c r="DO11" s="56">
        <v>0</v>
      </c>
      <c r="DP11" s="51">
        <v>0</v>
      </c>
      <c r="DQ11" s="51">
        <v>0</v>
      </c>
      <c r="DR11" s="57">
        <v>0</v>
      </c>
      <c r="DS11" s="49">
        <v>0</v>
      </c>
      <c r="DT11" s="49">
        <v>0</v>
      </c>
      <c r="DU11" s="49">
        <v>0</v>
      </c>
      <c r="DV11" s="49">
        <v>0</v>
      </c>
      <c r="DW11" s="56">
        <v>0</v>
      </c>
      <c r="DX11" s="51">
        <v>0</v>
      </c>
      <c r="DY11" s="51">
        <v>0</v>
      </c>
      <c r="DZ11" s="57">
        <v>0</v>
      </c>
      <c r="EA11" s="49">
        <v>0</v>
      </c>
      <c r="EB11" s="49">
        <v>0</v>
      </c>
      <c r="EC11" s="49">
        <v>0</v>
      </c>
      <c r="ED11" s="49">
        <v>0</v>
      </c>
      <c r="EE11" s="56">
        <v>0</v>
      </c>
      <c r="EF11" s="51">
        <v>0</v>
      </c>
      <c r="EG11" s="51">
        <v>0</v>
      </c>
      <c r="EH11" s="57">
        <v>0</v>
      </c>
      <c r="EI11" s="13"/>
    </row>
    <row r="12" spans="1:139" s="1" customFormat="1" x14ac:dyDescent="0.2">
      <c r="A12" s="12">
        <v>6</v>
      </c>
      <c r="B12" s="204" t="s">
        <v>104</v>
      </c>
      <c r="C12" s="49">
        <v>1393213</v>
      </c>
      <c r="D12" s="49">
        <v>0</v>
      </c>
      <c r="E12" s="49">
        <v>0</v>
      </c>
      <c r="F12" s="49">
        <v>0</v>
      </c>
      <c r="G12" s="50">
        <v>1393213</v>
      </c>
      <c r="H12" s="51">
        <v>0</v>
      </c>
      <c r="I12" s="51">
        <v>0</v>
      </c>
      <c r="J12" s="52">
        <v>1393213</v>
      </c>
      <c r="K12" s="49">
        <v>8630100</v>
      </c>
      <c r="L12" s="49">
        <v>0</v>
      </c>
      <c r="M12" s="49">
        <v>0</v>
      </c>
      <c r="N12" s="49">
        <v>0</v>
      </c>
      <c r="O12" s="50">
        <v>8630100</v>
      </c>
      <c r="P12" s="51">
        <v>0</v>
      </c>
      <c r="Q12" s="51">
        <v>0</v>
      </c>
      <c r="R12" s="52">
        <v>8630100</v>
      </c>
      <c r="S12" s="49">
        <v>0</v>
      </c>
      <c r="T12" s="49">
        <v>0</v>
      </c>
      <c r="U12" s="49">
        <v>0</v>
      </c>
      <c r="V12" s="49">
        <v>0</v>
      </c>
      <c r="W12" s="50">
        <v>0</v>
      </c>
      <c r="X12" s="51">
        <v>4843596</v>
      </c>
      <c r="Y12" s="51">
        <v>0</v>
      </c>
      <c r="Z12" s="52">
        <v>4843596</v>
      </c>
      <c r="AA12" s="49">
        <v>333895</v>
      </c>
      <c r="AB12" s="49">
        <v>0</v>
      </c>
      <c r="AC12" s="49">
        <v>0</v>
      </c>
      <c r="AD12" s="49">
        <v>0</v>
      </c>
      <c r="AE12" s="50">
        <v>333895</v>
      </c>
      <c r="AF12" s="51">
        <v>0</v>
      </c>
      <c r="AG12" s="51">
        <v>0</v>
      </c>
      <c r="AH12" s="52">
        <v>333895</v>
      </c>
      <c r="AI12" s="49">
        <v>0</v>
      </c>
      <c r="AJ12" s="49">
        <v>0</v>
      </c>
      <c r="AK12" s="49">
        <v>0</v>
      </c>
      <c r="AL12" s="49">
        <v>0</v>
      </c>
      <c r="AM12" s="50">
        <v>0</v>
      </c>
      <c r="AN12" s="51">
        <v>0</v>
      </c>
      <c r="AO12" s="51">
        <v>0</v>
      </c>
      <c r="AP12" s="52">
        <v>0</v>
      </c>
      <c r="AQ12" s="49">
        <v>0</v>
      </c>
      <c r="AR12" s="49">
        <v>0</v>
      </c>
      <c r="AS12" s="49">
        <v>0</v>
      </c>
      <c r="AT12" s="49">
        <v>0</v>
      </c>
      <c r="AU12" s="50">
        <v>0</v>
      </c>
      <c r="AV12" s="51">
        <v>0</v>
      </c>
      <c r="AW12" s="51">
        <v>0</v>
      </c>
      <c r="AX12" s="52">
        <v>0</v>
      </c>
      <c r="AY12" s="49">
        <v>0</v>
      </c>
      <c r="AZ12" s="49">
        <v>0</v>
      </c>
      <c r="BA12" s="49">
        <v>0</v>
      </c>
      <c r="BB12" s="49">
        <v>0</v>
      </c>
      <c r="BC12" s="50">
        <v>0</v>
      </c>
      <c r="BD12" s="51">
        <v>0</v>
      </c>
      <c r="BE12" s="51">
        <v>0</v>
      </c>
      <c r="BF12" s="52">
        <v>0</v>
      </c>
      <c r="BG12" s="49">
        <v>14948062</v>
      </c>
      <c r="BH12" s="49">
        <v>0</v>
      </c>
      <c r="BI12" s="49">
        <v>0</v>
      </c>
      <c r="BJ12" s="49">
        <v>0</v>
      </c>
      <c r="BK12" s="50">
        <v>14948062</v>
      </c>
      <c r="BL12" s="51">
        <v>0</v>
      </c>
      <c r="BM12" s="51">
        <v>0</v>
      </c>
      <c r="BN12" s="52">
        <v>14948062</v>
      </c>
      <c r="BO12" s="49">
        <v>0</v>
      </c>
      <c r="BP12" s="49">
        <v>0</v>
      </c>
      <c r="BQ12" s="49">
        <v>0</v>
      </c>
      <c r="BR12" s="49">
        <v>0</v>
      </c>
      <c r="BS12" s="50">
        <v>0</v>
      </c>
      <c r="BT12" s="51">
        <v>0</v>
      </c>
      <c r="BU12" s="51">
        <v>0</v>
      </c>
      <c r="BV12" s="52">
        <v>0</v>
      </c>
      <c r="BW12" s="49">
        <v>0</v>
      </c>
      <c r="BX12" s="49">
        <v>0</v>
      </c>
      <c r="BY12" s="49">
        <v>0</v>
      </c>
      <c r="BZ12" s="49">
        <v>0</v>
      </c>
      <c r="CA12" s="50">
        <v>0</v>
      </c>
      <c r="CB12" s="51">
        <v>0</v>
      </c>
      <c r="CC12" s="51">
        <v>0</v>
      </c>
      <c r="CD12" s="52">
        <v>0</v>
      </c>
      <c r="CE12" s="49">
        <v>0</v>
      </c>
      <c r="CF12" s="49">
        <v>0</v>
      </c>
      <c r="CG12" s="49">
        <v>0</v>
      </c>
      <c r="CH12" s="49">
        <v>0</v>
      </c>
      <c r="CI12" s="50">
        <v>0</v>
      </c>
      <c r="CJ12" s="51">
        <v>0</v>
      </c>
      <c r="CK12" s="51">
        <v>0</v>
      </c>
      <c r="CL12" s="52">
        <v>0</v>
      </c>
      <c r="CM12" s="49">
        <v>13</v>
      </c>
      <c r="CN12" s="49">
        <v>0</v>
      </c>
      <c r="CO12" s="49">
        <v>0</v>
      </c>
      <c r="CP12" s="49">
        <v>0</v>
      </c>
      <c r="CQ12" s="50">
        <v>13</v>
      </c>
      <c r="CR12" s="51">
        <v>0</v>
      </c>
      <c r="CS12" s="51">
        <v>0</v>
      </c>
      <c r="CT12" s="52">
        <v>13</v>
      </c>
      <c r="CU12" s="49">
        <v>0</v>
      </c>
      <c r="CV12" s="49">
        <v>0</v>
      </c>
      <c r="CW12" s="49">
        <v>0</v>
      </c>
      <c r="CX12" s="49">
        <v>0</v>
      </c>
      <c r="CY12" s="50">
        <v>0</v>
      </c>
      <c r="CZ12" s="51">
        <v>0</v>
      </c>
      <c r="DA12" s="51">
        <v>0</v>
      </c>
      <c r="DB12" s="52">
        <v>0</v>
      </c>
      <c r="DC12" s="49">
        <v>0</v>
      </c>
      <c r="DD12" s="49">
        <v>0</v>
      </c>
      <c r="DE12" s="49">
        <v>0</v>
      </c>
      <c r="DF12" s="49">
        <v>0</v>
      </c>
      <c r="DG12" s="50">
        <v>0</v>
      </c>
      <c r="DH12" s="51">
        <v>0</v>
      </c>
      <c r="DI12" s="51">
        <v>0</v>
      </c>
      <c r="DJ12" s="52">
        <v>0</v>
      </c>
      <c r="DK12" s="49">
        <v>0</v>
      </c>
      <c r="DL12" s="49">
        <v>0</v>
      </c>
      <c r="DM12" s="49">
        <v>0</v>
      </c>
      <c r="DN12" s="49">
        <v>0</v>
      </c>
      <c r="DO12" s="50">
        <v>0</v>
      </c>
      <c r="DP12" s="51">
        <v>0</v>
      </c>
      <c r="DQ12" s="51">
        <v>0</v>
      </c>
      <c r="DR12" s="52">
        <v>0</v>
      </c>
      <c r="DS12" s="49">
        <v>279281</v>
      </c>
      <c r="DT12" s="49">
        <v>0</v>
      </c>
      <c r="DU12" s="49">
        <v>0</v>
      </c>
      <c r="DV12" s="49">
        <v>0</v>
      </c>
      <c r="DW12" s="50">
        <v>279281</v>
      </c>
      <c r="DX12" s="51">
        <v>0</v>
      </c>
      <c r="DY12" s="51">
        <v>0</v>
      </c>
      <c r="DZ12" s="52">
        <v>279281</v>
      </c>
      <c r="EA12" s="49">
        <v>0</v>
      </c>
      <c r="EB12" s="49">
        <v>0</v>
      </c>
      <c r="EC12" s="49">
        <v>0</v>
      </c>
      <c r="ED12" s="49">
        <v>0</v>
      </c>
      <c r="EE12" s="50">
        <v>0</v>
      </c>
      <c r="EF12" s="51">
        <v>0</v>
      </c>
      <c r="EG12" s="51">
        <v>0</v>
      </c>
      <c r="EH12" s="52">
        <v>0</v>
      </c>
      <c r="EI12" s="13"/>
    </row>
    <row r="13" spans="1:139" s="1" customFormat="1" x14ac:dyDescent="0.2">
      <c r="A13" s="14">
        <v>7</v>
      </c>
      <c r="B13" s="205" t="s">
        <v>105</v>
      </c>
      <c r="C13" s="49">
        <v>2087050</v>
      </c>
      <c r="D13" s="49">
        <v>0</v>
      </c>
      <c r="E13" s="49">
        <v>0</v>
      </c>
      <c r="F13" s="49">
        <v>0</v>
      </c>
      <c r="G13" s="54">
        <v>2087050</v>
      </c>
      <c r="H13" s="51">
        <v>0</v>
      </c>
      <c r="I13" s="51">
        <v>0</v>
      </c>
      <c r="J13" s="55">
        <v>2087050</v>
      </c>
      <c r="K13" s="49">
        <v>2763052</v>
      </c>
      <c r="L13" s="49">
        <v>0</v>
      </c>
      <c r="M13" s="49">
        <v>0</v>
      </c>
      <c r="N13" s="49">
        <v>16059087</v>
      </c>
      <c r="O13" s="54">
        <v>18822139</v>
      </c>
      <c r="P13" s="51">
        <v>0</v>
      </c>
      <c r="Q13" s="51">
        <v>0</v>
      </c>
      <c r="R13" s="55">
        <v>18822139</v>
      </c>
      <c r="S13" s="49">
        <v>0</v>
      </c>
      <c r="T13" s="49">
        <v>0</v>
      </c>
      <c r="U13" s="49">
        <v>0</v>
      </c>
      <c r="V13" s="49">
        <v>0</v>
      </c>
      <c r="W13" s="54">
        <v>0</v>
      </c>
      <c r="X13" s="51">
        <v>2360338</v>
      </c>
      <c r="Y13" s="51">
        <v>0</v>
      </c>
      <c r="Z13" s="55">
        <v>2360338</v>
      </c>
      <c r="AA13" s="49">
        <v>398577</v>
      </c>
      <c r="AB13" s="49">
        <v>0</v>
      </c>
      <c r="AC13" s="49">
        <v>0</v>
      </c>
      <c r="AD13" s="49">
        <v>0</v>
      </c>
      <c r="AE13" s="54">
        <v>398577</v>
      </c>
      <c r="AF13" s="51">
        <v>0</v>
      </c>
      <c r="AG13" s="51">
        <v>0</v>
      </c>
      <c r="AH13" s="55">
        <v>398577</v>
      </c>
      <c r="AI13" s="49">
        <v>0</v>
      </c>
      <c r="AJ13" s="49">
        <v>0</v>
      </c>
      <c r="AK13" s="49">
        <v>0</v>
      </c>
      <c r="AL13" s="49">
        <v>0</v>
      </c>
      <c r="AM13" s="54">
        <v>0</v>
      </c>
      <c r="AN13" s="51">
        <v>0</v>
      </c>
      <c r="AO13" s="51">
        <v>0</v>
      </c>
      <c r="AP13" s="55">
        <v>0</v>
      </c>
      <c r="AQ13" s="49">
        <v>0</v>
      </c>
      <c r="AR13" s="49">
        <v>0</v>
      </c>
      <c r="AS13" s="49">
        <v>0</v>
      </c>
      <c r="AT13" s="49">
        <v>0</v>
      </c>
      <c r="AU13" s="54">
        <v>0</v>
      </c>
      <c r="AV13" s="51">
        <v>0</v>
      </c>
      <c r="AW13" s="51">
        <v>0</v>
      </c>
      <c r="AX13" s="55">
        <v>0</v>
      </c>
      <c r="AY13" s="49">
        <v>0</v>
      </c>
      <c r="AZ13" s="49">
        <v>0</v>
      </c>
      <c r="BA13" s="49">
        <v>0</v>
      </c>
      <c r="BB13" s="49">
        <v>0</v>
      </c>
      <c r="BC13" s="54">
        <v>0</v>
      </c>
      <c r="BD13" s="51">
        <v>0</v>
      </c>
      <c r="BE13" s="51">
        <v>0</v>
      </c>
      <c r="BF13" s="55">
        <v>0</v>
      </c>
      <c r="BG13" s="49">
        <v>3300000</v>
      </c>
      <c r="BH13" s="49">
        <v>0</v>
      </c>
      <c r="BI13" s="49">
        <v>0</v>
      </c>
      <c r="BJ13" s="49">
        <v>3300000</v>
      </c>
      <c r="BK13" s="54">
        <v>6600000</v>
      </c>
      <c r="BL13" s="51">
        <v>0</v>
      </c>
      <c r="BM13" s="51">
        <v>0</v>
      </c>
      <c r="BN13" s="55">
        <v>6600000</v>
      </c>
      <c r="BO13" s="49">
        <v>0</v>
      </c>
      <c r="BP13" s="49">
        <v>0</v>
      </c>
      <c r="BQ13" s="49">
        <v>0</v>
      </c>
      <c r="BR13" s="49">
        <v>0</v>
      </c>
      <c r="BS13" s="54">
        <v>0</v>
      </c>
      <c r="BT13" s="51">
        <v>0</v>
      </c>
      <c r="BU13" s="51">
        <v>0</v>
      </c>
      <c r="BV13" s="55">
        <v>0</v>
      </c>
      <c r="BW13" s="49">
        <v>0</v>
      </c>
      <c r="BX13" s="49">
        <v>0</v>
      </c>
      <c r="BY13" s="49">
        <v>0</v>
      </c>
      <c r="BZ13" s="49">
        <v>0</v>
      </c>
      <c r="CA13" s="54">
        <v>0</v>
      </c>
      <c r="CB13" s="51">
        <v>0</v>
      </c>
      <c r="CC13" s="51">
        <v>0</v>
      </c>
      <c r="CD13" s="55">
        <v>0</v>
      </c>
      <c r="CE13" s="49">
        <v>0</v>
      </c>
      <c r="CF13" s="49">
        <v>0</v>
      </c>
      <c r="CG13" s="49">
        <v>0</v>
      </c>
      <c r="CH13" s="49">
        <v>0</v>
      </c>
      <c r="CI13" s="54">
        <v>0</v>
      </c>
      <c r="CJ13" s="51">
        <v>0</v>
      </c>
      <c r="CK13" s="51">
        <v>0</v>
      </c>
      <c r="CL13" s="55">
        <v>0</v>
      </c>
      <c r="CM13" s="49">
        <v>0</v>
      </c>
      <c r="CN13" s="49">
        <v>0</v>
      </c>
      <c r="CO13" s="49">
        <v>0</v>
      </c>
      <c r="CP13" s="49">
        <v>0</v>
      </c>
      <c r="CQ13" s="54">
        <v>0</v>
      </c>
      <c r="CR13" s="51">
        <v>0</v>
      </c>
      <c r="CS13" s="51">
        <v>0</v>
      </c>
      <c r="CT13" s="55">
        <v>0</v>
      </c>
      <c r="CU13" s="49">
        <v>0</v>
      </c>
      <c r="CV13" s="49">
        <v>0</v>
      </c>
      <c r="CW13" s="49">
        <v>0</v>
      </c>
      <c r="CX13" s="49">
        <v>0</v>
      </c>
      <c r="CY13" s="54">
        <v>0</v>
      </c>
      <c r="CZ13" s="51">
        <v>0</v>
      </c>
      <c r="DA13" s="51">
        <v>0</v>
      </c>
      <c r="DB13" s="55">
        <v>0</v>
      </c>
      <c r="DC13" s="49">
        <v>0</v>
      </c>
      <c r="DD13" s="49">
        <v>0</v>
      </c>
      <c r="DE13" s="49">
        <v>0</v>
      </c>
      <c r="DF13" s="49">
        <v>0</v>
      </c>
      <c r="DG13" s="54">
        <v>0</v>
      </c>
      <c r="DH13" s="51">
        <v>0</v>
      </c>
      <c r="DI13" s="51">
        <v>0</v>
      </c>
      <c r="DJ13" s="55">
        <v>0</v>
      </c>
      <c r="DK13" s="49">
        <v>0</v>
      </c>
      <c r="DL13" s="49">
        <v>0</v>
      </c>
      <c r="DM13" s="49">
        <v>0</v>
      </c>
      <c r="DN13" s="49">
        <v>0</v>
      </c>
      <c r="DO13" s="54">
        <v>0</v>
      </c>
      <c r="DP13" s="51">
        <v>0</v>
      </c>
      <c r="DQ13" s="51">
        <v>0</v>
      </c>
      <c r="DR13" s="55">
        <v>0</v>
      </c>
      <c r="DS13" s="49">
        <v>50000</v>
      </c>
      <c r="DT13" s="49">
        <v>0</v>
      </c>
      <c r="DU13" s="49">
        <v>0</v>
      </c>
      <c r="DV13" s="49">
        <v>50000</v>
      </c>
      <c r="DW13" s="54">
        <v>100000</v>
      </c>
      <c r="DX13" s="51">
        <v>0</v>
      </c>
      <c r="DY13" s="51">
        <v>0</v>
      </c>
      <c r="DZ13" s="55">
        <v>100000</v>
      </c>
      <c r="EA13" s="49">
        <v>0</v>
      </c>
      <c r="EB13" s="49">
        <v>0</v>
      </c>
      <c r="EC13" s="49">
        <v>0</v>
      </c>
      <c r="ED13" s="49">
        <v>0</v>
      </c>
      <c r="EE13" s="54">
        <v>0</v>
      </c>
      <c r="EF13" s="51">
        <v>0</v>
      </c>
      <c r="EG13" s="51">
        <v>0</v>
      </c>
      <c r="EH13" s="55">
        <v>0</v>
      </c>
      <c r="EI13" s="13"/>
    </row>
    <row r="14" spans="1:139" s="1" customFormat="1" x14ac:dyDescent="0.2">
      <c r="A14" s="14">
        <v>8</v>
      </c>
      <c r="B14" s="205" t="s">
        <v>106</v>
      </c>
      <c r="C14" s="49">
        <v>3503068</v>
      </c>
      <c r="D14" s="49">
        <v>0</v>
      </c>
      <c r="E14" s="49">
        <v>0</v>
      </c>
      <c r="F14" s="49">
        <v>0</v>
      </c>
      <c r="G14" s="54">
        <v>3503068</v>
      </c>
      <c r="H14" s="51">
        <v>0</v>
      </c>
      <c r="I14" s="51">
        <v>0</v>
      </c>
      <c r="J14" s="55">
        <v>3503068</v>
      </c>
      <c r="K14" s="49">
        <v>10591355</v>
      </c>
      <c r="L14" s="49">
        <v>0</v>
      </c>
      <c r="M14" s="49">
        <v>0</v>
      </c>
      <c r="N14" s="49">
        <v>37886382</v>
      </c>
      <c r="O14" s="54">
        <v>48477737</v>
      </c>
      <c r="P14" s="51">
        <v>0</v>
      </c>
      <c r="Q14" s="51">
        <v>0</v>
      </c>
      <c r="R14" s="55">
        <v>48477737</v>
      </c>
      <c r="S14" s="49">
        <v>0</v>
      </c>
      <c r="T14" s="49">
        <v>0</v>
      </c>
      <c r="U14" s="49">
        <v>0</v>
      </c>
      <c r="V14" s="49">
        <v>0</v>
      </c>
      <c r="W14" s="54">
        <v>0</v>
      </c>
      <c r="X14" s="51">
        <v>13513085</v>
      </c>
      <c r="Y14" s="51">
        <v>0</v>
      </c>
      <c r="Z14" s="55">
        <v>13513085</v>
      </c>
      <c r="AA14" s="49">
        <v>1198406</v>
      </c>
      <c r="AB14" s="49">
        <v>0</v>
      </c>
      <c r="AC14" s="49">
        <v>0</v>
      </c>
      <c r="AD14" s="49">
        <v>0</v>
      </c>
      <c r="AE14" s="54">
        <v>1198406</v>
      </c>
      <c r="AF14" s="51">
        <v>0</v>
      </c>
      <c r="AG14" s="51">
        <v>0</v>
      </c>
      <c r="AH14" s="55">
        <v>1198406</v>
      </c>
      <c r="AI14" s="49">
        <v>0</v>
      </c>
      <c r="AJ14" s="49">
        <v>0</v>
      </c>
      <c r="AK14" s="49">
        <v>0</v>
      </c>
      <c r="AL14" s="49">
        <v>0</v>
      </c>
      <c r="AM14" s="54">
        <v>0</v>
      </c>
      <c r="AN14" s="51">
        <v>0</v>
      </c>
      <c r="AO14" s="51">
        <v>0</v>
      </c>
      <c r="AP14" s="55">
        <v>0</v>
      </c>
      <c r="AQ14" s="49">
        <v>0</v>
      </c>
      <c r="AR14" s="49">
        <v>0</v>
      </c>
      <c r="AS14" s="49">
        <v>0</v>
      </c>
      <c r="AT14" s="49">
        <v>0</v>
      </c>
      <c r="AU14" s="54">
        <v>0</v>
      </c>
      <c r="AV14" s="51">
        <v>0</v>
      </c>
      <c r="AW14" s="51">
        <v>0</v>
      </c>
      <c r="AX14" s="55">
        <v>0</v>
      </c>
      <c r="AY14" s="49">
        <v>0</v>
      </c>
      <c r="AZ14" s="49">
        <v>0</v>
      </c>
      <c r="BA14" s="49">
        <v>0</v>
      </c>
      <c r="BB14" s="49">
        <v>0</v>
      </c>
      <c r="BC14" s="54">
        <v>0</v>
      </c>
      <c r="BD14" s="51">
        <v>0</v>
      </c>
      <c r="BE14" s="51">
        <v>0</v>
      </c>
      <c r="BF14" s="55">
        <v>0</v>
      </c>
      <c r="BG14" s="49">
        <v>0</v>
      </c>
      <c r="BH14" s="49">
        <v>0</v>
      </c>
      <c r="BI14" s="49">
        <v>0</v>
      </c>
      <c r="BJ14" s="49">
        <v>55275243</v>
      </c>
      <c r="BK14" s="54">
        <v>55275243</v>
      </c>
      <c r="BL14" s="51">
        <v>0</v>
      </c>
      <c r="BM14" s="51">
        <v>0</v>
      </c>
      <c r="BN14" s="55">
        <v>55275243</v>
      </c>
      <c r="BO14" s="49">
        <v>0</v>
      </c>
      <c r="BP14" s="49">
        <v>0</v>
      </c>
      <c r="BQ14" s="49">
        <v>0</v>
      </c>
      <c r="BR14" s="49">
        <v>0</v>
      </c>
      <c r="BS14" s="54">
        <v>0</v>
      </c>
      <c r="BT14" s="51">
        <v>0</v>
      </c>
      <c r="BU14" s="51">
        <v>0</v>
      </c>
      <c r="BV14" s="55">
        <v>0</v>
      </c>
      <c r="BW14" s="49">
        <v>0</v>
      </c>
      <c r="BX14" s="49">
        <v>0</v>
      </c>
      <c r="BY14" s="49">
        <v>0</v>
      </c>
      <c r="BZ14" s="49">
        <v>250000</v>
      </c>
      <c r="CA14" s="54">
        <v>250000</v>
      </c>
      <c r="CB14" s="51">
        <v>0</v>
      </c>
      <c r="CC14" s="51">
        <v>0</v>
      </c>
      <c r="CD14" s="55">
        <v>250000</v>
      </c>
      <c r="CE14" s="49">
        <v>0</v>
      </c>
      <c r="CF14" s="49">
        <v>0</v>
      </c>
      <c r="CG14" s="49">
        <v>0</v>
      </c>
      <c r="CH14" s="49">
        <v>0</v>
      </c>
      <c r="CI14" s="54">
        <v>0</v>
      </c>
      <c r="CJ14" s="51">
        <v>0</v>
      </c>
      <c r="CK14" s="51">
        <v>0</v>
      </c>
      <c r="CL14" s="55">
        <v>0</v>
      </c>
      <c r="CM14" s="49">
        <v>125000</v>
      </c>
      <c r="CN14" s="49">
        <v>0</v>
      </c>
      <c r="CO14" s="49">
        <v>0</v>
      </c>
      <c r="CP14" s="49">
        <v>0</v>
      </c>
      <c r="CQ14" s="54">
        <v>125000</v>
      </c>
      <c r="CR14" s="51">
        <v>0</v>
      </c>
      <c r="CS14" s="51">
        <v>0</v>
      </c>
      <c r="CT14" s="55">
        <v>125000</v>
      </c>
      <c r="CU14" s="49">
        <v>0</v>
      </c>
      <c r="CV14" s="49">
        <v>0</v>
      </c>
      <c r="CW14" s="49">
        <v>0</v>
      </c>
      <c r="CX14" s="49">
        <v>0</v>
      </c>
      <c r="CY14" s="54">
        <v>0</v>
      </c>
      <c r="CZ14" s="51">
        <v>0</v>
      </c>
      <c r="DA14" s="51">
        <v>0</v>
      </c>
      <c r="DB14" s="55">
        <v>0</v>
      </c>
      <c r="DC14" s="49">
        <v>0</v>
      </c>
      <c r="DD14" s="49">
        <v>0</v>
      </c>
      <c r="DE14" s="49">
        <v>0</v>
      </c>
      <c r="DF14" s="49">
        <v>0</v>
      </c>
      <c r="DG14" s="54">
        <v>0</v>
      </c>
      <c r="DH14" s="51">
        <v>0</v>
      </c>
      <c r="DI14" s="51">
        <v>0</v>
      </c>
      <c r="DJ14" s="55">
        <v>0</v>
      </c>
      <c r="DK14" s="49">
        <v>448383</v>
      </c>
      <c r="DL14" s="49">
        <v>0</v>
      </c>
      <c r="DM14" s="49">
        <v>0</v>
      </c>
      <c r="DN14" s="49">
        <v>1205271</v>
      </c>
      <c r="DO14" s="54">
        <v>1653654</v>
      </c>
      <c r="DP14" s="51">
        <v>451977</v>
      </c>
      <c r="DQ14" s="51">
        <v>0</v>
      </c>
      <c r="DR14" s="55">
        <v>2105631</v>
      </c>
      <c r="DS14" s="49">
        <v>0</v>
      </c>
      <c r="DT14" s="49">
        <v>0</v>
      </c>
      <c r="DU14" s="49">
        <v>0</v>
      </c>
      <c r="DV14" s="49">
        <v>487043</v>
      </c>
      <c r="DW14" s="54">
        <v>487043</v>
      </c>
      <c r="DX14" s="51">
        <v>0</v>
      </c>
      <c r="DY14" s="51">
        <v>0</v>
      </c>
      <c r="DZ14" s="55">
        <v>487043</v>
      </c>
      <c r="EA14" s="49">
        <v>0</v>
      </c>
      <c r="EB14" s="49">
        <v>0</v>
      </c>
      <c r="EC14" s="49">
        <v>0</v>
      </c>
      <c r="ED14" s="49">
        <v>0</v>
      </c>
      <c r="EE14" s="54">
        <v>0</v>
      </c>
      <c r="EF14" s="51">
        <v>0</v>
      </c>
      <c r="EG14" s="51">
        <v>0</v>
      </c>
      <c r="EH14" s="55">
        <v>0</v>
      </c>
      <c r="EI14" s="13"/>
    </row>
    <row r="15" spans="1:139" s="1" customFormat="1" x14ac:dyDescent="0.2">
      <c r="A15" s="14">
        <v>9</v>
      </c>
      <c r="B15" s="205" t="s">
        <v>96</v>
      </c>
      <c r="C15" s="49">
        <v>14698930</v>
      </c>
      <c r="D15" s="49">
        <v>0</v>
      </c>
      <c r="E15" s="49">
        <v>0</v>
      </c>
      <c r="F15" s="49">
        <v>0</v>
      </c>
      <c r="G15" s="54">
        <v>14698930</v>
      </c>
      <c r="H15" s="51">
        <v>0</v>
      </c>
      <c r="I15" s="51">
        <v>0</v>
      </c>
      <c r="J15" s="55">
        <v>14698930</v>
      </c>
      <c r="K15" s="49">
        <v>93952697</v>
      </c>
      <c r="L15" s="49">
        <v>0</v>
      </c>
      <c r="M15" s="49">
        <v>0</v>
      </c>
      <c r="N15" s="49">
        <v>0</v>
      </c>
      <c r="O15" s="54">
        <v>93952697</v>
      </c>
      <c r="P15" s="51">
        <v>0</v>
      </c>
      <c r="Q15" s="51">
        <v>22651929</v>
      </c>
      <c r="R15" s="55">
        <v>116604626</v>
      </c>
      <c r="S15" s="49">
        <v>0</v>
      </c>
      <c r="T15" s="49">
        <v>0</v>
      </c>
      <c r="U15" s="49">
        <v>0</v>
      </c>
      <c r="V15" s="49">
        <v>0</v>
      </c>
      <c r="W15" s="54">
        <v>0</v>
      </c>
      <c r="X15" s="51">
        <v>9447022</v>
      </c>
      <c r="Y15" s="51">
        <v>0</v>
      </c>
      <c r="Z15" s="55">
        <v>9447022</v>
      </c>
      <c r="AA15" s="49">
        <v>2617478</v>
      </c>
      <c r="AB15" s="49">
        <v>0</v>
      </c>
      <c r="AC15" s="49">
        <v>0</v>
      </c>
      <c r="AD15" s="49">
        <v>0</v>
      </c>
      <c r="AE15" s="54">
        <v>2617478</v>
      </c>
      <c r="AF15" s="51">
        <v>0</v>
      </c>
      <c r="AG15" s="51">
        <v>0</v>
      </c>
      <c r="AH15" s="55">
        <v>2617478</v>
      </c>
      <c r="AI15" s="49">
        <v>0</v>
      </c>
      <c r="AJ15" s="49">
        <v>0</v>
      </c>
      <c r="AK15" s="49">
        <v>0</v>
      </c>
      <c r="AL15" s="49">
        <v>0</v>
      </c>
      <c r="AM15" s="54">
        <v>0</v>
      </c>
      <c r="AN15" s="51">
        <v>0</v>
      </c>
      <c r="AO15" s="51">
        <v>0</v>
      </c>
      <c r="AP15" s="55">
        <v>0</v>
      </c>
      <c r="AQ15" s="49">
        <v>0</v>
      </c>
      <c r="AR15" s="49">
        <v>0</v>
      </c>
      <c r="AS15" s="49">
        <v>0</v>
      </c>
      <c r="AT15" s="49">
        <v>0</v>
      </c>
      <c r="AU15" s="54">
        <v>0</v>
      </c>
      <c r="AV15" s="51">
        <v>0</v>
      </c>
      <c r="AW15" s="51">
        <v>0</v>
      </c>
      <c r="AX15" s="55">
        <v>0</v>
      </c>
      <c r="AY15" s="49">
        <v>0</v>
      </c>
      <c r="AZ15" s="49">
        <v>0</v>
      </c>
      <c r="BA15" s="49">
        <v>0</v>
      </c>
      <c r="BB15" s="49">
        <v>0</v>
      </c>
      <c r="BC15" s="54">
        <v>0</v>
      </c>
      <c r="BD15" s="51">
        <v>0</v>
      </c>
      <c r="BE15" s="51">
        <v>0</v>
      </c>
      <c r="BF15" s="55">
        <v>0</v>
      </c>
      <c r="BG15" s="49">
        <v>98000000</v>
      </c>
      <c r="BH15" s="49">
        <v>0</v>
      </c>
      <c r="BI15" s="49">
        <v>0</v>
      </c>
      <c r="BJ15" s="49">
        <v>0</v>
      </c>
      <c r="BK15" s="54">
        <v>98000000</v>
      </c>
      <c r="BL15" s="51">
        <v>0</v>
      </c>
      <c r="BM15" s="51">
        <v>0</v>
      </c>
      <c r="BN15" s="55">
        <v>98000000</v>
      </c>
      <c r="BO15" s="49">
        <v>0</v>
      </c>
      <c r="BP15" s="49">
        <v>0</v>
      </c>
      <c r="BQ15" s="49">
        <v>0</v>
      </c>
      <c r="BR15" s="49">
        <v>0</v>
      </c>
      <c r="BS15" s="54">
        <v>0</v>
      </c>
      <c r="BT15" s="51">
        <v>0</v>
      </c>
      <c r="BU15" s="51">
        <v>0</v>
      </c>
      <c r="BV15" s="55">
        <v>0</v>
      </c>
      <c r="BW15" s="49">
        <v>0</v>
      </c>
      <c r="BX15" s="49">
        <v>0</v>
      </c>
      <c r="BY15" s="49">
        <v>0</v>
      </c>
      <c r="BZ15" s="49">
        <v>0</v>
      </c>
      <c r="CA15" s="54">
        <v>0</v>
      </c>
      <c r="CB15" s="51">
        <v>0</v>
      </c>
      <c r="CC15" s="51">
        <v>0</v>
      </c>
      <c r="CD15" s="55">
        <v>0</v>
      </c>
      <c r="CE15" s="49">
        <v>0</v>
      </c>
      <c r="CF15" s="49">
        <v>0</v>
      </c>
      <c r="CG15" s="49">
        <v>0</v>
      </c>
      <c r="CH15" s="49">
        <v>0</v>
      </c>
      <c r="CI15" s="54">
        <v>0</v>
      </c>
      <c r="CJ15" s="51">
        <v>0</v>
      </c>
      <c r="CK15" s="51">
        <v>0</v>
      </c>
      <c r="CL15" s="55">
        <v>0</v>
      </c>
      <c r="CM15" s="49">
        <v>20000</v>
      </c>
      <c r="CN15" s="49">
        <v>0</v>
      </c>
      <c r="CO15" s="49">
        <v>0</v>
      </c>
      <c r="CP15" s="49">
        <v>0</v>
      </c>
      <c r="CQ15" s="54">
        <v>20000</v>
      </c>
      <c r="CR15" s="51">
        <v>0</v>
      </c>
      <c r="CS15" s="51">
        <v>0</v>
      </c>
      <c r="CT15" s="55">
        <v>20000</v>
      </c>
      <c r="CU15" s="49">
        <v>0</v>
      </c>
      <c r="CV15" s="49">
        <v>0</v>
      </c>
      <c r="CW15" s="49">
        <v>0</v>
      </c>
      <c r="CX15" s="49">
        <v>0</v>
      </c>
      <c r="CY15" s="54">
        <v>0</v>
      </c>
      <c r="CZ15" s="51">
        <v>0</v>
      </c>
      <c r="DA15" s="51">
        <v>0</v>
      </c>
      <c r="DB15" s="55">
        <v>0</v>
      </c>
      <c r="DC15" s="49">
        <v>41266</v>
      </c>
      <c r="DD15" s="49">
        <v>0</v>
      </c>
      <c r="DE15" s="49">
        <v>0</v>
      </c>
      <c r="DF15" s="49">
        <v>0</v>
      </c>
      <c r="DG15" s="54">
        <v>41266</v>
      </c>
      <c r="DH15" s="51">
        <v>3420</v>
      </c>
      <c r="DI15" s="51">
        <v>8218</v>
      </c>
      <c r="DJ15" s="55">
        <v>52904</v>
      </c>
      <c r="DK15" s="49">
        <v>3174734</v>
      </c>
      <c r="DL15" s="49">
        <v>0</v>
      </c>
      <c r="DM15" s="49">
        <v>0</v>
      </c>
      <c r="DN15" s="49">
        <v>0</v>
      </c>
      <c r="DO15" s="54">
        <v>3174734</v>
      </c>
      <c r="DP15" s="51">
        <v>274964</v>
      </c>
      <c r="DQ15" s="51">
        <v>662113</v>
      </c>
      <c r="DR15" s="55">
        <v>4111811</v>
      </c>
      <c r="DS15" s="49">
        <v>350000</v>
      </c>
      <c r="DT15" s="49">
        <v>0</v>
      </c>
      <c r="DU15" s="49">
        <v>0</v>
      </c>
      <c r="DV15" s="49">
        <v>0</v>
      </c>
      <c r="DW15" s="54">
        <v>350000</v>
      </c>
      <c r="DX15" s="51">
        <v>0</v>
      </c>
      <c r="DY15" s="51">
        <v>0</v>
      </c>
      <c r="DZ15" s="55">
        <v>350000</v>
      </c>
      <c r="EA15" s="49">
        <v>3000</v>
      </c>
      <c r="EB15" s="49">
        <v>0</v>
      </c>
      <c r="EC15" s="49">
        <v>0</v>
      </c>
      <c r="ED15" s="49">
        <v>0</v>
      </c>
      <c r="EE15" s="54">
        <v>3000</v>
      </c>
      <c r="EF15" s="51">
        <v>0</v>
      </c>
      <c r="EG15" s="51">
        <v>0</v>
      </c>
      <c r="EH15" s="55">
        <v>3000</v>
      </c>
      <c r="EI15" s="13"/>
    </row>
    <row r="16" spans="1:139" s="1" customFormat="1" x14ac:dyDescent="0.2">
      <c r="A16" s="15">
        <v>10</v>
      </c>
      <c r="B16" s="206" t="s">
        <v>107</v>
      </c>
      <c r="C16" s="49">
        <v>13395000</v>
      </c>
      <c r="D16" s="49">
        <v>0</v>
      </c>
      <c r="E16" s="49">
        <v>0</v>
      </c>
      <c r="F16" s="49">
        <v>0</v>
      </c>
      <c r="G16" s="56">
        <v>13395000</v>
      </c>
      <c r="H16" s="51">
        <v>0</v>
      </c>
      <c r="I16" s="51">
        <v>0</v>
      </c>
      <c r="J16" s="57">
        <v>13395000</v>
      </c>
      <c r="K16" s="49">
        <v>31609000</v>
      </c>
      <c r="L16" s="49">
        <v>0</v>
      </c>
      <c r="M16" s="49">
        <v>0</v>
      </c>
      <c r="N16" s="49">
        <v>0</v>
      </c>
      <c r="O16" s="56">
        <v>31609000</v>
      </c>
      <c r="P16" s="51">
        <v>0</v>
      </c>
      <c r="Q16" s="51">
        <v>331600</v>
      </c>
      <c r="R16" s="57">
        <v>31940600</v>
      </c>
      <c r="S16" s="49">
        <v>0</v>
      </c>
      <c r="T16" s="49">
        <v>0</v>
      </c>
      <c r="U16" s="49">
        <v>0</v>
      </c>
      <c r="V16" s="49">
        <v>0</v>
      </c>
      <c r="W16" s="56">
        <v>0</v>
      </c>
      <c r="X16" s="51">
        <v>23741093</v>
      </c>
      <c r="Y16" s="51">
        <v>0</v>
      </c>
      <c r="Z16" s="57">
        <v>23741093</v>
      </c>
      <c r="AA16" s="49">
        <v>2400000</v>
      </c>
      <c r="AB16" s="49">
        <v>0</v>
      </c>
      <c r="AC16" s="49">
        <v>0</v>
      </c>
      <c r="AD16" s="49">
        <v>0</v>
      </c>
      <c r="AE16" s="56">
        <v>2400000</v>
      </c>
      <c r="AF16" s="51">
        <v>0</v>
      </c>
      <c r="AG16" s="51">
        <v>0</v>
      </c>
      <c r="AH16" s="57">
        <v>2400000</v>
      </c>
      <c r="AI16" s="49">
        <v>0</v>
      </c>
      <c r="AJ16" s="49">
        <v>0</v>
      </c>
      <c r="AK16" s="49">
        <v>0</v>
      </c>
      <c r="AL16" s="49">
        <v>0</v>
      </c>
      <c r="AM16" s="56">
        <v>0</v>
      </c>
      <c r="AN16" s="51">
        <v>0</v>
      </c>
      <c r="AO16" s="51">
        <v>0</v>
      </c>
      <c r="AP16" s="57">
        <v>0</v>
      </c>
      <c r="AQ16" s="49">
        <v>20000</v>
      </c>
      <c r="AR16" s="49">
        <v>0</v>
      </c>
      <c r="AS16" s="49">
        <v>0</v>
      </c>
      <c r="AT16" s="49">
        <v>0</v>
      </c>
      <c r="AU16" s="56">
        <v>20000</v>
      </c>
      <c r="AV16" s="51">
        <v>36223</v>
      </c>
      <c r="AW16" s="51">
        <v>0</v>
      </c>
      <c r="AX16" s="57">
        <v>56223</v>
      </c>
      <c r="AY16" s="49">
        <v>0</v>
      </c>
      <c r="AZ16" s="49">
        <v>0</v>
      </c>
      <c r="BA16" s="49">
        <v>0</v>
      </c>
      <c r="BB16" s="49">
        <v>0</v>
      </c>
      <c r="BC16" s="56">
        <v>0</v>
      </c>
      <c r="BD16" s="51">
        <v>0</v>
      </c>
      <c r="BE16" s="51">
        <v>0</v>
      </c>
      <c r="BF16" s="57">
        <v>0</v>
      </c>
      <c r="BG16" s="49">
        <v>178432922</v>
      </c>
      <c r="BH16" s="49">
        <v>0</v>
      </c>
      <c r="BI16" s="49">
        <v>0</v>
      </c>
      <c r="BJ16" s="49">
        <v>0</v>
      </c>
      <c r="BK16" s="56">
        <v>178432922</v>
      </c>
      <c r="BL16" s="51">
        <v>0</v>
      </c>
      <c r="BM16" s="51">
        <v>0</v>
      </c>
      <c r="BN16" s="57">
        <v>178432922</v>
      </c>
      <c r="BO16" s="49">
        <v>0</v>
      </c>
      <c r="BP16" s="49">
        <v>0</v>
      </c>
      <c r="BQ16" s="49">
        <v>0</v>
      </c>
      <c r="BR16" s="49">
        <v>0</v>
      </c>
      <c r="BS16" s="56">
        <v>0</v>
      </c>
      <c r="BT16" s="51">
        <v>0</v>
      </c>
      <c r="BU16" s="51">
        <v>0</v>
      </c>
      <c r="BV16" s="57">
        <v>0</v>
      </c>
      <c r="BW16" s="49">
        <v>0</v>
      </c>
      <c r="BX16" s="49">
        <v>0</v>
      </c>
      <c r="BY16" s="49">
        <v>0</v>
      </c>
      <c r="BZ16" s="49">
        <v>0</v>
      </c>
      <c r="CA16" s="56">
        <v>0</v>
      </c>
      <c r="CB16" s="51">
        <v>0</v>
      </c>
      <c r="CC16" s="51">
        <v>0</v>
      </c>
      <c r="CD16" s="57">
        <v>0</v>
      </c>
      <c r="CE16" s="49">
        <v>0</v>
      </c>
      <c r="CF16" s="49">
        <v>0</v>
      </c>
      <c r="CG16" s="49">
        <v>0</v>
      </c>
      <c r="CH16" s="49">
        <v>0</v>
      </c>
      <c r="CI16" s="56">
        <v>0</v>
      </c>
      <c r="CJ16" s="51">
        <v>0</v>
      </c>
      <c r="CK16" s="51">
        <v>0</v>
      </c>
      <c r="CL16" s="57">
        <v>0</v>
      </c>
      <c r="CM16" s="49">
        <v>80000</v>
      </c>
      <c r="CN16" s="49">
        <v>0</v>
      </c>
      <c r="CO16" s="49">
        <v>0</v>
      </c>
      <c r="CP16" s="49">
        <v>0</v>
      </c>
      <c r="CQ16" s="56">
        <v>80000</v>
      </c>
      <c r="CR16" s="51">
        <v>0</v>
      </c>
      <c r="CS16" s="51">
        <v>0</v>
      </c>
      <c r="CT16" s="57">
        <v>80000</v>
      </c>
      <c r="CU16" s="49">
        <v>0</v>
      </c>
      <c r="CV16" s="49">
        <v>0</v>
      </c>
      <c r="CW16" s="49">
        <v>0</v>
      </c>
      <c r="CX16" s="49">
        <v>0</v>
      </c>
      <c r="CY16" s="56">
        <v>0</v>
      </c>
      <c r="CZ16" s="51">
        <v>0</v>
      </c>
      <c r="DA16" s="51">
        <v>0</v>
      </c>
      <c r="DB16" s="57">
        <v>0</v>
      </c>
      <c r="DC16" s="49">
        <v>0</v>
      </c>
      <c r="DD16" s="49">
        <v>0</v>
      </c>
      <c r="DE16" s="49">
        <v>0</v>
      </c>
      <c r="DF16" s="49">
        <v>0</v>
      </c>
      <c r="DG16" s="56">
        <v>0</v>
      </c>
      <c r="DH16" s="51">
        <v>0</v>
      </c>
      <c r="DI16" s="51">
        <v>0</v>
      </c>
      <c r="DJ16" s="57">
        <v>0</v>
      </c>
      <c r="DK16" s="49">
        <v>1300000</v>
      </c>
      <c r="DL16" s="49">
        <v>0</v>
      </c>
      <c r="DM16" s="49">
        <v>0</v>
      </c>
      <c r="DN16" s="49">
        <v>0</v>
      </c>
      <c r="DO16" s="56">
        <v>1300000</v>
      </c>
      <c r="DP16" s="51">
        <v>759600</v>
      </c>
      <c r="DQ16" s="51">
        <v>7650</v>
      </c>
      <c r="DR16" s="57">
        <v>2067250</v>
      </c>
      <c r="DS16" s="49">
        <v>0</v>
      </c>
      <c r="DT16" s="49">
        <v>0</v>
      </c>
      <c r="DU16" s="49">
        <v>0</v>
      </c>
      <c r="DV16" s="49">
        <v>0</v>
      </c>
      <c r="DW16" s="56">
        <v>0</v>
      </c>
      <c r="DX16" s="51">
        <v>0</v>
      </c>
      <c r="DY16" s="51">
        <v>0</v>
      </c>
      <c r="DZ16" s="57">
        <v>0</v>
      </c>
      <c r="EA16" s="49">
        <v>5000</v>
      </c>
      <c r="EB16" s="49">
        <v>0</v>
      </c>
      <c r="EC16" s="49">
        <v>0</v>
      </c>
      <c r="ED16" s="49">
        <v>0</v>
      </c>
      <c r="EE16" s="56">
        <v>5000</v>
      </c>
      <c r="EF16" s="51">
        <v>0</v>
      </c>
      <c r="EG16" s="51">
        <v>0</v>
      </c>
      <c r="EH16" s="57">
        <v>5000</v>
      </c>
      <c r="EI16" s="13"/>
    </row>
    <row r="17" spans="1:139" s="1" customFormat="1" x14ac:dyDescent="0.2">
      <c r="A17" s="12">
        <v>11</v>
      </c>
      <c r="B17" s="204" t="s">
        <v>108</v>
      </c>
      <c r="C17" s="49">
        <v>350000</v>
      </c>
      <c r="D17" s="49">
        <v>0</v>
      </c>
      <c r="E17" s="49">
        <v>0</v>
      </c>
      <c r="F17" s="49">
        <v>0</v>
      </c>
      <c r="G17" s="50">
        <v>350000</v>
      </c>
      <c r="H17" s="51">
        <v>0</v>
      </c>
      <c r="I17" s="51">
        <v>0</v>
      </c>
      <c r="J17" s="52">
        <v>350000</v>
      </c>
      <c r="K17" s="49">
        <v>1500000</v>
      </c>
      <c r="L17" s="49">
        <v>0</v>
      </c>
      <c r="M17" s="49">
        <v>0</v>
      </c>
      <c r="N17" s="49">
        <v>630000</v>
      </c>
      <c r="O17" s="50">
        <v>2130000</v>
      </c>
      <c r="P17" s="51">
        <v>0</v>
      </c>
      <c r="Q17" s="51">
        <v>0</v>
      </c>
      <c r="R17" s="52">
        <v>2130000</v>
      </c>
      <c r="S17" s="49">
        <v>0</v>
      </c>
      <c r="T17" s="49">
        <v>0</v>
      </c>
      <c r="U17" s="49">
        <v>0</v>
      </c>
      <c r="V17" s="49">
        <v>0</v>
      </c>
      <c r="W17" s="50">
        <v>0</v>
      </c>
      <c r="X17" s="51">
        <v>1000000</v>
      </c>
      <c r="Y17" s="51">
        <v>0</v>
      </c>
      <c r="Z17" s="52">
        <v>1000000</v>
      </c>
      <c r="AA17" s="49">
        <v>90000</v>
      </c>
      <c r="AB17" s="49">
        <v>0</v>
      </c>
      <c r="AC17" s="49">
        <v>0</v>
      </c>
      <c r="AD17" s="49">
        <v>0</v>
      </c>
      <c r="AE17" s="50">
        <v>90000</v>
      </c>
      <c r="AF17" s="51">
        <v>0</v>
      </c>
      <c r="AG17" s="51">
        <v>0</v>
      </c>
      <c r="AH17" s="52">
        <v>90000</v>
      </c>
      <c r="AI17" s="49">
        <v>0</v>
      </c>
      <c r="AJ17" s="49">
        <v>0</v>
      </c>
      <c r="AK17" s="49">
        <v>0</v>
      </c>
      <c r="AL17" s="49">
        <v>0</v>
      </c>
      <c r="AM17" s="50">
        <v>0</v>
      </c>
      <c r="AN17" s="51">
        <v>0</v>
      </c>
      <c r="AO17" s="51">
        <v>0</v>
      </c>
      <c r="AP17" s="52">
        <v>0</v>
      </c>
      <c r="AQ17" s="49">
        <v>0</v>
      </c>
      <c r="AR17" s="49">
        <v>0</v>
      </c>
      <c r="AS17" s="49">
        <v>0</v>
      </c>
      <c r="AT17" s="49">
        <v>0</v>
      </c>
      <c r="AU17" s="50">
        <v>0</v>
      </c>
      <c r="AV17" s="51">
        <v>0</v>
      </c>
      <c r="AW17" s="51">
        <v>0</v>
      </c>
      <c r="AX17" s="52">
        <v>0</v>
      </c>
      <c r="AY17" s="49">
        <v>0</v>
      </c>
      <c r="AZ17" s="49">
        <v>0</v>
      </c>
      <c r="BA17" s="49">
        <v>0</v>
      </c>
      <c r="BB17" s="49">
        <v>0</v>
      </c>
      <c r="BC17" s="50">
        <v>0</v>
      </c>
      <c r="BD17" s="51">
        <v>0</v>
      </c>
      <c r="BE17" s="51">
        <v>0</v>
      </c>
      <c r="BF17" s="52">
        <v>0</v>
      </c>
      <c r="BG17" s="49">
        <v>0</v>
      </c>
      <c r="BH17" s="49">
        <v>0</v>
      </c>
      <c r="BI17" s="49">
        <v>0</v>
      </c>
      <c r="BJ17" s="49">
        <v>2800000</v>
      </c>
      <c r="BK17" s="50">
        <v>2800000</v>
      </c>
      <c r="BL17" s="51">
        <v>0</v>
      </c>
      <c r="BM17" s="51">
        <v>0</v>
      </c>
      <c r="BN17" s="52">
        <v>2800000</v>
      </c>
      <c r="BO17" s="49">
        <v>0</v>
      </c>
      <c r="BP17" s="49">
        <v>0</v>
      </c>
      <c r="BQ17" s="49">
        <v>0</v>
      </c>
      <c r="BR17" s="49">
        <v>0</v>
      </c>
      <c r="BS17" s="50">
        <v>0</v>
      </c>
      <c r="BT17" s="51">
        <v>0</v>
      </c>
      <c r="BU17" s="51">
        <v>0</v>
      </c>
      <c r="BV17" s="52">
        <v>0</v>
      </c>
      <c r="BW17" s="49">
        <v>0</v>
      </c>
      <c r="BX17" s="49">
        <v>0</v>
      </c>
      <c r="BY17" s="49">
        <v>0</v>
      </c>
      <c r="BZ17" s="49">
        <v>0</v>
      </c>
      <c r="CA17" s="50">
        <v>0</v>
      </c>
      <c r="CB17" s="51">
        <v>0</v>
      </c>
      <c r="CC17" s="51">
        <v>0</v>
      </c>
      <c r="CD17" s="52">
        <v>0</v>
      </c>
      <c r="CE17" s="49">
        <v>0</v>
      </c>
      <c r="CF17" s="49">
        <v>0</v>
      </c>
      <c r="CG17" s="49">
        <v>0</v>
      </c>
      <c r="CH17" s="49">
        <v>0</v>
      </c>
      <c r="CI17" s="50">
        <v>0</v>
      </c>
      <c r="CJ17" s="51">
        <v>0</v>
      </c>
      <c r="CK17" s="51">
        <v>0</v>
      </c>
      <c r="CL17" s="52">
        <v>0</v>
      </c>
      <c r="CM17" s="49">
        <v>9420</v>
      </c>
      <c r="CN17" s="49">
        <v>0</v>
      </c>
      <c r="CO17" s="49">
        <v>0</v>
      </c>
      <c r="CP17" s="49">
        <v>0</v>
      </c>
      <c r="CQ17" s="50">
        <v>9420</v>
      </c>
      <c r="CR17" s="51">
        <v>0</v>
      </c>
      <c r="CS17" s="51">
        <v>0</v>
      </c>
      <c r="CT17" s="52">
        <v>9420</v>
      </c>
      <c r="CU17" s="49">
        <v>0</v>
      </c>
      <c r="CV17" s="49">
        <v>0</v>
      </c>
      <c r="CW17" s="49">
        <v>0</v>
      </c>
      <c r="CX17" s="49">
        <v>0</v>
      </c>
      <c r="CY17" s="50">
        <v>0</v>
      </c>
      <c r="CZ17" s="51">
        <v>0</v>
      </c>
      <c r="DA17" s="51">
        <v>0</v>
      </c>
      <c r="DB17" s="52">
        <v>0</v>
      </c>
      <c r="DC17" s="49">
        <v>0</v>
      </c>
      <c r="DD17" s="49">
        <v>0</v>
      </c>
      <c r="DE17" s="49">
        <v>0</v>
      </c>
      <c r="DF17" s="49">
        <v>0</v>
      </c>
      <c r="DG17" s="50">
        <v>0</v>
      </c>
      <c r="DH17" s="51">
        <v>0</v>
      </c>
      <c r="DI17" s="51">
        <v>0</v>
      </c>
      <c r="DJ17" s="52">
        <v>0</v>
      </c>
      <c r="DK17" s="49">
        <v>66000</v>
      </c>
      <c r="DL17" s="49">
        <v>0</v>
      </c>
      <c r="DM17" s="49">
        <v>0</v>
      </c>
      <c r="DN17" s="49">
        <v>23000</v>
      </c>
      <c r="DO17" s="50">
        <v>89000</v>
      </c>
      <c r="DP17" s="51">
        <v>36000</v>
      </c>
      <c r="DQ17" s="51">
        <v>0</v>
      </c>
      <c r="DR17" s="52">
        <v>125000</v>
      </c>
      <c r="DS17" s="49">
        <v>0</v>
      </c>
      <c r="DT17" s="49">
        <v>0</v>
      </c>
      <c r="DU17" s="49">
        <v>0</v>
      </c>
      <c r="DV17" s="49">
        <v>45000</v>
      </c>
      <c r="DW17" s="50">
        <v>45000</v>
      </c>
      <c r="DX17" s="51">
        <v>0</v>
      </c>
      <c r="DY17" s="51">
        <v>0</v>
      </c>
      <c r="DZ17" s="52">
        <v>45000</v>
      </c>
      <c r="EA17" s="49">
        <v>0</v>
      </c>
      <c r="EB17" s="49">
        <v>0</v>
      </c>
      <c r="EC17" s="49">
        <v>0</v>
      </c>
      <c r="ED17" s="49">
        <v>0</v>
      </c>
      <c r="EE17" s="50">
        <v>0</v>
      </c>
      <c r="EF17" s="51">
        <v>0</v>
      </c>
      <c r="EG17" s="51">
        <v>0</v>
      </c>
      <c r="EH17" s="52">
        <v>0</v>
      </c>
      <c r="EI17" s="13"/>
    </row>
    <row r="18" spans="1:139" s="1" customFormat="1" x14ac:dyDescent="0.2">
      <c r="A18" s="14">
        <v>12</v>
      </c>
      <c r="B18" s="205" t="s">
        <v>109</v>
      </c>
      <c r="C18" s="49">
        <v>2104000</v>
      </c>
      <c r="D18" s="49">
        <v>0</v>
      </c>
      <c r="E18" s="49">
        <v>0</v>
      </c>
      <c r="F18" s="49">
        <v>0</v>
      </c>
      <c r="G18" s="54">
        <v>2104000</v>
      </c>
      <c r="H18" s="51">
        <v>0</v>
      </c>
      <c r="I18" s="51">
        <v>0</v>
      </c>
      <c r="J18" s="55">
        <v>2104000</v>
      </c>
      <c r="K18" s="49">
        <v>12800000</v>
      </c>
      <c r="L18" s="49">
        <v>0</v>
      </c>
      <c r="M18" s="49">
        <v>0</v>
      </c>
      <c r="N18" s="49">
        <v>0</v>
      </c>
      <c r="O18" s="54">
        <v>12800000</v>
      </c>
      <c r="P18" s="51">
        <v>0</v>
      </c>
      <c r="Q18" s="51">
        <v>0</v>
      </c>
      <c r="R18" s="55">
        <v>12800000</v>
      </c>
      <c r="S18" s="49">
        <v>0</v>
      </c>
      <c r="T18" s="49">
        <v>0</v>
      </c>
      <c r="U18" s="49">
        <v>0</v>
      </c>
      <c r="V18" s="49">
        <v>0</v>
      </c>
      <c r="W18" s="54">
        <v>0</v>
      </c>
      <c r="X18" s="51">
        <v>1272000</v>
      </c>
      <c r="Y18" s="51">
        <v>0</v>
      </c>
      <c r="Z18" s="55">
        <v>1272000</v>
      </c>
      <c r="AA18" s="49">
        <v>583000</v>
      </c>
      <c r="AB18" s="49">
        <v>0</v>
      </c>
      <c r="AC18" s="49">
        <v>0</v>
      </c>
      <c r="AD18" s="49">
        <v>0</v>
      </c>
      <c r="AE18" s="54">
        <v>583000</v>
      </c>
      <c r="AF18" s="51">
        <v>0</v>
      </c>
      <c r="AG18" s="51">
        <v>0</v>
      </c>
      <c r="AH18" s="55">
        <v>583000</v>
      </c>
      <c r="AI18" s="49">
        <v>0</v>
      </c>
      <c r="AJ18" s="49">
        <v>0</v>
      </c>
      <c r="AK18" s="49">
        <v>0</v>
      </c>
      <c r="AL18" s="49">
        <v>0</v>
      </c>
      <c r="AM18" s="54">
        <v>0</v>
      </c>
      <c r="AN18" s="51">
        <v>0</v>
      </c>
      <c r="AO18" s="51">
        <v>0</v>
      </c>
      <c r="AP18" s="55">
        <v>0</v>
      </c>
      <c r="AQ18" s="49">
        <v>0</v>
      </c>
      <c r="AR18" s="49">
        <v>0</v>
      </c>
      <c r="AS18" s="49">
        <v>0</v>
      </c>
      <c r="AT18" s="49">
        <v>0</v>
      </c>
      <c r="AU18" s="54">
        <v>0</v>
      </c>
      <c r="AV18" s="51">
        <v>0</v>
      </c>
      <c r="AW18" s="51">
        <v>0</v>
      </c>
      <c r="AX18" s="55">
        <v>0</v>
      </c>
      <c r="AY18" s="49">
        <v>0</v>
      </c>
      <c r="AZ18" s="49">
        <v>0</v>
      </c>
      <c r="BA18" s="49">
        <v>0</v>
      </c>
      <c r="BB18" s="49">
        <v>0</v>
      </c>
      <c r="BC18" s="54">
        <v>0</v>
      </c>
      <c r="BD18" s="51">
        <v>0</v>
      </c>
      <c r="BE18" s="51">
        <v>0</v>
      </c>
      <c r="BF18" s="55">
        <v>0</v>
      </c>
      <c r="BG18" s="49">
        <v>0</v>
      </c>
      <c r="BH18" s="49">
        <v>0</v>
      </c>
      <c r="BI18" s="49">
        <v>0</v>
      </c>
      <c r="BJ18" s="49">
        <v>0</v>
      </c>
      <c r="BK18" s="54">
        <v>0</v>
      </c>
      <c r="BL18" s="51">
        <v>0</v>
      </c>
      <c r="BM18" s="51">
        <v>0</v>
      </c>
      <c r="BN18" s="55">
        <v>0</v>
      </c>
      <c r="BO18" s="49">
        <v>0</v>
      </c>
      <c r="BP18" s="49">
        <v>0</v>
      </c>
      <c r="BQ18" s="49">
        <v>0</v>
      </c>
      <c r="BR18" s="49">
        <v>0</v>
      </c>
      <c r="BS18" s="54">
        <v>0</v>
      </c>
      <c r="BT18" s="51">
        <v>0</v>
      </c>
      <c r="BU18" s="51">
        <v>0</v>
      </c>
      <c r="BV18" s="55">
        <v>0</v>
      </c>
      <c r="BW18" s="49">
        <v>0</v>
      </c>
      <c r="BX18" s="49">
        <v>0</v>
      </c>
      <c r="BY18" s="49">
        <v>0</v>
      </c>
      <c r="BZ18" s="49">
        <v>0</v>
      </c>
      <c r="CA18" s="54">
        <v>0</v>
      </c>
      <c r="CB18" s="51">
        <v>0</v>
      </c>
      <c r="CC18" s="51">
        <v>0</v>
      </c>
      <c r="CD18" s="55">
        <v>0</v>
      </c>
      <c r="CE18" s="49">
        <v>0</v>
      </c>
      <c r="CF18" s="49">
        <v>0</v>
      </c>
      <c r="CG18" s="49">
        <v>0</v>
      </c>
      <c r="CH18" s="49">
        <v>0</v>
      </c>
      <c r="CI18" s="54">
        <v>0</v>
      </c>
      <c r="CJ18" s="51">
        <v>0</v>
      </c>
      <c r="CK18" s="51">
        <v>0</v>
      </c>
      <c r="CL18" s="55">
        <v>0</v>
      </c>
      <c r="CM18" s="49">
        <v>914000</v>
      </c>
      <c r="CN18" s="49">
        <v>0</v>
      </c>
      <c r="CO18" s="49">
        <v>0</v>
      </c>
      <c r="CP18" s="49">
        <v>0</v>
      </c>
      <c r="CQ18" s="54">
        <v>914000</v>
      </c>
      <c r="CR18" s="51">
        <v>0</v>
      </c>
      <c r="CS18" s="51">
        <v>0</v>
      </c>
      <c r="CT18" s="55">
        <v>914000</v>
      </c>
      <c r="CU18" s="49">
        <v>0</v>
      </c>
      <c r="CV18" s="49">
        <v>0</v>
      </c>
      <c r="CW18" s="49">
        <v>0</v>
      </c>
      <c r="CX18" s="49">
        <v>0</v>
      </c>
      <c r="CY18" s="54">
        <v>0</v>
      </c>
      <c r="CZ18" s="51">
        <v>0</v>
      </c>
      <c r="DA18" s="51">
        <v>0</v>
      </c>
      <c r="DB18" s="55">
        <v>0</v>
      </c>
      <c r="DC18" s="49">
        <v>0</v>
      </c>
      <c r="DD18" s="49">
        <v>0</v>
      </c>
      <c r="DE18" s="49">
        <v>0</v>
      </c>
      <c r="DF18" s="49">
        <v>0</v>
      </c>
      <c r="DG18" s="54">
        <v>0</v>
      </c>
      <c r="DH18" s="51">
        <v>0</v>
      </c>
      <c r="DI18" s="51">
        <v>0</v>
      </c>
      <c r="DJ18" s="55">
        <v>0</v>
      </c>
      <c r="DK18" s="49">
        <v>511600</v>
      </c>
      <c r="DL18" s="49">
        <v>0</v>
      </c>
      <c r="DM18" s="49">
        <v>0</v>
      </c>
      <c r="DN18" s="49">
        <v>0</v>
      </c>
      <c r="DO18" s="54">
        <v>511600</v>
      </c>
      <c r="DP18" s="51">
        <v>43500</v>
      </c>
      <c r="DQ18" s="51">
        <v>0</v>
      </c>
      <c r="DR18" s="55">
        <v>555100</v>
      </c>
      <c r="DS18" s="49">
        <v>0</v>
      </c>
      <c r="DT18" s="49">
        <v>0</v>
      </c>
      <c r="DU18" s="49">
        <v>0</v>
      </c>
      <c r="DV18" s="49">
        <v>0</v>
      </c>
      <c r="DW18" s="54">
        <v>0</v>
      </c>
      <c r="DX18" s="51">
        <v>0</v>
      </c>
      <c r="DY18" s="51">
        <v>0</v>
      </c>
      <c r="DZ18" s="55">
        <v>0</v>
      </c>
      <c r="EA18" s="49">
        <v>0</v>
      </c>
      <c r="EB18" s="49">
        <v>0</v>
      </c>
      <c r="EC18" s="49">
        <v>0</v>
      </c>
      <c r="ED18" s="49">
        <v>0</v>
      </c>
      <c r="EE18" s="54">
        <v>0</v>
      </c>
      <c r="EF18" s="51">
        <v>0</v>
      </c>
      <c r="EG18" s="51">
        <v>0</v>
      </c>
      <c r="EH18" s="55">
        <v>0</v>
      </c>
      <c r="EI18" s="13"/>
    </row>
    <row r="19" spans="1:139" s="1" customFormat="1" x14ac:dyDescent="0.2">
      <c r="A19" s="14">
        <v>13</v>
      </c>
      <c r="B19" s="205" t="s">
        <v>110</v>
      </c>
      <c r="C19" s="49">
        <v>184694</v>
      </c>
      <c r="D19" s="49">
        <v>0</v>
      </c>
      <c r="E19" s="49">
        <v>0</v>
      </c>
      <c r="F19" s="49">
        <v>0</v>
      </c>
      <c r="G19" s="54">
        <v>184694</v>
      </c>
      <c r="H19" s="51">
        <v>0</v>
      </c>
      <c r="I19" s="51">
        <v>0</v>
      </c>
      <c r="J19" s="55">
        <v>184694</v>
      </c>
      <c r="K19" s="49">
        <v>259724</v>
      </c>
      <c r="L19" s="49">
        <v>0</v>
      </c>
      <c r="M19" s="49">
        <v>0</v>
      </c>
      <c r="N19" s="49">
        <v>578501</v>
      </c>
      <c r="O19" s="54">
        <v>838225</v>
      </c>
      <c r="P19" s="51">
        <v>0</v>
      </c>
      <c r="Q19" s="51">
        <v>0</v>
      </c>
      <c r="R19" s="55">
        <v>838225</v>
      </c>
      <c r="S19" s="49">
        <v>0</v>
      </c>
      <c r="T19" s="49">
        <v>0</v>
      </c>
      <c r="U19" s="49">
        <v>0</v>
      </c>
      <c r="V19" s="49">
        <v>0</v>
      </c>
      <c r="W19" s="54">
        <v>0</v>
      </c>
      <c r="X19" s="51">
        <v>51782</v>
      </c>
      <c r="Y19" s="51">
        <v>0</v>
      </c>
      <c r="Z19" s="55">
        <v>51782</v>
      </c>
      <c r="AA19" s="49">
        <v>41433</v>
      </c>
      <c r="AB19" s="49">
        <v>0</v>
      </c>
      <c r="AC19" s="49">
        <v>0</v>
      </c>
      <c r="AD19" s="49">
        <v>0</v>
      </c>
      <c r="AE19" s="54">
        <v>41433</v>
      </c>
      <c r="AF19" s="51">
        <v>0</v>
      </c>
      <c r="AG19" s="51">
        <v>0</v>
      </c>
      <c r="AH19" s="55">
        <v>41433</v>
      </c>
      <c r="AI19" s="49">
        <v>0</v>
      </c>
      <c r="AJ19" s="49">
        <v>0</v>
      </c>
      <c r="AK19" s="49">
        <v>0</v>
      </c>
      <c r="AL19" s="49">
        <v>0</v>
      </c>
      <c r="AM19" s="54">
        <v>0</v>
      </c>
      <c r="AN19" s="51">
        <v>0</v>
      </c>
      <c r="AO19" s="51">
        <v>0</v>
      </c>
      <c r="AP19" s="55">
        <v>0</v>
      </c>
      <c r="AQ19" s="49">
        <v>0</v>
      </c>
      <c r="AR19" s="49">
        <v>0</v>
      </c>
      <c r="AS19" s="49">
        <v>0</v>
      </c>
      <c r="AT19" s="49">
        <v>0</v>
      </c>
      <c r="AU19" s="54">
        <v>0</v>
      </c>
      <c r="AV19" s="51">
        <v>0</v>
      </c>
      <c r="AW19" s="51">
        <v>0</v>
      </c>
      <c r="AX19" s="55">
        <v>0</v>
      </c>
      <c r="AY19" s="49">
        <v>0</v>
      </c>
      <c r="AZ19" s="49">
        <v>0</v>
      </c>
      <c r="BA19" s="49">
        <v>0</v>
      </c>
      <c r="BB19" s="49">
        <v>0</v>
      </c>
      <c r="BC19" s="54">
        <v>0</v>
      </c>
      <c r="BD19" s="51">
        <v>0</v>
      </c>
      <c r="BE19" s="51">
        <v>0</v>
      </c>
      <c r="BF19" s="55">
        <v>0</v>
      </c>
      <c r="BG19" s="49">
        <v>3099173</v>
      </c>
      <c r="BH19" s="49">
        <v>0</v>
      </c>
      <c r="BI19" s="49">
        <v>0</v>
      </c>
      <c r="BJ19" s="49">
        <v>0</v>
      </c>
      <c r="BK19" s="54">
        <v>3099173</v>
      </c>
      <c r="BL19" s="51">
        <v>0</v>
      </c>
      <c r="BM19" s="51">
        <v>0</v>
      </c>
      <c r="BN19" s="55">
        <v>3099173</v>
      </c>
      <c r="BO19" s="49">
        <v>0</v>
      </c>
      <c r="BP19" s="49">
        <v>0</v>
      </c>
      <c r="BQ19" s="49">
        <v>0</v>
      </c>
      <c r="BR19" s="49">
        <v>0</v>
      </c>
      <c r="BS19" s="54">
        <v>0</v>
      </c>
      <c r="BT19" s="51">
        <v>0</v>
      </c>
      <c r="BU19" s="51">
        <v>0</v>
      </c>
      <c r="BV19" s="55">
        <v>0</v>
      </c>
      <c r="BW19" s="49">
        <v>0</v>
      </c>
      <c r="BX19" s="49">
        <v>0</v>
      </c>
      <c r="BY19" s="49">
        <v>0</v>
      </c>
      <c r="BZ19" s="49">
        <v>0</v>
      </c>
      <c r="CA19" s="54">
        <v>0</v>
      </c>
      <c r="CB19" s="51">
        <v>0</v>
      </c>
      <c r="CC19" s="51">
        <v>0</v>
      </c>
      <c r="CD19" s="55">
        <v>0</v>
      </c>
      <c r="CE19" s="49">
        <v>0</v>
      </c>
      <c r="CF19" s="49">
        <v>0</v>
      </c>
      <c r="CG19" s="49">
        <v>0</v>
      </c>
      <c r="CH19" s="49">
        <v>0</v>
      </c>
      <c r="CI19" s="54">
        <v>0</v>
      </c>
      <c r="CJ19" s="51">
        <v>0</v>
      </c>
      <c r="CK19" s="51">
        <v>0</v>
      </c>
      <c r="CL19" s="55">
        <v>0</v>
      </c>
      <c r="CM19" s="49">
        <v>124139</v>
      </c>
      <c r="CN19" s="49">
        <v>0</v>
      </c>
      <c r="CO19" s="49">
        <v>0</v>
      </c>
      <c r="CP19" s="49">
        <v>0</v>
      </c>
      <c r="CQ19" s="54">
        <v>124139</v>
      </c>
      <c r="CR19" s="51">
        <v>0</v>
      </c>
      <c r="CS19" s="51">
        <v>0</v>
      </c>
      <c r="CT19" s="55">
        <v>124139</v>
      </c>
      <c r="CU19" s="49">
        <v>0</v>
      </c>
      <c r="CV19" s="49">
        <v>0</v>
      </c>
      <c r="CW19" s="49">
        <v>0</v>
      </c>
      <c r="CX19" s="49">
        <v>0</v>
      </c>
      <c r="CY19" s="54">
        <v>0</v>
      </c>
      <c r="CZ19" s="51">
        <v>0</v>
      </c>
      <c r="DA19" s="51">
        <v>0</v>
      </c>
      <c r="DB19" s="55">
        <v>0</v>
      </c>
      <c r="DC19" s="49">
        <v>0</v>
      </c>
      <c r="DD19" s="49">
        <v>0</v>
      </c>
      <c r="DE19" s="49">
        <v>0</v>
      </c>
      <c r="DF19" s="49">
        <v>0</v>
      </c>
      <c r="DG19" s="54">
        <v>0</v>
      </c>
      <c r="DH19" s="51">
        <v>0</v>
      </c>
      <c r="DI19" s="51">
        <v>0</v>
      </c>
      <c r="DJ19" s="55">
        <v>0</v>
      </c>
      <c r="DK19" s="49">
        <v>16747</v>
      </c>
      <c r="DL19" s="49">
        <v>0</v>
      </c>
      <c r="DM19" s="49">
        <v>0</v>
      </c>
      <c r="DN19" s="49">
        <v>19734</v>
      </c>
      <c r="DO19" s="54">
        <v>36481</v>
      </c>
      <c r="DP19" s="51">
        <v>1895</v>
      </c>
      <c r="DQ19" s="51">
        <v>0</v>
      </c>
      <c r="DR19" s="55">
        <v>38376</v>
      </c>
      <c r="DS19" s="49">
        <v>38386</v>
      </c>
      <c r="DT19" s="49">
        <v>0</v>
      </c>
      <c r="DU19" s="49">
        <v>0</v>
      </c>
      <c r="DV19" s="49">
        <v>0</v>
      </c>
      <c r="DW19" s="54">
        <v>38386</v>
      </c>
      <c r="DX19" s="51">
        <v>0</v>
      </c>
      <c r="DY19" s="51">
        <v>0</v>
      </c>
      <c r="DZ19" s="55">
        <v>38386</v>
      </c>
      <c r="EA19" s="49">
        <v>11972</v>
      </c>
      <c r="EB19" s="49">
        <v>0</v>
      </c>
      <c r="EC19" s="49">
        <v>0</v>
      </c>
      <c r="ED19" s="49">
        <v>0</v>
      </c>
      <c r="EE19" s="54">
        <v>11972</v>
      </c>
      <c r="EF19" s="51">
        <v>0</v>
      </c>
      <c r="EG19" s="51">
        <v>0</v>
      </c>
      <c r="EH19" s="55">
        <v>11972</v>
      </c>
      <c r="EI19" s="13"/>
    </row>
    <row r="20" spans="1:139" s="1" customFormat="1" x14ac:dyDescent="0.2">
      <c r="A20" s="14">
        <v>14</v>
      </c>
      <c r="B20" s="205" t="s">
        <v>111</v>
      </c>
      <c r="C20" s="49">
        <v>632223</v>
      </c>
      <c r="D20" s="49">
        <v>0</v>
      </c>
      <c r="E20" s="49">
        <v>0</v>
      </c>
      <c r="F20" s="49">
        <v>0</v>
      </c>
      <c r="G20" s="54">
        <v>632223</v>
      </c>
      <c r="H20" s="51">
        <v>0</v>
      </c>
      <c r="I20" s="51">
        <v>0</v>
      </c>
      <c r="J20" s="55">
        <v>632223</v>
      </c>
      <c r="K20" s="49">
        <v>1810723</v>
      </c>
      <c r="L20" s="49">
        <v>0</v>
      </c>
      <c r="M20" s="49">
        <v>0</v>
      </c>
      <c r="N20" s="49">
        <v>1334844</v>
      </c>
      <c r="O20" s="54">
        <v>3145567</v>
      </c>
      <c r="P20" s="51">
        <v>0</v>
      </c>
      <c r="Q20" s="51">
        <v>0</v>
      </c>
      <c r="R20" s="55">
        <v>3145567</v>
      </c>
      <c r="S20" s="49">
        <v>0</v>
      </c>
      <c r="T20" s="49">
        <v>0</v>
      </c>
      <c r="U20" s="49">
        <v>0</v>
      </c>
      <c r="V20" s="49">
        <v>0</v>
      </c>
      <c r="W20" s="54">
        <v>0</v>
      </c>
      <c r="X20" s="51">
        <v>384000</v>
      </c>
      <c r="Y20" s="51">
        <v>0</v>
      </c>
      <c r="Z20" s="55">
        <v>384000</v>
      </c>
      <c r="AA20" s="49">
        <v>99306</v>
      </c>
      <c r="AB20" s="49">
        <v>0</v>
      </c>
      <c r="AC20" s="49">
        <v>0</v>
      </c>
      <c r="AD20" s="49">
        <v>0</v>
      </c>
      <c r="AE20" s="54">
        <v>99306</v>
      </c>
      <c r="AF20" s="51">
        <v>0</v>
      </c>
      <c r="AG20" s="51">
        <v>0</v>
      </c>
      <c r="AH20" s="55">
        <v>99306</v>
      </c>
      <c r="AI20" s="49">
        <v>0</v>
      </c>
      <c r="AJ20" s="49">
        <v>0</v>
      </c>
      <c r="AK20" s="49">
        <v>0</v>
      </c>
      <c r="AL20" s="49">
        <v>0</v>
      </c>
      <c r="AM20" s="54">
        <v>0</v>
      </c>
      <c r="AN20" s="51">
        <v>0</v>
      </c>
      <c r="AO20" s="51">
        <v>0</v>
      </c>
      <c r="AP20" s="55">
        <v>0</v>
      </c>
      <c r="AQ20" s="49">
        <v>108</v>
      </c>
      <c r="AR20" s="49">
        <v>0</v>
      </c>
      <c r="AS20" s="49">
        <v>0</v>
      </c>
      <c r="AT20" s="49">
        <v>59</v>
      </c>
      <c r="AU20" s="54">
        <v>167</v>
      </c>
      <c r="AV20" s="51">
        <v>17</v>
      </c>
      <c r="AW20" s="51">
        <v>0</v>
      </c>
      <c r="AX20" s="55">
        <v>184</v>
      </c>
      <c r="AY20" s="49">
        <v>0</v>
      </c>
      <c r="AZ20" s="49">
        <v>0</v>
      </c>
      <c r="BA20" s="49">
        <v>0</v>
      </c>
      <c r="BB20" s="49">
        <v>0</v>
      </c>
      <c r="BC20" s="54">
        <v>0</v>
      </c>
      <c r="BD20" s="51">
        <v>0</v>
      </c>
      <c r="BE20" s="51">
        <v>0</v>
      </c>
      <c r="BF20" s="55">
        <v>0</v>
      </c>
      <c r="BG20" s="49">
        <v>0</v>
      </c>
      <c r="BH20" s="49">
        <v>0</v>
      </c>
      <c r="BI20" s="49">
        <v>0</v>
      </c>
      <c r="BJ20" s="49">
        <v>3121189</v>
      </c>
      <c r="BK20" s="54">
        <v>3121189</v>
      </c>
      <c r="BL20" s="51">
        <v>0</v>
      </c>
      <c r="BM20" s="51">
        <v>0</v>
      </c>
      <c r="BN20" s="55">
        <v>3121189</v>
      </c>
      <c r="BO20" s="49">
        <v>0</v>
      </c>
      <c r="BP20" s="49">
        <v>0</v>
      </c>
      <c r="BQ20" s="49">
        <v>0</v>
      </c>
      <c r="BR20" s="49">
        <v>0</v>
      </c>
      <c r="BS20" s="54">
        <v>0</v>
      </c>
      <c r="BT20" s="51">
        <v>0</v>
      </c>
      <c r="BU20" s="51">
        <v>0</v>
      </c>
      <c r="BV20" s="55">
        <v>0</v>
      </c>
      <c r="BW20" s="49">
        <v>0</v>
      </c>
      <c r="BX20" s="49">
        <v>0</v>
      </c>
      <c r="BY20" s="49">
        <v>0</v>
      </c>
      <c r="BZ20" s="49">
        <v>0</v>
      </c>
      <c r="CA20" s="54">
        <v>0</v>
      </c>
      <c r="CB20" s="51">
        <v>0</v>
      </c>
      <c r="CC20" s="51">
        <v>0</v>
      </c>
      <c r="CD20" s="55">
        <v>0</v>
      </c>
      <c r="CE20" s="49">
        <v>0</v>
      </c>
      <c r="CF20" s="49">
        <v>0</v>
      </c>
      <c r="CG20" s="49">
        <v>0</v>
      </c>
      <c r="CH20" s="49">
        <v>0</v>
      </c>
      <c r="CI20" s="54">
        <v>0</v>
      </c>
      <c r="CJ20" s="51">
        <v>0</v>
      </c>
      <c r="CK20" s="51">
        <v>0</v>
      </c>
      <c r="CL20" s="55">
        <v>0</v>
      </c>
      <c r="CM20" s="49">
        <v>0</v>
      </c>
      <c r="CN20" s="49">
        <v>0</v>
      </c>
      <c r="CO20" s="49">
        <v>0</v>
      </c>
      <c r="CP20" s="49">
        <v>0</v>
      </c>
      <c r="CQ20" s="54">
        <v>0</v>
      </c>
      <c r="CR20" s="51">
        <v>0</v>
      </c>
      <c r="CS20" s="51">
        <v>0</v>
      </c>
      <c r="CT20" s="55">
        <v>0</v>
      </c>
      <c r="CU20" s="49">
        <v>0</v>
      </c>
      <c r="CV20" s="49">
        <v>0</v>
      </c>
      <c r="CW20" s="49">
        <v>0</v>
      </c>
      <c r="CX20" s="49">
        <v>0</v>
      </c>
      <c r="CY20" s="54">
        <v>0</v>
      </c>
      <c r="CZ20" s="51">
        <v>0</v>
      </c>
      <c r="DA20" s="51">
        <v>0</v>
      </c>
      <c r="DB20" s="55">
        <v>0</v>
      </c>
      <c r="DC20" s="49">
        <v>0</v>
      </c>
      <c r="DD20" s="49">
        <v>0</v>
      </c>
      <c r="DE20" s="49">
        <v>0</v>
      </c>
      <c r="DF20" s="49">
        <v>0</v>
      </c>
      <c r="DG20" s="54">
        <v>0</v>
      </c>
      <c r="DH20" s="51">
        <v>0</v>
      </c>
      <c r="DI20" s="51">
        <v>0</v>
      </c>
      <c r="DJ20" s="55">
        <v>0</v>
      </c>
      <c r="DK20" s="49">
        <v>84952</v>
      </c>
      <c r="DL20" s="49">
        <v>0</v>
      </c>
      <c r="DM20" s="49">
        <v>0</v>
      </c>
      <c r="DN20" s="49">
        <v>46482</v>
      </c>
      <c r="DO20" s="54">
        <v>131434</v>
      </c>
      <c r="DP20" s="51">
        <v>13486</v>
      </c>
      <c r="DQ20" s="51">
        <v>0</v>
      </c>
      <c r="DR20" s="55">
        <v>144920</v>
      </c>
      <c r="DS20" s="49">
        <v>0</v>
      </c>
      <c r="DT20" s="49">
        <v>0</v>
      </c>
      <c r="DU20" s="49">
        <v>0</v>
      </c>
      <c r="DV20" s="49">
        <v>0</v>
      </c>
      <c r="DW20" s="54">
        <v>0</v>
      </c>
      <c r="DX20" s="51">
        <v>0</v>
      </c>
      <c r="DY20" s="51">
        <v>0</v>
      </c>
      <c r="DZ20" s="55">
        <v>0</v>
      </c>
      <c r="EA20" s="49">
        <v>0</v>
      </c>
      <c r="EB20" s="49">
        <v>0</v>
      </c>
      <c r="EC20" s="49">
        <v>0</v>
      </c>
      <c r="ED20" s="49">
        <v>0</v>
      </c>
      <c r="EE20" s="54">
        <v>0</v>
      </c>
      <c r="EF20" s="51">
        <v>0</v>
      </c>
      <c r="EG20" s="51">
        <v>0</v>
      </c>
      <c r="EH20" s="55">
        <v>0</v>
      </c>
      <c r="EI20" s="13"/>
    </row>
    <row r="21" spans="1:139" s="1" customFormat="1" x14ac:dyDescent="0.2">
      <c r="A21" s="15">
        <v>15</v>
      </c>
      <c r="B21" s="206" t="s">
        <v>112</v>
      </c>
      <c r="C21" s="49">
        <v>389260</v>
      </c>
      <c r="D21" s="49">
        <v>0</v>
      </c>
      <c r="E21" s="49">
        <v>0</v>
      </c>
      <c r="F21" s="49">
        <v>0</v>
      </c>
      <c r="G21" s="56">
        <v>389260</v>
      </c>
      <c r="H21" s="51">
        <v>0</v>
      </c>
      <c r="I21" s="51">
        <v>0</v>
      </c>
      <c r="J21" s="57">
        <v>389260</v>
      </c>
      <c r="K21" s="49">
        <v>5220258</v>
      </c>
      <c r="L21" s="49">
        <v>0</v>
      </c>
      <c r="M21" s="49">
        <v>0</v>
      </c>
      <c r="N21" s="49">
        <v>0</v>
      </c>
      <c r="O21" s="56">
        <v>5220258</v>
      </c>
      <c r="P21" s="51">
        <v>0</v>
      </c>
      <c r="Q21" s="51">
        <v>0</v>
      </c>
      <c r="R21" s="57">
        <v>5220258</v>
      </c>
      <c r="S21" s="49">
        <v>0</v>
      </c>
      <c r="T21" s="49">
        <v>0</v>
      </c>
      <c r="U21" s="49">
        <v>0</v>
      </c>
      <c r="V21" s="49">
        <v>0</v>
      </c>
      <c r="W21" s="56">
        <v>0</v>
      </c>
      <c r="X21" s="51">
        <v>0</v>
      </c>
      <c r="Y21" s="51">
        <v>0</v>
      </c>
      <c r="Z21" s="57">
        <v>0</v>
      </c>
      <c r="AA21" s="49">
        <v>148650</v>
      </c>
      <c r="AB21" s="49">
        <v>0</v>
      </c>
      <c r="AC21" s="49">
        <v>0</v>
      </c>
      <c r="AD21" s="49">
        <v>0</v>
      </c>
      <c r="AE21" s="56">
        <v>148650</v>
      </c>
      <c r="AF21" s="51">
        <v>0</v>
      </c>
      <c r="AG21" s="51">
        <v>0</v>
      </c>
      <c r="AH21" s="57">
        <v>148650</v>
      </c>
      <c r="AI21" s="49">
        <v>0</v>
      </c>
      <c r="AJ21" s="49">
        <v>0</v>
      </c>
      <c r="AK21" s="49">
        <v>0</v>
      </c>
      <c r="AL21" s="49">
        <v>0</v>
      </c>
      <c r="AM21" s="56">
        <v>0</v>
      </c>
      <c r="AN21" s="51">
        <v>0</v>
      </c>
      <c r="AO21" s="51">
        <v>0</v>
      </c>
      <c r="AP21" s="57">
        <v>0</v>
      </c>
      <c r="AQ21" s="49">
        <v>7812</v>
      </c>
      <c r="AR21" s="49">
        <v>0</v>
      </c>
      <c r="AS21" s="49">
        <v>0</v>
      </c>
      <c r="AT21" s="49">
        <v>0</v>
      </c>
      <c r="AU21" s="56">
        <v>7812</v>
      </c>
      <c r="AV21" s="51">
        <v>0</v>
      </c>
      <c r="AW21" s="51">
        <v>0</v>
      </c>
      <c r="AX21" s="57">
        <v>7812</v>
      </c>
      <c r="AY21" s="49">
        <v>0</v>
      </c>
      <c r="AZ21" s="49">
        <v>0</v>
      </c>
      <c r="BA21" s="49">
        <v>0</v>
      </c>
      <c r="BB21" s="49">
        <v>0</v>
      </c>
      <c r="BC21" s="56">
        <v>0</v>
      </c>
      <c r="BD21" s="51">
        <v>0</v>
      </c>
      <c r="BE21" s="51">
        <v>0</v>
      </c>
      <c r="BF21" s="57">
        <v>0</v>
      </c>
      <c r="BG21" s="49">
        <v>0</v>
      </c>
      <c r="BH21" s="49">
        <v>0</v>
      </c>
      <c r="BI21" s="49">
        <v>0</v>
      </c>
      <c r="BJ21" s="49">
        <v>6137800</v>
      </c>
      <c r="BK21" s="56">
        <v>6137800</v>
      </c>
      <c r="BL21" s="51">
        <v>0</v>
      </c>
      <c r="BM21" s="51">
        <v>0</v>
      </c>
      <c r="BN21" s="57">
        <v>6137800</v>
      </c>
      <c r="BO21" s="49">
        <v>0</v>
      </c>
      <c r="BP21" s="49">
        <v>0</v>
      </c>
      <c r="BQ21" s="49">
        <v>0</v>
      </c>
      <c r="BR21" s="49">
        <v>0</v>
      </c>
      <c r="BS21" s="56">
        <v>0</v>
      </c>
      <c r="BT21" s="51">
        <v>0</v>
      </c>
      <c r="BU21" s="51">
        <v>0</v>
      </c>
      <c r="BV21" s="57">
        <v>0</v>
      </c>
      <c r="BW21" s="49">
        <v>0</v>
      </c>
      <c r="BX21" s="49">
        <v>0</v>
      </c>
      <c r="BY21" s="49">
        <v>0</v>
      </c>
      <c r="BZ21" s="49">
        <v>0</v>
      </c>
      <c r="CA21" s="56">
        <v>0</v>
      </c>
      <c r="CB21" s="51">
        <v>0</v>
      </c>
      <c r="CC21" s="51">
        <v>0</v>
      </c>
      <c r="CD21" s="57">
        <v>0</v>
      </c>
      <c r="CE21" s="49">
        <v>0</v>
      </c>
      <c r="CF21" s="49">
        <v>0</v>
      </c>
      <c r="CG21" s="49">
        <v>0</v>
      </c>
      <c r="CH21" s="49">
        <v>0</v>
      </c>
      <c r="CI21" s="56">
        <v>0</v>
      </c>
      <c r="CJ21" s="51">
        <v>0</v>
      </c>
      <c r="CK21" s="51">
        <v>0</v>
      </c>
      <c r="CL21" s="57">
        <v>0</v>
      </c>
      <c r="CM21" s="49">
        <v>74670</v>
      </c>
      <c r="CN21" s="49">
        <v>0</v>
      </c>
      <c r="CO21" s="49">
        <v>0</v>
      </c>
      <c r="CP21" s="49">
        <v>0</v>
      </c>
      <c r="CQ21" s="56">
        <v>74670</v>
      </c>
      <c r="CR21" s="51">
        <v>0</v>
      </c>
      <c r="CS21" s="51">
        <v>0</v>
      </c>
      <c r="CT21" s="57">
        <v>74670</v>
      </c>
      <c r="CU21" s="49">
        <v>0</v>
      </c>
      <c r="CV21" s="49">
        <v>0</v>
      </c>
      <c r="CW21" s="49">
        <v>0</v>
      </c>
      <c r="CX21" s="49">
        <v>0</v>
      </c>
      <c r="CY21" s="56">
        <v>0</v>
      </c>
      <c r="CZ21" s="51">
        <v>0</v>
      </c>
      <c r="DA21" s="51">
        <v>0</v>
      </c>
      <c r="DB21" s="57">
        <v>0</v>
      </c>
      <c r="DC21" s="49">
        <v>0</v>
      </c>
      <c r="DD21" s="49">
        <v>0</v>
      </c>
      <c r="DE21" s="49">
        <v>0</v>
      </c>
      <c r="DF21" s="49">
        <v>0</v>
      </c>
      <c r="DG21" s="56">
        <v>0</v>
      </c>
      <c r="DH21" s="51">
        <v>0</v>
      </c>
      <c r="DI21" s="51">
        <v>0</v>
      </c>
      <c r="DJ21" s="57">
        <v>0</v>
      </c>
      <c r="DK21" s="49">
        <v>185557</v>
      </c>
      <c r="DL21" s="49">
        <v>0</v>
      </c>
      <c r="DM21" s="49">
        <v>0</v>
      </c>
      <c r="DN21" s="49">
        <v>0</v>
      </c>
      <c r="DO21" s="56">
        <v>185557</v>
      </c>
      <c r="DP21" s="51">
        <v>0</v>
      </c>
      <c r="DQ21" s="51">
        <v>0</v>
      </c>
      <c r="DR21" s="57">
        <v>185557</v>
      </c>
      <c r="DS21" s="49">
        <v>0</v>
      </c>
      <c r="DT21" s="49">
        <v>0</v>
      </c>
      <c r="DU21" s="49">
        <v>0</v>
      </c>
      <c r="DV21" s="49">
        <v>0</v>
      </c>
      <c r="DW21" s="56">
        <v>0</v>
      </c>
      <c r="DX21" s="51">
        <v>0</v>
      </c>
      <c r="DY21" s="51">
        <v>0</v>
      </c>
      <c r="DZ21" s="57">
        <v>0</v>
      </c>
      <c r="EA21" s="49">
        <v>0</v>
      </c>
      <c r="EB21" s="49">
        <v>0</v>
      </c>
      <c r="EC21" s="49">
        <v>0</v>
      </c>
      <c r="ED21" s="49">
        <v>0</v>
      </c>
      <c r="EE21" s="56">
        <v>0</v>
      </c>
      <c r="EF21" s="51">
        <v>0</v>
      </c>
      <c r="EG21" s="51">
        <v>0</v>
      </c>
      <c r="EH21" s="57">
        <v>0</v>
      </c>
      <c r="EI21" s="13"/>
    </row>
    <row r="22" spans="1:139" s="1" customFormat="1" x14ac:dyDescent="0.2">
      <c r="A22" s="12">
        <v>16</v>
      </c>
      <c r="B22" s="204" t="s">
        <v>113</v>
      </c>
      <c r="C22" s="49">
        <v>3806158</v>
      </c>
      <c r="D22" s="49">
        <v>0</v>
      </c>
      <c r="E22" s="49">
        <v>0</v>
      </c>
      <c r="F22" s="49">
        <v>0</v>
      </c>
      <c r="G22" s="50">
        <v>3806158</v>
      </c>
      <c r="H22" s="51">
        <v>0</v>
      </c>
      <c r="I22" s="51">
        <v>0</v>
      </c>
      <c r="J22" s="52">
        <v>3806158</v>
      </c>
      <c r="K22" s="49">
        <v>30849165</v>
      </c>
      <c r="L22" s="49">
        <v>0</v>
      </c>
      <c r="M22" s="49">
        <v>0</v>
      </c>
      <c r="N22" s="49">
        <v>0</v>
      </c>
      <c r="O22" s="50">
        <v>30849165</v>
      </c>
      <c r="P22" s="51">
        <v>5838260</v>
      </c>
      <c r="Q22" s="51">
        <v>0</v>
      </c>
      <c r="R22" s="52">
        <v>36687425</v>
      </c>
      <c r="S22" s="49">
        <v>0</v>
      </c>
      <c r="T22" s="49">
        <v>0</v>
      </c>
      <c r="U22" s="49">
        <v>0</v>
      </c>
      <c r="V22" s="49">
        <v>0</v>
      </c>
      <c r="W22" s="50">
        <v>0</v>
      </c>
      <c r="X22" s="51">
        <v>2180652</v>
      </c>
      <c r="Y22" s="51">
        <v>0</v>
      </c>
      <c r="Z22" s="52">
        <v>2180652</v>
      </c>
      <c r="AA22" s="49">
        <v>804260</v>
      </c>
      <c r="AB22" s="49">
        <v>0</v>
      </c>
      <c r="AC22" s="49">
        <v>0</v>
      </c>
      <c r="AD22" s="49">
        <v>0</v>
      </c>
      <c r="AE22" s="50">
        <v>804260</v>
      </c>
      <c r="AF22" s="51">
        <v>0</v>
      </c>
      <c r="AG22" s="51">
        <v>0</v>
      </c>
      <c r="AH22" s="52">
        <v>804260</v>
      </c>
      <c r="AI22" s="49">
        <v>0</v>
      </c>
      <c r="AJ22" s="49">
        <v>0</v>
      </c>
      <c r="AK22" s="49">
        <v>0</v>
      </c>
      <c r="AL22" s="49">
        <v>0</v>
      </c>
      <c r="AM22" s="50">
        <v>0</v>
      </c>
      <c r="AN22" s="51">
        <v>0</v>
      </c>
      <c r="AO22" s="51">
        <v>0</v>
      </c>
      <c r="AP22" s="52">
        <v>0</v>
      </c>
      <c r="AQ22" s="49">
        <v>27995</v>
      </c>
      <c r="AR22" s="49">
        <v>0</v>
      </c>
      <c r="AS22" s="49">
        <v>0</v>
      </c>
      <c r="AT22" s="49">
        <v>4717</v>
      </c>
      <c r="AU22" s="50">
        <v>32712</v>
      </c>
      <c r="AV22" s="51">
        <v>1641</v>
      </c>
      <c r="AW22" s="51">
        <v>0</v>
      </c>
      <c r="AX22" s="52">
        <v>34353</v>
      </c>
      <c r="AY22" s="49">
        <v>0</v>
      </c>
      <c r="AZ22" s="49">
        <v>0</v>
      </c>
      <c r="BA22" s="49">
        <v>0</v>
      </c>
      <c r="BB22" s="49">
        <v>0</v>
      </c>
      <c r="BC22" s="50">
        <v>0</v>
      </c>
      <c r="BD22" s="51">
        <v>0</v>
      </c>
      <c r="BE22" s="51">
        <v>0</v>
      </c>
      <c r="BF22" s="52">
        <v>0</v>
      </c>
      <c r="BG22" s="49">
        <v>16002731</v>
      </c>
      <c r="BH22" s="49">
        <v>0</v>
      </c>
      <c r="BI22" s="49">
        <v>0</v>
      </c>
      <c r="BJ22" s="49">
        <v>1814242</v>
      </c>
      <c r="BK22" s="50">
        <v>17816973</v>
      </c>
      <c r="BL22" s="51">
        <v>2279116</v>
      </c>
      <c r="BM22" s="51">
        <v>2175200</v>
      </c>
      <c r="BN22" s="52">
        <v>22271289</v>
      </c>
      <c r="BO22" s="49">
        <v>0</v>
      </c>
      <c r="BP22" s="49">
        <v>0</v>
      </c>
      <c r="BQ22" s="49">
        <v>0</v>
      </c>
      <c r="BR22" s="49">
        <v>0</v>
      </c>
      <c r="BS22" s="50">
        <v>0</v>
      </c>
      <c r="BT22" s="51">
        <v>0</v>
      </c>
      <c r="BU22" s="51">
        <v>0</v>
      </c>
      <c r="BV22" s="52">
        <v>0</v>
      </c>
      <c r="BW22" s="49">
        <v>143682</v>
      </c>
      <c r="BX22" s="49">
        <v>0</v>
      </c>
      <c r="BY22" s="49">
        <v>0</v>
      </c>
      <c r="BZ22" s="49">
        <v>17758</v>
      </c>
      <c r="CA22" s="50">
        <v>161440</v>
      </c>
      <c r="CB22" s="51">
        <v>31941</v>
      </c>
      <c r="CC22" s="51">
        <v>8346</v>
      </c>
      <c r="CD22" s="52">
        <v>201727</v>
      </c>
      <c r="CE22" s="49">
        <v>0</v>
      </c>
      <c r="CF22" s="49">
        <v>0</v>
      </c>
      <c r="CG22" s="49">
        <v>0</v>
      </c>
      <c r="CH22" s="49">
        <v>0</v>
      </c>
      <c r="CI22" s="50">
        <v>0</v>
      </c>
      <c r="CJ22" s="51">
        <v>0</v>
      </c>
      <c r="CK22" s="51">
        <v>0</v>
      </c>
      <c r="CL22" s="52">
        <v>0</v>
      </c>
      <c r="CM22" s="49">
        <v>1359531</v>
      </c>
      <c r="CN22" s="49">
        <v>0</v>
      </c>
      <c r="CO22" s="49">
        <v>0</v>
      </c>
      <c r="CP22" s="49">
        <v>0</v>
      </c>
      <c r="CQ22" s="50">
        <v>1359531</v>
      </c>
      <c r="CR22" s="51">
        <v>0</v>
      </c>
      <c r="CS22" s="51">
        <v>0</v>
      </c>
      <c r="CT22" s="52">
        <v>1359531</v>
      </c>
      <c r="CU22" s="49">
        <v>0</v>
      </c>
      <c r="CV22" s="49">
        <v>0</v>
      </c>
      <c r="CW22" s="49">
        <v>0</v>
      </c>
      <c r="CX22" s="49">
        <v>0</v>
      </c>
      <c r="CY22" s="50">
        <v>0</v>
      </c>
      <c r="CZ22" s="51">
        <v>0</v>
      </c>
      <c r="DA22" s="51">
        <v>0</v>
      </c>
      <c r="DB22" s="52">
        <v>0</v>
      </c>
      <c r="DC22" s="49">
        <v>0</v>
      </c>
      <c r="DD22" s="49">
        <v>0</v>
      </c>
      <c r="DE22" s="49">
        <v>0</v>
      </c>
      <c r="DF22" s="49">
        <v>0</v>
      </c>
      <c r="DG22" s="50">
        <v>0</v>
      </c>
      <c r="DH22" s="51">
        <v>0</v>
      </c>
      <c r="DI22" s="51">
        <v>0</v>
      </c>
      <c r="DJ22" s="52">
        <v>0</v>
      </c>
      <c r="DK22" s="49">
        <v>1429605</v>
      </c>
      <c r="DL22" s="49">
        <v>0</v>
      </c>
      <c r="DM22" s="49">
        <v>0</v>
      </c>
      <c r="DN22" s="49">
        <v>240872</v>
      </c>
      <c r="DO22" s="50">
        <v>1670477</v>
      </c>
      <c r="DP22" s="51">
        <v>89986</v>
      </c>
      <c r="DQ22" s="51">
        <v>0</v>
      </c>
      <c r="DR22" s="52">
        <v>1760463</v>
      </c>
      <c r="DS22" s="49">
        <v>258898</v>
      </c>
      <c r="DT22" s="49">
        <v>0</v>
      </c>
      <c r="DU22" s="49">
        <v>0</v>
      </c>
      <c r="DV22" s="49">
        <v>0</v>
      </c>
      <c r="DW22" s="50">
        <v>258898</v>
      </c>
      <c r="DX22" s="51">
        <v>37044</v>
      </c>
      <c r="DY22" s="51">
        <v>35000</v>
      </c>
      <c r="DZ22" s="52">
        <v>330942</v>
      </c>
      <c r="EA22" s="49">
        <v>235</v>
      </c>
      <c r="EB22" s="49">
        <v>0</v>
      </c>
      <c r="EC22" s="49">
        <v>0</v>
      </c>
      <c r="ED22" s="49">
        <v>0</v>
      </c>
      <c r="EE22" s="50">
        <v>235</v>
      </c>
      <c r="EF22" s="51">
        <v>0</v>
      </c>
      <c r="EG22" s="51">
        <v>0</v>
      </c>
      <c r="EH22" s="52">
        <v>235</v>
      </c>
      <c r="EI22" s="13"/>
    </row>
    <row r="23" spans="1:139" s="1" customFormat="1" x14ac:dyDescent="0.2">
      <c r="A23" s="14">
        <v>17</v>
      </c>
      <c r="B23" s="205" t="s">
        <v>97</v>
      </c>
      <c r="C23" s="49">
        <v>20556614</v>
      </c>
      <c r="D23" s="49">
        <v>0</v>
      </c>
      <c r="E23" s="49">
        <v>0</v>
      </c>
      <c r="F23" s="49">
        <v>0</v>
      </c>
      <c r="G23" s="54">
        <v>20556614</v>
      </c>
      <c r="H23" s="51">
        <v>0</v>
      </c>
      <c r="I23" s="51">
        <v>0</v>
      </c>
      <c r="J23" s="55">
        <v>20556614</v>
      </c>
      <c r="K23" s="49">
        <v>155760900</v>
      </c>
      <c r="L23" s="49">
        <v>0</v>
      </c>
      <c r="M23" s="49">
        <v>0</v>
      </c>
      <c r="N23" s="49">
        <v>0</v>
      </c>
      <c r="O23" s="54">
        <v>155760900</v>
      </c>
      <c r="P23" s="51">
        <v>0</v>
      </c>
      <c r="Q23" s="51">
        <v>0</v>
      </c>
      <c r="R23" s="55">
        <v>155760900</v>
      </c>
      <c r="S23" s="49">
        <v>0</v>
      </c>
      <c r="T23" s="49">
        <v>0</v>
      </c>
      <c r="U23" s="49">
        <v>0</v>
      </c>
      <c r="V23" s="49">
        <v>0</v>
      </c>
      <c r="W23" s="54">
        <v>0</v>
      </c>
      <c r="X23" s="51">
        <v>0</v>
      </c>
      <c r="Y23" s="51">
        <v>0</v>
      </c>
      <c r="Z23" s="55">
        <v>0</v>
      </c>
      <c r="AA23" s="49">
        <v>4462216</v>
      </c>
      <c r="AB23" s="49">
        <v>0</v>
      </c>
      <c r="AC23" s="49">
        <v>0</v>
      </c>
      <c r="AD23" s="49">
        <v>0</v>
      </c>
      <c r="AE23" s="54">
        <v>4462216</v>
      </c>
      <c r="AF23" s="51">
        <v>0</v>
      </c>
      <c r="AG23" s="51">
        <v>0</v>
      </c>
      <c r="AH23" s="55">
        <v>4462216</v>
      </c>
      <c r="AI23" s="49">
        <v>0</v>
      </c>
      <c r="AJ23" s="49">
        <v>0</v>
      </c>
      <c r="AK23" s="49">
        <v>0</v>
      </c>
      <c r="AL23" s="49">
        <v>0</v>
      </c>
      <c r="AM23" s="54">
        <v>0</v>
      </c>
      <c r="AN23" s="51">
        <v>0</v>
      </c>
      <c r="AO23" s="51">
        <v>0</v>
      </c>
      <c r="AP23" s="55">
        <v>0</v>
      </c>
      <c r="AQ23" s="49">
        <v>550000</v>
      </c>
      <c r="AR23" s="49">
        <v>0</v>
      </c>
      <c r="AS23" s="49">
        <v>0</v>
      </c>
      <c r="AT23" s="49">
        <v>0</v>
      </c>
      <c r="AU23" s="54">
        <v>550000</v>
      </c>
      <c r="AV23" s="51">
        <v>0</v>
      </c>
      <c r="AW23" s="51">
        <v>0</v>
      </c>
      <c r="AX23" s="55">
        <v>550000</v>
      </c>
      <c r="AY23" s="49">
        <v>0</v>
      </c>
      <c r="AZ23" s="49">
        <v>0</v>
      </c>
      <c r="BA23" s="49">
        <v>0</v>
      </c>
      <c r="BB23" s="49">
        <v>0</v>
      </c>
      <c r="BC23" s="54">
        <v>0</v>
      </c>
      <c r="BD23" s="51">
        <v>0</v>
      </c>
      <c r="BE23" s="51">
        <v>0</v>
      </c>
      <c r="BF23" s="55">
        <v>0</v>
      </c>
      <c r="BG23" s="49">
        <v>115000000</v>
      </c>
      <c r="BH23" s="49">
        <v>0</v>
      </c>
      <c r="BI23" s="49">
        <v>0</v>
      </c>
      <c r="BJ23" s="49">
        <v>45215864</v>
      </c>
      <c r="BK23" s="54">
        <v>160215864</v>
      </c>
      <c r="BL23" s="51">
        <v>0</v>
      </c>
      <c r="BM23" s="51">
        <v>47060450</v>
      </c>
      <c r="BN23" s="55">
        <v>207276314</v>
      </c>
      <c r="BO23" s="49">
        <v>0</v>
      </c>
      <c r="BP23" s="49">
        <v>0</v>
      </c>
      <c r="BQ23" s="49">
        <v>0</v>
      </c>
      <c r="BR23" s="49">
        <v>0</v>
      </c>
      <c r="BS23" s="54">
        <v>0</v>
      </c>
      <c r="BT23" s="51">
        <v>0</v>
      </c>
      <c r="BU23" s="51">
        <v>0</v>
      </c>
      <c r="BV23" s="55">
        <v>0</v>
      </c>
      <c r="BW23" s="49">
        <v>500000</v>
      </c>
      <c r="BX23" s="49">
        <v>0</v>
      </c>
      <c r="BY23" s="49">
        <v>0</v>
      </c>
      <c r="BZ23" s="49">
        <v>157651</v>
      </c>
      <c r="CA23" s="54">
        <v>657651</v>
      </c>
      <c r="CB23" s="51">
        <v>0</v>
      </c>
      <c r="CC23" s="51">
        <v>164098</v>
      </c>
      <c r="CD23" s="55">
        <v>821749</v>
      </c>
      <c r="CE23" s="49">
        <v>0</v>
      </c>
      <c r="CF23" s="49">
        <v>0</v>
      </c>
      <c r="CG23" s="49">
        <v>0</v>
      </c>
      <c r="CH23" s="49">
        <v>0</v>
      </c>
      <c r="CI23" s="54">
        <v>0</v>
      </c>
      <c r="CJ23" s="51">
        <v>0</v>
      </c>
      <c r="CK23" s="51">
        <v>0</v>
      </c>
      <c r="CL23" s="55">
        <v>0</v>
      </c>
      <c r="CM23" s="49">
        <v>2000</v>
      </c>
      <c r="CN23" s="49">
        <v>0</v>
      </c>
      <c r="CO23" s="49">
        <v>0</v>
      </c>
      <c r="CP23" s="49">
        <v>0</v>
      </c>
      <c r="CQ23" s="54">
        <v>2000</v>
      </c>
      <c r="CR23" s="51">
        <v>0</v>
      </c>
      <c r="CS23" s="51">
        <v>0</v>
      </c>
      <c r="CT23" s="55">
        <v>2000</v>
      </c>
      <c r="CU23" s="49">
        <v>0</v>
      </c>
      <c r="CV23" s="49">
        <v>0</v>
      </c>
      <c r="CW23" s="49">
        <v>0</v>
      </c>
      <c r="CX23" s="49">
        <v>0</v>
      </c>
      <c r="CY23" s="54">
        <v>0</v>
      </c>
      <c r="CZ23" s="51">
        <v>0</v>
      </c>
      <c r="DA23" s="51">
        <v>0</v>
      </c>
      <c r="DB23" s="55">
        <v>0</v>
      </c>
      <c r="DC23" s="49">
        <v>0</v>
      </c>
      <c r="DD23" s="49">
        <v>0</v>
      </c>
      <c r="DE23" s="49">
        <v>0</v>
      </c>
      <c r="DF23" s="49">
        <v>0</v>
      </c>
      <c r="DG23" s="54">
        <v>0</v>
      </c>
      <c r="DH23" s="51">
        <v>0</v>
      </c>
      <c r="DI23" s="51">
        <v>0</v>
      </c>
      <c r="DJ23" s="55">
        <v>0</v>
      </c>
      <c r="DK23" s="49">
        <v>4909263</v>
      </c>
      <c r="DL23" s="49">
        <v>0</v>
      </c>
      <c r="DM23" s="49">
        <v>0</v>
      </c>
      <c r="DN23" s="49">
        <v>0</v>
      </c>
      <c r="DO23" s="54">
        <v>4909263</v>
      </c>
      <c r="DP23" s="51">
        <v>0</v>
      </c>
      <c r="DQ23" s="51">
        <v>0</v>
      </c>
      <c r="DR23" s="55">
        <v>4909263</v>
      </c>
      <c r="DS23" s="49">
        <v>1253500</v>
      </c>
      <c r="DT23" s="49">
        <v>0</v>
      </c>
      <c r="DU23" s="49">
        <v>0</v>
      </c>
      <c r="DV23" s="49">
        <v>223949</v>
      </c>
      <c r="DW23" s="54">
        <v>1477449</v>
      </c>
      <c r="DX23" s="51">
        <v>0</v>
      </c>
      <c r="DY23" s="51">
        <v>173165</v>
      </c>
      <c r="DZ23" s="55">
        <v>1650614</v>
      </c>
      <c r="EA23" s="49">
        <v>0</v>
      </c>
      <c r="EB23" s="49">
        <v>0</v>
      </c>
      <c r="EC23" s="49">
        <v>0</v>
      </c>
      <c r="ED23" s="49">
        <v>0</v>
      </c>
      <c r="EE23" s="54">
        <v>0</v>
      </c>
      <c r="EF23" s="51">
        <v>0</v>
      </c>
      <c r="EG23" s="51">
        <v>0</v>
      </c>
      <c r="EH23" s="55">
        <v>0</v>
      </c>
      <c r="EI23" s="13"/>
    </row>
    <row r="24" spans="1:139" s="1" customFormat="1" x14ac:dyDescent="0.2">
      <c r="A24" s="14">
        <v>18</v>
      </c>
      <c r="B24" s="205" t="s">
        <v>114</v>
      </c>
      <c r="C24" s="49">
        <v>390651</v>
      </c>
      <c r="D24" s="49">
        <v>0</v>
      </c>
      <c r="E24" s="49">
        <v>0</v>
      </c>
      <c r="F24" s="49">
        <v>0</v>
      </c>
      <c r="G24" s="54">
        <v>390651</v>
      </c>
      <c r="H24" s="51">
        <v>0</v>
      </c>
      <c r="I24" s="51">
        <v>0</v>
      </c>
      <c r="J24" s="55">
        <v>390651</v>
      </c>
      <c r="K24" s="49">
        <v>391538</v>
      </c>
      <c r="L24" s="49">
        <v>0</v>
      </c>
      <c r="M24" s="49">
        <v>0</v>
      </c>
      <c r="N24" s="49">
        <v>0</v>
      </c>
      <c r="O24" s="54">
        <v>391538</v>
      </c>
      <c r="P24" s="51">
        <v>0</v>
      </c>
      <c r="Q24" s="51">
        <v>0</v>
      </c>
      <c r="R24" s="55">
        <v>391538</v>
      </c>
      <c r="S24" s="49">
        <v>0</v>
      </c>
      <c r="T24" s="49">
        <v>0</v>
      </c>
      <c r="U24" s="49">
        <v>0</v>
      </c>
      <c r="V24" s="49">
        <v>0</v>
      </c>
      <c r="W24" s="54">
        <v>0</v>
      </c>
      <c r="X24" s="51">
        <v>0</v>
      </c>
      <c r="Y24" s="51">
        <v>0</v>
      </c>
      <c r="Z24" s="55">
        <v>0</v>
      </c>
      <c r="AA24" s="49">
        <v>60000</v>
      </c>
      <c r="AB24" s="49">
        <v>0</v>
      </c>
      <c r="AC24" s="49">
        <v>0</v>
      </c>
      <c r="AD24" s="49">
        <v>0</v>
      </c>
      <c r="AE24" s="54">
        <v>60000</v>
      </c>
      <c r="AF24" s="51">
        <v>0</v>
      </c>
      <c r="AG24" s="51">
        <v>0</v>
      </c>
      <c r="AH24" s="55">
        <v>60000</v>
      </c>
      <c r="AI24" s="49">
        <v>0</v>
      </c>
      <c r="AJ24" s="49">
        <v>0</v>
      </c>
      <c r="AK24" s="49">
        <v>0</v>
      </c>
      <c r="AL24" s="49">
        <v>0</v>
      </c>
      <c r="AM24" s="54">
        <v>0</v>
      </c>
      <c r="AN24" s="51">
        <v>0</v>
      </c>
      <c r="AO24" s="51">
        <v>0</v>
      </c>
      <c r="AP24" s="55">
        <v>0</v>
      </c>
      <c r="AQ24" s="49">
        <v>0</v>
      </c>
      <c r="AR24" s="49">
        <v>0</v>
      </c>
      <c r="AS24" s="49">
        <v>0</v>
      </c>
      <c r="AT24" s="49">
        <v>0</v>
      </c>
      <c r="AU24" s="54">
        <v>0</v>
      </c>
      <c r="AV24" s="51">
        <v>0</v>
      </c>
      <c r="AW24" s="51">
        <v>0</v>
      </c>
      <c r="AX24" s="55">
        <v>0</v>
      </c>
      <c r="AY24" s="49">
        <v>0</v>
      </c>
      <c r="AZ24" s="49">
        <v>0</v>
      </c>
      <c r="BA24" s="49">
        <v>0</v>
      </c>
      <c r="BB24" s="49">
        <v>0</v>
      </c>
      <c r="BC24" s="54">
        <v>0</v>
      </c>
      <c r="BD24" s="51">
        <v>0</v>
      </c>
      <c r="BE24" s="51">
        <v>0</v>
      </c>
      <c r="BF24" s="55">
        <v>0</v>
      </c>
      <c r="BG24" s="49">
        <v>2100000</v>
      </c>
      <c r="BH24" s="49">
        <v>0</v>
      </c>
      <c r="BI24" s="49">
        <v>0</v>
      </c>
      <c r="BJ24" s="49">
        <v>0</v>
      </c>
      <c r="BK24" s="54">
        <v>2100000</v>
      </c>
      <c r="BL24" s="51">
        <v>0</v>
      </c>
      <c r="BM24" s="51">
        <v>0</v>
      </c>
      <c r="BN24" s="55">
        <v>2100000</v>
      </c>
      <c r="BO24" s="49">
        <v>0</v>
      </c>
      <c r="BP24" s="49">
        <v>0</v>
      </c>
      <c r="BQ24" s="49">
        <v>0</v>
      </c>
      <c r="BR24" s="49">
        <v>0</v>
      </c>
      <c r="BS24" s="54">
        <v>0</v>
      </c>
      <c r="BT24" s="51">
        <v>0</v>
      </c>
      <c r="BU24" s="51">
        <v>0</v>
      </c>
      <c r="BV24" s="55">
        <v>0</v>
      </c>
      <c r="BW24" s="49">
        <v>0</v>
      </c>
      <c r="BX24" s="49">
        <v>0</v>
      </c>
      <c r="BY24" s="49">
        <v>0</v>
      </c>
      <c r="BZ24" s="49">
        <v>0</v>
      </c>
      <c r="CA24" s="54">
        <v>0</v>
      </c>
      <c r="CB24" s="51">
        <v>0</v>
      </c>
      <c r="CC24" s="51">
        <v>0</v>
      </c>
      <c r="CD24" s="55">
        <v>0</v>
      </c>
      <c r="CE24" s="49">
        <v>0</v>
      </c>
      <c r="CF24" s="49">
        <v>0</v>
      </c>
      <c r="CG24" s="49">
        <v>0</v>
      </c>
      <c r="CH24" s="49">
        <v>0</v>
      </c>
      <c r="CI24" s="54">
        <v>0</v>
      </c>
      <c r="CJ24" s="51">
        <v>0</v>
      </c>
      <c r="CK24" s="51">
        <v>0</v>
      </c>
      <c r="CL24" s="55">
        <v>0</v>
      </c>
      <c r="CM24" s="49">
        <v>177840</v>
      </c>
      <c r="CN24" s="49">
        <v>0</v>
      </c>
      <c r="CO24" s="49">
        <v>0</v>
      </c>
      <c r="CP24" s="49">
        <v>0</v>
      </c>
      <c r="CQ24" s="54">
        <v>177840</v>
      </c>
      <c r="CR24" s="51">
        <v>0</v>
      </c>
      <c r="CS24" s="51">
        <v>0</v>
      </c>
      <c r="CT24" s="55">
        <v>177840</v>
      </c>
      <c r="CU24" s="49">
        <v>0</v>
      </c>
      <c r="CV24" s="49">
        <v>0</v>
      </c>
      <c r="CW24" s="49">
        <v>0</v>
      </c>
      <c r="CX24" s="49">
        <v>0</v>
      </c>
      <c r="CY24" s="54">
        <v>0</v>
      </c>
      <c r="CZ24" s="51">
        <v>0</v>
      </c>
      <c r="DA24" s="51">
        <v>0</v>
      </c>
      <c r="DB24" s="55">
        <v>0</v>
      </c>
      <c r="DC24" s="49">
        <v>0</v>
      </c>
      <c r="DD24" s="49">
        <v>0</v>
      </c>
      <c r="DE24" s="49">
        <v>0</v>
      </c>
      <c r="DF24" s="49">
        <v>0</v>
      </c>
      <c r="DG24" s="54">
        <v>0</v>
      </c>
      <c r="DH24" s="51">
        <v>0</v>
      </c>
      <c r="DI24" s="51">
        <v>0</v>
      </c>
      <c r="DJ24" s="55">
        <v>0</v>
      </c>
      <c r="DK24" s="49">
        <v>28000</v>
      </c>
      <c r="DL24" s="49">
        <v>0</v>
      </c>
      <c r="DM24" s="49">
        <v>0</v>
      </c>
      <c r="DN24" s="49">
        <v>0</v>
      </c>
      <c r="DO24" s="54">
        <v>28000</v>
      </c>
      <c r="DP24" s="51">
        <v>0</v>
      </c>
      <c r="DQ24" s="51">
        <v>0</v>
      </c>
      <c r="DR24" s="55">
        <v>28000</v>
      </c>
      <c r="DS24" s="49">
        <v>77821</v>
      </c>
      <c r="DT24" s="49">
        <v>0</v>
      </c>
      <c r="DU24" s="49">
        <v>0</v>
      </c>
      <c r="DV24" s="49">
        <v>0</v>
      </c>
      <c r="DW24" s="54">
        <v>77821</v>
      </c>
      <c r="DX24" s="51">
        <v>0</v>
      </c>
      <c r="DY24" s="51">
        <v>0</v>
      </c>
      <c r="DZ24" s="55">
        <v>77821</v>
      </c>
      <c r="EA24" s="49">
        <v>0</v>
      </c>
      <c r="EB24" s="49">
        <v>0</v>
      </c>
      <c r="EC24" s="49">
        <v>0</v>
      </c>
      <c r="ED24" s="49">
        <v>0</v>
      </c>
      <c r="EE24" s="54">
        <v>0</v>
      </c>
      <c r="EF24" s="51">
        <v>0</v>
      </c>
      <c r="EG24" s="51">
        <v>0</v>
      </c>
      <c r="EH24" s="55">
        <v>0</v>
      </c>
      <c r="EI24" s="13"/>
    </row>
    <row r="25" spans="1:139" s="1" customFormat="1" x14ac:dyDescent="0.2">
      <c r="A25" s="14">
        <v>19</v>
      </c>
      <c r="B25" s="205" t="s">
        <v>115</v>
      </c>
      <c r="C25" s="49">
        <v>825000</v>
      </c>
      <c r="D25" s="49">
        <v>0</v>
      </c>
      <c r="E25" s="49">
        <v>0</v>
      </c>
      <c r="F25" s="49">
        <v>0</v>
      </c>
      <c r="G25" s="54">
        <v>825000</v>
      </c>
      <c r="H25" s="51">
        <v>0</v>
      </c>
      <c r="I25" s="51">
        <v>0</v>
      </c>
      <c r="J25" s="55">
        <v>825000</v>
      </c>
      <c r="K25" s="49">
        <v>4175000</v>
      </c>
      <c r="L25" s="49">
        <v>0</v>
      </c>
      <c r="M25" s="49">
        <v>0</v>
      </c>
      <c r="N25" s="49">
        <v>0</v>
      </c>
      <c r="O25" s="54">
        <v>4175000</v>
      </c>
      <c r="P25" s="51">
        <v>0</v>
      </c>
      <c r="Q25" s="51">
        <v>0</v>
      </c>
      <c r="R25" s="55">
        <v>4175000</v>
      </c>
      <c r="S25" s="49">
        <v>0</v>
      </c>
      <c r="T25" s="49">
        <v>0</v>
      </c>
      <c r="U25" s="49">
        <v>0</v>
      </c>
      <c r="V25" s="49">
        <v>0</v>
      </c>
      <c r="W25" s="54">
        <v>0</v>
      </c>
      <c r="X25" s="51">
        <v>0</v>
      </c>
      <c r="Y25" s="51">
        <v>0</v>
      </c>
      <c r="Z25" s="55">
        <v>0</v>
      </c>
      <c r="AA25" s="49">
        <v>0</v>
      </c>
      <c r="AB25" s="49">
        <v>0</v>
      </c>
      <c r="AC25" s="49">
        <v>0</v>
      </c>
      <c r="AD25" s="49">
        <v>0</v>
      </c>
      <c r="AE25" s="54">
        <v>0</v>
      </c>
      <c r="AF25" s="51">
        <v>0</v>
      </c>
      <c r="AG25" s="51">
        <v>0</v>
      </c>
      <c r="AH25" s="55">
        <v>0</v>
      </c>
      <c r="AI25" s="49">
        <v>0</v>
      </c>
      <c r="AJ25" s="49">
        <v>0</v>
      </c>
      <c r="AK25" s="49">
        <v>0</v>
      </c>
      <c r="AL25" s="49">
        <v>0</v>
      </c>
      <c r="AM25" s="54">
        <v>0</v>
      </c>
      <c r="AN25" s="51">
        <v>0</v>
      </c>
      <c r="AO25" s="51">
        <v>0</v>
      </c>
      <c r="AP25" s="55">
        <v>0</v>
      </c>
      <c r="AQ25" s="49">
        <v>0</v>
      </c>
      <c r="AR25" s="49">
        <v>0</v>
      </c>
      <c r="AS25" s="49">
        <v>0</v>
      </c>
      <c r="AT25" s="49">
        <v>0</v>
      </c>
      <c r="AU25" s="54">
        <v>0</v>
      </c>
      <c r="AV25" s="51">
        <v>0</v>
      </c>
      <c r="AW25" s="51">
        <v>0</v>
      </c>
      <c r="AX25" s="55">
        <v>0</v>
      </c>
      <c r="AY25" s="49">
        <v>0</v>
      </c>
      <c r="AZ25" s="49">
        <v>0</v>
      </c>
      <c r="BA25" s="49">
        <v>0</v>
      </c>
      <c r="BB25" s="49">
        <v>0</v>
      </c>
      <c r="BC25" s="54">
        <v>0</v>
      </c>
      <c r="BD25" s="51">
        <v>0</v>
      </c>
      <c r="BE25" s="51">
        <v>0</v>
      </c>
      <c r="BF25" s="55">
        <v>0</v>
      </c>
      <c r="BG25" s="49">
        <v>2200000</v>
      </c>
      <c r="BH25" s="49">
        <v>0</v>
      </c>
      <c r="BI25" s="49">
        <v>0</v>
      </c>
      <c r="BJ25" s="49">
        <v>2200000</v>
      </c>
      <c r="BK25" s="54">
        <v>4400000</v>
      </c>
      <c r="BL25" s="51">
        <v>0</v>
      </c>
      <c r="BM25" s="51">
        <v>0</v>
      </c>
      <c r="BN25" s="55">
        <v>4400000</v>
      </c>
      <c r="BO25" s="49">
        <v>0</v>
      </c>
      <c r="BP25" s="49">
        <v>0</v>
      </c>
      <c r="BQ25" s="49">
        <v>0</v>
      </c>
      <c r="BR25" s="49">
        <v>0</v>
      </c>
      <c r="BS25" s="54">
        <v>0</v>
      </c>
      <c r="BT25" s="51">
        <v>0</v>
      </c>
      <c r="BU25" s="51">
        <v>0</v>
      </c>
      <c r="BV25" s="55">
        <v>0</v>
      </c>
      <c r="BW25" s="49">
        <v>0</v>
      </c>
      <c r="BX25" s="49">
        <v>0</v>
      </c>
      <c r="BY25" s="49">
        <v>0</v>
      </c>
      <c r="BZ25" s="49">
        <v>0</v>
      </c>
      <c r="CA25" s="54">
        <v>0</v>
      </c>
      <c r="CB25" s="51">
        <v>0</v>
      </c>
      <c r="CC25" s="51">
        <v>0</v>
      </c>
      <c r="CD25" s="55">
        <v>0</v>
      </c>
      <c r="CE25" s="49">
        <v>0</v>
      </c>
      <c r="CF25" s="49">
        <v>0</v>
      </c>
      <c r="CG25" s="49">
        <v>0</v>
      </c>
      <c r="CH25" s="49">
        <v>0</v>
      </c>
      <c r="CI25" s="54">
        <v>0</v>
      </c>
      <c r="CJ25" s="51">
        <v>0</v>
      </c>
      <c r="CK25" s="51">
        <v>0</v>
      </c>
      <c r="CL25" s="55">
        <v>0</v>
      </c>
      <c r="CM25" s="49">
        <v>0</v>
      </c>
      <c r="CN25" s="49">
        <v>0</v>
      </c>
      <c r="CO25" s="49">
        <v>0</v>
      </c>
      <c r="CP25" s="49">
        <v>0</v>
      </c>
      <c r="CQ25" s="54">
        <v>0</v>
      </c>
      <c r="CR25" s="51">
        <v>0</v>
      </c>
      <c r="CS25" s="51">
        <v>0</v>
      </c>
      <c r="CT25" s="55">
        <v>0</v>
      </c>
      <c r="CU25" s="49">
        <v>0</v>
      </c>
      <c r="CV25" s="49">
        <v>0</v>
      </c>
      <c r="CW25" s="49">
        <v>0</v>
      </c>
      <c r="CX25" s="49">
        <v>0</v>
      </c>
      <c r="CY25" s="54">
        <v>0</v>
      </c>
      <c r="CZ25" s="51">
        <v>0</v>
      </c>
      <c r="DA25" s="51">
        <v>0</v>
      </c>
      <c r="DB25" s="55">
        <v>0</v>
      </c>
      <c r="DC25" s="49">
        <v>0</v>
      </c>
      <c r="DD25" s="49">
        <v>0</v>
      </c>
      <c r="DE25" s="49">
        <v>0</v>
      </c>
      <c r="DF25" s="49">
        <v>0</v>
      </c>
      <c r="DG25" s="54">
        <v>0</v>
      </c>
      <c r="DH25" s="51">
        <v>0</v>
      </c>
      <c r="DI25" s="51">
        <v>0</v>
      </c>
      <c r="DJ25" s="55">
        <v>0</v>
      </c>
      <c r="DK25" s="49">
        <v>0</v>
      </c>
      <c r="DL25" s="49">
        <v>0</v>
      </c>
      <c r="DM25" s="49">
        <v>0</v>
      </c>
      <c r="DN25" s="49">
        <v>0</v>
      </c>
      <c r="DO25" s="54">
        <v>0</v>
      </c>
      <c r="DP25" s="51">
        <v>0</v>
      </c>
      <c r="DQ25" s="51">
        <v>0</v>
      </c>
      <c r="DR25" s="55">
        <v>0</v>
      </c>
      <c r="DS25" s="49">
        <v>0</v>
      </c>
      <c r="DT25" s="49">
        <v>0</v>
      </c>
      <c r="DU25" s="49">
        <v>0</v>
      </c>
      <c r="DV25" s="49">
        <v>0</v>
      </c>
      <c r="DW25" s="54">
        <v>0</v>
      </c>
      <c r="DX25" s="51">
        <v>0</v>
      </c>
      <c r="DY25" s="51">
        <v>0</v>
      </c>
      <c r="DZ25" s="55">
        <v>0</v>
      </c>
      <c r="EA25" s="49">
        <v>0</v>
      </c>
      <c r="EB25" s="49">
        <v>0</v>
      </c>
      <c r="EC25" s="49">
        <v>0</v>
      </c>
      <c r="ED25" s="49">
        <v>0</v>
      </c>
      <c r="EE25" s="54">
        <v>0</v>
      </c>
      <c r="EF25" s="51">
        <v>0</v>
      </c>
      <c r="EG25" s="51">
        <v>0</v>
      </c>
      <c r="EH25" s="55">
        <v>0</v>
      </c>
      <c r="EI25" s="13"/>
    </row>
    <row r="26" spans="1:139" s="1" customFormat="1" x14ac:dyDescent="0.2">
      <c r="A26" s="15">
        <v>20</v>
      </c>
      <c r="B26" s="206" t="s">
        <v>116</v>
      </c>
      <c r="C26" s="49">
        <v>1069187</v>
      </c>
      <c r="D26" s="49">
        <v>0</v>
      </c>
      <c r="E26" s="49">
        <v>0</v>
      </c>
      <c r="F26" s="49">
        <v>0</v>
      </c>
      <c r="G26" s="56">
        <v>1069187</v>
      </c>
      <c r="H26" s="51">
        <v>0</v>
      </c>
      <c r="I26" s="51">
        <v>0</v>
      </c>
      <c r="J26" s="57">
        <v>1069187</v>
      </c>
      <c r="K26" s="49">
        <v>5997540</v>
      </c>
      <c r="L26" s="49">
        <v>0</v>
      </c>
      <c r="M26" s="49">
        <v>0</v>
      </c>
      <c r="N26" s="49">
        <v>0</v>
      </c>
      <c r="O26" s="56">
        <v>5997540</v>
      </c>
      <c r="P26" s="51">
        <v>0</v>
      </c>
      <c r="Q26" s="51">
        <v>0</v>
      </c>
      <c r="R26" s="57">
        <v>5997540</v>
      </c>
      <c r="S26" s="49">
        <v>0</v>
      </c>
      <c r="T26" s="49">
        <v>0</v>
      </c>
      <c r="U26" s="49">
        <v>0</v>
      </c>
      <c r="V26" s="49">
        <v>0</v>
      </c>
      <c r="W26" s="56">
        <v>0</v>
      </c>
      <c r="X26" s="51">
        <v>630063</v>
      </c>
      <c r="Y26" s="51">
        <v>0</v>
      </c>
      <c r="Z26" s="57">
        <v>630063</v>
      </c>
      <c r="AA26" s="49">
        <v>184545</v>
      </c>
      <c r="AB26" s="49">
        <v>0</v>
      </c>
      <c r="AC26" s="49">
        <v>0</v>
      </c>
      <c r="AD26" s="49">
        <v>0</v>
      </c>
      <c r="AE26" s="56">
        <v>184545</v>
      </c>
      <c r="AF26" s="51">
        <v>0</v>
      </c>
      <c r="AG26" s="51">
        <v>0</v>
      </c>
      <c r="AH26" s="57">
        <v>184545</v>
      </c>
      <c r="AI26" s="49">
        <v>0</v>
      </c>
      <c r="AJ26" s="49">
        <v>0</v>
      </c>
      <c r="AK26" s="49">
        <v>0</v>
      </c>
      <c r="AL26" s="49">
        <v>0</v>
      </c>
      <c r="AM26" s="56">
        <v>0</v>
      </c>
      <c r="AN26" s="51">
        <v>0</v>
      </c>
      <c r="AO26" s="51">
        <v>0</v>
      </c>
      <c r="AP26" s="57">
        <v>0</v>
      </c>
      <c r="AQ26" s="49">
        <v>0</v>
      </c>
      <c r="AR26" s="49">
        <v>0</v>
      </c>
      <c r="AS26" s="49">
        <v>0</v>
      </c>
      <c r="AT26" s="49">
        <v>0</v>
      </c>
      <c r="AU26" s="56">
        <v>0</v>
      </c>
      <c r="AV26" s="51">
        <v>0</v>
      </c>
      <c r="AW26" s="51">
        <v>0</v>
      </c>
      <c r="AX26" s="57">
        <v>0</v>
      </c>
      <c r="AY26" s="49">
        <v>0</v>
      </c>
      <c r="AZ26" s="49">
        <v>0</v>
      </c>
      <c r="BA26" s="49">
        <v>0</v>
      </c>
      <c r="BB26" s="49">
        <v>0</v>
      </c>
      <c r="BC26" s="56">
        <v>0</v>
      </c>
      <c r="BD26" s="51">
        <v>0</v>
      </c>
      <c r="BE26" s="51">
        <v>0</v>
      </c>
      <c r="BF26" s="57">
        <v>0</v>
      </c>
      <c r="BG26" s="49">
        <v>9438625</v>
      </c>
      <c r="BH26" s="49">
        <v>0</v>
      </c>
      <c r="BI26" s="49">
        <v>0</v>
      </c>
      <c r="BJ26" s="49">
        <v>0</v>
      </c>
      <c r="BK26" s="56">
        <v>9438625</v>
      </c>
      <c r="BL26" s="51">
        <v>0</v>
      </c>
      <c r="BM26" s="51">
        <v>0</v>
      </c>
      <c r="BN26" s="57">
        <v>9438625</v>
      </c>
      <c r="BO26" s="49">
        <v>0</v>
      </c>
      <c r="BP26" s="49">
        <v>0</v>
      </c>
      <c r="BQ26" s="49">
        <v>0</v>
      </c>
      <c r="BR26" s="49">
        <v>0</v>
      </c>
      <c r="BS26" s="56">
        <v>0</v>
      </c>
      <c r="BT26" s="51">
        <v>0</v>
      </c>
      <c r="BU26" s="51">
        <v>0</v>
      </c>
      <c r="BV26" s="57">
        <v>0</v>
      </c>
      <c r="BW26" s="49">
        <v>0</v>
      </c>
      <c r="BX26" s="49">
        <v>0</v>
      </c>
      <c r="BY26" s="49">
        <v>0</v>
      </c>
      <c r="BZ26" s="49">
        <v>0</v>
      </c>
      <c r="CA26" s="56">
        <v>0</v>
      </c>
      <c r="CB26" s="51">
        <v>0</v>
      </c>
      <c r="CC26" s="51">
        <v>0</v>
      </c>
      <c r="CD26" s="57">
        <v>0</v>
      </c>
      <c r="CE26" s="49">
        <v>0</v>
      </c>
      <c r="CF26" s="49">
        <v>0</v>
      </c>
      <c r="CG26" s="49">
        <v>0</v>
      </c>
      <c r="CH26" s="49">
        <v>0</v>
      </c>
      <c r="CI26" s="56">
        <v>0</v>
      </c>
      <c r="CJ26" s="51">
        <v>0</v>
      </c>
      <c r="CK26" s="51">
        <v>0</v>
      </c>
      <c r="CL26" s="57">
        <v>0</v>
      </c>
      <c r="CM26" s="49">
        <v>14819</v>
      </c>
      <c r="CN26" s="49">
        <v>0</v>
      </c>
      <c r="CO26" s="49">
        <v>0</v>
      </c>
      <c r="CP26" s="49">
        <v>0</v>
      </c>
      <c r="CQ26" s="56">
        <v>14819</v>
      </c>
      <c r="CR26" s="51">
        <v>0</v>
      </c>
      <c r="CS26" s="51">
        <v>0</v>
      </c>
      <c r="CT26" s="57">
        <v>14819</v>
      </c>
      <c r="CU26" s="49">
        <v>0</v>
      </c>
      <c r="CV26" s="49">
        <v>0</v>
      </c>
      <c r="CW26" s="49">
        <v>0</v>
      </c>
      <c r="CX26" s="49">
        <v>0</v>
      </c>
      <c r="CY26" s="56">
        <v>0</v>
      </c>
      <c r="CZ26" s="51">
        <v>0</v>
      </c>
      <c r="DA26" s="51">
        <v>0</v>
      </c>
      <c r="DB26" s="57">
        <v>0</v>
      </c>
      <c r="DC26" s="49">
        <v>0</v>
      </c>
      <c r="DD26" s="49">
        <v>0</v>
      </c>
      <c r="DE26" s="49">
        <v>0</v>
      </c>
      <c r="DF26" s="49">
        <v>0</v>
      </c>
      <c r="DG26" s="56">
        <v>0</v>
      </c>
      <c r="DH26" s="51">
        <v>0</v>
      </c>
      <c r="DI26" s="51">
        <v>0</v>
      </c>
      <c r="DJ26" s="57">
        <v>0</v>
      </c>
      <c r="DK26" s="49">
        <v>243961</v>
      </c>
      <c r="DL26" s="49">
        <v>0</v>
      </c>
      <c r="DM26" s="49">
        <v>0</v>
      </c>
      <c r="DN26" s="49">
        <v>0</v>
      </c>
      <c r="DO26" s="56">
        <v>243961</v>
      </c>
      <c r="DP26" s="51">
        <v>17387</v>
      </c>
      <c r="DQ26" s="51">
        <v>0</v>
      </c>
      <c r="DR26" s="57">
        <v>261348</v>
      </c>
      <c r="DS26" s="49">
        <v>272490</v>
      </c>
      <c r="DT26" s="49">
        <v>0</v>
      </c>
      <c r="DU26" s="49">
        <v>0</v>
      </c>
      <c r="DV26" s="49">
        <v>0</v>
      </c>
      <c r="DW26" s="56">
        <v>272490</v>
      </c>
      <c r="DX26" s="51">
        <v>0</v>
      </c>
      <c r="DY26" s="51">
        <v>0</v>
      </c>
      <c r="DZ26" s="57">
        <v>272490</v>
      </c>
      <c r="EA26" s="49">
        <v>0</v>
      </c>
      <c r="EB26" s="49">
        <v>0</v>
      </c>
      <c r="EC26" s="49">
        <v>0</v>
      </c>
      <c r="ED26" s="49">
        <v>0</v>
      </c>
      <c r="EE26" s="56">
        <v>0</v>
      </c>
      <c r="EF26" s="51">
        <v>0</v>
      </c>
      <c r="EG26" s="51">
        <v>0</v>
      </c>
      <c r="EH26" s="57">
        <v>0</v>
      </c>
      <c r="EI26" s="13"/>
    </row>
    <row r="27" spans="1:139" s="1" customFormat="1" x14ac:dyDescent="0.2">
      <c r="A27" s="12">
        <v>21</v>
      </c>
      <c r="B27" s="204" t="s">
        <v>117</v>
      </c>
      <c r="C27" s="49">
        <v>500000</v>
      </c>
      <c r="D27" s="49">
        <v>0</v>
      </c>
      <c r="E27" s="49">
        <v>0</v>
      </c>
      <c r="F27" s="49">
        <v>0</v>
      </c>
      <c r="G27" s="50">
        <v>500000</v>
      </c>
      <c r="H27" s="51">
        <v>0</v>
      </c>
      <c r="I27" s="51">
        <v>0</v>
      </c>
      <c r="J27" s="52">
        <v>500000</v>
      </c>
      <c r="K27" s="49">
        <v>985300</v>
      </c>
      <c r="L27" s="49">
        <v>0</v>
      </c>
      <c r="M27" s="49">
        <v>0</v>
      </c>
      <c r="N27" s="49">
        <v>0</v>
      </c>
      <c r="O27" s="50">
        <v>985300</v>
      </c>
      <c r="P27" s="51">
        <v>0</v>
      </c>
      <c r="Q27" s="51">
        <v>1200000</v>
      </c>
      <c r="R27" s="52">
        <v>2185300</v>
      </c>
      <c r="S27" s="49">
        <v>0</v>
      </c>
      <c r="T27" s="49">
        <v>0</v>
      </c>
      <c r="U27" s="49">
        <v>0</v>
      </c>
      <c r="V27" s="49">
        <v>0</v>
      </c>
      <c r="W27" s="50">
        <v>0</v>
      </c>
      <c r="X27" s="51">
        <v>0</v>
      </c>
      <c r="Y27" s="51">
        <v>0</v>
      </c>
      <c r="Z27" s="52">
        <v>0</v>
      </c>
      <c r="AA27" s="49">
        <v>123600</v>
      </c>
      <c r="AB27" s="49">
        <v>0</v>
      </c>
      <c r="AC27" s="49">
        <v>0</v>
      </c>
      <c r="AD27" s="49">
        <v>0</v>
      </c>
      <c r="AE27" s="50">
        <v>123600</v>
      </c>
      <c r="AF27" s="51">
        <v>0</v>
      </c>
      <c r="AG27" s="51">
        <v>0</v>
      </c>
      <c r="AH27" s="52">
        <v>123600</v>
      </c>
      <c r="AI27" s="49">
        <v>0</v>
      </c>
      <c r="AJ27" s="49">
        <v>0</v>
      </c>
      <c r="AK27" s="49">
        <v>0</v>
      </c>
      <c r="AL27" s="49">
        <v>0</v>
      </c>
      <c r="AM27" s="50">
        <v>0</v>
      </c>
      <c r="AN27" s="51">
        <v>0</v>
      </c>
      <c r="AO27" s="51">
        <v>0</v>
      </c>
      <c r="AP27" s="52">
        <v>0</v>
      </c>
      <c r="AQ27" s="49">
        <v>0</v>
      </c>
      <c r="AR27" s="49">
        <v>0</v>
      </c>
      <c r="AS27" s="49">
        <v>0</v>
      </c>
      <c r="AT27" s="49">
        <v>0</v>
      </c>
      <c r="AU27" s="50">
        <v>0</v>
      </c>
      <c r="AV27" s="51">
        <v>0</v>
      </c>
      <c r="AW27" s="51">
        <v>0</v>
      </c>
      <c r="AX27" s="52">
        <v>0</v>
      </c>
      <c r="AY27" s="49">
        <v>0</v>
      </c>
      <c r="AZ27" s="49">
        <v>0</v>
      </c>
      <c r="BA27" s="49">
        <v>0</v>
      </c>
      <c r="BB27" s="49">
        <v>0</v>
      </c>
      <c r="BC27" s="50">
        <v>0</v>
      </c>
      <c r="BD27" s="51">
        <v>0</v>
      </c>
      <c r="BE27" s="51">
        <v>0</v>
      </c>
      <c r="BF27" s="52">
        <v>0</v>
      </c>
      <c r="BG27" s="49">
        <v>4791000</v>
      </c>
      <c r="BH27" s="49">
        <v>0</v>
      </c>
      <c r="BI27" s="49">
        <v>0</v>
      </c>
      <c r="BJ27" s="49">
        <v>0</v>
      </c>
      <c r="BK27" s="50">
        <v>4791000</v>
      </c>
      <c r="BL27" s="51">
        <v>0</v>
      </c>
      <c r="BM27" s="51">
        <v>1600000</v>
      </c>
      <c r="BN27" s="52">
        <v>6391000</v>
      </c>
      <c r="BO27" s="49">
        <v>0</v>
      </c>
      <c r="BP27" s="49">
        <v>0</v>
      </c>
      <c r="BQ27" s="49">
        <v>0</v>
      </c>
      <c r="BR27" s="49">
        <v>0</v>
      </c>
      <c r="BS27" s="50">
        <v>0</v>
      </c>
      <c r="BT27" s="51">
        <v>0</v>
      </c>
      <c r="BU27" s="51">
        <v>0</v>
      </c>
      <c r="BV27" s="52">
        <v>0</v>
      </c>
      <c r="BW27" s="49">
        <v>0</v>
      </c>
      <c r="BX27" s="49">
        <v>0</v>
      </c>
      <c r="BY27" s="49">
        <v>0</v>
      </c>
      <c r="BZ27" s="49">
        <v>0</v>
      </c>
      <c r="CA27" s="50">
        <v>0</v>
      </c>
      <c r="CB27" s="51">
        <v>0</v>
      </c>
      <c r="CC27" s="51">
        <v>0</v>
      </c>
      <c r="CD27" s="52">
        <v>0</v>
      </c>
      <c r="CE27" s="49">
        <v>0</v>
      </c>
      <c r="CF27" s="49">
        <v>0</v>
      </c>
      <c r="CG27" s="49">
        <v>0</v>
      </c>
      <c r="CH27" s="49">
        <v>0</v>
      </c>
      <c r="CI27" s="50">
        <v>0</v>
      </c>
      <c r="CJ27" s="51">
        <v>0</v>
      </c>
      <c r="CK27" s="51">
        <v>0</v>
      </c>
      <c r="CL27" s="52">
        <v>0</v>
      </c>
      <c r="CM27" s="49">
        <v>13200</v>
      </c>
      <c r="CN27" s="49">
        <v>0</v>
      </c>
      <c r="CO27" s="49">
        <v>0</v>
      </c>
      <c r="CP27" s="49">
        <v>0</v>
      </c>
      <c r="CQ27" s="50">
        <v>13200</v>
      </c>
      <c r="CR27" s="51">
        <v>0</v>
      </c>
      <c r="CS27" s="51">
        <v>0</v>
      </c>
      <c r="CT27" s="52">
        <v>13200</v>
      </c>
      <c r="CU27" s="49">
        <v>0</v>
      </c>
      <c r="CV27" s="49">
        <v>0</v>
      </c>
      <c r="CW27" s="49">
        <v>0</v>
      </c>
      <c r="CX27" s="49">
        <v>0</v>
      </c>
      <c r="CY27" s="50">
        <v>0</v>
      </c>
      <c r="CZ27" s="51">
        <v>0</v>
      </c>
      <c r="DA27" s="51">
        <v>0</v>
      </c>
      <c r="DB27" s="52">
        <v>0</v>
      </c>
      <c r="DC27" s="49">
        <v>0</v>
      </c>
      <c r="DD27" s="49">
        <v>0</v>
      </c>
      <c r="DE27" s="49">
        <v>0</v>
      </c>
      <c r="DF27" s="49">
        <v>0</v>
      </c>
      <c r="DG27" s="50">
        <v>0</v>
      </c>
      <c r="DH27" s="51">
        <v>0</v>
      </c>
      <c r="DI27" s="51">
        <v>0</v>
      </c>
      <c r="DJ27" s="52">
        <v>0</v>
      </c>
      <c r="DK27" s="49">
        <v>92137</v>
      </c>
      <c r="DL27" s="49">
        <v>0</v>
      </c>
      <c r="DM27" s="49">
        <v>0</v>
      </c>
      <c r="DN27" s="49">
        <v>0</v>
      </c>
      <c r="DO27" s="50">
        <v>92137</v>
      </c>
      <c r="DP27" s="51">
        <v>0</v>
      </c>
      <c r="DQ27" s="51">
        <v>0</v>
      </c>
      <c r="DR27" s="52">
        <v>92137</v>
      </c>
      <c r="DS27" s="49">
        <v>42600</v>
      </c>
      <c r="DT27" s="49">
        <v>0</v>
      </c>
      <c r="DU27" s="49">
        <v>0</v>
      </c>
      <c r="DV27" s="49">
        <v>0</v>
      </c>
      <c r="DW27" s="50">
        <v>42600</v>
      </c>
      <c r="DX27" s="51">
        <v>0</v>
      </c>
      <c r="DY27" s="51">
        <v>14200</v>
      </c>
      <c r="DZ27" s="52">
        <v>56800</v>
      </c>
      <c r="EA27" s="49">
        <v>0</v>
      </c>
      <c r="EB27" s="49">
        <v>0</v>
      </c>
      <c r="EC27" s="49">
        <v>0</v>
      </c>
      <c r="ED27" s="49">
        <v>0</v>
      </c>
      <c r="EE27" s="50">
        <v>0</v>
      </c>
      <c r="EF27" s="51">
        <v>0</v>
      </c>
      <c r="EG27" s="51">
        <v>0</v>
      </c>
      <c r="EH27" s="52">
        <v>0</v>
      </c>
      <c r="EI27" s="13"/>
    </row>
    <row r="28" spans="1:139" s="1" customFormat="1" x14ac:dyDescent="0.2">
      <c r="A28" s="14">
        <v>22</v>
      </c>
      <c r="B28" s="205" t="s">
        <v>118</v>
      </c>
      <c r="C28" s="49">
        <v>315000</v>
      </c>
      <c r="D28" s="49">
        <v>0</v>
      </c>
      <c r="E28" s="49">
        <v>0</v>
      </c>
      <c r="F28" s="49">
        <v>0</v>
      </c>
      <c r="G28" s="54">
        <v>315000</v>
      </c>
      <c r="H28" s="51">
        <v>0</v>
      </c>
      <c r="I28" s="51">
        <v>0</v>
      </c>
      <c r="J28" s="55">
        <v>315000</v>
      </c>
      <c r="K28" s="49">
        <v>1080000</v>
      </c>
      <c r="L28" s="49">
        <v>0</v>
      </c>
      <c r="M28" s="49">
        <v>0</v>
      </c>
      <c r="N28" s="49">
        <v>896025</v>
      </c>
      <c r="O28" s="54">
        <v>1976025</v>
      </c>
      <c r="P28" s="51">
        <v>0</v>
      </c>
      <c r="Q28" s="51">
        <v>0</v>
      </c>
      <c r="R28" s="55">
        <v>1976025</v>
      </c>
      <c r="S28" s="49">
        <v>0</v>
      </c>
      <c r="T28" s="49">
        <v>0</v>
      </c>
      <c r="U28" s="49">
        <v>0</v>
      </c>
      <c r="V28" s="49">
        <v>0</v>
      </c>
      <c r="W28" s="54">
        <v>0</v>
      </c>
      <c r="X28" s="51">
        <v>1087000</v>
      </c>
      <c r="Y28" s="51">
        <v>0</v>
      </c>
      <c r="Z28" s="55">
        <v>1087000</v>
      </c>
      <c r="AA28" s="49">
        <v>95000</v>
      </c>
      <c r="AB28" s="49">
        <v>0</v>
      </c>
      <c r="AC28" s="49">
        <v>0</v>
      </c>
      <c r="AD28" s="49">
        <v>0</v>
      </c>
      <c r="AE28" s="54">
        <v>95000</v>
      </c>
      <c r="AF28" s="51">
        <v>0</v>
      </c>
      <c r="AG28" s="51">
        <v>0</v>
      </c>
      <c r="AH28" s="55">
        <v>95000</v>
      </c>
      <c r="AI28" s="49">
        <v>0</v>
      </c>
      <c r="AJ28" s="49">
        <v>0</v>
      </c>
      <c r="AK28" s="49">
        <v>0</v>
      </c>
      <c r="AL28" s="49">
        <v>0</v>
      </c>
      <c r="AM28" s="54">
        <v>0</v>
      </c>
      <c r="AN28" s="51">
        <v>0</v>
      </c>
      <c r="AO28" s="51">
        <v>0</v>
      </c>
      <c r="AP28" s="55">
        <v>0</v>
      </c>
      <c r="AQ28" s="49">
        <v>0</v>
      </c>
      <c r="AR28" s="49">
        <v>0</v>
      </c>
      <c r="AS28" s="49">
        <v>0</v>
      </c>
      <c r="AT28" s="49">
        <v>0</v>
      </c>
      <c r="AU28" s="54">
        <v>0</v>
      </c>
      <c r="AV28" s="51">
        <v>0</v>
      </c>
      <c r="AW28" s="51">
        <v>0</v>
      </c>
      <c r="AX28" s="55">
        <v>0</v>
      </c>
      <c r="AY28" s="49">
        <v>0</v>
      </c>
      <c r="AZ28" s="49">
        <v>0</v>
      </c>
      <c r="BA28" s="49">
        <v>0</v>
      </c>
      <c r="BB28" s="49">
        <v>0</v>
      </c>
      <c r="BC28" s="54">
        <v>0</v>
      </c>
      <c r="BD28" s="51">
        <v>0</v>
      </c>
      <c r="BE28" s="51">
        <v>0</v>
      </c>
      <c r="BF28" s="55">
        <v>0</v>
      </c>
      <c r="BG28" s="49">
        <v>1200000</v>
      </c>
      <c r="BH28" s="49">
        <v>0</v>
      </c>
      <c r="BI28" s="49">
        <v>0</v>
      </c>
      <c r="BJ28" s="49">
        <v>0</v>
      </c>
      <c r="BK28" s="54">
        <v>1200000</v>
      </c>
      <c r="BL28" s="51">
        <v>0</v>
      </c>
      <c r="BM28" s="51">
        <v>1200000</v>
      </c>
      <c r="BN28" s="55">
        <v>2400000</v>
      </c>
      <c r="BO28" s="49">
        <v>0</v>
      </c>
      <c r="BP28" s="49">
        <v>0</v>
      </c>
      <c r="BQ28" s="49">
        <v>0</v>
      </c>
      <c r="BR28" s="49">
        <v>0</v>
      </c>
      <c r="BS28" s="54">
        <v>0</v>
      </c>
      <c r="BT28" s="51">
        <v>0</v>
      </c>
      <c r="BU28" s="51">
        <v>0</v>
      </c>
      <c r="BV28" s="55">
        <v>0</v>
      </c>
      <c r="BW28" s="49">
        <v>0</v>
      </c>
      <c r="BX28" s="49">
        <v>0</v>
      </c>
      <c r="BY28" s="49">
        <v>0</v>
      </c>
      <c r="BZ28" s="49">
        <v>0</v>
      </c>
      <c r="CA28" s="54">
        <v>0</v>
      </c>
      <c r="CB28" s="51">
        <v>0</v>
      </c>
      <c r="CC28" s="51">
        <v>0</v>
      </c>
      <c r="CD28" s="55">
        <v>0</v>
      </c>
      <c r="CE28" s="49">
        <v>0</v>
      </c>
      <c r="CF28" s="49">
        <v>0</v>
      </c>
      <c r="CG28" s="49">
        <v>0</v>
      </c>
      <c r="CH28" s="49">
        <v>0</v>
      </c>
      <c r="CI28" s="54">
        <v>0</v>
      </c>
      <c r="CJ28" s="51">
        <v>0</v>
      </c>
      <c r="CK28" s="51">
        <v>0</v>
      </c>
      <c r="CL28" s="55">
        <v>0</v>
      </c>
      <c r="CM28" s="49">
        <v>30000</v>
      </c>
      <c r="CN28" s="49">
        <v>0</v>
      </c>
      <c r="CO28" s="49">
        <v>0</v>
      </c>
      <c r="CP28" s="49">
        <v>0</v>
      </c>
      <c r="CQ28" s="54">
        <v>30000</v>
      </c>
      <c r="CR28" s="51">
        <v>0</v>
      </c>
      <c r="CS28" s="51">
        <v>0</v>
      </c>
      <c r="CT28" s="55">
        <v>30000</v>
      </c>
      <c r="CU28" s="49">
        <v>7280</v>
      </c>
      <c r="CV28" s="49">
        <v>0</v>
      </c>
      <c r="CW28" s="49">
        <v>0</v>
      </c>
      <c r="CX28" s="49">
        <v>0</v>
      </c>
      <c r="CY28" s="54">
        <v>7280</v>
      </c>
      <c r="CZ28" s="51">
        <v>5800</v>
      </c>
      <c r="DA28" s="51">
        <v>0</v>
      </c>
      <c r="DB28" s="55">
        <v>13080</v>
      </c>
      <c r="DC28" s="49">
        <v>0</v>
      </c>
      <c r="DD28" s="49">
        <v>0</v>
      </c>
      <c r="DE28" s="49">
        <v>0</v>
      </c>
      <c r="DF28" s="49">
        <v>0</v>
      </c>
      <c r="DG28" s="54">
        <v>0</v>
      </c>
      <c r="DH28" s="51">
        <v>0</v>
      </c>
      <c r="DI28" s="51">
        <v>0</v>
      </c>
      <c r="DJ28" s="55">
        <v>0</v>
      </c>
      <c r="DK28" s="49">
        <v>52000</v>
      </c>
      <c r="DL28" s="49">
        <v>0</v>
      </c>
      <c r="DM28" s="49">
        <v>0</v>
      </c>
      <c r="DN28" s="49">
        <v>37805</v>
      </c>
      <c r="DO28" s="54">
        <v>89805</v>
      </c>
      <c r="DP28" s="51">
        <v>32800</v>
      </c>
      <c r="DQ28" s="51">
        <v>0</v>
      </c>
      <c r="DR28" s="55">
        <v>122605</v>
      </c>
      <c r="DS28" s="49">
        <v>31000</v>
      </c>
      <c r="DT28" s="49">
        <v>0</v>
      </c>
      <c r="DU28" s="49">
        <v>0</v>
      </c>
      <c r="DV28" s="49">
        <v>0</v>
      </c>
      <c r="DW28" s="54">
        <v>31000</v>
      </c>
      <c r="DX28" s="51">
        <v>0</v>
      </c>
      <c r="DY28" s="51">
        <v>31000</v>
      </c>
      <c r="DZ28" s="55">
        <v>62000</v>
      </c>
      <c r="EA28" s="49">
        <v>20000</v>
      </c>
      <c r="EB28" s="49">
        <v>0</v>
      </c>
      <c r="EC28" s="49">
        <v>0</v>
      </c>
      <c r="ED28" s="49">
        <v>0</v>
      </c>
      <c r="EE28" s="54">
        <v>20000</v>
      </c>
      <c r="EF28" s="51">
        <v>0</v>
      </c>
      <c r="EG28" s="51">
        <v>0</v>
      </c>
      <c r="EH28" s="55">
        <v>20000</v>
      </c>
      <c r="EI28" s="13"/>
    </row>
    <row r="29" spans="1:139" s="1" customFormat="1" x14ac:dyDescent="0.2">
      <c r="A29" s="14">
        <v>23</v>
      </c>
      <c r="B29" s="205" t="s">
        <v>119</v>
      </c>
      <c r="C29" s="49">
        <v>2538863</v>
      </c>
      <c r="D29" s="49">
        <v>0</v>
      </c>
      <c r="E29" s="49">
        <v>0</v>
      </c>
      <c r="F29" s="49">
        <v>0</v>
      </c>
      <c r="G29" s="54">
        <v>2538863</v>
      </c>
      <c r="H29" s="51">
        <v>0</v>
      </c>
      <c r="I29" s="51">
        <v>0</v>
      </c>
      <c r="J29" s="55">
        <v>2538863</v>
      </c>
      <c r="K29" s="49">
        <v>3545591</v>
      </c>
      <c r="L29" s="49">
        <v>0</v>
      </c>
      <c r="M29" s="49">
        <v>0</v>
      </c>
      <c r="N29" s="49">
        <v>0</v>
      </c>
      <c r="O29" s="54">
        <v>3545591</v>
      </c>
      <c r="P29" s="51">
        <v>0</v>
      </c>
      <c r="Q29" s="51">
        <v>0</v>
      </c>
      <c r="R29" s="55">
        <v>3545591</v>
      </c>
      <c r="S29" s="49">
        <v>0</v>
      </c>
      <c r="T29" s="49">
        <v>0</v>
      </c>
      <c r="U29" s="49">
        <v>0</v>
      </c>
      <c r="V29" s="49">
        <v>0</v>
      </c>
      <c r="W29" s="54">
        <v>0</v>
      </c>
      <c r="X29" s="51">
        <v>14507232</v>
      </c>
      <c r="Y29" s="51">
        <v>0</v>
      </c>
      <c r="Z29" s="55">
        <v>14507232</v>
      </c>
      <c r="AA29" s="49">
        <v>473000</v>
      </c>
      <c r="AB29" s="49">
        <v>0</v>
      </c>
      <c r="AC29" s="49">
        <v>0</v>
      </c>
      <c r="AD29" s="49">
        <v>0</v>
      </c>
      <c r="AE29" s="54">
        <v>473000</v>
      </c>
      <c r="AF29" s="51">
        <v>0</v>
      </c>
      <c r="AG29" s="51">
        <v>0</v>
      </c>
      <c r="AH29" s="55">
        <v>473000</v>
      </c>
      <c r="AI29" s="49">
        <v>0</v>
      </c>
      <c r="AJ29" s="49">
        <v>0</v>
      </c>
      <c r="AK29" s="49">
        <v>0</v>
      </c>
      <c r="AL29" s="49">
        <v>0</v>
      </c>
      <c r="AM29" s="54">
        <v>0</v>
      </c>
      <c r="AN29" s="51">
        <v>0</v>
      </c>
      <c r="AO29" s="51">
        <v>0</v>
      </c>
      <c r="AP29" s="55">
        <v>0</v>
      </c>
      <c r="AQ29" s="49">
        <v>0</v>
      </c>
      <c r="AR29" s="49">
        <v>0</v>
      </c>
      <c r="AS29" s="49">
        <v>0</v>
      </c>
      <c r="AT29" s="49">
        <v>0</v>
      </c>
      <c r="AU29" s="54">
        <v>0</v>
      </c>
      <c r="AV29" s="51">
        <v>0</v>
      </c>
      <c r="AW29" s="51">
        <v>0</v>
      </c>
      <c r="AX29" s="55">
        <v>0</v>
      </c>
      <c r="AY29" s="49">
        <v>0</v>
      </c>
      <c r="AZ29" s="49">
        <v>0</v>
      </c>
      <c r="BA29" s="49">
        <v>0</v>
      </c>
      <c r="BB29" s="49">
        <v>0</v>
      </c>
      <c r="BC29" s="54">
        <v>0</v>
      </c>
      <c r="BD29" s="51">
        <v>0</v>
      </c>
      <c r="BE29" s="51">
        <v>0</v>
      </c>
      <c r="BF29" s="55">
        <v>0</v>
      </c>
      <c r="BG29" s="49">
        <v>23036292</v>
      </c>
      <c r="BH29" s="49">
        <v>0</v>
      </c>
      <c r="BI29" s="49">
        <v>0</v>
      </c>
      <c r="BJ29" s="49">
        <v>5316067</v>
      </c>
      <c r="BK29" s="54">
        <v>28352359</v>
      </c>
      <c r="BL29" s="51">
        <v>0</v>
      </c>
      <c r="BM29" s="51">
        <v>0</v>
      </c>
      <c r="BN29" s="55">
        <v>28352359</v>
      </c>
      <c r="BO29" s="49">
        <v>0</v>
      </c>
      <c r="BP29" s="49">
        <v>0</v>
      </c>
      <c r="BQ29" s="49">
        <v>0</v>
      </c>
      <c r="BR29" s="49">
        <v>0</v>
      </c>
      <c r="BS29" s="54">
        <v>0</v>
      </c>
      <c r="BT29" s="51">
        <v>0</v>
      </c>
      <c r="BU29" s="51">
        <v>0</v>
      </c>
      <c r="BV29" s="55">
        <v>0</v>
      </c>
      <c r="BW29" s="49">
        <v>0</v>
      </c>
      <c r="BX29" s="49">
        <v>0</v>
      </c>
      <c r="BY29" s="49">
        <v>0</v>
      </c>
      <c r="BZ29" s="49">
        <v>0</v>
      </c>
      <c r="CA29" s="54">
        <v>0</v>
      </c>
      <c r="CB29" s="51">
        <v>0</v>
      </c>
      <c r="CC29" s="51">
        <v>0</v>
      </c>
      <c r="CD29" s="55">
        <v>0</v>
      </c>
      <c r="CE29" s="49">
        <v>0</v>
      </c>
      <c r="CF29" s="49">
        <v>0</v>
      </c>
      <c r="CG29" s="49">
        <v>0</v>
      </c>
      <c r="CH29" s="49">
        <v>0</v>
      </c>
      <c r="CI29" s="54">
        <v>0</v>
      </c>
      <c r="CJ29" s="51">
        <v>0</v>
      </c>
      <c r="CK29" s="51">
        <v>0</v>
      </c>
      <c r="CL29" s="55">
        <v>0</v>
      </c>
      <c r="CM29" s="49">
        <v>256347</v>
      </c>
      <c r="CN29" s="49">
        <v>0</v>
      </c>
      <c r="CO29" s="49">
        <v>0</v>
      </c>
      <c r="CP29" s="49">
        <v>0</v>
      </c>
      <c r="CQ29" s="54">
        <v>256347</v>
      </c>
      <c r="CR29" s="51">
        <v>0</v>
      </c>
      <c r="CS29" s="51">
        <v>0</v>
      </c>
      <c r="CT29" s="55">
        <v>256347</v>
      </c>
      <c r="CU29" s="49">
        <v>0</v>
      </c>
      <c r="CV29" s="49">
        <v>0</v>
      </c>
      <c r="CW29" s="49">
        <v>0</v>
      </c>
      <c r="CX29" s="49">
        <v>0</v>
      </c>
      <c r="CY29" s="54">
        <v>0</v>
      </c>
      <c r="CZ29" s="51">
        <v>0</v>
      </c>
      <c r="DA29" s="51">
        <v>0</v>
      </c>
      <c r="DB29" s="55">
        <v>0</v>
      </c>
      <c r="DC29" s="49">
        <v>0</v>
      </c>
      <c r="DD29" s="49">
        <v>0</v>
      </c>
      <c r="DE29" s="49">
        <v>0</v>
      </c>
      <c r="DF29" s="49">
        <v>0</v>
      </c>
      <c r="DG29" s="54">
        <v>0</v>
      </c>
      <c r="DH29" s="51">
        <v>0</v>
      </c>
      <c r="DI29" s="51">
        <v>0</v>
      </c>
      <c r="DJ29" s="55">
        <v>0</v>
      </c>
      <c r="DK29" s="49">
        <v>214187</v>
      </c>
      <c r="DL29" s="49">
        <v>0</v>
      </c>
      <c r="DM29" s="49">
        <v>0</v>
      </c>
      <c r="DN29" s="49">
        <v>0</v>
      </c>
      <c r="DO29" s="54">
        <v>214187</v>
      </c>
      <c r="DP29" s="51">
        <v>507554</v>
      </c>
      <c r="DQ29" s="51">
        <v>0</v>
      </c>
      <c r="DR29" s="55">
        <v>721741</v>
      </c>
      <c r="DS29" s="49">
        <v>101422</v>
      </c>
      <c r="DT29" s="49">
        <v>0</v>
      </c>
      <c r="DU29" s="49">
        <v>0</v>
      </c>
      <c r="DV29" s="49">
        <v>0</v>
      </c>
      <c r="DW29" s="54">
        <v>101422</v>
      </c>
      <c r="DX29" s="51">
        <v>0</v>
      </c>
      <c r="DY29" s="51">
        <v>0</v>
      </c>
      <c r="DZ29" s="55">
        <v>101422</v>
      </c>
      <c r="EA29" s="49">
        <v>17000</v>
      </c>
      <c r="EB29" s="49">
        <v>0</v>
      </c>
      <c r="EC29" s="49">
        <v>0</v>
      </c>
      <c r="ED29" s="49">
        <v>0</v>
      </c>
      <c r="EE29" s="54">
        <v>17000</v>
      </c>
      <c r="EF29" s="51">
        <v>0</v>
      </c>
      <c r="EG29" s="51">
        <v>0</v>
      </c>
      <c r="EH29" s="55">
        <v>17000</v>
      </c>
      <c r="EI29" s="13"/>
    </row>
    <row r="30" spans="1:139" s="1" customFormat="1" x14ac:dyDescent="0.2">
      <c r="A30" s="14">
        <v>24</v>
      </c>
      <c r="B30" s="205" t="s">
        <v>120</v>
      </c>
      <c r="C30" s="49">
        <v>2589390</v>
      </c>
      <c r="D30" s="49">
        <v>0</v>
      </c>
      <c r="E30" s="49">
        <v>0</v>
      </c>
      <c r="F30" s="49">
        <v>0</v>
      </c>
      <c r="G30" s="54">
        <v>2589390</v>
      </c>
      <c r="H30" s="51">
        <v>0</v>
      </c>
      <c r="I30" s="51">
        <v>0</v>
      </c>
      <c r="J30" s="55">
        <v>2589390</v>
      </c>
      <c r="K30" s="49">
        <v>27830848</v>
      </c>
      <c r="L30" s="49">
        <v>0</v>
      </c>
      <c r="M30" s="49">
        <v>0</v>
      </c>
      <c r="N30" s="49">
        <v>9590045</v>
      </c>
      <c r="O30" s="54">
        <v>37420893</v>
      </c>
      <c r="P30" s="51">
        <v>3165000</v>
      </c>
      <c r="Q30" s="51">
        <v>0</v>
      </c>
      <c r="R30" s="55">
        <v>40585893</v>
      </c>
      <c r="S30" s="49">
        <v>0</v>
      </c>
      <c r="T30" s="49">
        <v>0</v>
      </c>
      <c r="U30" s="49">
        <v>0</v>
      </c>
      <c r="V30" s="49">
        <v>0</v>
      </c>
      <c r="W30" s="54">
        <v>0</v>
      </c>
      <c r="X30" s="51">
        <v>0</v>
      </c>
      <c r="Y30" s="51">
        <v>0</v>
      </c>
      <c r="Z30" s="55">
        <v>0</v>
      </c>
      <c r="AA30" s="49">
        <v>795037</v>
      </c>
      <c r="AB30" s="49">
        <v>0</v>
      </c>
      <c r="AC30" s="49">
        <v>0</v>
      </c>
      <c r="AD30" s="49">
        <v>0</v>
      </c>
      <c r="AE30" s="54">
        <v>795037</v>
      </c>
      <c r="AF30" s="51">
        <v>0</v>
      </c>
      <c r="AG30" s="51">
        <v>0</v>
      </c>
      <c r="AH30" s="55">
        <v>795037</v>
      </c>
      <c r="AI30" s="49">
        <v>0</v>
      </c>
      <c r="AJ30" s="49">
        <v>0</v>
      </c>
      <c r="AK30" s="49">
        <v>0</v>
      </c>
      <c r="AL30" s="49">
        <v>0</v>
      </c>
      <c r="AM30" s="54">
        <v>0</v>
      </c>
      <c r="AN30" s="51">
        <v>0</v>
      </c>
      <c r="AO30" s="51">
        <v>0</v>
      </c>
      <c r="AP30" s="55">
        <v>0</v>
      </c>
      <c r="AQ30" s="49">
        <v>10518</v>
      </c>
      <c r="AR30" s="49">
        <v>0</v>
      </c>
      <c r="AS30" s="49">
        <v>0</v>
      </c>
      <c r="AT30" s="49">
        <v>2877</v>
      </c>
      <c r="AU30" s="54">
        <v>13395</v>
      </c>
      <c r="AV30" s="51">
        <v>0</v>
      </c>
      <c r="AW30" s="51">
        <v>0</v>
      </c>
      <c r="AX30" s="55">
        <v>13395</v>
      </c>
      <c r="AY30" s="49">
        <v>0</v>
      </c>
      <c r="AZ30" s="49">
        <v>0</v>
      </c>
      <c r="BA30" s="49">
        <v>0</v>
      </c>
      <c r="BB30" s="49">
        <v>0</v>
      </c>
      <c r="BC30" s="54">
        <v>0</v>
      </c>
      <c r="BD30" s="51">
        <v>0</v>
      </c>
      <c r="BE30" s="51">
        <v>0</v>
      </c>
      <c r="BF30" s="55">
        <v>0</v>
      </c>
      <c r="BG30" s="49">
        <v>14125103</v>
      </c>
      <c r="BH30" s="49">
        <v>0</v>
      </c>
      <c r="BI30" s="49">
        <v>0</v>
      </c>
      <c r="BJ30" s="49">
        <v>5452682</v>
      </c>
      <c r="BK30" s="54">
        <v>19577785</v>
      </c>
      <c r="BL30" s="51">
        <v>0</v>
      </c>
      <c r="BM30" s="51">
        <v>0</v>
      </c>
      <c r="BN30" s="55">
        <v>19577785</v>
      </c>
      <c r="BO30" s="49">
        <v>0</v>
      </c>
      <c r="BP30" s="49">
        <v>0</v>
      </c>
      <c r="BQ30" s="49">
        <v>0</v>
      </c>
      <c r="BR30" s="49">
        <v>0</v>
      </c>
      <c r="BS30" s="54">
        <v>0</v>
      </c>
      <c r="BT30" s="51">
        <v>0</v>
      </c>
      <c r="BU30" s="51">
        <v>0</v>
      </c>
      <c r="BV30" s="55">
        <v>0</v>
      </c>
      <c r="BW30" s="49">
        <v>0</v>
      </c>
      <c r="BX30" s="49">
        <v>0</v>
      </c>
      <c r="BY30" s="49">
        <v>0</v>
      </c>
      <c r="BZ30" s="49">
        <v>0</v>
      </c>
      <c r="CA30" s="54">
        <v>0</v>
      </c>
      <c r="CB30" s="51">
        <v>0</v>
      </c>
      <c r="CC30" s="51">
        <v>0</v>
      </c>
      <c r="CD30" s="55">
        <v>0</v>
      </c>
      <c r="CE30" s="49">
        <v>0</v>
      </c>
      <c r="CF30" s="49">
        <v>0</v>
      </c>
      <c r="CG30" s="49">
        <v>0</v>
      </c>
      <c r="CH30" s="49">
        <v>0</v>
      </c>
      <c r="CI30" s="54">
        <v>0</v>
      </c>
      <c r="CJ30" s="51">
        <v>0</v>
      </c>
      <c r="CK30" s="51">
        <v>0</v>
      </c>
      <c r="CL30" s="55">
        <v>0</v>
      </c>
      <c r="CM30" s="49">
        <v>0</v>
      </c>
      <c r="CN30" s="49">
        <v>0</v>
      </c>
      <c r="CO30" s="49">
        <v>0</v>
      </c>
      <c r="CP30" s="49">
        <v>0</v>
      </c>
      <c r="CQ30" s="54">
        <v>0</v>
      </c>
      <c r="CR30" s="51">
        <v>0</v>
      </c>
      <c r="CS30" s="51">
        <v>0</v>
      </c>
      <c r="CT30" s="55">
        <v>0</v>
      </c>
      <c r="CU30" s="49">
        <v>0</v>
      </c>
      <c r="CV30" s="49">
        <v>0</v>
      </c>
      <c r="CW30" s="49">
        <v>0</v>
      </c>
      <c r="CX30" s="49">
        <v>0</v>
      </c>
      <c r="CY30" s="54">
        <v>0</v>
      </c>
      <c r="CZ30" s="51">
        <v>0</v>
      </c>
      <c r="DA30" s="51">
        <v>0</v>
      </c>
      <c r="DB30" s="55">
        <v>0</v>
      </c>
      <c r="DC30" s="49">
        <v>0</v>
      </c>
      <c r="DD30" s="49">
        <v>0</v>
      </c>
      <c r="DE30" s="49">
        <v>0</v>
      </c>
      <c r="DF30" s="49">
        <v>0</v>
      </c>
      <c r="DG30" s="54">
        <v>0</v>
      </c>
      <c r="DH30" s="51">
        <v>0</v>
      </c>
      <c r="DI30" s="51">
        <v>0</v>
      </c>
      <c r="DJ30" s="55">
        <v>0</v>
      </c>
      <c r="DK30" s="49">
        <v>0</v>
      </c>
      <c r="DL30" s="49">
        <v>0</v>
      </c>
      <c r="DM30" s="49">
        <v>0</v>
      </c>
      <c r="DN30" s="49">
        <v>0</v>
      </c>
      <c r="DO30" s="54">
        <v>0</v>
      </c>
      <c r="DP30" s="51">
        <v>0</v>
      </c>
      <c r="DQ30" s="51">
        <v>0</v>
      </c>
      <c r="DR30" s="55">
        <v>0</v>
      </c>
      <c r="DS30" s="49">
        <v>0</v>
      </c>
      <c r="DT30" s="49">
        <v>0</v>
      </c>
      <c r="DU30" s="49">
        <v>0</v>
      </c>
      <c r="DV30" s="49">
        <v>0</v>
      </c>
      <c r="DW30" s="54">
        <v>0</v>
      </c>
      <c r="DX30" s="51">
        <v>0</v>
      </c>
      <c r="DY30" s="51">
        <v>0</v>
      </c>
      <c r="DZ30" s="55">
        <v>0</v>
      </c>
      <c r="EA30" s="49">
        <v>0</v>
      </c>
      <c r="EB30" s="49">
        <v>0</v>
      </c>
      <c r="EC30" s="49">
        <v>0</v>
      </c>
      <c r="ED30" s="49">
        <v>0</v>
      </c>
      <c r="EE30" s="54">
        <v>0</v>
      </c>
      <c r="EF30" s="51">
        <v>0</v>
      </c>
      <c r="EG30" s="51">
        <v>0</v>
      </c>
      <c r="EH30" s="55">
        <v>0</v>
      </c>
      <c r="EI30" s="13"/>
    </row>
    <row r="31" spans="1:139" s="1" customFormat="1" x14ac:dyDescent="0.2">
      <c r="A31" s="15">
        <v>25</v>
      </c>
      <c r="B31" s="206" t="s">
        <v>121</v>
      </c>
      <c r="C31" s="49">
        <v>1000000</v>
      </c>
      <c r="D31" s="49">
        <v>0</v>
      </c>
      <c r="E31" s="49">
        <v>0</v>
      </c>
      <c r="F31" s="49">
        <v>0</v>
      </c>
      <c r="G31" s="56">
        <v>1000000</v>
      </c>
      <c r="H31" s="51">
        <v>0</v>
      </c>
      <c r="I31" s="51">
        <v>0</v>
      </c>
      <c r="J31" s="57">
        <v>1000000</v>
      </c>
      <c r="K31" s="49">
        <v>4200000</v>
      </c>
      <c r="L31" s="49">
        <v>0</v>
      </c>
      <c r="M31" s="49">
        <v>0</v>
      </c>
      <c r="N31" s="49">
        <v>0</v>
      </c>
      <c r="O31" s="56">
        <v>4200000</v>
      </c>
      <c r="P31" s="51">
        <v>0</v>
      </c>
      <c r="Q31" s="51">
        <v>0</v>
      </c>
      <c r="R31" s="57">
        <v>4200000</v>
      </c>
      <c r="S31" s="49">
        <v>0</v>
      </c>
      <c r="T31" s="49">
        <v>0</v>
      </c>
      <c r="U31" s="49">
        <v>0</v>
      </c>
      <c r="V31" s="49">
        <v>0</v>
      </c>
      <c r="W31" s="56">
        <v>0</v>
      </c>
      <c r="X31" s="51">
        <v>0</v>
      </c>
      <c r="Y31" s="51">
        <v>0</v>
      </c>
      <c r="Z31" s="57">
        <v>0</v>
      </c>
      <c r="AA31" s="49">
        <v>220000</v>
      </c>
      <c r="AB31" s="49">
        <v>0</v>
      </c>
      <c r="AC31" s="49">
        <v>0</v>
      </c>
      <c r="AD31" s="49">
        <v>0</v>
      </c>
      <c r="AE31" s="56">
        <v>220000</v>
      </c>
      <c r="AF31" s="51">
        <v>0</v>
      </c>
      <c r="AG31" s="51">
        <v>0</v>
      </c>
      <c r="AH31" s="57">
        <v>220000</v>
      </c>
      <c r="AI31" s="49">
        <v>0</v>
      </c>
      <c r="AJ31" s="49">
        <v>0</v>
      </c>
      <c r="AK31" s="49">
        <v>0</v>
      </c>
      <c r="AL31" s="49">
        <v>0</v>
      </c>
      <c r="AM31" s="56">
        <v>0</v>
      </c>
      <c r="AN31" s="51">
        <v>0</v>
      </c>
      <c r="AO31" s="51">
        <v>0</v>
      </c>
      <c r="AP31" s="57">
        <v>0</v>
      </c>
      <c r="AQ31" s="49">
        <v>0</v>
      </c>
      <c r="AR31" s="49">
        <v>0</v>
      </c>
      <c r="AS31" s="49">
        <v>0</v>
      </c>
      <c r="AT31" s="49">
        <v>0</v>
      </c>
      <c r="AU31" s="56">
        <v>0</v>
      </c>
      <c r="AV31" s="51">
        <v>0</v>
      </c>
      <c r="AW31" s="51">
        <v>0</v>
      </c>
      <c r="AX31" s="57">
        <v>0</v>
      </c>
      <c r="AY31" s="49">
        <v>0</v>
      </c>
      <c r="AZ31" s="49">
        <v>0</v>
      </c>
      <c r="BA31" s="49">
        <v>0</v>
      </c>
      <c r="BB31" s="49">
        <v>0</v>
      </c>
      <c r="BC31" s="56">
        <v>0</v>
      </c>
      <c r="BD31" s="51">
        <v>0</v>
      </c>
      <c r="BE31" s="51">
        <v>0</v>
      </c>
      <c r="BF31" s="57">
        <v>0</v>
      </c>
      <c r="BG31" s="49">
        <v>4500000</v>
      </c>
      <c r="BH31" s="49">
        <v>0</v>
      </c>
      <c r="BI31" s="49">
        <v>0</v>
      </c>
      <c r="BJ31" s="49">
        <v>1000000</v>
      </c>
      <c r="BK31" s="56">
        <v>5500000</v>
      </c>
      <c r="BL31" s="51">
        <v>0</v>
      </c>
      <c r="BM31" s="51">
        <v>0</v>
      </c>
      <c r="BN31" s="57">
        <v>5500000</v>
      </c>
      <c r="BO31" s="49">
        <v>0</v>
      </c>
      <c r="BP31" s="49">
        <v>0</v>
      </c>
      <c r="BQ31" s="49">
        <v>0</v>
      </c>
      <c r="BR31" s="49">
        <v>0</v>
      </c>
      <c r="BS31" s="56">
        <v>0</v>
      </c>
      <c r="BT31" s="51">
        <v>0</v>
      </c>
      <c r="BU31" s="51">
        <v>0</v>
      </c>
      <c r="BV31" s="57">
        <v>0</v>
      </c>
      <c r="BW31" s="49">
        <v>0</v>
      </c>
      <c r="BX31" s="49">
        <v>0</v>
      </c>
      <c r="BY31" s="49">
        <v>0</v>
      </c>
      <c r="BZ31" s="49">
        <v>0</v>
      </c>
      <c r="CA31" s="56">
        <v>0</v>
      </c>
      <c r="CB31" s="51">
        <v>0</v>
      </c>
      <c r="CC31" s="51">
        <v>0</v>
      </c>
      <c r="CD31" s="57">
        <v>0</v>
      </c>
      <c r="CE31" s="49">
        <v>0</v>
      </c>
      <c r="CF31" s="49">
        <v>0</v>
      </c>
      <c r="CG31" s="49">
        <v>0</v>
      </c>
      <c r="CH31" s="49">
        <v>0</v>
      </c>
      <c r="CI31" s="56">
        <v>0</v>
      </c>
      <c r="CJ31" s="51">
        <v>0</v>
      </c>
      <c r="CK31" s="51">
        <v>0</v>
      </c>
      <c r="CL31" s="57">
        <v>0</v>
      </c>
      <c r="CM31" s="49">
        <v>0</v>
      </c>
      <c r="CN31" s="49">
        <v>0</v>
      </c>
      <c r="CO31" s="49">
        <v>0</v>
      </c>
      <c r="CP31" s="49">
        <v>0</v>
      </c>
      <c r="CQ31" s="56">
        <v>0</v>
      </c>
      <c r="CR31" s="51">
        <v>0</v>
      </c>
      <c r="CS31" s="51">
        <v>0</v>
      </c>
      <c r="CT31" s="57">
        <v>0</v>
      </c>
      <c r="CU31" s="49">
        <v>0</v>
      </c>
      <c r="CV31" s="49">
        <v>0</v>
      </c>
      <c r="CW31" s="49">
        <v>0</v>
      </c>
      <c r="CX31" s="49">
        <v>0</v>
      </c>
      <c r="CY31" s="56">
        <v>0</v>
      </c>
      <c r="CZ31" s="51">
        <v>0</v>
      </c>
      <c r="DA31" s="51">
        <v>0</v>
      </c>
      <c r="DB31" s="57">
        <v>0</v>
      </c>
      <c r="DC31" s="49">
        <v>0</v>
      </c>
      <c r="DD31" s="49">
        <v>0</v>
      </c>
      <c r="DE31" s="49">
        <v>0</v>
      </c>
      <c r="DF31" s="49">
        <v>0</v>
      </c>
      <c r="DG31" s="56">
        <v>0</v>
      </c>
      <c r="DH31" s="51">
        <v>0</v>
      </c>
      <c r="DI31" s="51">
        <v>0</v>
      </c>
      <c r="DJ31" s="57">
        <v>0</v>
      </c>
      <c r="DK31" s="49">
        <v>205000</v>
      </c>
      <c r="DL31" s="49">
        <v>0</v>
      </c>
      <c r="DM31" s="49">
        <v>0</v>
      </c>
      <c r="DN31" s="49">
        <v>0</v>
      </c>
      <c r="DO31" s="56">
        <v>205000</v>
      </c>
      <c r="DP31" s="51">
        <v>0</v>
      </c>
      <c r="DQ31" s="51">
        <v>0</v>
      </c>
      <c r="DR31" s="57">
        <v>205000</v>
      </c>
      <c r="DS31" s="49">
        <v>60000</v>
      </c>
      <c r="DT31" s="49">
        <v>0</v>
      </c>
      <c r="DU31" s="49">
        <v>0</v>
      </c>
      <c r="DV31" s="49">
        <v>15000</v>
      </c>
      <c r="DW31" s="56">
        <v>75000</v>
      </c>
      <c r="DX31" s="51">
        <v>0</v>
      </c>
      <c r="DY31" s="51">
        <v>0</v>
      </c>
      <c r="DZ31" s="57">
        <v>75000</v>
      </c>
      <c r="EA31" s="49">
        <v>0</v>
      </c>
      <c r="EB31" s="49">
        <v>0</v>
      </c>
      <c r="EC31" s="49">
        <v>0</v>
      </c>
      <c r="ED31" s="49">
        <v>0</v>
      </c>
      <c r="EE31" s="56">
        <v>0</v>
      </c>
      <c r="EF31" s="51">
        <v>0</v>
      </c>
      <c r="EG31" s="51">
        <v>0</v>
      </c>
      <c r="EH31" s="57">
        <v>0</v>
      </c>
      <c r="EI31" s="13"/>
    </row>
    <row r="32" spans="1:139" s="1" customFormat="1" x14ac:dyDescent="0.2">
      <c r="A32" s="12">
        <v>26</v>
      </c>
      <c r="B32" s="204" t="s">
        <v>122</v>
      </c>
      <c r="C32" s="49">
        <v>5394007</v>
      </c>
      <c r="D32" s="49">
        <v>0</v>
      </c>
      <c r="E32" s="49">
        <v>0</v>
      </c>
      <c r="F32" s="49">
        <v>0</v>
      </c>
      <c r="G32" s="50">
        <v>5394007</v>
      </c>
      <c r="H32" s="51">
        <v>0</v>
      </c>
      <c r="I32" s="51">
        <v>0</v>
      </c>
      <c r="J32" s="52">
        <v>5394007</v>
      </c>
      <c r="K32" s="49">
        <v>104215809</v>
      </c>
      <c r="L32" s="49">
        <v>0</v>
      </c>
      <c r="M32" s="49">
        <v>0</v>
      </c>
      <c r="N32" s="49">
        <v>0</v>
      </c>
      <c r="O32" s="50">
        <v>104215809</v>
      </c>
      <c r="P32" s="51">
        <v>0</v>
      </c>
      <c r="Q32" s="51">
        <v>3500000</v>
      </c>
      <c r="R32" s="52">
        <v>107715809</v>
      </c>
      <c r="S32" s="49">
        <v>0</v>
      </c>
      <c r="T32" s="49">
        <v>0</v>
      </c>
      <c r="U32" s="49">
        <v>0</v>
      </c>
      <c r="V32" s="49">
        <v>0</v>
      </c>
      <c r="W32" s="50">
        <v>0</v>
      </c>
      <c r="X32" s="51">
        <v>5852711</v>
      </c>
      <c r="Y32" s="51">
        <v>0</v>
      </c>
      <c r="Z32" s="52">
        <v>5852711</v>
      </c>
      <c r="AA32" s="49">
        <v>4520291</v>
      </c>
      <c r="AB32" s="49">
        <v>0</v>
      </c>
      <c r="AC32" s="49">
        <v>0</v>
      </c>
      <c r="AD32" s="49">
        <v>0</v>
      </c>
      <c r="AE32" s="50">
        <v>4520291</v>
      </c>
      <c r="AF32" s="51">
        <v>0</v>
      </c>
      <c r="AG32" s="51">
        <v>0</v>
      </c>
      <c r="AH32" s="52">
        <v>4520291</v>
      </c>
      <c r="AI32" s="49">
        <v>0</v>
      </c>
      <c r="AJ32" s="49">
        <v>0</v>
      </c>
      <c r="AK32" s="49">
        <v>0</v>
      </c>
      <c r="AL32" s="49">
        <v>0</v>
      </c>
      <c r="AM32" s="50">
        <v>0</v>
      </c>
      <c r="AN32" s="51">
        <v>0</v>
      </c>
      <c r="AO32" s="51">
        <v>0</v>
      </c>
      <c r="AP32" s="52">
        <v>0</v>
      </c>
      <c r="AQ32" s="49">
        <v>426385</v>
      </c>
      <c r="AR32" s="49">
        <v>0</v>
      </c>
      <c r="AS32" s="49">
        <v>0</v>
      </c>
      <c r="AT32" s="49">
        <v>0</v>
      </c>
      <c r="AU32" s="50">
        <v>426385</v>
      </c>
      <c r="AV32" s="51">
        <v>0</v>
      </c>
      <c r="AW32" s="51">
        <v>0</v>
      </c>
      <c r="AX32" s="52">
        <v>426385</v>
      </c>
      <c r="AY32" s="49">
        <v>0</v>
      </c>
      <c r="AZ32" s="49">
        <v>0</v>
      </c>
      <c r="BA32" s="49">
        <v>0</v>
      </c>
      <c r="BB32" s="49">
        <v>0</v>
      </c>
      <c r="BC32" s="50">
        <v>0</v>
      </c>
      <c r="BD32" s="51">
        <v>0</v>
      </c>
      <c r="BE32" s="51">
        <v>0</v>
      </c>
      <c r="BF32" s="52">
        <v>0</v>
      </c>
      <c r="BG32" s="49">
        <v>239042684</v>
      </c>
      <c r="BH32" s="49">
        <v>0</v>
      </c>
      <c r="BI32" s="49">
        <v>0</v>
      </c>
      <c r="BJ32" s="49">
        <v>0</v>
      </c>
      <c r="BK32" s="50">
        <v>239042684</v>
      </c>
      <c r="BL32" s="51">
        <v>13009138</v>
      </c>
      <c r="BM32" s="51">
        <v>3990862</v>
      </c>
      <c r="BN32" s="52">
        <v>256042684</v>
      </c>
      <c r="BO32" s="49">
        <v>0</v>
      </c>
      <c r="BP32" s="49">
        <v>0</v>
      </c>
      <c r="BQ32" s="49">
        <v>0</v>
      </c>
      <c r="BR32" s="49">
        <v>0</v>
      </c>
      <c r="BS32" s="50">
        <v>0</v>
      </c>
      <c r="BT32" s="51">
        <v>0</v>
      </c>
      <c r="BU32" s="51">
        <v>0</v>
      </c>
      <c r="BV32" s="52">
        <v>0</v>
      </c>
      <c r="BW32" s="49">
        <v>0</v>
      </c>
      <c r="BX32" s="49">
        <v>0</v>
      </c>
      <c r="BY32" s="49">
        <v>0</v>
      </c>
      <c r="BZ32" s="49">
        <v>0</v>
      </c>
      <c r="CA32" s="50">
        <v>0</v>
      </c>
      <c r="CB32" s="51">
        <v>0</v>
      </c>
      <c r="CC32" s="51">
        <v>0</v>
      </c>
      <c r="CD32" s="52">
        <v>0</v>
      </c>
      <c r="CE32" s="49">
        <v>0</v>
      </c>
      <c r="CF32" s="49">
        <v>0</v>
      </c>
      <c r="CG32" s="49">
        <v>0</v>
      </c>
      <c r="CH32" s="49">
        <v>0</v>
      </c>
      <c r="CI32" s="50">
        <v>0</v>
      </c>
      <c r="CJ32" s="51">
        <v>0</v>
      </c>
      <c r="CK32" s="51">
        <v>0</v>
      </c>
      <c r="CL32" s="52">
        <v>0</v>
      </c>
      <c r="CM32" s="49">
        <v>39666</v>
      </c>
      <c r="CN32" s="49">
        <v>0</v>
      </c>
      <c r="CO32" s="49">
        <v>0</v>
      </c>
      <c r="CP32" s="49">
        <v>0</v>
      </c>
      <c r="CQ32" s="50">
        <v>39666</v>
      </c>
      <c r="CR32" s="51">
        <v>0</v>
      </c>
      <c r="CS32" s="51">
        <v>0</v>
      </c>
      <c r="CT32" s="52">
        <v>39666</v>
      </c>
      <c r="CU32" s="49">
        <v>1278917</v>
      </c>
      <c r="CV32" s="49">
        <v>0</v>
      </c>
      <c r="CW32" s="49">
        <v>0</v>
      </c>
      <c r="CX32" s="49">
        <v>0</v>
      </c>
      <c r="CY32" s="50">
        <v>1278917</v>
      </c>
      <c r="CZ32" s="51">
        <v>0</v>
      </c>
      <c r="DA32" s="51">
        <v>36867</v>
      </c>
      <c r="DB32" s="52">
        <v>1315784</v>
      </c>
      <c r="DC32" s="49">
        <v>56422</v>
      </c>
      <c r="DD32" s="49">
        <v>0</v>
      </c>
      <c r="DE32" s="49">
        <v>0</v>
      </c>
      <c r="DF32" s="49">
        <v>0</v>
      </c>
      <c r="DG32" s="50">
        <v>56422</v>
      </c>
      <c r="DH32" s="51">
        <v>0</v>
      </c>
      <c r="DI32" s="51">
        <v>0</v>
      </c>
      <c r="DJ32" s="52">
        <v>56422</v>
      </c>
      <c r="DK32" s="49">
        <v>3530343</v>
      </c>
      <c r="DL32" s="49">
        <v>0</v>
      </c>
      <c r="DM32" s="49">
        <v>0</v>
      </c>
      <c r="DN32" s="49">
        <v>0</v>
      </c>
      <c r="DO32" s="50">
        <v>3530343</v>
      </c>
      <c r="DP32" s="51">
        <v>0</v>
      </c>
      <c r="DQ32" s="51">
        <v>106505</v>
      </c>
      <c r="DR32" s="52">
        <v>3636848</v>
      </c>
      <c r="DS32" s="49">
        <v>21447319</v>
      </c>
      <c r="DT32" s="49">
        <v>0</v>
      </c>
      <c r="DU32" s="49">
        <v>0</v>
      </c>
      <c r="DV32" s="49">
        <v>0</v>
      </c>
      <c r="DW32" s="50">
        <v>21447319</v>
      </c>
      <c r="DX32" s="51">
        <v>0</v>
      </c>
      <c r="DY32" s="51">
        <v>0</v>
      </c>
      <c r="DZ32" s="52">
        <v>21447319</v>
      </c>
      <c r="EA32" s="49">
        <v>34933</v>
      </c>
      <c r="EB32" s="49">
        <v>0</v>
      </c>
      <c r="EC32" s="49">
        <v>0</v>
      </c>
      <c r="ED32" s="49">
        <v>0</v>
      </c>
      <c r="EE32" s="50">
        <v>34933</v>
      </c>
      <c r="EF32" s="51">
        <v>0</v>
      </c>
      <c r="EG32" s="51">
        <v>0</v>
      </c>
      <c r="EH32" s="52">
        <v>34933</v>
      </c>
      <c r="EI32" s="13"/>
    </row>
    <row r="33" spans="1:147" s="1" customFormat="1" x14ac:dyDescent="0.2">
      <c r="A33" s="14">
        <v>27</v>
      </c>
      <c r="B33" s="205" t="s">
        <v>123</v>
      </c>
      <c r="C33" s="49">
        <v>1665000</v>
      </c>
      <c r="D33" s="49">
        <v>0</v>
      </c>
      <c r="E33" s="49">
        <v>0</v>
      </c>
      <c r="F33" s="49">
        <v>0</v>
      </c>
      <c r="G33" s="54">
        <v>1665000</v>
      </c>
      <c r="H33" s="51">
        <v>0</v>
      </c>
      <c r="I33" s="51">
        <v>0</v>
      </c>
      <c r="J33" s="55">
        <v>1665000</v>
      </c>
      <c r="K33" s="49">
        <v>2760000</v>
      </c>
      <c r="L33" s="49">
        <v>0</v>
      </c>
      <c r="M33" s="49">
        <v>0</v>
      </c>
      <c r="N33" s="49">
        <v>3250000</v>
      </c>
      <c r="O33" s="54">
        <v>6010000</v>
      </c>
      <c r="P33" s="51">
        <v>0</v>
      </c>
      <c r="Q33" s="51">
        <v>0</v>
      </c>
      <c r="R33" s="55">
        <v>6010000</v>
      </c>
      <c r="S33" s="49">
        <v>0</v>
      </c>
      <c r="T33" s="49">
        <v>0</v>
      </c>
      <c r="U33" s="49">
        <v>0</v>
      </c>
      <c r="V33" s="49">
        <v>0</v>
      </c>
      <c r="W33" s="54">
        <v>0</v>
      </c>
      <c r="X33" s="51">
        <v>1860000</v>
      </c>
      <c r="Y33" s="51">
        <v>0</v>
      </c>
      <c r="Z33" s="55">
        <v>1860000</v>
      </c>
      <c r="AA33" s="49">
        <v>257000</v>
      </c>
      <c r="AB33" s="49">
        <v>0</v>
      </c>
      <c r="AC33" s="49">
        <v>0</v>
      </c>
      <c r="AD33" s="49">
        <v>0</v>
      </c>
      <c r="AE33" s="54">
        <v>257000</v>
      </c>
      <c r="AF33" s="51">
        <v>0</v>
      </c>
      <c r="AG33" s="51">
        <v>0</v>
      </c>
      <c r="AH33" s="55">
        <v>257000</v>
      </c>
      <c r="AI33" s="49">
        <v>0</v>
      </c>
      <c r="AJ33" s="49">
        <v>0</v>
      </c>
      <c r="AK33" s="49">
        <v>0</v>
      </c>
      <c r="AL33" s="49">
        <v>0</v>
      </c>
      <c r="AM33" s="54">
        <v>0</v>
      </c>
      <c r="AN33" s="51">
        <v>0</v>
      </c>
      <c r="AO33" s="51">
        <v>0</v>
      </c>
      <c r="AP33" s="55">
        <v>0</v>
      </c>
      <c r="AQ33" s="49">
        <v>7500</v>
      </c>
      <c r="AR33" s="49">
        <v>0</v>
      </c>
      <c r="AS33" s="49">
        <v>0</v>
      </c>
      <c r="AT33" s="49">
        <v>3034</v>
      </c>
      <c r="AU33" s="54">
        <v>10534</v>
      </c>
      <c r="AV33" s="51">
        <v>2316</v>
      </c>
      <c r="AW33" s="51">
        <v>0</v>
      </c>
      <c r="AX33" s="55">
        <v>12850</v>
      </c>
      <c r="AY33" s="49">
        <v>0</v>
      </c>
      <c r="AZ33" s="49">
        <v>0</v>
      </c>
      <c r="BA33" s="49">
        <v>0</v>
      </c>
      <c r="BB33" s="49">
        <v>0</v>
      </c>
      <c r="BC33" s="54">
        <v>0</v>
      </c>
      <c r="BD33" s="51">
        <v>0</v>
      </c>
      <c r="BE33" s="51">
        <v>0</v>
      </c>
      <c r="BF33" s="55">
        <v>0</v>
      </c>
      <c r="BG33" s="49">
        <v>12100000</v>
      </c>
      <c r="BH33" s="49">
        <v>0</v>
      </c>
      <c r="BI33" s="49">
        <v>0</v>
      </c>
      <c r="BJ33" s="49">
        <v>0</v>
      </c>
      <c r="BK33" s="54">
        <v>12100000</v>
      </c>
      <c r="BL33" s="51">
        <v>1450000</v>
      </c>
      <c r="BM33" s="51">
        <v>0</v>
      </c>
      <c r="BN33" s="55">
        <v>13550000</v>
      </c>
      <c r="BO33" s="49">
        <v>0</v>
      </c>
      <c r="BP33" s="49">
        <v>0</v>
      </c>
      <c r="BQ33" s="49">
        <v>0</v>
      </c>
      <c r="BR33" s="49">
        <v>0</v>
      </c>
      <c r="BS33" s="54">
        <v>0</v>
      </c>
      <c r="BT33" s="51">
        <v>0</v>
      </c>
      <c r="BU33" s="51">
        <v>0</v>
      </c>
      <c r="BV33" s="55">
        <v>0</v>
      </c>
      <c r="BW33" s="49">
        <v>50000</v>
      </c>
      <c r="BX33" s="49">
        <v>0</v>
      </c>
      <c r="BY33" s="49">
        <v>0</v>
      </c>
      <c r="BZ33" s="49">
        <v>0</v>
      </c>
      <c r="CA33" s="54">
        <v>50000</v>
      </c>
      <c r="CB33" s="51">
        <v>7000</v>
      </c>
      <c r="CC33" s="51">
        <v>0</v>
      </c>
      <c r="CD33" s="55">
        <v>57000</v>
      </c>
      <c r="CE33" s="49">
        <v>0</v>
      </c>
      <c r="CF33" s="49">
        <v>0</v>
      </c>
      <c r="CG33" s="49">
        <v>0</v>
      </c>
      <c r="CH33" s="49">
        <v>0</v>
      </c>
      <c r="CI33" s="54">
        <v>0</v>
      </c>
      <c r="CJ33" s="51">
        <v>0</v>
      </c>
      <c r="CK33" s="51">
        <v>0</v>
      </c>
      <c r="CL33" s="55">
        <v>0</v>
      </c>
      <c r="CM33" s="49">
        <v>30550</v>
      </c>
      <c r="CN33" s="49">
        <v>0</v>
      </c>
      <c r="CO33" s="49">
        <v>0</v>
      </c>
      <c r="CP33" s="49">
        <v>0</v>
      </c>
      <c r="CQ33" s="54">
        <v>30550</v>
      </c>
      <c r="CR33" s="51">
        <v>0</v>
      </c>
      <c r="CS33" s="51">
        <v>0</v>
      </c>
      <c r="CT33" s="55">
        <v>30550</v>
      </c>
      <c r="CU33" s="49">
        <v>0</v>
      </c>
      <c r="CV33" s="49">
        <v>0</v>
      </c>
      <c r="CW33" s="49">
        <v>0</v>
      </c>
      <c r="CX33" s="49">
        <v>0</v>
      </c>
      <c r="CY33" s="54">
        <v>0</v>
      </c>
      <c r="CZ33" s="51">
        <v>0</v>
      </c>
      <c r="DA33" s="51">
        <v>0</v>
      </c>
      <c r="DB33" s="55">
        <v>0</v>
      </c>
      <c r="DC33" s="49">
        <v>0</v>
      </c>
      <c r="DD33" s="49">
        <v>0</v>
      </c>
      <c r="DE33" s="49">
        <v>0</v>
      </c>
      <c r="DF33" s="49">
        <v>0</v>
      </c>
      <c r="DG33" s="54">
        <v>0</v>
      </c>
      <c r="DH33" s="51">
        <v>0</v>
      </c>
      <c r="DI33" s="51">
        <v>0</v>
      </c>
      <c r="DJ33" s="55">
        <v>0</v>
      </c>
      <c r="DK33" s="49">
        <v>142000</v>
      </c>
      <c r="DL33" s="49">
        <v>0</v>
      </c>
      <c r="DM33" s="49">
        <v>0</v>
      </c>
      <c r="DN33" s="49">
        <v>108000</v>
      </c>
      <c r="DO33" s="54">
        <v>250000</v>
      </c>
      <c r="DP33" s="51">
        <v>56000</v>
      </c>
      <c r="DQ33" s="51">
        <v>0</v>
      </c>
      <c r="DR33" s="55">
        <v>306000</v>
      </c>
      <c r="DS33" s="49">
        <v>87700</v>
      </c>
      <c r="DT33" s="49">
        <v>0</v>
      </c>
      <c r="DU33" s="49">
        <v>0</v>
      </c>
      <c r="DV33" s="49">
        <v>0</v>
      </c>
      <c r="DW33" s="54">
        <v>87700</v>
      </c>
      <c r="DX33" s="51">
        <v>0</v>
      </c>
      <c r="DY33" s="51">
        <v>0</v>
      </c>
      <c r="DZ33" s="55">
        <v>87700</v>
      </c>
      <c r="EA33" s="49">
        <v>0</v>
      </c>
      <c r="EB33" s="49">
        <v>0</v>
      </c>
      <c r="EC33" s="49">
        <v>0</v>
      </c>
      <c r="ED33" s="49">
        <v>1000</v>
      </c>
      <c r="EE33" s="54">
        <v>1000</v>
      </c>
      <c r="EF33" s="51">
        <v>500</v>
      </c>
      <c r="EG33" s="51">
        <v>0</v>
      </c>
      <c r="EH33" s="55">
        <v>1500</v>
      </c>
      <c r="EI33" s="13"/>
      <c r="EO33" s="280"/>
      <c r="EP33" s="281"/>
      <c r="EQ33" s="281"/>
    </row>
    <row r="34" spans="1:147" s="1" customFormat="1" x14ac:dyDescent="0.2">
      <c r="A34" s="14">
        <v>28</v>
      </c>
      <c r="B34" s="205" t="s">
        <v>124</v>
      </c>
      <c r="C34" s="49">
        <v>10698986</v>
      </c>
      <c r="D34" s="49">
        <v>0</v>
      </c>
      <c r="E34" s="49">
        <v>0</v>
      </c>
      <c r="F34" s="49">
        <v>0</v>
      </c>
      <c r="G34" s="54">
        <v>10698986</v>
      </c>
      <c r="H34" s="51">
        <v>0</v>
      </c>
      <c r="I34" s="51">
        <v>0</v>
      </c>
      <c r="J34" s="55">
        <v>10698986</v>
      </c>
      <c r="K34" s="49">
        <v>66944282</v>
      </c>
      <c r="L34" s="49">
        <v>0</v>
      </c>
      <c r="M34" s="49">
        <v>0</v>
      </c>
      <c r="N34" s="49">
        <v>0</v>
      </c>
      <c r="O34" s="54">
        <v>66944282</v>
      </c>
      <c r="P34" s="51">
        <v>0</v>
      </c>
      <c r="Q34" s="51">
        <v>0</v>
      </c>
      <c r="R34" s="55">
        <v>66944282</v>
      </c>
      <c r="S34" s="49">
        <v>0</v>
      </c>
      <c r="T34" s="49">
        <v>0</v>
      </c>
      <c r="U34" s="49">
        <v>0</v>
      </c>
      <c r="V34" s="49">
        <v>0</v>
      </c>
      <c r="W34" s="54">
        <v>0</v>
      </c>
      <c r="X34" s="51">
        <v>0</v>
      </c>
      <c r="Y34" s="51">
        <v>0</v>
      </c>
      <c r="Z34" s="55">
        <v>0</v>
      </c>
      <c r="AA34" s="49">
        <v>1933341</v>
      </c>
      <c r="AB34" s="49">
        <v>0</v>
      </c>
      <c r="AC34" s="49">
        <v>0</v>
      </c>
      <c r="AD34" s="49">
        <v>0</v>
      </c>
      <c r="AE34" s="54">
        <v>1933341</v>
      </c>
      <c r="AF34" s="51">
        <v>0</v>
      </c>
      <c r="AG34" s="51">
        <v>0</v>
      </c>
      <c r="AH34" s="55">
        <v>1933341</v>
      </c>
      <c r="AI34" s="49">
        <v>0</v>
      </c>
      <c r="AJ34" s="49">
        <v>0</v>
      </c>
      <c r="AK34" s="49">
        <v>0</v>
      </c>
      <c r="AL34" s="49">
        <v>0</v>
      </c>
      <c r="AM34" s="54">
        <v>0</v>
      </c>
      <c r="AN34" s="51">
        <v>0</v>
      </c>
      <c r="AO34" s="51">
        <v>0</v>
      </c>
      <c r="AP34" s="55">
        <v>0</v>
      </c>
      <c r="AQ34" s="49">
        <v>153372</v>
      </c>
      <c r="AR34" s="49">
        <v>0</v>
      </c>
      <c r="AS34" s="49">
        <v>0</v>
      </c>
      <c r="AT34" s="49">
        <v>0</v>
      </c>
      <c r="AU34" s="54">
        <v>153372</v>
      </c>
      <c r="AV34" s="51">
        <v>0</v>
      </c>
      <c r="AW34" s="51">
        <v>0</v>
      </c>
      <c r="AX34" s="55">
        <v>153372</v>
      </c>
      <c r="AY34" s="49">
        <v>0</v>
      </c>
      <c r="AZ34" s="49">
        <v>0</v>
      </c>
      <c r="BA34" s="49">
        <v>0</v>
      </c>
      <c r="BB34" s="49">
        <v>0</v>
      </c>
      <c r="BC34" s="54">
        <v>0</v>
      </c>
      <c r="BD34" s="51">
        <v>0</v>
      </c>
      <c r="BE34" s="51">
        <v>0</v>
      </c>
      <c r="BF34" s="55">
        <v>0</v>
      </c>
      <c r="BG34" s="49">
        <v>85194453</v>
      </c>
      <c r="BH34" s="49">
        <v>0</v>
      </c>
      <c r="BI34" s="49">
        <v>0</v>
      </c>
      <c r="BJ34" s="49">
        <v>31680011</v>
      </c>
      <c r="BK34" s="54">
        <v>116874464</v>
      </c>
      <c r="BL34" s="51">
        <v>6109635</v>
      </c>
      <c r="BM34" s="51">
        <v>14741307</v>
      </c>
      <c r="BN34" s="55">
        <v>137725406</v>
      </c>
      <c r="BO34" s="49">
        <v>0</v>
      </c>
      <c r="BP34" s="49">
        <v>0</v>
      </c>
      <c r="BQ34" s="49">
        <v>0</v>
      </c>
      <c r="BR34" s="49">
        <v>0</v>
      </c>
      <c r="BS34" s="54">
        <v>0</v>
      </c>
      <c r="BT34" s="51">
        <v>0</v>
      </c>
      <c r="BU34" s="51">
        <v>0</v>
      </c>
      <c r="BV34" s="55">
        <v>0</v>
      </c>
      <c r="BW34" s="49">
        <v>360626</v>
      </c>
      <c r="BX34" s="49">
        <v>0</v>
      </c>
      <c r="BY34" s="49">
        <v>0</v>
      </c>
      <c r="BZ34" s="49">
        <v>120209</v>
      </c>
      <c r="CA34" s="54">
        <v>480835</v>
      </c>
      <c r="CB34" s="51">
        <v>0</v>
      </c>
      <c r="CC34" s="51">
        <v>0</v>
      </c>
      <c r="CD34" s="55">
        <v>480835</v>
      </c>
      <c r="CE34" s="49">
        <v>0</v>
      </c>
      <c r="CF34" s="49">
        <v>0</v>
      </c>
      <c r="CG34" s="49">
        <v>0</v>
      </c>
      <c r="CH34" s="49">
        <v>0</v>
      </c>
      <c r="CI34" s="54">
        <v>0</v>
      </c>
      <c r="CJ34" s="51">
        <v>0</v>
      </c>
      <c r="CK34" s="51">
        <v>0</v>
      </c>
      <c r="CL34" s="55">
        <v>0</v>
      </c>
      <c r="CM34" s="49">
        <v>487305</v>
      </c>
      <c r="CN34" s="49">
        <v>0</v>
      </c>
      <c r="CO34" s="49">
        <v>0</v>
      </c>
      <c r="CP34" s="49">
        <v>0</v>
      </c>
      <c r="CQ34" s="54">
        <v>487305</v>
      </c>
      <c r="CR34" s="51">
        <v>0</v>
      </c>
      <c r="CS34" s="51">
        <v>0</v>
      </c>
      <c r="CT34" s="55">
        <v>487305</v>
      </c>
      <c r="CU34" s="49">
        <v>0</v>
      </c>
      <c r="CV34" s="49">
        <v>0</v>
      </c>
      <c r="CW34" s="49">
        <v>0</v>
      </c>
      <c r="CX34" s="49">
        <v>0</v>
      </c>
      <c r="CY34" s="54">
        <v>0</v>
      </c>
      <c r="CZ34" s="51">
        <v>0</v>
      </c>
      <c r="DA34" s="51">
        <v>0</v>
      </c>
      <c r="DB34" s="55">
        <v>0</v>
      </c>
      <c r="DC34" s="49">
        <v>0</v>
      </c>
      <c r="DD34" s="49">
        <v>0</v>
      </c>
      <c r="DE34" s="49">
        <v>0</v>
      </c>
      <c r="DF34" s="49">
        <v>0</v>
      </c>
      <c r="DG34" s="54">
        <v>0</v>
      </c>
      <c r="DH34" s="51">
        <v>0</v>
      </c>
      <c r="DI34" s="51">
        <v>0</v>
      </c>
      <c r="DJ34" s="55">
        <v>0</v>
      </c>
      <c r="DK34" s="49">
        <v>926864</v>
      </c>
      <c r="DL34" s="49">
        <v>0</v>
      </c>
      <c r="DM34" s="49">
        <v>0</v>
      </c>
      <c r="DN34" s="49">
        <v>0</v>
      </c>
      <c r="DO34" s="54">
        <v>926864</v>
      </c>
      <c r="DP34" s="51">
        <v>0</v>
      </c>
      <c r="DQ34" s="51">
        <v>0</v>
      </c>
      <c r="DR34" s="55">
        <v>926864</v>
      </c>
      <c r="DS34" s="49">
        <v>649613</v>
      </c>
      <c r="DT34" s="49">
        <v>0</v>
      </c>
      <c r="DU34" s="49">
        <v>0</v>
      </c>
      <c r="DV34" s="49">
        <v>186700</v>
      </c>
      <c r="DW34" s="54">
        <v>836313</v>
      </c>
      <c r="DX34" s="51">
        <v>0</v>
      </c>
      <c r="DY34" s="51">
        <v>0</v>
      </c>
      <c r="DZ34" s="55">
        <v>836313</v>
      </c>
      <c r="EA34" s="49">
        <v>750</v>
      </c>
      <c r="EB34" s="49">
        <v>0</v>
      </c>
      <c r="EC34" s="49">
        <v>0</v>
      </c>
      <c r="ED34" s="49">
        <v>0</v>
      </c>
      <c r="EE34" s="54">
        <v>750</v>
      </c>
      <c r="EF34" s="51">
        <v>0</v>
      </c>
      <c r="EG34" s="51">
        <v>0</v>
      </c>
      <c r="EH34" s="55">
        <v>750</v>
      </c>
      <c r="EI34" s="13"/>
      <c r="EO34" s="214"/>
      <c r="EP34" s="215"/>
      <c r="EQ34" s="215"/>
    </row>
    <row r="35" spans="1:147" s="1" customFormat="1" x14ac:dyDescent="0.2">
      <c r="A35" s="14">
        <v>29</v>
      </c>
      <c r="B35" s="205" t="s">
        <v>125</v>
      </c>
      <c r="C35" s="49">
        <v>2546049</v>
      </c>
      <c r="D35" s="49">
        <v>0</v>
      </c>
      <c r="E35" s="49">
        <v>0</v>
      </c>
      <c r="F35" s="49">
        <v>0</v>
      </c>
      <c r="G35" s="54">
        <v>2546049</v>
      </c>
      <c r="H35" s="51">
        <v>0</v>
      </c>
      <c r="I35" s="51">
        <v>0</v>
      </c>
      <c r="J35" s="55">
        <v>2546049</v>
      </c>
      <c r="K35" s="49">
        <v>5253417</v>
      </c>
      <c r="L35" s="49">
        <v>0</v>
      </c>
      <c r="M35" s="49">
        <v>0</v>
      </c>
      <c r="N35" s="49">
        <v>14715179</v>
      </c>
      <c r="O35" s="54">
        <v>19968596</v>
      </c>
      <c r="P35" s="51">
        <v>0</v>
      </c>
      <c r="Q35" s="51">
        <v>0</v>
      </c>
      <c r="R35" s="55">
        <v>19968596</v>
      </c>
      <c r="S35" s="49">
        <v>0</v>
      </c>
      <c r="T35" s="49">
        <v>0</v>
      </c>
      <c r="U35" s="49">
        <v>0</v>
      </c>
      <c r="V35" s="49">
        <v>0</v>
      </c>
      <c r="W35" s="54">
        <v>0</v>
      </c>
      <c r="X35" s="51">
        <v>7855577</v>
      </c>
      <c r="Y35" s="51">
        <v>0</v>
      </c>
      <c r="Z35" s="55">
        <v>7855577</v>
      </c>
      <c r="AA35" s="49">
        <v>892800</v>
      </c>
      <c r="AB35" s="49">
        <v>0</v>
      </c>
      <c r="AC35" s="49">
        <v>0</v>
      </c>
      <c r="AD35" s="49">
        <v>0</v>
      </c>
      <c r="AE35" s="54">
        <v>892800</v>
      </c>
      <c r="AF35" s="51">
        <v>0</v>
      </c>
      <c r="AG35" s="51">
        <v>0</v>
      </c>
      <c r="AH35" s="55">
        <v>892800</v>
      </c>
      <c r="AI35" s="49">
        <v>0</v>
      </c>
      <c r="AJ35" s="49">
        <v>0</v>
      </c>
      <c r="AK35" s="49">
        <v>0</v>
      </c>
      <c r="AL35" s="49">
        <v>0</v>
      </c>
      <c r="AM35" s="54">
        <v>0</v>
      </c>
      <c r="AN35" s="51">
        <v>0</v>
      </c>
      <c r="AO35" s="51">
        <v>0</v>
      </c>
      <c r="AP35" s="55">
        <v>0</v>
      </c>
      <c r="AQ35" s="49">
        <v>0</v>
      </c>
      <c r="AR35" s="49">
        <v>0</v>
      </c>
      <c r="AS35" s="49">
        <v>0</v>
      </c>
      <c r="AT35" s="49">
        <v>0</v>
      </c>
      <c r="AU35" s="54">
        <v>0</v>
      </c>
      <c r="AV35" s="51">
        <v>0</v>
      </c>
      <c r="AW35" s="51">
        <v>0</v>
      </c>
      <c r="AX35" s="55">
        <v>0</v>
      </c>
      <c r="AY35" s="49">
        <v>0</v>
      </c>
      <c r="AZ35" s="49">
        <v>0</v>
      </c>
      <c r="BA35" s="49">
        <v>0</v>
      </c>
      <c r="BB35" s="49">
        <v>0</v>
      </c>
      <c r="BC35" s="54">
        <v>0</v>
      </c>
      <c r="BD35" s="51">
        <v>0</v>
      </c>
      <c r="BE35" s="51">
        <v>0</v>
      </c>
      <c r="BF35" s="55">
        <v>0</v>
      </c>
      <c r="BG35" s="49">
        <v>18301021</v>
      </c>
      <c r="BH35" s="49">
        <v>0</v>
      </c>
      <c r="BI35" s="49">
        <v>0</v>
      </c>
      <c r="BJ35" s="49">
        <v>18301021</v>
      </c>
      <c r="BK35" s="54">
        <v>36602042</v>
      </c>
      <c r="BL35" s="51">
        <v>0</v>
      </c>
      <c r="BM35" s="51">
        <v>0</v>
      </c>
      <c r="BN35" s="55">
        <v>36602042</v>
      </c>
      <c r="BO35" s="49">
        <v>0</v>
      </c>
      <c r="BP35" s="49">
        <v>0</v>
      </c>
      <c r="BQ35" s="49">
        <v>0</v>
      </c>
      <c r="BR35" s="49">
        <v>0</v>
      </c>
      <c r="BS35" s="54">
        <v>0</v>
      </c>
      <c r="BT35" s="51">
        <v>0</v>
      </c>
      <c r="BU35" s="51">
        <v>0</v>
      </c>
      <c r="BV35" s="55">
        <v>0</v>
      </c>
      <c r="BW35" s="49">
        <v>0</v>
      </c>
      <c r="BX35" s="49">
        <v>0</v>
      </c>
      <c r="BY35" s="49">
        <v>0</v>
      </c>
      <c r="BZ35" s="49">
        <v>0</v>
      </c>
      <c r="CA35" s="54">
        <v>0</v>
      </c>
      <c r="CB35" s="51">
        <v>0</v>
      </c>
      <c r="CC35" s="51">
        <v>0</v>
      </c>
      <c r="CD35" s="55">
        <v>0</v>
      </c>
      <c r="CE35" s="49">
        <v>0</v>
      </c>
      <c r="CF35" s="49">
        <v>0</v>
      </c>
      <c r="CG35" s="49">
        <v>0</v>
      </c>
      <c r="CH35" s="49">
        <v>0</v>
      </c>
      <c r="CI35" s="54">
        <v>0</v>
      </c>
      <c r="CJ35" s="51">
        <v>0</v>
      </c>
      <c r="CK35" s="51">
        <v>0</v>
      </c>
      <c r="CL35" s="55">
        <v>0</v>
      </c>
      <c r="CM35" s="49">
        <v>66130</v>
      </c>
      <c r="CN35" s="49">
        <v>0</v>
      </c>
      <c r="CO35" s="49">
        <v>0</v>
      </c>
      <c r="CP35" s="49">
        <v>0</v>
      </c>
      <c r="CQ35" s="54">
        <v>66130</v>
      </c>
      <c r="CR35" s="51">
        <v>0</v>
      </c>
      <c r="CS35" s="51">
        <v>0</v>
      </c>
      <c r="CT35" s="55">
        <v>66130</v>
      </c>
      <c r="CU35" s="49">
        <v>0</v>
      </c>
      <c r="CV35" s="49">
        <v>0</v>
      </c>
      <c r="CW35" s="49">
        <v>0</v>
      </c>
      <c r="CX35" s="49">
        <v>0</v>
      </c>
      <c r="CY35" s="54">
        <v>0</v>
      </c>
      <c r="CZ35" s="51">
        <v>0</v>
      </c>
      <c r="DA35" s="51">
        <v>0</v>
      </c>
      <c r="DB35" s="55">
        <v>0</v>
      </c>
      <c r="DC35" s="49">
        <v>0</v>
      </c>
      <c r="DD35" s="49">
        <v>0</v>
      </c>
      <c r="DE35" s="49">
        <v>0</v>
      </c>
      <c r="DF35" s="49">
        <v>0</v>
      </c>
      <c r="DG35" s="54">
        <v>0</v>
      </c>
      <c r="DH35" s="51">
        <v>0</v>
      </c>
      <c r="DI35" s="51">
        <v>0</v>
      </c>
      <c r="DJ35" s="55">
        <v>0</v>
      </c>
      <c r="DK35" s="49">
        <v>1000000</v>
      </c>
      <c r="DL35" s="49">
        <v>0</v>
      </c>
      <c r="DM35" s="49">
        <v>0</v>
      </c>
      <c r="DN35" s="49">
        <v>0</v>
      </c>
      <c r="DO35" s="54">
        <v>1000000</v>
      </c>
      <c r="DP35" s="51">
        <v>0</v>
      </c>
      <c r="DQ35" s="51">
        <v>0</v>
      </c>
      <c r="DR35" s="55">
        <v>1000000</v>
      </c>
      <c r="DS35" s="49">
        <v>0</v>
      </c>
      <c r="DT35" s="49">
        <v>0</v>
      </c>
      <c r="DU35" s="49">
        <v>0</v>
      </c>
      <c r="DV35" s="49">
        <v>0</v>
      </c>
      <c r="DW35" s="54">
        <v>0</v>
      </c>
      <c r="DX35" s="51">
        <v>0</v>
      </c>
      <c r="DY35" s="51">
        <v>0</v>
      </c>
      <c r="DZ35" s="55">
        <v>0</v>
      </c>
      <c r="EA35" s="49">
        <v>0</v>
      </c>
      <c r="EB35" s="49">
        <v>0</v>
      </c>
      <c r="EC35" s="49">
        <v>0</v>
      </c>
      <c r="ED35" s="49">
        <v>0</v>
      </c>
      <c r="EE35" s="54">
        <v>0</v>
      </c>
      <c r="EF35" s="51">
        <v>0</v>
      </c>
      <c r="EG35" s="51">
        <v>0</v>
      </c>
      <c r="EH35" s="55">
        <v>0</v>
      </c>
      <c r="EI35" s="13"/>
      <c r="EO35" s="228"/>
      <c r="EP35" s="215"/>
      <c r="EQ35" s="215"/>
    </row>
    <row r="36" spans="1:147" s="1" customFormat="1" x14ac:dyDescent="0.2">
      <c r="A36" s="15">
        <v>30</v>
      </c>
      <c r="B36" s="206" t="s">
        <v>176</v>
      </c>
      <c r="C36" s="49">
        <v>416000</v>
      </c>
      <c r="D36" s="49">
        <v>0</v>
      </c>
      <c r="E36" s="49">
        <v>0</v>
      </c>
      <c r="F36" s="49">
        <v>0</v>
      </c>
      <c r="G36" s="56">
        <v>416000</v>
      </c>
      <c r="H36" s="51">
        <v>0</v>
      </c>
      <c r="I36" s="51">
        <v>0</v>
      </c>
      <c r="J36" s="57">
        <v>416000</v>
      </c>
      <c r="K36" s="49">
        <v>2550000</v>
      </c>
      <c r="L36" s="49">
        <v>0</v>
      </c>
      <c r="M36" s="49">
        <v>0</v>
      </c>
      <c r="N36" s="49">
        <v>648000</v>
      </c>
      <c r="O36" s="56">
        <v>3198000</v>
      </c>
      <c r="P36" s="51">
        <v>0</v>
      </c>
      <c r="Q36" s="51">
        <v>445000</v>
      </c>
      <c r="R36" s="57">
        <v>3643000</v>
      </c>
      <c r="S36" s="49">
        <v>0</v>
      </c>
      <c r="T36" s="49">
        <v>0</v>
      </c>
      <c r="U36" s="49">
        <v>0</v>
      </c>
      <c r="V36" s="49">
        <v>0</v>
      </c>
      <c r="W36" s="56">
        <v>0</v>
      </c>
      <c r="X36" s="51">
        <v>0</v>
      </c>
      <c r="Y36" s="51">
        <v>0</v>
      </c>
      <c r="Z36" s="57">
        <v>0</v>
      </c>
      <c r="AA36" s="49">
        <v>140000</v>
      </c>
      <c r="AB36" s="49">
        <v>0</v>
      </c>
      <c r="AC36" s="49">
        <v>0</v>
      </c>
      <c r="AD36" s="49">
        <v>0</v>
      </c>
      <c r="AE36" s="56">
        <v>140000</v>
      </c>
      <c r="AF36" s="51">
        <v>0</v>
      </c>
      <c r="AG36" s="51">
        <v>0</v>
      </c>
      <c r="AH36" s="57">
        <v>140000</v>
      </c>
      <c r="AI36" s="49">
        <v>0</v>
      </c>
      <c r="AJ36" s="49">
        <v>0</v>
      </c>
      <c r="AK36" s="49">
        <v>0</v>
      </c>
      <c r="AL36" s="49">
        <v>0</v>
      </c>
      <c r="AM36" s="56">
        <v>0</v>
      </c>
      <c r="AN36" s="51">
        <v>0</v>
      </c>
      <c r="AO36" s="51">
        <v>0</v>
      </c>
      <c r="AP36" s="57">
        <v>0</v>
      </c>
      <c r="AQ36" s="49">
        <v>0</v>
      </c>
      <c r="AR36" s="49">
        <v>0</v>
      </c>
      <c r="AS36" s="49">
        <v>0</v>
      </c>
      <c r="AT36" s="49">
        <v>0</v>
      </c>
      <c r="AU36" s="56">
        <v>0</v>
      </c>
      <c r="AV36" s="51">
        <v>0</v>
      </c>
      <c r="AW36" s="51">
        <v>0</v>
      </c>
      <c r="AX36" s="57">
        <v>0</v>
      </c>
      <c r="AY36" s="49">
        <v>0</v>
      </c>
      <c r="AZ36" s="49">
        <v>0</v>
      </c>
      <c r="BA36" s="49">
        <v>0</v>
      </c>
      <c r="BB36" s="49">
        <v>0</v>
      </c>
      <c r="BC36" s="56">
        <v>0</v>
      </c>
      <c r="BD36" s="51">
        <v>0</v>
      </c>
      <c r="BE36" s="51">
        <v>0</v>
      </c>
      <c r="BF36" s="57">
        <v>0</v>
      </c>
      <c r="BG36" s="49">
        <v>5250000</v>
      </c>
      <c r="BH36" s="49">
        <v>0</v>
      </c>
      <c r="BI36" s="49">
        <v>0</v>
      </c>
      <c r="BJ36" s="49">
        <v>0</v>
      </c>
      <c r="BK36" s="56">
        <v>5250000</v>
      </c>
      <c r="BL36" s="51">
        <v>1085830</v>
      </c>
      <c r="BM36" s="51">
        <v>1539170</v>
      </c>
      <c r="BN36" s="57">
        <v>7875000</v>
      </c>
      <c r="BO36" s="49">
        <v>0</v>
      </c>
      <c r="BP36" s="49">
        <v>0</v>
      </c>
      <c r="BQ36" s="49">
        <v>0</v>
      </c>
      <c r="BR36" s="49">
        <v>0</v>
      </c>
      <c r="BS36" s="56">
        <v>0</v>
      </c>
      <c r="BT36" s="51">
        <v>0</v>
      </c>
      <c r="BU36" s="51">
        <v>0</v>
      </c>
      <c r="BV36" s="57">
        <v>0</v>
      </c>
      <c r="BW36" s="49">
        <v>0</v>
      </c>
      <c r="BX36" s="49">
        <v>0</v>
      </c>
      <c r="BY36" s="49">
        <v>0</v>
      </c>
      <c r="BZ36" s="49">
        <v>0</v>
      </c>
      <c r="CA36" s="56">
        <v>0</v>
      </c>
      <c r="CB36" s="51">
        <v>0</v>
      </c>
      <c r="CC36" s="51">
        <v>0</v>
      </c>
      <c r="CD36" s="57">
        <v>0</v>
      </c>
      <c r="CE36" s="49">
        <v>0</v>
      </c>
      <c r="CF36" s="49">
        <v>0</v>
      </c>
      <c r="CG36" s="49">
        <v>0</v>
      </c>
      <c r="CH36" s="49">
        <v>0</v>
      </c>
      <c r="CI36" s="56">
        <v>0</v>
      </c>
      <c r="CJ36" s="51">
        <v>0</v>
      </c>
      <c r="CK36" s="51">
        <v>0</v>
      </c>
      <c r="CL36" s="57">
        <v>0</v>
      </c>
      <c r="CM36" s="49">
        <v>0</v>
      </c>
      <c r="CN36" s="49">
        <v>0</v>
      </c>
      <c r="CO36" s="49">
        <v>0</v>
      </c>
      <c r="CP36" s="49">
        <v>0</v>
      </c>
      <c r="CQ36" s="56">
        <v>0</v>
      </c>
      <c r="CR36" s="51">
        <v>0</v>
      </c>
      <c r="CS36" s="51">
        <v>0</v>
      </c>
      <c r="CT36" s="57">
        <v>0</v>
      </c>
      <c r="CU36" s="49">
        <v>0</v>
      </c>
      <c r="CV36" s="49">
        <v>0</v>
      </c>
      <c r="CW36" s="49">
        <v>0</v>
      </c>
      <c r="CX36" s="49">
        <v>0</v>
      </c>
      <c r="CY36" s="56">
        <v>0</v>
      </c>
      <c r="CZ36" s="51">
        <v>0</v>
      </c>
      <c r="DA36" s="51">
        <v>0</v>
      </c>
      <c r="DB36" s="57">
        <v>0</v>
      </c>
      <c r="DC36" s="49">
        <v>0</v>
      </c>
      <c r="DD36" s="49">
        <v>0</v>
      </c>
      <c r="DE36" s="49">
        <v>0</v>
      </c>
      <c r="DF36" s="49">
        <v>0</v>
      </c>
      <c r="DG36" s="56">
        <v>0</v>
      </c>
      <c r="DH36" s="51">
        <v>0</v>
      </c>
      <c r="DI36" s="51">
        <v>0</v>
      </c>
      <c r="DJ36" s="57">
        <v>0</v>
      </c>
      <c r="DK36" s="49">
        <v>115600</v>
      </c>
      <c r="DL36" s="49">
        <v>0</v>
      </c>
      <c r="DM36" s="49">
        <v>0</v>
      </c>
      <c r="DN36" s="49">
        <v>0</v>
      </c>
      <c r="DO36" s="56">
        <v>115600</v>
      </c>
      <c r="DP36" s="51">
        <v>0</v>
      </c>
      <c r="DQ36" s="51">
        <v>14250</v>
      </c>
      <c r="DR36" s="57">
        <v>129850</v>
      </c>
      <c r="DS36" s="49">
        <v>76500</v>
      </c>
      <c r="DT36" s="49">
        <v>0</v>
      </c>
      <c r="DU36" s="49">
        <v>0</v>
      </c>
      <c r="DV36" s="49">
        <v>0</v>
      </c>
      <c r="DW36" s="56">
        <v>76500</v>
      </c>
      <c r="DX36" s="51">
        <v>0</v>
      </c>
      <c r="DY36" s="51">
        <v>31500</v>
      </c>
      <c r="DZ36" s="57">
        <v>108000</v>
      </c>
      <c r="EA36" s="49">
        <v>2500</v>
      </c>
      <c r="EB36" s="49">
        <v>0</v>
      </c>
      <c r="EC36" s="49">
        <v>0</v>
      </c>
      <c r="ED36" s="49">
        <v>0</v>
      </c>
      <c r="EE36" s="56">
        <v>2500</v>
      </c>
      <c r="EF36" s="51">
        <v>0</v>
      </c>
      <c r="EG36" s="51">
        <v>0</v>
      </c>
      <c r="EH36" s="57">
        <v>2500</v>
      </c>
      <c r="EI36" s="13"/>
      <c r="EO36" s="215"/>
      <c r="EP36" s="215"/>
      <c r="EQ36" s="215"/>
    </row>
    <row r="37" spans="1:147" s="1" customFormat="1" x14ac:dyDescent="0.2">
      <c r="A37" s="12">
        <v>31</v>
      </c>
      <c r="B37" s="204" t="s">
        <v>126</v>
      </c>
      <c r="C37" s="49">
        <v>1911759</v>
      </c>
      <c r="D37" s="49">
        <v>0</v>
      </c>
      <c r="E37" s="49">
        <v>0</v>
      </c>
      <c r="F37" s="49">
        <v>0</v>
      </c>
      <c r="G37" s="50">
        <v>1911759</v>
      </c>
      <c r="H37" s="51">
        <v>0</v>
      </c>
      <c r="I37" s="51">
        <v>0</v>
      </c>
      <c r="J37" s="52">
        <v>1911759</v>
      </c>
      <c r="K37" s="49">
        <v>7054097</v>
      </c>
      <c r="L37" s="49">
        <v>0</v>
      </c>
      <c r="M37" s="49">
        <v>0</v>
      </c>
      <c r="N37" s="49">
        <v>7839913</v>
      </c>
      <c r="O37" s="50">
        <v>14894010</v>
      </c>
      <c r="P37" s="51">
        <v>0</v>
      </c>
      <c r="Q37" s="51">
        <v>0</v>
      </c>
      <c r="R37" s="52">
        <v>14894010</v>
      </c>
      <c r="S37" s="49">
        <v>0</v>
      </c>
      <c r="T37" s="49">
        <v>0</v>
      </c>
      <c r="U37" s="49">
        <v>0</v>
      </c>
      <c r="V37" s="49">
        <v>0</v>
      </c>
      <c r="W37" s="50">
        <v>0</v>
      </c>
      <c r="X37" s="51">
        <v>5220365</v>
      </c>
      <c r="Y37" s="51">
        <v>0</v>
      </c>
      <c r="Z37" s="52">
        <v>5220365</v>
      </c>
      <c r="AA37" s="49">
        <v>367012</v>
      </c>
      <c r="AB37" s="49">
        <v>0</v>
      </c>
      <c r="AC37" s="49">
        <v>0</v>
      </c>
      <c r="AD37" s="49">
        <v>0</v>
      </c>
      <c r="AE37" s="50">
        <v>367012</v>
      </c>
      <c r="AF37" s="51">
        <v>0</v>
      </c>
      <c r="AG37" s="51">
        <v>0</v>
      </c>
      <c r="AH37" s="52">
        <v>367012</v>
      </c>
      <c r="AI37" s="49">
        <v>0</v>
      </c>
      <c r="AJ37" s="49">
        <v>0</v>
      </c>
      <c r="AK37" s="49">
        <v>0</v>
      </c>
      <c r="AL37" s="49">
        <v>0</v>
      </c>
      <c r="AM37" s="50">
        <v>0</v>
      </c>
      <c r="AN37" s="51">
        <v>0</v>
      </c>
      <c r="AO37" s="51">
        <v>0</v>
      </c>
      <c r="AP37" s="52">
        <v>0</v>
      </c>
      <c r="AQ37" s="49">
        <v>7762</v>
      </c>
      <c r="AR37" s="49">
        <v>0</v>
      </c>
      <c r="AS37" s="49">
        <v>0</v>
      </c>
      <c r="AT37" s="49">
        <v>6728</v>
      </c>
      <c r="AU37" s="50">
        <v>14490</v>
      </c>
      <c r="AV37" s="51">
        <v>4858</v>
      </c>
      <c r="AW37" s="51">
        <v>0</v>
      </c>
      <c r="AX37" s="52">
        <v>19348</v>
      </c>
      <c r="AY37" s="49">
        <v>0</v>
      </c>
      <c r="AZ37" s="49">
        <v>0</v>
      </c>
      <c r="BA37" s="49">
        <v>0</v>
      </c>
      <c r="BB37" s="49">
        <v>0</v>
      </c>
      <c r="BC37" s="50">
        <v>0</v>
      </c>
      <c r="BD37" s="51">
        <v>0</v>
      </c>
      <c r="BE37" s="51">
        <v>0</v>
      </c>
      <c r="BF37" s="52">
        <v>0</v>
      </c>
      <c r="BG37" s="49">
        <v>16365935</v>
      </c>
      <c r="BH37" s="49">
        <v>0</v>
      </c>
      <c r="BI37" s="49">
        <v>0</v>
      </c>
      <c r="BJ37" s="49">
        <v>10952192</v>
      </c>
      <c r="BK37" s="50">
        <v>27318127</v>
      </c>
      <c r="BL37" s="51">
        <v>0</v>
      </c>
      <c r="BM37" s="51">
        <v>0</v>
      </c>
      <c r="BN37" s="52">
        <v>27318127</v>
      </c>
      <c r="BO37" s="49">
        <v>0</v>
      </c>
      <c r="BP37" s="49">
        <v>0</v>
      </c>
      <c r="BQ37" s="49">
        <v>0</v>
      </c>
      <c r="BR37" s="49">
        <v>0</v>
      </c>
      <c r="BS37" s="50">
        <v>0</v>
      </c>
      <c r="BT37" s="51">
        <v>0</v>
      </c>
      <c r="BU37" s="51">
        <v>0</v>
      </c>
      <c r="BV37" s="52">
        <v>0</v>
      </c>
      <c r="BW37" s="49">
        <v>0</v>
      </c>
      <c r="BX37" s="49">
        <v>0</v>
      </c>
      <c r="BY37" s="49">
        <v>0</v>
      </c>
      <c r="BZ37" s="49">
        <v>0</v>
      </c>
      <c r="CA37" s="50">
        <v>0</v>
      </c>
      <c r="CB37" s="51">
        <v>0</v>
      </c>
      <c r="CC37" s="51">
        <v>0</v>
      </c>
      <c r="CD37" s="52">
        <v>0</v>
      </c>
      <c r="CE37" s="49">
        <v>0</v>
      </c>
      <c r="CF37" s="49">
        <v>0</v>
      </c>
      <c r="CG37" s="49">
        <v>0</v>
      </c>
      <c r="CH37" s="49">
        <v>0</v>
      </c>
      <c r="CI37" s="50">
        <v>0</v>
      </c>
      <c r="CJ37" s="51">
        <v>0</v>
      </c>
      <c r="CK37" s="51">
        <v>0</v>
      </c>
      <c r="CL37" s="52">
        <v>0</v>
      </c>
      <c r="CM37" s="49">
        <v>0</v>
      </c>
      <c r="CN37" s="49">
        <v>0</v>
      </c>
      <c r="CO37" s="49">
        <v>0</v>
      </c>
      <c r="CP37" s="49">
        <v>0</v>
      </c>
      <c r="CQ37" s="50">
        <v>0</v>
      </c>
      <c r="CR37" s="51">
        <v>0</v>
      </c>
      <c r="CS37" s="51">
        <v>0</v>
      </c>
      <c r="CT37" s="52">
        <v>0</v>
      </c>
      <c r="CU37" s="49">
        <v>0</v>
      </c>
      <c r="CV37" s="49">
        <v>0</v>
      </c>
      <c r="CW37" s="49">
        <v>0</v>
      </c>
      <c r="CX37" s="49">
        <v>0</v>
      </c>
      <c r="CY37" s="50">
        <v>0</v>
      </c>
      <c r="CZ37" s="51">
        <v>0</v>
      </c>
      <c r="DA37" s="51">
        <v>0</v>
      </c>
      <c r="DB37" s="52">
        <v>0</v>
      </c>
      <c r="DC37" s="49">
        <v>0</v>
      </c>
      <c r="DD37" s="49">
        <v>0</v>
      </c>
      <c r="DE37" s="49">
        <v>0</v>
      </c>
      <c r="DF37" s="49">
        <v>0</v>
      </c>
      <c r="DG37" s="50">
        <v>0</v>
      </c>
      <c r="DH37" s="51">
        <v>0</v>
      </c>
      <c r="DI37" s="51">
        <v>0</v>
      </c>
      <c r="DJ37" s="52">
        <v>0</v>
      </c>
      <c r="DK37" s="49">
        <v>274707</v>
      </c>
      <c r="DL37" s="49">
        <v>0</v>
      </c>
      <c r="DM37" s="49">
        <v>0</v>
      </c>
      <c r="DN37" s="49">
        <v>240153</v>
      </c>
      <c r="DO37" s="50">
        <v>514860</v>
      </c>
      <c r="DP37" s="51">
        <v>160273</v>
      </c>
      <c r="DQ37" s="51">
        <v>0</v>
      </c>
      <c r="DR37" s="52">
        <v>675133</v>
      </c>
      <c r="DS37" s="49">
        <v>31146</v>
      </c>
      <c r="DT37" s="49">
        <v>0</v>
      </c>
      <c r="DU37" s="49">
        <v>0</v>
      </c>
      <c r="DV37" s="49">
        <v>20764</v>
      </c>
      <c r="DW37" s="50">
        <v>51910</v>
      </c>
      <c r="DX37" s="51">
        <v>0</v>
      </c>
      <c r="DY37" s="51">
        <v>0</v>
      </c>
      <c r="DZ37" s="52">
        <v>51910</v>
      </c>
      <c r="EA37" s="49">
        <v>57104</v>
      </c>
      <c r="EB37" s="49">
        <v>0</v>
      </c>
      <c r="EC37" s="49">
        <v>0</v>
      </c>
      <c r="ED37" s="49">
        <v>0</v>
      </c>
      <c r="EE37" s="50">
        <v>57104</v>
      </c>
      <c r="EF37" s="51">
        <v>0</v>
      </c>
      <c r="EG37" s="51">
        <v>0</v>
      </c>
      <c r="EH37" s="52">
        <v>57104</v>
      </c>
      <c r="EI37" s="13"/>
      <c r="EO37" s="215"/>
      <c r="EP37" s="215"/>
      <c r="EQ37" s="215"/>
    </row>
    <row r="38" spans="1:147" s="1" customFormat="1" x14ac:dyDescent="0.2">
      <c r="A38" s="14">
        <v>32</v>
      </c>
      <c r="B38" s="205" t="s">
        <v>127</v>
      </c>
      <c r="C38" s="49">
        <v>1995000</v>
      </c>
      <c r="D38" s="49">
        <v>0</v>
      </c>
      <c r="E38" s="49">
        <v>0</v>
      </c>
      <c r="F38" s="49">
        <v>0</v>
      </c>
      <c r="G38" s="54">
        <v>1995000</v>
      </c>
      <c r="H38" s="51">
        <v>0</v>
      </c>
      <c r="I38" s="51">
        <v>0</v>
      </c>
      <c r="J38" s="55">
        <v>1995000</v>
      </c>
      <c r="K38" s="49">
        <v>4346000</v>
      </c>
      <c r="L38" s="49">
        <v>0</v>
      </c>
      <c r="M38" s="49">
        <v>0</v>
      </c>
      <c r="N38" s="49">
        <v>4210500</v>
      </c>
      <c r="O38" s="54">
        <v>8556500</v>
      </c>
      <c r="P38" s="51">
        <v>0</v>
      </c>
      <c r="Q38" s="51">
        <v>3000000</v>
      </c>
      <c r="R38" s="55">
        <v>11556500</v>
      </c>
      <c r="S38" s="49">
        <v>0</v>
      </c>
      <c r="T38" s="49">
        <v>0</v>
      </c>
      <c r="U38" s="49">
        <v>0</v>
      </c>
      <c r="V38" s="49">
        <v>0</v>
      </c>
      <c r="W38" s="54">
        <v>0</v>
      </c>
      <c r="X38" s="51">
        <v>5294400</v>
      </c>
      <c r="Y38" s="51">
        <v>0</v>
      </c>
      <c r="Z38" s="55">
        <v>5294400</v>
      </c>
      <c r="AA38" s="49">
        <v>663250</v>
      </c>
      <c r="AB38" s="49">
        <v>0</v>
      </c>
      <c r="AC38" s="49">
        <v>0</v>
      </c>
      <c r="AD38" s="49">
        <v>0</v>
      </c>
      <c r="AE38" s="54">
        <v>663250</v>
      </c>
      <c r="AF38" s="51">
        <v>0</v>
      </c>
      <c r="AG38" s="51">
        <v>0</v>
      </c>
      <c r="AH38" s="55">
        <v>663250</v>
      </c>
      <c r="AI38" s="49">
        <v>0</v>
      </c>
      <c r="AJ38" s="49">
        <v>0</v>
      </c>
      <c r="AK38" s="49">
        <v>0</v>
      </c>
      <c r="AL38" s="49">
        <v>0</v>
      </c>
      <c r="AM38" s="54">
        <v>0</v>
      </c>
      <c r="AN38" s="51">
        <v>0</v>
      </c>
      <c r="AO38" s="51">
        <v>0</v>
      </c>
      <c r="AP38" s="55">
        <v>0</v>
      </c>
      <c r="AQ38" s="49">
        <v>20000</v>
      </c>
      <c r="AR38" s="49">
        <v>0</v>
      </c>
      <c r="AS38" s="49">
        <v>0</v>
      </c>
      <c r="AT38" s="49">
        <v>16400</v>
      </c>
      <c r="AU38" s="54">
        <v>36400</v>
      </c>
      <c r="AV38" s="51">
        <v>21890</v>
      </c>
      <c r="AW38" s="51">
        <v>11700</v>
      </c>
      <c r="AX38" s="55">
        <v>69990</v>
      </c>
      <c r="AY38" s="49">
        <v>0</v>
      </c>
      <c r="AZ38" s="49">
        <v>0</v>
      </c>
      <c r="BA38" s="49">
        <v>0</v>
      </c>
      <c r="BB38" s="49">
        <v>0</v>
      </c>
      <c r="BC38" s="54">
        <v>0</v>
      </c>
      <c r="BD38" s="51">
        <v>0</v>
      </c>
      <c r="BE38" s="51">
        <v>0</v>
      </c>
      <c r="BF38" s="55">
        <v>0</v>
      </c>
      <c r="BG38" s="49">
        <v>74706658</v>
      </c>
      <c r="BH38" s="49">
        <v>0</v>
      </c>
      <c r="BI38" s="49">
        <v>0</v>
      </c>
      <c r="BJ38" s="49">
        <v>0</v>
      </c>
      <c r="BK38" s="54">
        <v>74706658</v>
      </c>
      <c r="BL38" s="51">
        <v>0</v>
      </c>
      <c r="BM38" s="51">
        <v>0</v>
      </c>
      <c r="BN38" s="55">
        <v>74706658</v>
      </c>
      <c r="BO38" s="49">
        <v>0</v>
      </c>
      <c r="BP38" s="49">
        <v>0</v>
      </c>
      <c r="BQ38" s="49">
        <v>0</v>
      </c>
      <c r="BR38" s="49">
        <v>0</v>
      </c>
      <c r="BS38" s="54">
        <v>0</v>
      </c>
      <c r="BT38" s="51">
        <v>0</v>
      </c>
      <c r="BU38" s="51">
        <v>0</v>
      </c>
      <c r="BV38" s="55">
        <v>0</v>
      </c>
      <c r="BW38" s="49">
        <v>0</v>
      </c>
      <c r="BX38" s="49">
        <v>0</v>
      </c>
      <c r="BY38" s="49">
        <v>0</v>
      </c>
      <c r="BZ38" s="49">
        <v>0</v>
      </c>
      <c r="CA38" s="54">
        <v>0</v>
      </c>
      <c r="CB38" s="51">
        <v>0</v>
      </c>
      <c r="CC38" s="51">
        <v>0</v>
      </c>
      <c r="CD38" s="55">
        <v>0</v>
      </c>
      <c r="CE38" s="49">
        <v>2172922</v>
      </c>
      <c r="CF38" s="49">
        <v>0</v>
      </c>
      <c r="CG38" s="49">
        <v>0</v>
      </c>
      <c r="CH38" s="49">
        <v>0</v>
      </c>
      <c r="CI38" s="54">
        <v>2172922</v>
      </c>
      <c r="CJ38" s="51">
        <v>0</v>
      </c>
      <c r="CK38" s="51">
        <v>0</v>
      </c>
      <c r="CL38" s="55">
        <v>2172922</v>
      </c>
      <c r="CM38" s="49">
        <v>2500</v>
      </c>
      <c r="CN38" s="49">
        <v>0</v>
      </c>
      <c r="CO38" s="49">
        <v>0</v>
      </c>
      <c r="CP38" s="49">
        <v>0</v>
      </c>
      <c r="CQ38" s="54">
        <v>2500</v>
      </c>
      <c r="CR38" s="51">
        <v>0</v>
      </c>
      <c r="CS38" s="51">
        <v>0</v>
      </c>
      <c r="CT38" s="55">
        <v>2500</v>
      </c>
      <c r="CU38" s="49">
        <v>1000</v>
      </c>
      <c r="CV38" s="49">
        <v>0</v>
      </c>
      <c r="CW38" s="49">
        <v>0</v>
      </c>
      <c r="CX38" s="49">
        <v>1000</v>
      </c>
      <c r="CY38" s="54">
        <v>2000</v>
      </c>
      <c r="CZ38" s="51">
        <v>1000</v>
      </c>
      <c r="DA38" s="51">
        <v>500</v>
      </c>
      <c r="DB38" s="55">
        <v>3500</v>
      </c>
      <c r="DC38" s="49">
        <v>0</v>
      </c>
      <c r="DD38" s="49">
        <v>0</v>
      </c>
      <c r="DE38" s="49">
        <v>0</v>
      </c>
      <c r="DF38" s="49">
        <v>0</v>
      </c>
      <c r="DG38" s="54">
        <v>0</v>
      </c>
      <c r="DH38" s="51">
        <v>0</v>
      </c>
      <c r="DI38" s="51">
        <v>0</v>
      </c>
      <c r="DJ38" s="55">
        <v>0</v>
      </c>
      <c r="DK38" s="49">
        <v>261567</v>
      </c>
      <c r="DL38" s="49">
        <v>0</v>
      </c>
      <c r="DM38" s="49">
        <v>0</v>
      </c>
      <c r="DN38" s="49">
        <v>174878</v>
      </c>
      <c r="DO38" s="54">
        <v>436445</v>
      </c>
      <c r="DP38" s="51">
        <v>230504</v>
      </c>
      <c r="DQ38" s="51">
        <v>124913</v>
      </c>
      <c r="DR38" s="55">
        <v>791862</v>
      </c>
      <c r="DS38" s="49">
        <v>60000</v>
      </c>
      <c r="DT38" s="49">
        <v>0</v>
      </c>
      <c r="DU38" s="49">
        <v>0</v>
      </c>
      <c r="DV38" s="49">
        <v>0</v>
      </c>
      <c r="DW38" s="54">
        <v>60000</v>
      </c>
      <c r="DX38" s="51">
        <v>0</v>
      </c>
      <c r="DY38" s="51">
        <v>0</v>
      </c>
      <c r="DZ38" s="55">
        <v>60000</v>
      </c>
      <c r="EA38" s="49">
        <v>10000</v>
      </c>
      <c r="EB38" s="49">
        <v>0</v>
      </c>
      <c r="EC38" s="49">
        <v>0</v>
      </c>
      <c r="ED38" s="49">
        <v>0</v>
      </c>
      <c r="EE38" s="54">
        <v>10000</v>
      </c>
      <c r="EF38" s="51">
        <v>0</v>
      </c>
      <c r="EG38" s="51">
        <v>0</v>
      </c>
      <c r="EH38" s="55">
        <v>10000</v>
      </c>
      <c r="EI38" s="13"/>
      <c r="EO38" s="282"/>
      <c r="EP38" s="283"/>
      <c r="EQ38" s="283"/>
    </row>
    <row r="39" spans="1:147" s="1" customFormat="1" x14ac:dyDescent="0.2">
      <c r="A39" s="14">
        <v>33</v>
      </c>
      <c r="B39" s="205" t="s">
        <v>128</v>
      </c>
      <c r="C39" s="49">
        <v>490000</v>
      </c>
      <c r="D39" s="49">
        <v>0</v>
      </c>
      <c r="E39" s="49">
        <v>0</v>
      </c>
      <c r="F39" s="49">
        <v>0</v>
      </c>
      <c r="G39" s="54">
        <v>490000</v>
      </c>
      <c r="H39" s="51">
        <v>0</v>
      </c>
      <c r="I39" s="51">
        <v>0</v>
      </c>
      <c r="J39" s="55">
        <v>490000</v>
      </c>
      <c r="K39" s="49">
        <v>559500</v>
      </c>
      <c r="L39" s="49">
        <v>0</v>
      </c>
      <c r="M39" s="49">
        <v>0</v>
      </c>
      <c r="N39" s="49">
        <v>0</v>
      </c>
      <c r="O39" s="54">
        <v>559500</v>
      </c>
      <c r="P39" s="51">
        <v>0</v>
      </c>
      <c r="Q39" s="51">
        <v>0</v>
      </c>
      <c r="R39" s="55">
        <v>559500</v>
      </c>
      <c r="S39" s="49">
        <v>0</v>
      </c>
      <c r="T39" s="49">
        <v>0</v>
      </c>
      <c r="U39" s="49">
        <v>0</v>
      </c>
      <c r="V39" s="49">
        <v>0</v>
      </c>
      <c r="W39" s="54">
        <v>0</v>
      </c>
      <c r="X39" s="51">
        <v>1281000</v>
      </c>
      <c r="Y39" s="51">
        <v>0</v>
      </c>
      <c r="Z39" s="55">
        <v>1281000</v>
      </c>
      <c r="AA39" s="49">
        <v>118670</v>
      </c>
      <c r="AB39" s="49">
        <v>0</v>
      </c>
      <c r="AC39" s="49">
        <v>0</v>
      </c>
      <c r="AD39" s="49">
        <v>0</v>
      </c>
      <c r="AE39" s="54">
        <v>118670</v>
      </c>
      <c r="AF39" s="51">
        <v>0</v>
      </c>
      <c r="AG39" s="51">
        <v>0</v>
      </c>
      <c r="AH39" s="55">
        <v>118670</v>
      </c>
      <c r="AI39" s="49">
        <v>0</v>
      </c>
      <c r="AJ39" s="49">
        <v>0</v>
      </c>
      <c r="AK39" s="49">
        <v>0</v>
      </c>
      <c r="AL39" s="49">
        <v>0</v>
      </c>
      <c r="AM39" s="54">
        <v>0</v>
      </c>
      <c r="AN39" s="51">
        <v>0</v>
      </c>
      <c r="AO39" s="51">
        <v>0</v>
      </c>
      <c r="AP39" s="55">
        <v>0</v>
      </c>
      <c r="AQ39" s="49">
        <v>0</v>
      </c>
      <c r="AR39" s="49">
        <v>0</v>
      </c>
      <c r="AS39" s="49">
        <v>0</v>
      </c>
      <c r="AT39" s="49">
        <v>0</v>
      </c>
      <c r="AU39" s="54">
        <v>0</v>
      </c>
      <c r="AV39" s="51">
        <v>0</v>
      </c>
      <c r="AW39" s="51">
        <v>0</v>
      </c>
      <c r="AX39" s="55">
        <v>0</v>
      </c>
      <c r="AY39" s="49">
        <v>0</v>
      </c>
      <c r="AZ39" s="49">
        <v>0</v>
      </c>
      <c r="BA39" s="49">
        <v>0</v>
      </c>
      <c r="BB39" s="49">
        <v>0</v>
      </c>
      <c r="BC39" s="54">
        <v>0</v>
      </c>
      <c r="BD39" s="51">
        <v>0</v>
      </c>
      <c r="BE39" s="51">
        <v>0</v>
      </c>
      <c r="BF39" s="55">
        <v>0</v>
      </c>
      <c r="BG39" s="49">
        <v>1550000</v>
      </c>
      <c r="BH39" s="49">
        <v>0</v>
      </c>
      <c r="BI39" s="49">
        <v>0</v>
      </c>
      <c r="BJ39" s="49">
        <v>1546510</v>
      </c>
      <c r="BK39" s="54">
        <v>3096510</v>
      </c>
      <c r="BL39" s="51">
        <v>778200</v>
      </c>
      <c r="BM39" s="51">
        <v>0</v>
      </c>
      <c r="BN39" s="55">
        <v>3874710</v>
      </c>
      <c r="BO39" s="49">
        <v>0</v>
      </c>
      <c r="BP39" s="49">
        <v>0</v>
      </c>
      <c r="BQ39" s="49">
        <v>0</v>
      </c>
      <c r="BR39" s="49">
        <v>0</v>
      </c>
      <c r="BS39" s="54">
        <v>0</v>
      </c>
      <c r="BT39" s="51">
        <v>0</v>
      </c>
      <c r="BU39" s="51">
        <v>0</v>
      </c>
      <c r="BV39" s="55">
        <v>0</v>
      </c>
      <c r="BW39" s="49">
        <v>0</v>
      </c>
      <c r="BX39" s="49">
        <v>0</v>
      </c>
      <c r="BY39" s="49">
        <v>0</v>
      </c>
      <c r="BZ39" s="49">
        <v>0</v>
      </c>
      <c r="CA39" s="54">
        <v>0</v>
      </c>
      <c r="CB39" s="51">
        <v>0</v>
      </c>
      <c r="CC39" s="51">
        <v>0</v>
      </c>
      <c r="CD39" s="55">
        <v>0</v>
      </c>
      <c r="CE39" s="49">
        <v>0</v>
      </c>
      <c r="CF39" s="49">
        <v>0</v>
      </c>
      <c r="CG39" s="49">
        <v>0</v>
      </c>
      <c r="CH39" s="49">
        <v>0</v>
      </c>
      <c r="CI39" s="54">
        <v>0</v>
      </c>
      <c r="CJ39" s="51">
        <v>0</v>
      </c>
      <c r="CK39" s="51">
        <v>0</v>
      </c>
      <c r="CL39" s="55">
        <v>0</v>
      </c>
      <c r="CM39" s="49">
        <v>40000</v>
      </c>
      <c r="CN39" s="49">
        <v>0</v>
      </c>
      <c r="CO39" s="49">
        <v>0</v>
      </c>
      <c r="CP39" s="49">
        <v>0</v>
      </c>
      <c r="CQ39" s="54">
        <v>40000</v>
      </c>
      <c r="CR39" s="51">
        <v>0</v>
      </c>
      <c r="CS39" s="51">
        <v>0</v>
      </c>
      <c r="CT39" s="55">
        <v>40000</v>
      </c>
      <c r="CU39" s="49">
        <v>0</v>
      </c>
      <c r="CV39" s="49">
        <v>0</v>
      </c>
      <c r="CW39" s="49">
        <v>0</v>
      </c>
      <c r="CX39" s="49">
        <v>0</v>
      </c>
      <c r="CY39" s="54">
        <v>0</v>
      </c>
      <c r="CZ39" s="51">
        <v>0</v>
      </c>
      <c r="DA39" s="51">
        <v>0</v>
      </c>
      <c r="DB39" s="55">
        <v>0</v>
      </c>
      <c r="DC39" s="49">
        <v>0</v>
      </c>
      <c r="DD39" s="49">
        <v>0</v>
      </c>
      <c r="DE39" s="49">
        <v>0</v>
      </c>
      <c r="DF39" s="49">
        <v>0</v>
      </c>
      <c r="DG39" s="54">
        <v>0</v>
      </c>
      <c r="DH39" s="51">
        <v>0</v>
      </c>
      <c r="DI39" s="51">
        <v>0</v>
      </c>
      <c r="DJ39" s="55">
        <v>0</v>
      </c>
      <c r="DK39" s="49">
        <v>32500</v>
      </c>
      <c r="DL39" s="49">
        <v>0</v>
      </c>
      <c r="DM39" s="49">
        <v>0</v>
      </c>
      <c r="DN39" s="49">
        <v>0</v>
      </c>
      <c r="DO39" s="54">
        <v>32500</v>
      </c>
      <c r="DP39" s="51">
        <v>0</v>
      </c>
      <c r="DQ39" s="51">
        <v>0</v>
      </c>
      <c r="DR39" s="55">
        <v>32500</v>
      </c>
      <c r="DS39" s="49">
        <v>40000</v>
      </c>
      <c r="DT39" s="49">
        <v>0</v>
      </c>
      <c r="DU39" s="49">
        <v>0</v>
      </c>
      <c r="DV39" s="49">
        <v>0</v>
      </c>
      <c r="DW39" s="54">
        <v>40000</v>
      </c>
      <c r="DX39" s="51">
        <v>0</v>
      </c>
      <c r="DY39" s="51">
        <v>0</v>
      </c>
      <c r="DZ39" s="55">
        <v>40000</v>
      </c>
      <c r="EA39" s="49">
        <v>0</v>
      </c>
      <c r="EB39" s="49">
        <v>0</v>
      </c>
      <c r="EC39" s="49">
        <v>0</v>
      </c>
      <c r="ED39" s="49">
        <v>0</v>
      </c>
      <c r="EE39" s="54">
        <v>0</v>
      </c>
      <c r="EF39" s="51">
        <v>0</v>
      </c>
      <c r="EG39" s="51">
        <v>0</v>
      </c>
      <c r="EH39" s="55">
        <v>0</v>
      </c>
      <c r="EI39" s="13"/>
      <c r="EO39" s="214"/>
      <c r="EP39" s="215"/>
      <c r="EQ39" s="215"/>
    </row>
    <row r="40" spans="1:147" s="1" customFormat="1" x14ac:dyDescent="0.2">
      <c r="A40" s="14">
        <v>34</v>
      </c>
      <c r="B40" s="205" t="s">
        <v>129</v>
      </c>
      <c r="C40" s="49">
        <v>901084</v>
      </c>
      <c r="D40" s="49">
        <v>0</v>
      </c>
      <c r="E40" s="49">
        <v>0</v>
      </c>
      <c r="F40" s="49">
        <v>0</v>
      </c>
      <c r="G40" s="54">
        <v>901084</v>
      </c>
      <c r="H40" s="51">
        <v>0</v>
      </c>
      <c r="I40" s="51">
        <v>0</v>
      </c>
      <c r="J40" s="55">
        <v>901084</v>
      </c>
      <c r="K40" s="49">
        <v>1885145</v>
      </c>
      <c r="L40" s="49">
        <v>0</v>
      </c>
      <c r="M40" s="49">
        <v>0</v>
      </c>
      <c r="N40" s="49">
        <v>1511828</v>
      </c>
      <c r="O40" s="54">
        <v>3396973</v>
      </c>
      <c r="P40" s="51">
        <v>0</v>
      </c>
      <c r="Q40" s="51">
        <v>636166</v>
      </c>
      <c r="R40" s="55">
        <v>4033139</v>
      </c>
      <c r="S40" s="49">
        <v>0</v>
      </c>
      <c r="T40" s="49">
        <v>0</v>
      </c>
      <c r="U40" s="49">
        <v>0</v>
      </c>
      <c r="V40" s="49">
        <v>0</v>
      </c>
      <c r="W40" s="54">
        <v>0</v>
      </c>
      <c r="X40" s="51">
        <v>1557817</v>
      </c>
      <c r="Y40" s="51">
        <v>0</v>
      </c>
      <c r="Z40" s="55">
        <v>1557817</v>
      </c>
      <c r="AA40" s="49">
        <v>145461</v>
      </c>
      <c r="AB40" s="49">
        <v>0</v>
      </c>
      <c r="AC40" s="49">
        <v>0</v>
      </c>
      <c r="AD40" s="49">
        <v>0</v>
      </c>
      <c r="AE40" s="54">
        <v>145461</v>
      </c>
      <c r="AF40" s="51">
        <v>0</v>
      </c>
      <c r="AG40" s="51">
        <v>0</v>
      </c>
      <c r="AH40" s="55">
        <v>145461</v>
      </c>
      <c r="AI40" s="49">
        <v>0</v>
      </c>
      <c r="AJ40" s="49">
        <v>0</v>
      </c>
      <c r="AK40" s="49">
        <v>0</v>
      </c>
      <c r="AL40" s="49">
        <v>0</v>
      </c>
      <c r="AM40" s="54">
        <v>0</v>
      </c>
      <c r="AN40" s="51">
        <v>0</v>
      </c>
      <c r="AO40" s="51">
        <v>0</v>
      </c>
      <c r="AP40" s="55">
        <v>0</v>
      </c>
      <c r="AQ40" s="49">
        <v>0</v>
      </c>
      <c r="AR40" s="49">
        <v>0</v>
      </c>
      <c r="AS40" s="49">
        <v>0</v>
      </c>
      <c r="AT40" s="49">
        <v>0</v>
      </c>
      <c r="AU40" s="54">
        <v>0</v>
      </c>
      <c r="AV40" s="51">
        <v>0</v>
      </c>
      <c r="AW40" s="51">
        <v>0</v>
      </c>
      <c r="AX40" s="55">
        <v>0</v>
      </c>
      <c r="AY40" s="49">
        <v>0</v>
      </c>
      <c r="AZ40" s="49">
        <v>0</v>
      </c>
      <c r="BA40" s="49">
        <v>0</v>
      </c>
      <c r="BB40" s="49">
        <v>0</v>
      </c>
      <c r="BC40" s="54">
        <v>0</v>
      </c>
      <c r="BD40" s="51">
        <v>0</v>
      </c>
      <c r="BE40" s="51">
        <v>0</v>
      </c>
      <c r="BF40" s="55">
        <v>0</v>
      </c>
      <c r="BG40" s="49">
        <v>0</v>
      </c>
      <c r="BH40" s="49">
        <v>0</v>
      </c>
      <c r="BI40" s="49">
        <v>0</v>
      </c>
      <c r="BJ40" s="49">
        <v>7774290</v>
      </c>
      <c r="BK40" s="54">
        <v>7774290</v>
      </c>
      <c r="BL40" s="51">
        <v>0</v>
      </c>
      <c r="BM40" s="51">
        <v>0</v>
      </c>
      <c r="BN40" s="55">
        <v>7774290</v>
      </c>
      <c r="BO40" s="49">
        <v>0</v>
      </c>
      <c r="BP40" s="49">
        <v>0</v>
      </c>
      <c r="BQ40" s="49">
        <v>0</v>
      </c>
      <c r="BR40" s="49">
        <v>0</v>
      </c>
      <c r="BS40" s="54">
        <v>0</v>
      </c>
      <c r="BT40" s="51">
        <v>0</v>
      </c>
      <c r="BU40" s="51">
        <v>0</v>
      </c>
      <c r="BV40" s="55">
        <v>0</v>
      </c>
      <c r="BW40" s="49">
        <v>0</v>
      </c>
      <c r="BX40" s="49">
        <v>0</v>
      </c>
      <c r="BY40" s="49">
        <v>0</v>
      </c>
      <c r="BZ40" s="49">
        <v>0</v>
      </c>
      <c r="CA40" s="54">
        <v>0</v>
      </c>
      <c r="CB40" s="51">
        <v>0</v>
      </c>
      <c r="CC40" s="51">
        <v>0</v>
      </c>
      <c r="CD40" s="55">
        <v>0</v>
      </c>
      <c r="CE40" s="49">
        <v>0</v>
      </c>
      <c r="CF40" s="49">
        <v>0</v>
      </c>
      <c r="CG40" s="49">
        <v>0</v>
      </c>
      <c r="CH40" s="49">
        <v>0</v>
      </c>
      <c r="CI40" s="54">
        <v>0</v>
      </c>
      <c r="CJ40" s="51">
        <v>0</v>
      </c>
      <c r="CK40" s="51">
        <v>0</v>
      </c>
      <c r="CL40" s="55">
        <v>0</v>
      </c>
      <c r="CM40" s="49">
        <v>99579</v>
      </c>
      <c r="CN40" s="49">
        <v>0</v>
      </c>
      <c r="CO40" s="49">
        <v>0</v>
      </c>
      <c r="CP40" s="49">
        <v>0</v>
      </c>
      <c r="CQ40" s="54">
        <v>99579</v>
      </c>
      <c r="CR40" s="51">
        <v>0</v>
      </c>
      <c r="CS40" s="51">
        <v>0</v>
      </c>
      <c r="CT40" s="55">
        <v>99579</v>
      </c>
      <c r="CU40" s="49">
        <v>9647</v>
      </c>
      <c r="CV40" s="49">
        <v>0</v>
      </c>
      <c r="CW40" s="49">
        <v>0</v>
      </c>
      <c r="CX40" s="49">
        <v>5234</v>
      </c>
      <c r="CY40" s="54">
        <v>14881</v>
      </c>
      <c r="CZ40" s="51">
        <v>5407</v>
      </c>
      <c r="DA40" s="51">
        <v>1987</v>
      </c>
      <c r="DB40" s="55">
        <v>22275</v>
      </c>
      <c r="DC40" s="49">
        <v>0</v>
      </c>
      <c r="DD40" s="49">
        <v>0</v>
      </c>
      <c r="DE40" s="49">
        <v>0</v>
      </c>
      <c r="DF40" s="49">
        <v>0</v>
      </c>
      <c r="DG40" s="54">
        <v>0</v>
      </c>
      <c r="DH40" s="51">
        <v>0</v>
      </c>
      <c r="DI40" s="51">
        <v>0</v>
      </c>
      <c r="DJ40" s="55">
        <v>0</v>
      </c>
      <c r="DK40" s="49">
        <v>78826</v>
      </c>
      <c r="DL40" s="49">
        <v>0</v>
      </c>
      <c r="DM40" s="49">
        <v>0</v>
      </c>
      <c r="DN40" s="49">
        <v>42771</v>
      </c>
      <c r="DO40" s="54">
        <v>121597</v>
      </c>
      <c r="DP40" s="51">
        <v>44185</v>
      </c>
      <c r="DQ40" s="51">
        <v>18104</v>
      </c>
      <c r="DR40" s="55">
        <v>183886</v>
      </c>
      <c r="DS40" s="49">
        <v>0</v>
      </c>
      <c r="DT40" s="49">
        <v>0</v>
      </c>
      <c r="DU40" s="49">
        <v>0</v>
      </c>
      <c r="DV40" s="49">
        <v>153931</v>
      </c>
      <c r="DW40" s="54">
        <v>153931</v>
      </c>
      <c r="DX40" s="51">
        <v>0</v>
      </c>
      <c r="DY40" s="51">
        <v>0</v>
      </c>
      <c r="DZ40" s="55">
        <v>153931</v>
      </c>
      <c r="EA40" s="49">
        <v>0</v>
      </c>
      <c r="EB40" s="49">
        <v>0</v>
      </c>
      <c r="EC40" s="49">
        <v>0</v>
      </c>
      <c r="ED40" s="49">
        <v>0</v>
      </c>
      <c r="EE40" s="54">
        <v>0</v>
      </c>
      <c r="EF40" s="51">
        <v>0</v>
      </c>
      <c r="EG40" s="51">
        <v>0</v>
      </c>
      <c r="EH40" s="55">
        <v>0</v>
      </c>
      <c r="EI40" s="13"/>
      <c r="EO40" s="228"/>
      <c r="EP40" s="215"/>
      <c r="EQ40" s="215"/>
    </row>
    <row r="41" spans="1:147" s="1" customFormat="1" x14ac:dyDescent="0.2">
      <c r="A41" s="15">
        <v>35</v>
      </c>
      <c r="B41" s="206" t="s">
        <v>130</v>
      </c>
      <c r="C41" s="49">
        <v>1719949</v>
      </c>
      <c r="D41" s="49">
        <v>0</v>
      </c>
      <c r="E41" s="49">
        <v>0</v>
      </c>
      <c r="F41" s="49">
        <v>0</v>
      </c>
      <c r="G41" s="56">
        <v>1719949</v>
      </c>
      <c r="H41" s="51">
        <v>0</v>
      </c>
      <c r="I41" s="51">
        <v>0</v>
      </c>
      <c r="J41" s="57">
        <v>1719949</v>
      </c>
      <c r="K41" s="49">
        <v>2589170</v>
      </c>
      <c r="L41" s="49">
        <v>0</v>
      </c>
      <c r="M41" s="49">
        <v>0</v>
      </c>
      <c r="N41" s="49">
        <v>3247519</v>
      </c>
      <c r="O41" s="56">
        <v>5836689</v>
      </c>
      <c r="P41" s="51">
        <v>0</v>
      </c>
      <c r="Q41" s="51">
        <v>0</v>
      </c>
      <c r="R41" s="57">
        <v>5836689</v>
      </c>
      <c r="S41" s="49">
        <v>0</v>
      </c>
      <c r="T41" s="49">
        <v>0</v>
      </c>
      <c r="U41" s="49">
        <v>0</v>
      </c>
      <c r="V41" s="49">
        <v>0</v>
      </c>
      <c r="W41" s="56">
        <v>0</v>
      </c>
      <c r="X41" s="51">
        <v>2746763</v>
      </c>
      <c r="Y41" s="51">
        <v>0</v>
      </c>
      <c r="Z41" s="57">
        <v>2746763</v>
      </c>
      <c r="AA41" s="49">
        <v>407080</v>
      </c>
      <c r="AB41" s="49">
        <v>0</v>
      </c>
      <c r="AC41" s="49">
        <v>0</v>
      </c>
      <c r="AD41" s="49">
        <v>0</v>
      </c>
      <c r="AE41" s="56">
        <v>407080</v>
      </c>
      <c r="AF41" s="51">
        <v>0</v>
      </c>
      <c r="AG41" s="51">
        <v>0</v>
      </c>
      <c r="AH41" s="57">
        <v>407080</v>
      </c>
      <c r="AI41" s="49">
        <v>0</v>
      </c>
      <c r="AJ41" s="49">
        <v>0</v>
      </c>
      <c r="AK41" s="49">
        <v>0</v>
      </c>
      <c r="AL41" s="49">
        <v>0</v>
      </c>
      <c r="AM41" s="56">
        <v>0</v>
      </c>
      <c r="AN41" s="51">
        <v>0</v>
      </c>
      <c r="AO41" s="51">
        <v>0</v>
      </c>
      <c r="AP41" s="57">
        <v>0</v>
      </c>
      <c r="AQ41" s="49">
        <v>4001</v>
      </c>
      <c r="AR41" s="49">
        <v>0</v>
      </c>
      <c r="AS41" s="49">
        <v>0</v>
      </c>
      <c r="AT41" s="49">
        <v>2632</v>
      </c>
      <c r="AU41" s="56">
        <v>6633</v>
      </c>
      <c r="AV41" s="51">
        <v>1024</v>
      </c>
      <c r="AW41" s="51">
        <v>0</v>
      </c>
      <c r="AX41" s="57">
        <v>7657</v>
      </c>
      <c r="AY41" s="49">
        <v>0</v>
      </c>
      <c r="AZ41" s="49">
        <v>0</v>
      </c>
      <c r="BA41" s="49">
        <v>0</v>
      </c>
      <c r="BB41" s="49">
        <v>0</v>
      </c>
      <c r="BC41" s="56">
        <v>0</v>
      </c>
      <c r="BD41" s="51">
        <v>0</v>
      </c>
      <c r="BE41" s="51">
        <v>0</v>
      </c>
      <c r="BF41" s="57">
        <v>0</v>
      </c>
      <c r="BG41" s="49">
        <v>21419274</v>
      </c>
      <c r="BH41" s="49">
        <v>0</v>
      </c>
      <c r="BI41" s="49">
        <v>0</v>
      </c>
      <c r="BJ41" s="49">
        <v>0</v>
      </c>
      <c r="BK41" s="56">
        <v>21419274</v>
      </c>
      <c r="BL41" s="51">
        <v>0</v>
      </c>
      <c r="BM41" s="51">
        <v>0</v>
      </c>
      <c r="BN41" s="57">
        <v>21419274</v>
      </c>
      <c r="BO41" s="49">
        <v>0</v>
      </c>
      <c r="BP41" s="49">
        <v>0</v>
      </c>
      <c r="BQ41" s="49">
        <v>0</v>
      </c>
      <c r="BR41" s="49">
        <v>0</v>
      </c>
      <c r="BS41" s="56">
        <v>0</v>
      </c>
      <c r="BT41" s="51">
        <v>0</v>
      </c>
      <c r="BU41" s="51">
        <v>0</v>
      </c>
      <c r="BV41" s="57">
        <v>0</v>
      </c>
      <c r="BW41" s="49">
        <v>0</v>
      </c>
      <c r="BX41" s="49">
        <v>0</v>
      </c>
      <c r="BY41" s="49">
        <v>0</v>
      </c>
      <c r="BZ41" s="49">
        <v>0</v>
      </c>
      <c r="CA41" s="56">
        <v>0</v>
      </c>
      <c r="CB41" s="51">
        <v>0</v>
      </c>
      <c r="CC41" s="51">
        <v>0</v>
      </c>
      <c r="CD41" s="57">
        <v>0</v>
      </c>
      <c r="CE41" s="49">
        <v>0</v>
      </c>
      <c r="CF41" s="49">
        <v>0</v>
      </c>
      <c r="CG41" s="49">
        <v>0</v>
      </c>
      <c r="CH41" s="49">
        <v>0</v>
      </c>
      <c r="CI41" s="56">
        <v>0</v>
      </c>
      <c r="CJ41" s="51">
        <v>0</v>
      </c>
      <c r="CK41" s="51">
        <v>0</v>
      </c>
      <c r="CL41" s="57">
        <v>0</v>
      </c>
      <c r="CM41" s="49">
        <v>120394</v>
      </c>
      <c r="CN41" s="49">
        <v>0</v>
      </c>
      <c r="CO41" s="49">
        <v>0</v>
      </c>
      <c r="CP41" s="49">
        <v>0</v>
      </c>
      <c r="CQ41" s="56">
        <v>120394</v>
      </c>
      <c r="CR41" s="51">
        <v>0</v>
      </c>
      <c r="CS41" s="51">
        <v>0</v>
      </c>
      <c r="CT41" s="57">
        <v>120394</v>
      </c>
      <c r="CU41" s="49">
        <v>0</v>
      </c>
      <c r="CV41" s="49">
        <v>0</v>
      </c>
      <c r="CW41" s="49">
        <v>0</v>
      </c>
      <c r="CX41" s="49">
        <v>0</v>
      </c>
      <c r="CY41" s="56">
        <v>0</v>
      </c>
      <c r="CZ41" s="51">
        <v>0</v>
      </c>
      <c r="DA41" s="51">
        <v>0</v>
      </c>
      <c r="DB41" s="57">
        <v>0</v>
      </c>
      <c r="DC41" s="49">
        <v>0</v>
      </c>
      <c r="DD41" s="49">
        <v>0</v>
      </c>
      <c r="DE41" s="49">
        <v>0</v>
      </c>
      <c r="DF41" s="49">
        <v>0</v>
      </c>
      <c r="DG41" s="56">
        <v>0</v>
      </c>
      <c r="DH41" s="51">
        <v>0</v>
      </c>
      <c r="DI41" s="51">
        <v>0</v>
      </c>
      <c r="DJ41" s="57">
        <v>0</v>
      </c>
      <c r="DK41" s="49">
        <v>407080</v>
      </c>
      <c r="DL41" s="49">
        <v>0</v>
      </c>
      <c r="DM41" s="49">
        <v>0</v>
      </c>
      <c r="DN41" s="49">
        <v>0</v>
      </c>
      <c r="DO41" s="56">
        <v>407080</v>
      </c>
      <c r="DP41" s="51">
        <v>0</v>
      </c>
      <c r="DQ41" s="51">
        <v>0</v>
      </c>
      <c r="DR41" s="57">
        <v>407080</v>
      </c>
      <c r="DS41" s="49">
        <v>165254</v>
      </c>
      <c r="DT41" s="49">
        <v>0</v>
      </c>
      <c r="DU41" s="49">
        <v>0</v>
      </c>
      <c r="DV41" s="49">
        <v>0</v>
      </c>
      <c r="DW41" s="56">
        <v>165254</v>
      </c>
      <c r="DX41" s="51">
        <v>0</v>
      </c>
      <c r="DY41" s="51">
        <v>0</v>
      </c>
      <c r="DZ41" s="57">
        <v>165254</v>
      </c>
      <c r="EA41" s="49">
        <v>0</v>
      </c>
      <c r="EB41" s="49">
        <v>0</v>
      </c>
      <c r="EC41" s="49">
        <v>0</v>
      </c>
      <c r="ED41" s="49">
        <v>21869</v>
      </c>
      <c r="EE41" s="56">
        <v>21869</v>
      </c>
      <c r="EF41" s="51">
        <v>0</v>
      </c>
      <c r="EG41" s="51">
        <v>0</v>
      </c>
      <c r="EH41" s="57">
        <v>21869</v>
      </c>
      <c r="EI41" s="13"/>
      <c r="EO41" s="215"/>
      <c r="EP41" s="215"/>
      <c r="EQ41" s="215"/>
    </row>
    <row r="42" spans="1:147" s="1" customFormat="1" x14ac:dyDescent="0.2">
      <c r="A42" s="15">
        <v>36</v>
      </c>
      <c r="B42" s="206" t="s">
        <v>172</v>
      </c>
      <c r="C42" s="49">
        <v>112915408</v>
      </c>
      <c r="D42" s="49">
        <v>0</v>
      </c>
      <c r="E42" s="49">
        <v>0</v>
      </c>
      <c r="F42" s="49">
        <v>0</v>
      </c>
      <c r="G42" s="56">
        <v>112915408</v>
      </c>
      <c r="H42" s="51">
        <v>0</v>
      </c>
      <c r="I42" s="51">
        <v>0</v>
      </c>
      <c r="J42" s="57">
        <v>112915408</v>
      </c>
      <c r="K42" s="49">
        <v>51822555</v>
      </c>
      <c r="L42" s="49">
        <v>0</v>
      </c>
      <c r="M42" s="49">
        <v>0</v>
      </c>
      <c r="N42" s="49">
        <v>0</v>
      </c>
      <c r="O42" s="56">
        <v>51822555</v>
      </c>
      <c r="P42" s="51">
        <v>0</v>
      </c>
      <c r="Q42" s="51">
        <v>20296174</v>
      </c>
      <c r="R42" s="57">
        <v>72118729</v>
      </c>
      <c r="S42" s="49">
        <v>0</v>
      </c>
      <c r="T42" s="49">
        <v>0</v>
      </c>
      <c r="U42" s="49">
        <v>0</v>
      </c>
      <c r="V42" s="49">
        <v>0</v>
      </c>
      <c r="W42" s="56">
        <v>0</v>
      </c>
      <c r="X42" s="51">
        <v>0</v>
      </c>
      <c r="Y42" s="51">
        <v>0</v>
      </c>
      <c r="Z42" s="57">
        <v>0</v>
      </c>
      <c r="AA42" s="49">
        <v>0</v>
      </c>
      <c r="AB42" s="49">
        <v>0</v>
      </c>
      <c r="AC42" s="49">
        <v>0</v>
      </c>
      <c r="AD42" s="49">
        <v>0</v>
      </c>
      <c r="AE42" s="56">
        <v>0</v>
      </c>
      <c r="AF42" s="51">
        <v>0</v>
      </c>
      <c r="AG42" s="51">
        <v>0</v>
      </c>
      <c r="AH42" s="57">
        <v>0</v>
      </c>
      <c r="AI42" s="49">
        <v>0</v>
      </c>
      <c r="AJ42" s="49">
        <v>0</v>
      </c>
      <c r="AK42" s="49">
        <v>0</v>
      </c>
      <c r="AL42" s="49">
        <v>0</v>
      </c>
      <c r="AM42" s="56">
        <v>0</v>
      </c>
      <c r="AN42" s="51">
        <v>0</v>
      </c>
      <c r="AO42" s="51">
        <v>0</v>
      </c>
      <c r="AP42" s="57">
        <v>0</v>
      </c>
      <c r="AQ42" s="49">
        <v>0</v>
      </c>
      <c r="AR42" s="49">
        <v>0</v>
      </c>
      <c r="AS42" s="49">
        <v>0</v>
      </c>
      <c r="AT42" s="49">
        <v>0</v>
      </c>
      <c r="AU42" s="56">
        <v>0</v>
      </c>
      <c r="AV42" s="51">
        <v>0</v>
      </c>
      <c r="AW42" s="51">
        <v>0</v>
      </c>
      <c r="AX42" s="57">
        <v>0</v>
      </c>
      <c r="AY42" s="49">
        <v>0</v>
      </c>
      <c r="AZ42" s="49">
        <v>0</v>
      </c>
      <c r="BA42" s="49">
        <v>0</v>
      </c>
      <c r="BB42" s="49">
        <v>0</v>
      </c>
      <c r="BC42" s="56">
        <v>0</v>
      </c>
      <c r="BD42" s="51">
        <v>0</v>
      </c>
      <c r="BE42" s="51">
        <v>0</v>
      </c>
      <c r="BF42" s="57">
        <v>0</v>
      </c>
      <c r="BG42" s="49">
        <v>131396042</v>
      </c>
      <c r="BH42" s="49">
        <v>0</v>
      </c>
      <c r="BI42" s="49">
        <v>0</v>
      </c>
      <c r="BJ42" s="49">
        <v>5118000</v>
      </c>
      <c r="BK42" s="56">
        <v>136514042</v>
      </c>
      <c r="BL42" s="51">
        <v>0</v>
      </c>
      <c r="BM42" s="51">
        <v>11737300</v>
      </c>
      <c r="BN42" s="57">
        <v>148251342</v>
      </c>
      <c r="BO42" s="49">
        <v>0</v>
      </c>
      <c r="BP42" s="49">
        <v>0</v>
      </c>
      <c r="BQ42" s="49">
        <v>0</v>
      </c>
      <c r="BR42" s="49">
        <v>0</v>
      </c>
      <c r="BS42" s="56">
        <v>0</v>
      </c>
      <c r="BT42" s="51">
        <v>0</v>
      </c>
      <c r="BU42" s="51">
        <v>0</v>
      </c>
      <c r="BV42" s="57">
        <v>0</v>
      </c>
      <c r="BW42" s="49">
        <v>0</v>
      </c>
      <c r="BX42" s="49">
        <v>0</v>
      </c>
      <c r="BY42" s="49">
        <v>0</v>
      </c>
      <c r="BZ42" s="49">
        <v>0</v>
      </c>
      <c r="CA42" s="56">
        <v>0</v>
      </c>
      <c r="CB42" s="51">
        <v>0</v>
      </c>
      <c r="CC42" s="51">
        <v>0</v>
      </c>
      <c r="CD42" s="57">
        <v>0</v>
      </c>
      <c r="CE42" s="49">
        <v>0</v>
      </c>
      <c r="CF42" s="49">
        <v>0</v>
      </c>
      <c r="CG42" s="49">
        <v>0</v>
      </c>
      <c r="CH42" s="49">
        <v>0</v>
      </c>
      <c r="CI42" s="56">
        <v>0</v>
      </c>
      <c r="CJ42" s="51">
        <v>0</v>
      </c>
      <c r="CK42" s="51">
        <v>1218203</v>
      </c>
      <c r="CL42" s="57">
        <v>1218203</v>
      </c>
      <c r="CM42" s="49">
        <v>17025</v>
      </c>
      <c r="CN42" s="49">
        <v>0</v>
      </c>
      <c r="CO42" s="49">
        <v>0</v>
      </c>
      <c r="CP42" s="49">
        <v>0</v>
      </c>
      <c r="CQ42" s="56">
        <v>17025</v>
      </c>
      <c r="CR42" s="51">
        <v>0</v>
      </c>
      <c r="CS42" s="51">
        <v>0</v>
      </c>
      <c r="CT42" s="57">
        <v>17025</v>
      </c>
      <c r="CU42" s="49">
        <v>3322168</v>
      </c>
      <c r="CV42" s="49">
        <v>0</v>
      </c>
      <c r="CW42" s="49">
        <v>0</v>
      </c>
      <c r="CX42" s="49">
        <v>0</v>
      </c>
      <c r="CY42" s="56">
        <v>3322168</v>
      </c>
      <c r="CZ42" s="51">
        <v>0</v>
      </c>
      <c r="DA42" s="51">
        <v>419914</v>
      </c>
      <c r="DB42" s="57">
        <v>3742082</v>
      </c>
      <c r="DC42" s="49">
        <v>3056518</v>
      </c>
      <c r="DD42" s="49">
        <v>0</v>
      </c>
      <c r="DE42" s="49">
        <v>0</v>
      </c>
      <c r="DF42" s="49">
        <v>0</v>
      </c>
      <c r="DG42" s="56">
        <v>3056518</v>
      </c>
      <c r="DH42" s="51">
        <v>0</v>
      </c>
      <c r="DI42" s="51">
        <v>377497</v>
      </c>
      <c r="DJ42" s="57">
        <v>3434015</v>
      </c>
      <c r="DK42" s="49">
        <v>1788458</v>
      </c>
      <c r="DL42" s="49">
        <v>0</v>
      </c>
      <c r="DM42" s="49">
        <v>0</v>
      </c>
      <c r="DN42" s="49">
        <v>0</v>
      </c>
      <c r="DO42" s="56">
        <v>1788458</v>
      </c>
      <c r="DP42" s="51">
        <v>0</v>
      </c>
      <c r="DQ42" s="51">
        <v>177334</v>
      </c>
      <c r="DR42" s="57">
        <v>1965792</v>
      </c>
      <c r="DS42" s="49">
        <v>2069649</v>
      </c>
      <c r="DT42" s="49">
        <v>0</v>
      </c>
      <c r="DU42" s="49">
        <v>0</v>
      </c>
      <c r="DV42" s="49">
        <v>0</v>
      </c>
      <c r="DW42" s="56">
        <v>2069649</v>
      </c>
      <c r="DX42" s="51">
        <v>0</v>
      </c>
      <c r="DY42" s="51">
        <v>121863</v>
      </c>
      <c r="DZ42" s="57">
        <v>2191512</v>
      </c>
      <c r="EA42" s="49">
        <v>12558</v>
      </c>
      <c r="EB42" s="49">
        <v>0</v>
      </c>
      <c r="EC42" s="49">
        <v>0</v>
      </c>
      <c r="ED42" s="49">
        <v>0</v>
      </c>
      <c r="EE42" s="56">
        <v>12558</v>
      </c>
      <c r="EF42" s="51">
        <v>0</v>
      </c>
      <c r="EG42" s="51">
        <v>0</v>
      </c>
      <c r="EH42" s="57">
        <v>12558</v>
      </c>
      <c r="EI42" s="13"/>
      <c r="EO42" s="215"/>
      <c r="EP42" s="215"/>
      <c r="EQ42" s="215"/>
    </row>
    <row r="43" spans="1:147" s="1" customFormat="1" x14ac:dyDescent="0.2">
      <c r="A43" s="14">
        <v>37</v>
      </c>
      <c r="B43" s="205" t="s">
        <v>131</v>
      </c>
      <c r="C43" s="49">
        <v>4068500</v>
      </c>
      <c r="D43" s="49">
        <v>0</v>
      </c>
      <c r="E43" s="49">
        <v>0</v>
      </c>
      <c r="F43" s="49">
        <v>0</v>
      </c>
      <c r="G43" s="54">
        <v>4068500</v>
      </c>
      <c r="H43" s="51">
        <v>0</v>
      </c>
      <c r="I43" s="51">
        <v>0</v>
      </c>
      <c r="J43" s="55">
        <v>4068500</v>
      </c>
      <c r="K43" s="49">
        <v>18955360</v>
      </c>
      <c r="L43" s="49">
        <v>0</v>
      </c>
      <c r="M43" s="49">
        <v>0</v>
      </c>
      <c r="N43" s="49">
        <v>0</v>
      </c>
      <c r="O43" s="54">
        <v>18955360</v>
      </c>
      <c r="P43" s="51">
        <v>0</v>
      </c>
      <c r="Q43" s="51">
        <v>0</v>
      </c>
      <c r="R43" s="55">
        <v>18955360</v>
      </c>
      <c r="S43" s="49">
        <v>0</v>
      </c>
      <c r="T43" s="49">
        <v>0</v>
      </c>
      <c r="U43" s="49">
        <v>0</v>
      </c>
      <c r="V43" s="49">
        <v>0</v>
      </c>
      <c r="W43" s="54">
        <v>0</v>
      </c>
      <c r="X43" s="51">
        <v>11008500</v>
      </c>
      <c r="Y43" s="51">
        <v>0</v>
      </c>
      <c r="Z43" s="55">
        <v>11008500</v>
      </c>
      <c r="AA43" s="49">
        <v>766000</v>
      </c>
      <c r="AB43" s="49">
        <v>0</v>
      </c>
      <c r="AC43" s="49">
        <v>0</v>
      </c>
      <c r="AD43" s="49">
        <v>0</v>
      </c>
      <c r="AE43" s="54">
        <v>766000</v>
      </c>
      <c r="AF43" s="51">
        <v>0</v>
      </c>
      <c r="AG43" s="51">
        <v>0</v>
      </c>
      <c r="AH43" s="55">
        <v>766000</v>
      </c>
      <c r="AI43" s="49">
        <v>0</v>
      </c>
      <c r="AJ43" s="49">
        <v>0</v>
      </c>
      <c r="AK43" s="49">
        <v>0</v>
      </c>
      <c r="AL43" s="49">
        <v>0</v>
      </c>
      <c r="AM43" s="54">
        <v>0</v>
      </c>
      <c r="AN43" s="51">
        <v>0</v>
      </c>
      <c r="AO43" s="51">
        <v>0</v>
      </c>
      <c r="AP43" s="55">
        <v>0</v>
      </c>
      <c r="AQ43" s="49">
        <v>38000</v>
      </c>
      <c r="AR43" s="49">
        <v>0</v>
      </c>
      <c r="AS43" s="49">
        <v>0</v>
      </c>
      <c r="AT43" s="49">
        <v>0</v>
      </c>
      <c r="AU43" s="54">
        <v>38000</v>
      </c>
      <c r="AV43" s="51">
        <v>15300</v>
      </c>
      <c r="AW43" s="51">
        <v>0</v>
      </c>
      <c r="AX43" s="55">
        <v>53300</v>
      </c>
      <c r="AY43" s="49">
        <v>0</v>
      </c>
      <c r="AZ43" s="49">
        <v>0</v>
      </c>
      <c r="BA43" s="49">
        <v>0</v>
      </c>
      <c r="BB43" s="49">
        <v>0</v>
      </c>
      <c r="BC43" s="54">
        <v>0</v>
      </c>
      <c r="BD43" s="51">
        <v>0</v>
      </c>
      <c r="BE43" s="51">
        <v>0</v>
      </c>
      <c r="BF43" s="55">
        <v>0</v>
      </c>
      <c r="BG43" s="49">
        <v>59218786</v>
      </c>
      <c r="BH43" s="49">
        <v>0</v>
      </c>
      <c r="BI43" s="49">
        <v>0</v>
      </c>
      <c r="BJ43" s="49">
        <v>0</v>
      </c>
      <c r="BK43" s="54">
        <v>59218786</v>
      </c>
      <c r="BL43" s="51">
        <v>0</v>
      </c>
      <c r="BM43" s="51">
        <v>0</v>
      </c>
      <c r="BN43" s="55">
        <v>59218786</v>
      </c>
      <c r="BO43" s="49">
        <v>0</v>
      </c>
      <c r="BP43" s="49">
        <v>0</v>
      </c>
      <c r="BQ43" s="49">
        <v>0</v>
      </c>
      <c r="BR43" s="49">
        <v>0</v>
      </c>
      <c r="BS43" s="54">
        <v>0</v>
      </c>
      <c r="BT43" s="51">
        <v>0</v>
      </c>
      <c r="BU43" s="51">
        <v>0</v>
      </c>
      <c r="BV43" s="55">
        <v>0</v>
      </c>
      <c r="BW43" s="49">
        <v>232700</v>
      </c>
      <c r="BX43" s="49">
        <v>0</v>
      </c>
      <c r="BY43" s="49">
        <v>0</v>
      </c>
      <c r="BZ43" s="49">
        <v>0</v>
      </c>
      <c r="CA43" s="54">
        <v>232700</v>
      </c>
      <c r="CB43" s="51">
        <v>0</v>
      </c>
      <c r="CC43" s="51">
        <v>0</v>
      </c>
      <c r="CD43" s="55">
        <v>232700</v>
      </c>
      <c r="CE43" s="49">
        <v>0</v>
      </c>
      <c r="CF43" s="49">
        <v>0</v>
      </c>
      <c r="CG43" s="49">
        <v>0</v>
      </c>
      <c r="CH43" s="49">
        <v>0</v>
      </c>
      <c r="CI43" s="54">
        <v>0</v>
      </c>
      <c r="CJ43" s="51">
        <v>0</v>
      </c>
      <c r="CK43" s="51">
        <v>0</v>
      </c>
      <c r="CL43" s="55">
        <v>0</v>
      </c>
      <c r="CM43" s="49">
        <v>0</v>
      </c>
      <c r="CN43" s="49">
        <v>0</v>
      </c>
      <c r="CO43" s="49">
        <v>0</v>
      </c>
      <c r="CP43" s="49">
        <v>0</v>
      </c>
      <c r="CQ43" s="54">
        <v>0</v>
      </c>
      <c r="CR43" s="51">
        <v>0</v>
      </c>
      <c r="CS43" s="51">
        <v>0</v>
      </c>
      <c r="CT43" s="55">
        <v>0</v>
      </c>
      <c r="CU43" s="49">
        <v>0</v>
      </c>
      <c r="CV43" s="49">
        <v>0</v>
      </c>
      <c r="CW43" s="49">
        <v>0</v>
      </c>
      <c r="CX43" s="49">
        <v>0</v>
      </c>
      <c r="CY43" s="54">
        <v>0</v>
      </c>
      <c r="CZ43" s="51">
        <v>0</v>
      </c>
      <c r="DA43" s="51">
        <v>0</v>
      </c>
      <c r="DB43" s="55">
        <v>0</v>
      </c>
      <c r="DC43" s="49">
        <v>0</v>
      </c>
      <c r="DD43" s="49">
        <v>0</v>
      </c>
      <c r="DE43" s="49">
        <v>0</v>
      </c>
      <c r="DF43" s="49">
        <v>0</v>
      </c>
      <c r="DG43" s="54">
        <v>0</v>
      </c>
      <c r="DH43" s="51">
        <v>0</v>
      </c>
      <c r="DI43" s="51">
        <v>0</v>
      </c>
      <c r="DJ43" s="55">
        <v>0</v>
      </c>
      <c r="DK43" s="49">
        <v>689445</v>
      </c>
      <c r="DL43" s="49">
        <v>0</v>
      </c>
      <c r="DM43" s="49">
        <v>0</v>
      </c>
      <c r="DN43" s="49">
        <v>0</v>
      </c>
      <c r="DO43" s="54">
        <v>689445</v>
      </c>
      <c r="DP43" s="51">
        <v>328705</v>
      </c>
      <c r="DQ43" s="51">
        <v>0</v>
      </c>
      <c r="DR43" s="55">
        <v>1018150</v>
      </c>
      <c r="DS43" s="49">
        <v>326892</v>
      </c>
      <c r="DT43" s="49">
        <v>0</v>
      </c>
      <c r="DU43" s="49">
        <v>0</v>
      </c>
      <c r="DV43" s="49">
        <v>0</v>
      </c>
      <c r="DW43" s="54">
        <v>326892</v>
      </c>
      <c r="DX43" s="51">
        <v>0</v>
      </c>
      <c r="DY43" s="51">
        <v>0</v>
      </c>
      <c r="DZ43" s="55">
        <v>326892</v>
      </c>
      <c r="EA43" s="49">
        <v>79391</v>
      </c>
      <c r="EB43" s="49">
        <v>0</v>
      </c>
      <c r="EC43" s="49">
        <v>0</v>
      </c>
      <c r="ED43" s="49">
        <v>0</v>
      </c>
      <c r="EE43" s="54">
        <v>79391</v>
      </c>
      <c r="EF43" s="51">
        <v>0</v>
      </c>
      <c r="EG43" s="51">
        <v>0</v>
      </c>
      <c r="EH43" s="55">
        <v>79391</v>
      </c>
      <c r="EI43" s="13"/>
      <c r="EO43" s="215"/>
      <c r="EP43" s="214"/>
      <c r="EQ43" s="228"/>
    </row>
    <row r="44" spans="1:147" s="1" customFormat="1" x14ac:dyDescent="0.2">
      <c r="A44" s="14">
        <v>38</v>
      </c>
      <c r="B44" s="205" t="s">
        <v>132</v>
      </c>
      <c r="C44" s="49">
        <v>5741498</v>
      </c>
      <c r="D44" s="49">
        <v>0</v>
      </c>
      <c r="E44" s="49">
        <v>0</v>
      </c>
      <c r="F44" s="49">
        <v>0</v>
      </c>
      <c r="G44" s="54">
        <v>5741498</v>
      </c>
      <c r="H44" s="51">
        <v>0</v>
      </c>
      <c r="I44" s="51">
        <v>0</v>
      </c>
      <c r="J44" s="55">
        <v>5741498</v>
      </c>
      <c r="K44" s="49">
        <v>17086955</v>
      </c>
      <c r="L44" s="49">
        <v>0</v>
      </c>
      <c r="M44" s="49">
        <v>0</v>
      </c>
      <c r="N44" s="49">
        <v>0</v>
      </c>
      <c r="O44" s="54">
        <v>17086955</v>
      </c>
      <c r="P44" s="51">
        <v>0</v>
      </c>
      <c r="Q44" s="51">
        <v>0</v>
      </c>
      <c r="R44" s="55">
        <v>17086955</v>
      </c>
      <c r="S44" s="49">
        <v>0</v>
      </c>
      <c r="T44" s="49">
        <v>0</v>
      </c>
      <c r="U44" s="49">
        <v>0</v>
      </c>
      <c r="V44" s="49">
        <v>0</v>
      </c>
      <c r="W44" s="54">
        <v>0</v>
      </c>
      <c r="X44" s="51">
        <v>0</v>
      </c>
      <c r="Y44" s="51">
        <v>0</v>
      </c>
      <c r="Z44" s="55">
        <v>0</v>
      </c>
      <c r="AA44" s="49">
        <v>620491</v>
      </c>
      <c r="AB44" s="49">
        <v>0</v>
      </c>
      <c r="AC44" s="49">
        <v>0</v>
      </c>
      <c r="AD44" s="49">
        <v>0</v>
      </c>
      <c r="AE44" s="54">
        <v>620491</v>
      </c>
      <c r="AF44" s="51">
        <v>0</v>
      </c>
      <c r="AG44" s="51">
        <v>0</v>
      </c>
      <c r="AH44" s="55">
        <v>620491</v>
      </c>
      <c r="AI44" s="49">
        <v>0</v>
      </c>
      <c r="AJ44" s="49">
        <v>0</v>
      </c>
      <c r="AK44" s="49">
        <v>0</v>
      </c>
      <c r="AL44" s="49">
        <v>0</v>
      </c>
      <c r="AM44" s="54">
        <v>0</v>
      </c>
      <c r="AN44" s="51">
        <v>0</v>
      </c>
      <c r="AO44" s="51">
        <v>0</v>
      </c>
      <c r="AP44" s="55">
        <v>0</v>
      </c>
      <c r="AQ44" s="49">
        <v>36940</v>
      </c>
      <c r="AR44" s="49">
        <v>0</v>
      </c>
      <c r="AS44" s="49">
        <v>0</v>
      </c>
      <c r="AT44" s="49">
        <v>0</v>
      </c>
      <c r="AU44" s="54">
        <v>36940</v>
      </c>
      <c r="AV44" s="51">
        <v>0</v>
      </c>
      <c r="AW44" s="51">
        <v>0</v>
      </c>
      <c r="AX44" s="55">
        <v>36940</v>
      </c>
      <c r="AY44" s="49">
        <v>0</v>
      </c>
      <c r="AZ44" s="49">
        <v>0</v>
      </c>
      <c r="BA44" s="49">
        <v>0</v>
      </c>
      <c r="BB44" s="49">
        <v>0</v>
      </c>
      <c r="BC44" s="54">
        <v>0</v>
      </c>
      <c r="BD44" s="51">
        <v>0</v>
      </c>
      <c r="BE44" s="51">
        <v>0</v>
      </c>
      <c r="BF44" s="55">
        <v>0</v>
      </c>
      <c r="BG44" s="49">
        <v>20046517</v>
      </c>
      <c r="BH44" s="49">
        <v>0</v>
      </c>
      <c r="BI44" s="49">
        <v>0</v>
      </c>
      <c r="BJ44" s="49">
        <v>0</v>
      </c>
      <c r="BK44" s="54">
        <v>20046517</v>
      </c>
      <c r="BL44" s="51">
        <v>0</v>
      </c>
      <c r="BM44" s="51">
        <v>0</v>
      </c>
      <c r="BN44" s="55">
        <v>20046517</v>
      </c>
      <c r="BO44" s="49">
        <v>0</v>
      </c>
      <c r="BP44" s="49">
        <v>0</v>
      </c>
      <c r="BQ44" s="49">
        <v>0</v>
      </c>
      <c r="BR44" s="49">
        <v>0</v>
      </c>
      <c r="BS44" s="54">
        <v>0</v>
      </c>
      <c r="BT44" s="51">
        <v>0</v>
      </c>
      <c r="BU44" s="51">
        <v>0</v>
      </c>
      <c r="BV44" s="55">
        <v>0</v>
      </c>
      <c r="BW44" s="49">
        <v>0</v>
      </c>
      <c r="BX44" s="49">
        <v>0</v>
      </c>
      <c r="BY44" s="49">
        <v>0</v>
      </c>
      <c r="BZ44" s="49">
        <v>0</v>
      </c>
      <c r="CA44" s="54">
        <v>0</v>
      </c>
      <c r="CB44" s="51">
        <v>0</v>
      </c>
      <c r="CC44" s="51">
        <v>0</v>
      </c>
      <c r="CD44" s="55">
        <v>0</v>
      </c>
      <c r="CE44" s="49">
        <v>0</v>
      </c>
      <c r="CF44" s="49">
        <v>0</v>
      </c>
      <c r="CG44" s="49">
        <v>0</v>
      </c>
      <c r="CH44" s="49">
        <v>0</v>
      </c>
      <c r="CI44" s="54">
        <v>0</v>
      </c>
      <c r="CJ44" s="51">
        <v>0</v>
      </c>
      <c r="CK44" s="51">
        <v>0</v>
      </c>
      <c r="CL44" s="55">
        <v>0</v>
      </c>
      <c r="CM44" s="49">
        <v>0</v>
      </c>
      <c r="CN44" s="49">
        <v>0</v>
      </c>
      <c r="CO44" s="49">
        <v>0</v>
      </c>
      <c r="CP44" s="49">
        <v>0</v>
      </c>
      <c r="CQ44" s="54">
        <v>0</v>
      </c>
      <c r="CR44" s="51">
        <v>0</v>
      </c>
      <c r="CS44" s="51">
        <v>0</v>
      </c>
      <c r="CT44" s="55">
        <v>0</v>
      </c>
      <c r="CU44" s="49">
        <v>17788</v>
      </c>
      <c r="CV44" s="49">
        <v>0</v>
      </c>
      <c r="CW44" s="49">
        <v>0</v>
      </c>
      <c r="CX44" s="49">
        <v>0</v>
      </c>
      <c r="CY44" s="54">
        <v>17788</v>
      </c>
      <c r="CZ44" s="51">
        <v>0</v>
      </c>
      <c r="DA44" s="51">
        <v>0</v>
      </c>
      <c r="DB44" s="55">
        <v>17788</v>
      </c>
      <c r="DC44" s="49">
        <v>8826</v>
      </c>
      <c r="DD44" s="49">
        <v>0</v>
      </c>
      <c r="DE44" s="49">
        <v>0</v>
      </c>
      <c r="DF44" s="49">
        <v>0</v>
      </c>
      <c r="DG44" s="54">
        <v>8826</v>
      </c>
      <c r="DH44" s="51">
        <v>0</v>
      </c>
      <c r="DI44" s="51">
        <v>0</v>
      </c>
      <c r="DJ44" s="55">
        <v>8826</v>
      </c>
      <c r="DK44" s="49">
        <v>782528</v>
      </c>
      <c r="DL44" s="49">
        <v>0</v>
      </c>
      <c r="DM44" s="49">
        <v>0</v>
      </c>
      <c r="DN44" s="49">
        <v>0</v>
      </c>
      <c r="DO44" s="54">
        <v>782528</v>
      </c>
      <c r="DP44" s="51">
        <v>0</v>
      </c>
      <c r="DQ44" s="51">
        <v>0</v>
      </c>
      <c r="DR44" s="55">
        <v>782528</v>
      </c>
      <c r="DS44" s="49">
        <v>279505</v>
      </c>
      <c r="DT44" s="49">
        <v>0</v>
      </c>
      <c r="DU44" s="49">
        <v>0</v>
      </c>
      <c r="DV44" s="49">
        <v>0</v>
      </c>
      <c r="DW44" s="54">
        <v>279505</v>
      </c>
      <c r="DX44" s="51">
        <v>0</v>
      </c>
      <c r="DY44" s="51">
        <v>0</v>
      </c>
      <c r="DZ44" s="55">
        <v>279505</v>
      </c>
      <c r="EA44" s="49">
        <v>0</v>
      </c>
      <c r="EB44" s="49">
        <v>0</v>
      </c>
      <c r="EC44" s="49">
        <v>0</v>
      </c>
      <c r="ED44" s="49">
        <v>0</v>
      </c>
      <c r="EE44" s="54">
        <v>0</v>
      </c>
      <c r="EF44" s="51">
        <v>0</v>
      </c>
      <c r="EG44" s="51">
        <v>0</v>
      </c>
      <c r="EH44" s="55">
        <v>0</v>
      </c>
      <c r="EI44" s="13"/>
      <c r="EO44" s="215"/>
      <c r="EP44" s="214"/>
      <c r="EQ44" s="228"/>
    </row>
    <row r="45" spans="1:147" s="1" customFormat="1" x14ac:dyDescent="0.2">
      <c r="A45" s="14">
        <v>39</v>
      </c>
      <c r="B45" s="205" t="s">
        <v>133</v>
      </c>
      <c r="C45" s="49">
        <v>2000921</v>
      </c>
      <c r="D45" s="49">
        <v>0</v>
      </c>
      <c r="E45" s="49">
        <v>0</v>
      </c>
      <c r="F45" s="49">
        <v>0</v>
      </c>
      <c r="G45" s="54">
        <v>2000921</v>
      </c>
      <c r="H45" s="51">
        <v>0</v>
      </c>
      <c r="I45" s="51">
        <v>0</v>
      </c>
      <c r="J45" s="55">
        <v>2000921</v>
      </c>
      <c r="K45" s="49">
        <v>7262894</v>
      </c>
      <c r="L45" s="49">
        <v>0</v>
      </c>
      <c r="M45" s="49">
        <v>0</v>
      </c>
      <c r="N45" s="49">
        <v>2208372</v>
      </c>
      <c r="O45" s="54">
        <v>9471266</v>
      </c>
      <c r="P45" s="51">
        <v>0</v>
      </c>
      <c r="Q45" s="51">
        <v>0</v>
      </c>
      <c r="R45" s="55">
        <v>9471266</v>
      </c>
      <c r="S45" s="49">
        <v>0</v>
      </c>
      <c r="T45" s="49">
        <v>0</v>
      </c>
      <c r="U45" s="49">
        <v>0</v>
      </c>
      <c r="V45" s="49">
        <v>0</v>
      </c>
      <c r="W45" s="54">
        <v>0</v>
      </c>
      <c r="X45" s="51">
        <v>0</v>
      </c>
      <c r="Y45" s="51">
        <v>0</v>
      </c>
      <c r="Z45" s="55">
        <v>0</v>
      </c>
      <c r="AA45" s="49">
        <v>295032</v>
      </c>
      <c r="AB45" s="49">
        <v>0</v>
      </c>
      <c r="AC45" s="49">
        <v>0</v>
      </c>
      <c r="AD45" s="49">
        <v>0</v>
      </c>
      <c r="AE45" s="54">
        <v>295032</v>
      </c>
      <c r="AF45" s="51">
        <v>0</v>
      </c>
      <c r="AG45" s="51">
        <v>0</v>
      </c>
      <c r="AH45" s="55">
        <v>295032</v>
      </c>
      <c r="AI45" s="49">
        <v>0</v>
      </c>
      <c r="AJ45" s="49">
        <v>0</v>
      </c>
      <c r="AK45" s="49">
        <v>0</v>
      </c>
      <c r="AL45" s="49">
        <v>0</v>
      </c>
      <c r="AM45" s="54">
        <v>0</v>
      </c>
      <c r="AN45" s="51">
        <v>0</v>
      </c>
      <c r="AO45" s="51">
        <v>0</v>
      </c>
      <c r="AP45" s="55">
        <v>0</v>
      </c>
      <c r="AQ45" s="49">
        <v>0</v>
      </c>
      <c r="AR45" s="49">
        <v>0</v>
      </c>
      <c r="AS45" s="49">
        <v>0</v>
      </c>
      <c r="AT45" s="49">
        <v>0</v>
      </c>
      <c r="AU45" s="54">
        <v>0</v>
      </c>
      <c r="AV45" s="51">
        <v>0</v>
      </c>
      <c r="AW45" s="51">
        <v>0</v>
      </c>
      <c r="AX45" s="55">
        <v>0</v>
      </c>
      <c r="AY45" s="49">
        <v>0</v>
      </c>
      <c r="AZ45" s="49">
        <v>0</v>
      </c>
      <c r="BA45" s="49">
        <v>0</v>
      </c>
      <c r="BB45" s="49">
        <v>0</v>
      </c>
      <c r="BC45" s="54">
        <v>0</v>
      </c>
      <c r="BD45" s="51">
        <v>0</v>
      </c>
      <c r="BE45" s="51">
        <v>0</v>
      </c>
      <c r="BF45" s="55">
        <v>0</v>
      </c>
      <c r="BG45" s="49">
        <v>9178425</v>
      </c>
      <c r="BH45" s="49">
        <v>0</v>
      </c>
      <c r="BI45" s="49">
        <v>0</v>
      </c>
      <c r="BJ45" s="49">
        <v>0</v>
      </c>
      <c r="BK45" s="54">
        <v>9178425</v>
      </c>
      <c r="BL45" s="51">
        <v>0</v>
      </c>
      <c r="BM45" s="51">
        <v>0</v>
      </c>
      <c r="BN45" s="55">
        <v>9178425</v>
      </c>
      <c r="BO45" s="49">
        <v>0</v>
      </c>
      <c r="BP45" s="49">
        <v>0</v>
      </c>
      <c r="BQ45" s="49">
        <v>0</v>
      </c>
      <c r="BR45" s="49">
        <v>0</v>
      </c>
      <c r="BS45" s="54">
        <v>0</v>
      </c>
      <c r="BT45" s="51">
        <v>0</v>
      </c>
      <c r="BU45" s="51">
        <v>0</v>
      </c>
      <c r="BV45" s="55">
        <v>0</v>
      </c>
      <c r="BW45" s="49">
        <v>0</v>
      </c>
      <c r="BX45" s="49">
        <v>0</v>
      </c>
      <c r="BY45" s="49">
        <v>0</v>
      </c>
      <c r="BZ45" s="49">
        <v>0</v>
      </c>
      <c r="CA45" s="54">
        <v>0</v>
      </c>
      <c r="CB45" s="51">
        <v>0</v>
      </c>
      <c r="CC45" s="51">
        <v>0</v>
      </c>
      <c r="CD45" s="55">
        <v>0</v>
      </c>
      <c r="CE45" s="49">
        <v>16000</v>
      </c>
      <c r="CF45" s="49">
        <v>0</v>
      </c>
      <c r="CG45" s="49">
        <v>0</v>
      </c>
      <c r="CH45" s="49">
        <v>0</v>
      </c>
      <c r="CI45" s="54">
        <v>16000</v>
      </c>
      <c r="CJ45" s="51">
        <v>0</v>
      </c>
      <c r="CK45" s="51">
        <v>0</v>
      </c>
      <c r="CL45" s="55">
        <v>16000</v>
      </c>
      <c r="CM45" s="49">
        <v>0</v>
      </c>
      <c r="CN45" s="49">
        <v>0</v>
      </c>
      <c r="CO45" s="49">
        <v>0</v>
      </c>
      <c r="CP45" s="49">
        <v>0</v>
      </c>
      <c r="CQ45" s="54">
        <v>0</v>
      </c>
      <c r="CR45" s="51">
        <v>0</v>
      </c>
      <c r="CS45" s="51">
        <v>0</v>
      </c>
      <c r="CT45" s="55">
        <v>0</v>
      </c>
      <c r="CU45" s="49">
        <v>0</v>
      </c>
      <c r="CV45" s="49">
        <v>0</v>
      </c>
      <c r="CW45" s="49">
        <v>0</v>
      </c>
      <c r="CX45" s="49">
        <v>0</v>
      </c>
      <c r="CY45" s="54">
        <v>0</v>
      </c>
      <c r="CZ45" s="51">
        <v>0</v>
      </c>
      <c r="DA45" s="51">
        <v>0</v>
      </c>
      <c r="DB45" s="55">
        <v>0</v>
      </c>
      <c r="DC45" s="49">
        <v>0</v>
      </c>
      <c r="DD45" s="49">
        <v>0</v>
      </c>
      <c r="DE45" s="49">
        <v>0</v>
      </c>
      <c r="DF45" s="49">
        <v>0</v>
      </c>
      <c r="DG45" s="54">
        <v>0</v>
      </c>
      <c r="DH45" s="51">
        <v>0</v>
      </c>
      <c r="DI45" s="51">
        <v>0</v>
      </c>
      <c r="DJ45" s="55">
        <v>0</v>
      </c>
      <c r="DK45" s="49">
        <v>307996</v>
      </c>
      <c r="DL45" s="49">
        <v>0</v>
      </c>
      <c r="DM45" s="49">
        <v>0</v>
      </c>
      <c r="DN45" s="49">
        <v>0</v>
      </c>
      <c r="DO45" s="54">
        <v>307996</v>
      </c>
      <c r="DP45" s="51">
        <v>0</v>
      </c>
      <c r="DQ45" s="51">
        <v>0</v>
      </c>
      <c r="DR45" s="55">
        <v>307996</v>
      </c>
      <c r="DS45" s="49">
        <v>70588</v>
      </c>
      <c r="DT45" s="49">
        <v>0</v>
      </c>
      <c r="DU45" s="49">
        <v>0</v>
      </c>
      <c r="DV45" s="49">
        <v>0</v>
      </c>
      <c r="DW45" s="54">
        <v>70588</v>
      </c>
      <c r="DX45" s="51">
        <v>0</v>
      </c>
      <c r="DY45" s="51">
        <v>0</v>
      </c>
      <c r="DZ45" s="55">
        <v>70588</v>
      </c>
      <c r="EA45" s="49">
        <v>0</v>
      </c>
      <c r="EB45" s="49">
        <v>0</v>
      </c>
      <c r="EC45" s="49">
        <v>0</v>
      </c>
      <c r="ED45" s="49">
        <v>0</v>
      </c>
      <c r="EE45" s="54">
        <v>0</v>
      </c>
      <c r="EF45" s="51">
        <v>0</v>
      </c>
      <c r="EG45" s="51">
        <v>0</v>
      </c>
      <c r="EH45" s="55">
        <v>0</v>
      </c>
      <c r="EI45" s="13"/>
      <c r="EO45" s="215"/>
      <c r="EP45" s="214"/>
      <c r="EQ45" s="228"/>
    </row>
    <row r="46" spans="1:147" s="1" customFormat="1" x14ac:dyDescent="0.2">
      <c r="A46" s="15">
        <v>40</v>
      </c>
      <c r="B46" s="206" t="s">
        <v>134</v>
      </c>
      <c r="C46" s="49">
        <v>4917970</v>
      </c>
      <c r="D46" s="49">
        <v>0</v>
      </c>
      <c r="E46" s="49">
        <v>0</v>
      </c>
      <c r="F46" s="49">
        <v>0</v>
      </c>
      <c r="G46" s="56">
        <v>4917970</v>
      </c>
      <c r="H46" s="51">
        <v>0</v>
      </c>
      <c r="I46" s="51">
        <v>0</v>
      </c>
      <c r="J46" s="57">
        <v>4917970</v>
      </c>
      <c r="K46" s="49">
        <v>19460110</v>
      </c>
      <c r="L46" s="49">
        <v>0</v>
      </c>
      <c r="M46" s="49">
        <v>0</v>
      </c>
      <c r="N46" s="49">
        <v>13768320</v>
      </c>
      <c r="O46" s="56">
        <v>33228430</v>
      </c>
      <c r="P46" s="51">
        <v>0</v>
      </c>
      <c r="Q46" s="51">
        <v>0</v>
      </c>
      <c r="R46" s="57">
        <v>33228430</v>
      </c>
      <c r="S46" s="49">
        <v>0</v>
      </c>
      <c r="T46" s="49">
        <v>0</v>
      </c>
      <c r="U46" s="49">
        <v>0</v>
      </c>
      <c r="V46" s="49">
        <v>0</v>
      </c>
      <c r="W46" s="56">
        <v>0</v>
      </c>
      <c r="X46" s="51">
        <v>5692420</v>
      </c>
      <c r="Y46" s="51">
        <v>0</v>
      </c>
      <c r="Z46" s="57">
        <v>5692420</v>
      </c>
      <c r="AA46" s="49">
        <v>1122780</v>
      </c>
      <c r="AB46" s="49">
        <v>0</v>
      </c>
      <c r="AC46" s="49">
        <v>0</v>
      </c>
      <c r="AD46" s="49">
        <v>0</v>
      </c>
      <c r="AE46" s="56">
        <v>1122780</v>
      </c>
      <c r="AF46" s="51">
        <v>0</v>
      </c>
      <c r="AG46" s="51">
        <v>0</v>
      </c>
      <c r="AH46" s="57">
        <v>1122780</v>
      </c>
      <c r="AI46" s="49">
        <v>0</v>
      </c>
      <c r="AJ46" s="49">
        <v>0</v>
      </c>
      <c r="AK46" s="49">
        <v>0</v>
      </c>
      <c r="AL46" s="49">
        <v>0</v>
      </c>
      <c r="AM46" s="56">
        <v>0</v>
      </c>
      <c r="AN46" s="51">
        <v>0</v>
      </c>
      <c r="AO46" s="51">
        <v>0</v>
      </c>
      <c r="AP46" s="57">
        <v>0</v>
      </c>
      <c r="AQ46" s="49">
        <v>33770</v>
      </c>
      <c r="AR46" s="49">
        <v>0</v>
      </c>
      <c r="AS46" s="49">
        <v>0</v>
      </c>
      <c r="AT46" s="49">
        <v>17220</v>
      </c>
      <c r="AU46" s="56">
        <v>50990</v>
      </c>
      <c r="AV46" s="51">
        <v>10587</v>
      </c>
      <c r="AW46" s="51">
        <v>0</v>
      </c>
      <c r="AX46" s="57">
        <v>61577</v>
      </c>
      <c r="AY46" s="49">
        <v>0</v>
      </c>
      <c r="AZ46" s="49">
        <v>0</v>
      </c>
      <c r="BA46" s="49">
        <v>0</v>
      </c>
      <c r="BB46" s="49">
        <v>0</v>
      </c>
      <c r="BC46" s="56">
        <v>0</v>
      </c>
      <c r="BD46" s="51">
        <v>0</v>
      </c>
      <c r="BE46" s="51">
        <v>0</v>
      </c>
      <c r="BF46" s="57">
        <v>0</v>
      </c>
      <c r="BG46" s="49">
        <v>16325000</v>
      </c>
      <c r="BH46" s="49">
        <v>0</v>
      </c>
      <c r="BI46" s="49">
        <v>0</v>
      </c>
      <c r="BJ46" s="49">
        <v>48975000</v>
      </c>
      <c r="BK46" s="56">
        <v>65300000</v>
      </c>
      <c r="BL46" s="51">
        <v>0</v>
      </c>
      <c r="BM46" s="51">
        <v>0</v>
      </c>
      <c r="BN46" s="57">
        <v>65300000</v>
      </c>
      <c r="BO46" s="49">
        <v>0</v>
      </c>
      <c r="BP46" s="49">
        <v>0</v>
      </c>
      <c r="BQ46" s="49">
        <v>0</v>
      </c>
      <c r="BR46" s="49">
        <v>0</v>
      </c>
      <c r="BS46" s="56">
        <v>0</v>
      </c>
      <c r="BT46" s="51">
        <v>0</v>
      </c>
      <c r="BU46" s="51">
        <v>0</v>
      </c>
      <c r="BV46" s="57">
        <v>0</v>
      </c>
      <c r="BW46" s="49">
        <v>0</v>
      </c>
      <c r="BX46" s="49">
        <v>0</v>
      </c>
      <c r="BY46" s="49">
        <v>0</v>
      </c>
      <c r="BZ46" s="49">
        <v>0</v>
      </c>
      <c r="CA46" s="56">
        <v>0</v>
      </c>
      <c r="CB46" s="51">
        <v>0</v>
      </c>
      <c r="CC46" s="51">
        <v>0</v>
      </c>
      <c r="CD46" s="57">
        <v>0</v>
      </c>
      <c r="CE46" s="49">
        <v>0</v>
      </c>
      <c r="CF46" s="49">
        <v>0</v>
      </c>
      <c r="CG46" s="49">
        <v>0</v>
      </c>
      <c r="CH46" s="49">
        <v>0</v>
      </c>
      <c r="CI46" s="56">
        <v>0</v>
      </c>
      <c r="CJ46" s="51">
        <v>0</v>
      </c>
      <c r="CK46" s="51">
        <v>0</v>
      </c>
      <c r="CL46" s="57">
        <v>0</v>
      </c>
      <c r="CM46" s="49">
        <v>0</v>
      </c>
      <c r="CN46" s="49">
        <v>0</v>
      </c>
      <c r="CO46" s="49">
        <v>0</v>
      </c>
      <c r="CP46" s="49">
        <v>0</v>
      </c>
      <c r="CQ46" s="56">
        <v>0</v>
      </c>
      <c r="CR46" s="51">
        <v>0</v>
      </c>
      <c r="CS46" s="51">
        <v>0</v>
      </c>
      <c r="CT46" s="57">
        <v>0</v>
      </c>
      <c r="CU46" s="49">
        <v>0</v>
      </c>
      <c r="CV46" s="49">
        <v>0</v>
      </c>
      <c r="CW46" s="49">
        <v>0</v>
      </c>
      <c r="CX46" s="49">
        <v>0</v>
      </c>
      <c r="CY46" s="56">
        <v>0</v>
      </c>
      <c r="CZ46" s="51">
        <v>0</v>
      </c>
      <c r="DA46" s="51">
        <v>0</v>
      </c>
      <c r="DB46" s="57">
        <v>0</v>
      </c>
      <c r="DC46" s="49">
        <v>0</v>
      </c>
      <c r="DD46" s="49">
        <v>0</v>
      </c>
      <c r="DE46" s="49">
        <v>0</v>
      </c>
      <c r="DF46" s="49">
        <v>0</v>
      </c>
      <c r="DG46" s="56">
        <v>0</v>
      </c>
      <c r="DH46" s="51">
        <v>0</v>
      </c>
      <c r="DI46" s="51">
        <v>0</v>
      </c>
      <c r="DJ46" s="57">
        <v>0</v>
      </c>
      <c r="DK46" s="49">
        <v>765640</v>
      </c>
      <c r="DL46" s="49">
        <v>0</v>
      </c>
      <c r="DM46" s="49">
        <v>0</v>
      </c>
      <c r="DN46" s="49">
        <v>460860</v>
      </c>
      <c r="DO46" s="56">
        <v>1226500</v>
      </c>
      <c r="DP46" s="51">
        <v>153350</v>
      </c>
      <c r="DQ46" s="51">
        <v>0</v>
      </c>
      <c r="DR46" s="57">
        <v>1379850</v>
      </c>
      <c r="DS46" s="49">
        <v>0</v>
      </c>
      <c r="DT46" s="49">
        <v>0</v>
      </c>
      <c r="DU46" s="49">
        <v>0</v>
      </c>
      <c r="DV46" s="49">
        <v>0</v>
      </c>
      <c r="DW46" s="56">
        <v>0</v>
      </c>
      <c r="DX46" s="51">
        <v>0</v>
      </c>
      <c r="DY46" s="51">
        <v>0</v>
      </c>
      <c r="DZ46" s="57">
        <v>0</v>
      </c>
      <c r="EA46" s="49">
        <v>0</v>
      </c>
      <c r="EB46" s="49">
        <v>0</v>
      </c>
      <c r="EC46" s="49">
        <v>0</v>
      </c>
      <c r="ED46" s="49">
        <v>60000</v>
      </c>
      <c r="EE46" s="56">
        <v>60000</v>
      </c>
      <c r="EF46" s="51">
        <v>35000</v>
      </c>
      <c r="EG46" s="51">
        <v>0</v>
      </c>
      <c r="EH46" s="57">
        <v>95000</v>
      </c>
      <c r="EI46" s="13"/>
      <c r="EO46" s="215"/>
      <c r="EP46" s="214"/>
      <c r="EQ46" s="228"/>
    </row>
    <row r="47" spans="1:147" s="1" customFormat="1" x14ac:dyDescent="0.2">
      <c r="A47" s="12">
        <v>41</v>
      </c>
      <c r="B47" s="204" t="s">
        <v>135</v>
      </c>
      <c r="C47" s="49">
        <v>1204000</v>
      </c>
      <c r="D47" s="49">
        <v>0</v>
      </c>
      <c r="E47" s="49">
        <v>0</v>
      </c>
      <c r="F47" s="49">
        <v>0</v>
      </c>
      <c r="G47" s="50">
        <v>1204000</v>
      </c>
      <c r="H47" s="51">
        <v>0</v>
      </c>
      <c r="I47" s="51">
        <v>0</v>
      </c>
      <c r="J47" s="52">
        <v>1204000</v>
      </c>
      <c r="K47" s="49">
        <v>3954000</v>
      </c>
      <c r="L47" s="49">
        <v>0</v>
      </c>
      <c r="M47" s="49">
        <v>0</v>
      </c>
      <c r="N47" s="49">
        <v>5281000</v>
      </c>
      <c r="O47" s="50">
        <v>9235000</v>
      </c>
      <c r="P47" s="51">
        <v>0</v>
      </c>
      <c r="Q47" s="51">
        <v>0</v>
      </c>
      <c r="R47" s="52">
        <v>9235000</v>
      </c>
      <c r="S47" s="49">
        <v>0</v>
      </c>
      <c r="T47" s="49">
        <v>0</v>
      </c>
      <c r="U47" s="49">
        <v>0</v>
      </c>
      <c r="V47" s="49">
        <v>0</v>
      </c>
      <c r="W47" s="50">
        <v>0</v>
      </c>
      <c r="X47" s="51">
        <v>2239500</v>
      </c>
      <c r="Y47" s="51">
        <v>0</v>
      </c>
      <c r="Z47" s="52">
        <v>2239500</v>
      </c>
      <c r="AA47" s="49">
        <v>258000</v>
      </c>
      <c r="AB47" s="49">
        <v>0</v>
      </c>
      <c r="AC47" s="49">
        <v>0</v>
      </c>
      <c r="AD47" s="49">
        <v>0</v>
      </c>
      <c r="AE47" s="50">
        <v>258000</v>
      </c>
      <c r="AF47" s="51">
        <v>0</v>
      </c>
      <c r="AG47" s="51">
        <v>0</v>
      </c>
      <c r="AH47" s="52">
        <v>258000</v>
      </c>
      <c r="AI47" s="49">
        <v>0</v>
      </c>
      <c r="AJ47" s="49">
        <v>0</v>
      </c>
      <c r="AK47" s="49">
        <v>0</v>
      </c>
      <c r="AL47" s="49">
        <v>0</v>
      </c>
      <c r="AM47" s="50">
        <v>0</v>
      </c>
      <c r="AN47" s="51">
        <v>0</v>
      </c>
      <c r="AO47" s="51">
        <v>0</v>
      </c>
      <c r="AP47" s="52">
        <v>0</v>
      </c>
      <c r="AQ47" s="49">
        <v>0</v>
      </c>
      <c r="AR47" s="49">
        <v>0</v>
      </c>
      <c r="AS47" s="49">
        <v>0</v>
      </c>
      <c r="AT47" s="49">
        <v>0</v>
      </c>
      <c r="AU47" s="50">
        <v>0</v>
      </c>
      <c r="AV47" s="51">
        <v>0</v>
      </c>
      <c r="AW47" s="51">
        <v>0</v>
      </c>
      <c r="AX47" s="52">
        <v>0</v>
      </c>
      <c r="AY47" s="49">
        <v>0</v>
      </c>
      <c r="AZ47" s="49">
        <v>0</v>
      </c>
      <c r="BA47" s="49">
        <v>0</v>
      </c>
      <c r="BB47" s="49">
        <v>0</v>
      </c>
      <c r="BC47" s="50">
        <v>0</v>
      </c>
      <c r="BD47" s="51">
        <v>0</v>
      </c>
      <c r="BE47" s="51">
        <v>0</v>
      </c>
      <c r="BF47" s="52">
        <v>0</v>
      </c>
      <c r="BG47" s="49">
        <v>3500000</v>
      </c>
      <c r="BH47" s="49">
        <v>0</v>
      </c>
      <c r="BI47" s="49">
        <v>0</v>
      </c>
      <c r="BJ47" s="49">
        <v>3500000</v>
      </c>
      <c r="BK47" s="50">
        <v>7000000</v>
      </c>
      <c r="BL47" s="51">
        <v>0</v>
      </c>
      <c r="BM47" s="51">
        <v>0</v>
      </c>
      <c r="BN47" s="52">
        <v>7000000</v>
      </c>
      <c r="BO47" s="49">
        <v>0</v>
      </c>
      <c r="BP47" s="49">
        <v>0</v>
      </c>
      <c r="BQ47" s="49">
        <v>0</v>
      </c>
      <c r="BR47" s="49">
        <v>0</v>
      </c>
      <c r="BS47" s="50">
        <v>0</v>
      </c>
      <c r="BT47" s="51">
        <v>0</v>
      </c>
      <c r="BU47" s="51">
        <v>0</v>
      </c>
      <c r="BV47" s="52">
        <v>0</v>
      </c>
      <c r="BW47" s="49">
        <v>0</v>
      </c>
      <c r="BX47" s="49">
        <v>0</v>
      </c>
      <c r="BY47" s="49">
        <v>0</v>
      </c>
      <c r="BZ47" s="49">
        <v>0</v>
      </c>
      <c r="CA47" s="50">
        <v>0</v>
      </c>
      <c r="CB47" s="51">
        <v>0</v>
      </c>
      <c r="CC47" s="51">
        <v>0</v>
      </c>
      <c r="CD47" s="52">
        <v>0</v>
      </c>
      <c r="CE47" s="49">
        <v>0</v>
      </c>
      <c r="CF47" s="49">
        <v>0</v>
      </c>
      <c r="CG47" s="49">
        <v>0</v>
      </c>
      <c r="CH47" s="49">
        <v>0</v>
      </c>
      <c r="CI47" s="50">
        <v>0</v>
      </c>
      <c r="CJ47" s="51">
        <v>0</v>
      </c>
      <c r="CK47" s="51">
        <v>0</v>
      </c>
      <c r="CL47" s="52">
        <v>0</v>
      </c>
      <c r="CM47" s="49">
        <v>111000</v>
      </c>
      <c r="CN47" s="49">
        <v>0</v>
      </c>
      <c r="CO47" s="49">
        <v>0</v>
      </c>
      <c r="CP47" s="49">
        <v>0</v>
      </c>
      <c r="CQ47" s="50">
        <v>111000</v>
      </c>
      <c r="CR47" s="51">
        <v>0</v>
      </c>
      <c r="CS47" s="51">
        <v>0</v>
      </c>
      <c r="CT47" s="52">
        <v>111000</v>
      </c>
      <c r="CU47" s="49">
        <v>181497</v>
      </c>
      <c r="CV47" s="49">
        <v>0</v>
      </c>
      <c r="CW47" s="49">
        <v>0</v>
      </c>
      <c r="CX47" s="49">
        <v>185848</v>
      </c>
      <c r="CY47" s="50">
        <v>367345</v>
      </c>
      <c r="CZ47" s="51">
        <v>78805</v>
      </c>
      <c r="DA47" s="51">
        <v>0</v>
      </c>
      <c r="DB47" s="52">
        <v>446150</v>
      </c>
      <c r="DC47" s="49">
        <v>0</v>
      </c>
      <c r="DD47" s="49">
        <v>0</v>
      </c>
      <c r="DE47" s="49">
        <v>0</v>
      </c>
      <c r="DF47" s="49">
        <v>0</v>
      </c>
      <c r="DG47" s="50">
        <v>0</v>
      </c>
      <c r="DH47" s="51">
        <v>0</v>
      </c>
      <c r="DI47" s="51">
        <v>0</v>
      </c>
      <c r="DJ47" s="52">
        <v>0</v>
      </c>
      <c r="DK47" s="49">
        <v>0</v>
      </c>
      <c r="DL47" s="49">
        <v>0</v>
      </c>
      <c r="DM47" s="49">
        <v>0</v>
      </c>
      <c r="DN47" s="49">
        <v>0</v>
      </c>
      <c r="DO47" s="50">
        <v>0</v>
      </c>
      <c r="DP47" s="51">
        <v>0</v>
      </c>
      <c r="DQ47" s="51">
        <v>0</v>
      </c>
      <c r="DR47" s="52">
        <v>0</v>
      </c>
      <c r="DS47" s="49">
        <v>20000</v>
      </c>
      <c r="DT47" s="49">
        <v>0</v>
      </c>
      <c r="DU47" s="49">
        <v>0</v>
      </c>
      <c r="DV47" s="49">
        <v>20000</v>
      </c>
      <c r="DW47" s="50">
        <v>40000</v>
      </c>
      <c r="DX47" s="51">
        <v>0</v>
      </c>
      <c r="DY47" s="51">
        <v>0</v>
      </c>
      <c r="DZ47" s="52">
        <v>40000</v>
      </c>
      <c r="EA47" s="49">
        <v>0</v>
      </c>
      <c r="EB47" s="49">
        <v>0</v>
      </c>
      <c r="EC47" s="49">
        <v>0</v>
      </c>
      <c r="ED47" s="49">
        <v>0</v>
      </c>
      <c r="EE47" s="50">
        <v>0</v>
      </c>
      <c r="EF47" s="51">
        <v>0</v>
      </c>
      <c r="EG47" s="51">
        <v>0</v>
      </c>
      <c r="EH47" s="52">
        <v>0</v>
      </c>
      <c r="EI47" s="13"/>
      <c r="EO47" s="215"/>
      <c r="EP47" s="214"/>
      <c r="EQ47" s="228"/>
    </row>
    <row r="48" spans="1:147" s="1" customFormat="1" x14ac:dyDescent="0.2">
      <c r="A48" s="14">
        <v>42</v>
      </c>
      <c r="B48" s="205" t="s">
        <v>136</v>
      </c>
      <c r="C48" s="49">
        <v>2131607</v>
      </c>
      <c r="D48" s="49">
        <v>0</v>
      </c>
      <c r="E48" s="49">
        <v>0</v>
      </c>
      <c r="F48" s="49">
        <v>0</v>
      </c>
      <c r="G48" s="54">
        <v>2131607</v>
      </c>
      <c r="H48" s="51">
        <v>0</v>
      </c>
      <c r="I48" s="51">
        <v>0</v>
      </c>
      <c r="J48" s="55">
        <v>2131607</v>
      </c>
      <c r="K48" s="49">
        <v>2102985</v>
      </c>
      <c r="L48" s="49">
        <v>0</v>
      </c>
      <c r="M48" s="49">
        <v>0</v>
      </c>
      <c r="N48" s="49">
        <v>0</v>
      </c>
      <c r="O48" s="54">
        <v>2102985</v>
      </c>
      <c r="P48" s="51">
        <v>0</v>
      </c>
      <c r="Q48" s="51">
        <v>0</v>
      </c>
      <c r="R48" s="55">
        <v>2102985</v>
      </c>
      <c r="S48" s="49">
        <v>0</v>
      </c>
      <c r="T48" s="49">
        <v>0</v>
      </c>
      <c r="U48" s="49">
        <v>0</v>
      </c>
      <c r="V48" s="49">
        <v>0</v>
      </c>
      <c r="W48" s="54">
        <v>0</v>
      </c>
      <c r="X48" s="51">
        <v>3820270</v>
      </c>
      <c r="Y48" s="51">
        <v>0</v>
      </c>
      <c r="Z48" s="55">
        <v>3820270</v>
      </c>
      <c r="AA48" s="49">
        <v>175000</v>
      </c>
      <c r="AB48" s="49">
        <v>0</v>
      </c>
      <c r="AC48" s="49">
        <v>0</v>
      </c>
      <c r="AD48" s="49">
        <v>0</v>
      </c>
      <c r="AE48" s="54">
        <v>175000</v>
      </c>
      <c r="AF48" s="51">
        <v>0</v>
      </c>
      <c r="AG48" s="51">
        <v>0</v>
      </c>
      <c r="AH48" s="55">
        <v>175000</v>
      </c>
      <c r="AI48" s="49">
        <v>0</v>
      </c>
      <c r="AJ48" s="49">
        <v>0</v>
      </c>
      <c r="AK48" s="49">
        <v>0</v>
      </c>
      <c r="AL48" s="49">
        <v>0</v>
      </c>
      <c r="AM48" s="54">
        <v>0</v>
      </c>
      <c r="AN48" s="51">
        <v>0</v>
      </c>
      <c r="AO48" s="51">
        <v>0</v>
      </c>
      <c r="AP48" s="55">
        <v>0</v>
      </c>
      <c r="AQ48" s="49">
        <v>0</v>
      </c>
      <c r="AR48" s="49">
        <v>0</v>
      </c>
      <c r="AS48" s="49">
        <v>0</v>
      </c>
      <c r="AT48" s="49">
        <v>0</v>
      </c>
      <c r="AU48" s="54">
        <v>0</v>
      </c>
      <c r="AV48" s="51">
        <v>0</v>
      </c>
      <c r="AW48" s="51">
        <v>0</v>
      </c>
      <c r="AX48" s="55">
        <v>0</v>
      </c>
      <c r="AY48" s="49">
        <v>0</v>
      </c>
      <c r="AZ48" s="49">
        <v>0</v>
      </c>
      <c r="BA48" s="49">
        <v>0</v>
      </c>
      <c r="BB48" s="49">
        <v>0</v>
      </c>
      <c r="BC48" s="54">
        <v>0</v>
      </c>
      <c r="BD48" s="51">
        <v>0</v>
      </c>
      <c r="BE48" s="51">
        <v>0</v>
      </c>
      <c r="BF48" s="55">
        <v>0</v>
      </c>
      <c r="BG48" s="49">
        <v>7675000</v>
      </c>
      <c r="BH48" s="49">
        <v>0</v>
      </c>
      <c r="BI48" s="49">
        <v>0</v>
      </c>
      <c r="BJ48" s="49">
        <v>0</v>
      </c>
      <c r="BK48" s="54">
        <v>7675000</v>
      </c>
      <c r="BL48" s="51">
        <v>0</v>
      </c>
      <c r="BM48" s="51">
        <v>0</v>
      </c>
      <c r="BN48" s="55">
        <v>7675000</v>
      </c>
      <c r="BO48" s="49">
        <v>0</v>
      </c>
      <c r="BP48" s="49">
        <v>0</v>
      </c>
      <c r="BQ48" s="49">
        <v>0</v>
      </c>
      <c r="BR48" s="49">
        <v>0</v>
      </c>
      <c r="BS48" s="54">
        <v>0</v>
      </c>
      <c r="BT48" s="51">
        <v>0</v>
      </c>
      <c r="BU48" s="51">
        <v>0</v>
      </c>
      <c r="BV48" s="55">
        <v>0</v>
      </c>
      <c r="BW48" s="49">
        <v>0</v>
      </c>
      <c r="BX48" s="49">
        <v>0</v>
      </c>
      <c r="BY48" s="49">
        <v>0</v>
      </c>
      <c r="BZ48" s="49">
        <v>0</v>
      </c>
      <c r="CA48" s="54">
        <v>0</v>
      </c>
      <c r="CB48" s="51">
        <v>0</v>
      </c>
      <c r="CC48" s="51">
        <v>0</v>
      </c>
      <c r="CD48" s="55">
        <v>0</v>
      </c>
      <c r="CE48" s="49">
        <v>0</v>
      </c>
      <c r="CF48" s="49">
        <v>0</v>
      </c>
      <c r="CG48" s="49">
        <v>0</v>
      </c>
      <c r="CH48" s="49">
        <v>0</v>
      </c>
      <c r="CI48" s="54">
        <v>0</v>
      </c>
      <c r="CJ48" s="51">
        <v>0</v>
      </c>
      <c r="CK48" s="51">
        <v>0</v>
      </c>
      <c r="CL48" s="55">
        <v>0</v>
      </c>
      <c r="CM48" s="49">
        <v>0</v>
      </c>
      <c r="CN48" s="49">
        <v>0</v>
      </c>
      <c r="CO48" s="49">
        <v>0</v>
      </c>
      <c r="CP48" s="49">
        <v>0</v>
      </c>
      <c r="CQ48" s="54">
        <v>0</v>
      </c>
      <c r="CR48" s="51">
        <v>0</v>
      </c>
      <c r="CS48" s="51">
        <v>0</v>
      </c>
      <c r="CT48" s="55">
        <v>0</v>
      </c>
      <c r="CU48" s="49">
        <v>0</v>
      </c>
      <c r="CV48" s="49">
        <v>0</v>
      </c>
      <c r="CW48" s="49">
        <v>0</v>
      </c>
      <c r="CX48" s="49">
        <v>0</v>
      </c>
      <c r="CY48" s="54">
        <v>0</v>
      </c>
      <c r="CZ48" s="51">
        <v>0</v>
      </c>
      <c r="DA48" s="51">
        <v>0</v>
      </c>
      <c r="DB48" s="55">
        <v>0</v>
      </c>
      <c r="DC48" s="49">
        <v>0</v>
      </c>
      <c r="DD48" s="49">
        <v>0</v>
      </c>
      <c r="DE48" s="49">
        <v>0</v>
      </c>
      <c r="DF48" s="49">
        <v>0</v>
      </c>
      <c r="DG48" s="54">
        <v>0</v>
      </c>
      <c r="DH48" s="51">
        <v>0</v>
      </c>
      <c r="DI48" s="51">
        <v>0</v>
      </c>
      <c r="DJ48" s="55">
        <v>0</v>
      </c>
      <c r="DK48" s="49">
        <v>0</v>
      </c>
      <c r="DL48" s="49">
        <v>0</v>
      </c>
      <c r="DM48" s="49">
        <v>0</v>
      </c>
      <c r="DN48" s="49">
        <v>0</v>
      </c>
      <c r="DO48" s="54">
        <v>0</v>
      </c>
      <c r="DP48" s="51">
        <v>0</v>
      </c>
      <c r="DQ48" s="51">
        <v>0</v>
      </c>
      <c r="DR48" s="55">
        <v>0</v>
      </c>
      <c r="DS48" s="49">
        <v>85000</v>
      </c>
      <c r="DT48" s="49">
        <v>0</v>
      </c>
      <c r="DU48" s="49">
        <v>0</v>
      </c>
      <c r="DV48" s="49">
        <v>0</v>
      </c>
      <c r="DW48" s="54">
        <v>85000</v>
      </c>
      <c r="DX48" s="51">
        <v>0</v>
      </c>
      <c r="DY48" s="51">
        <v>0</v>
      </c>
      <c r="DZ48" s="55">
        <v>85000</v>
      </c>
      <c r="EA48" s="49">
        <v>0</v>
      </c>
      <c r="EB48" s="49">
        <v>0</v>
      </c>
      <c r="EC48" s="49">
        <v>0</v>
      </c>
      <c r="ED48" s="49">
        <v>0</v>
      </c>
      <c r="EE48" s="54">
        <v>0</v>
      </c>
      <c r="EF48" s="51">
        <v>0</v>
      </c>
      <c r="EG48" s="51">
        <v>0</v>
      </c>
      <c r="EH48" s="55">
        <v>0</v>
      </c>
      <c r="EI48" s="13"/>
      <c r="EO48" s="215"/>
      <c r="EP48" s="214"/>
      <c r="EQ48" s="228"/>
    </row>
    <row r="49" spans="1:147" s="1" customFormat="1" x14ac:dyDescent="0.2">
      <c r="A49" s="14">
        <v>43</v>
      </c>
      <c r="B49" s="205" t="s">
        <v>137</v>
      </c>
      <c r="C49" s="49">
        <v>1409455</v>
      </c>
      <c r="D49" s="49">
        <v>0</v>
      </c>
      <c r="E49" s="49">
        <v>0</v>
      </c>
      <c r="F49" s="49">
        <v>0</v>
      </c>
      <c r="G49" s="54">
        <v>1409455</v>
      </c>
      <c r="H49" s="51">
        <v>0</v>
      </c>
      <c r="I49" s="51">
        <v>0</v>
      </c>
      <c r="J49" s="55">
        <v>1409455</v>
      </c>
      <c r="K49" s="49">
        <v>0</v>
      </c>
      <c r="L49" s="49">
        <v>0</v>
      </c>
      <c r="M49" s="49">
        <v>0</v>
      </c>
      <c r="N49" s="49">
        <v>4881409</v>
      </c>
      <c r="O49" s="54">
        <v>4881409</v>
      </c>
      <c r="P49" s="51">
        <v>0</v>
      </c>
      <c r="Q49" s="51">
        <v>0</v>
      </c>
      <c r="R49" s="55">
        <v>4881409</v>
      </c>
      <c r="S49" s="49">
        <v>0</v>
      </c>
      <c r="T49" s="49">
        <v>0</v>
      </c>
      <c r="U49" s="49">
        <v>0</v>
      </c>
      <c r="V49" s="49">
        <v>0</v>
      </c>
      <c r="W49" s="54">
        <v>0</v>
      </c>
      <c r="X49" s="51">
        <v>1896110</v>
      </c>
      <c r="Y49" s="51">
        <v>0</v>
      </c>
      <c r="Z49" s="55">
        <v>1896110</v>
      </c>
      <c r="AA49" s="49">
        <v>237000</v>
      </c>
      <c r="AB49" s="49">
        <v>0</v>
      </c>
      <c r="AC49" s="49">
        <v>0</v>
      </c>
      <c r="AD49" s="49">
        <v>0</v>
      </c>
      <c r="AE49" s="54">
        <v>237000</v>
      </c>
      <c r="AF49" s="51">
        <v>0</v>
      </c>
      <c r="AG49" s="51">
        <v>0</v>
      </c>
      <c r="AH49" s="55">
        <v>237000</v>
      </c>
      <c r="AI49" s="49">
        <v>0</v>
      </c>
      <c r="AJ49" s="49">
        <v>0</v>
      </c>
      <c r="AK49" s="49">
        <v>0</v>
      </c>
      <c r="AL49" s="49">
        <v>27</v>
      </c>
      <c r="AM49" s="54">
        <v>27</v>
      </c>
      <c r="AN49" s="51">
        <v>0</v>
      </c>
      <c r="AO49" s="51">
        <v>0</v>
      </c>
      <c r="AP49" s="55">
        <v>27</v>
      </c>
      <c r="AQ49" s="49">
        <v>1128</v>
      </c>
      <c r="AR49" s="49">
        <v>0</v>
      </c>
      <c r="AS49" s="49">
        <v>0</v>
      </c>
      <c r="AT49" s="49">
        <v>3674</v>
      </c>
      <c r="AU49" s="54">
        <v>4802</v>
      </c>
      <c r="AV49" s="51">
        <v>1680</v>
      </c>
      <c r="AW49" s="51">
        <v>0</v>
      </c>
      <c r="AX49" s="55">
        <v>6482</v>
      </c>
      <c r="AY49" s="49">
        <v>0</v>
      </c>
      <c r="AZ49" s="49">
        <v>0</v>
      </c>
      <c r="BA49" s="49">
        <v>0</v>
      </c>
      <c r="BB49" s="49">
        <v>0</v>
      </c>
      <c r="BC49" s="54">
        <v>0</v>
      </c>
      <c r="BD49" s="51">
        <v>0</v>
      </c>
      <c r="BE49" s="51">
        <v>0</v>
      </c>
      <c r="BF49" s="55">
        <v>0</v>
      </c>
      <c r="BG49" s="49">
        <v>10600000</v>
      </c>
      <c r="BH49" s="49">
        <v>0</v>
      </c>
      <c r="BI49" s="49">
        <v>0</v>
      </c>
      <c r="BJ49" s="49">
        <v>1514667</v>
      </c>
      <c r="BK49" s="54">
        <v>12114667</v>
      </c>
      <c r="BL49" s="51">
        <v>473492</v>
      </c>
      <c r="BM49" s="51">
        <v>722970</v>
      </c>
      <c r="BN49" s="55">
        <v>13311129</v>
      </c>
      <c r="BO49" s="49">
        <v>0</v>
      </c>
      <c r="BP49" s="49">
        <v>0</v>
      </c>
      <c r="BQ49" s="49">
        <v>0</v>
      </c>
      <c r="BR49" s="49">
        <v>0</v>
      </c>
      <c r="BS49" s="54">
        <v>0</v>
      </c>
      <c r="BT49" s="51">
        <v>0</v>
      </c>
      <c r="BU49" s="51">
        <v>0</v>
      </c>
      <c r="BV49" s="55">
        <v>0</v>
      </c>
      <c r="BW49" s="49">
        <v>20000</v>
      </c>
      <c r="BX49" s="49">
        <v>0</v>
      </c>
      <c r="BY49" s="49">
        <v>0</v>
      </c>
      <c r="BZ49" s="49">
        <v>5300</v>
      </c>
      <c r="CA49" s="54">
        <v>25300</v>
      </c>
      <c r="CB49" s="51">
        <v>0</v>
      </c>
      <c r="CC49" s="51">
        <v>0</v>
      </c>
      <c r="CD49" s="55">
        <v>25300</v>
      </c>
      <c r="CE49" s="49">
        <v>0</v>
      </c>
      <c r="CF49" s="49">
        <v>0</v>
      </c>
      <c r="CG49" s="49">
        <v>0</v>
      </c>
      <c r="CH49" s="49">
        <v>0</v>
      </c>
      <c r="CI49" s="54">
        <v>0</v>
      </c>
      <c r="CJ49" s="51">
        <v>0</v>
      </c>
      <c r="CK49" s="51">
        <v>0</v>
      </c>
      <c r="CL49" s="55">
        <v>0</v>
      </c>
      <c r="CM49" s="49">
        <v>5000</v>
      </c>
      <c r="CN49" s="49">
        <v>0</v>
      </c>
      <c r="CO49" s="49">
        <v>0</v>
      </c>
      <c r="CP49" s="49">
        <v>0</v>
      </c>
      <c r="CQ49" s="54">
        <v>5000</v>
      </c>
      <c r="CR49" s="51">
        <v>0</v>
      </c>
      <c r="CS49" s="51">
        <v>0</v>
      </c>
      <c r="CT49" s="55">
        <v>5000</v>
      </c>
      <c r="CU49" s="49">
        <v>0</v>
      </c>
      <c r="CV49" s="49">
        <v>0</v>
      </c>
      <c r="CW49" s="49">
        <v>0</v>
      </c>
      <c r="CX49" s="49">
        <v>0</v>
      </c>
      <c r="CY49" s="54">
        <v>0</v>
      </c>
      <c r="CZ49" s="51">
        <v>0</v>
      </c>
      <c r="DA49" s="51">
        <v>0</v>
      </c>
      <c r="DB49" s="55">
        <v>0</v>
      </c>
      <c r="DC49" s="49">
        <v>0</v>
      </c>
      <c r="DD49" s="49">
        <v>0</v>
      </c>
      <c r="DE49" s="49">
        <v>0</v>
      </c>
      <c r="DF49" s="49">
        <v>0</v>
      </c>
      <c r="DG49" s="54">
        <v>0</v>
      </c>
      <c r="DH49" s="51">
        <v>0</v>
      </c>
      <c r="DI49" s="51">
        <v>0</v>
      </c>
      <c r="DJ49" s="55">
        <v>0</v>
      </c>
      <c r="DK49" s="49">
        <v>51761</v>
      </c>
      <c r="DL49" s="49">
        <v>0</v>
      </c>
      <c r="DM49" s="49">
        <v>0</v>
      </c>
      <c r="DN49" s="49">
        <v>179107</v>
      </c>
      <c r="DO49" s="54">
        <v>230868</v>
      </c>
      <c r="DP49" s="51">
        <v>69963</v>
      </c>
      <c r="DQ49" s="51">
        <v>0</v>
      </c>
      <c r="DR49" s="55">
        <v>300831</v>
      </c>
      <c r="DS49" s="49">
        <v>100000</v>
      </c>
      <c r="DT49" s="49">
        <v>0</v>
      </c>
      <c r="DU49" s="49">
        <v>0</v>
      </c>
      <c r="DV49" s="49">
        <v>27000</v>
      </c>
      <c r="DW49" s="54">
        <v>127000</v>
      </c>
      <c r="DX49" s="51">
        <v>0</v>
      </c>
      <c r="DY49" s="51">
        <v>0</v>
      </c>
      <c r="DZ49" s="55">
        <v>127000</v>
      </c>
      <c r="EA49" s="49">
        <v>0</v>
      </c>
      <c r="EB49" s="49">
        <v>0</v>
      </c>
      <c r="EC49" s="49">
        <v>0</v>
      </c>
      <c r="ED49" s="49">
        <v>0</v>
      </c>
      <c r="EE49" s="54">
        <v>0</v>
      </c>
      <c r="EF49" s="51">
        <v>0</v>
      </c>
      <c r="EG49" s="51">
        <v>0</v>
      </c>
      <c r="EH49" s="55">
        <v>0</v>
      </c>
      <c r="EI49" s="13"/>
      <c r="EO49" s="215"/>
      <c r="EP49" s="229"/>
      <c r="EQ49" s="229"/>
    </row>
    <row r="50" spans="1:147" s="1" customFormat="1" x14ac:dyDescent="0.2">
      <c r="A50" s="14">
        <v>44</v>
      </c>
      <c r="B50" s="205" t="s">
        <v>138</v>
      </c>
      <c r="C50" s="49">
        <v>1481813</v>
      </c>
      <c r="D50" s="49">
        <v>0</v>
      </c>
      <c r="E50" s="49">
        <v>0</v>
      </c>
      <c r="F50" s="49">
        <v>0</v>
      </c>
      <c r="G50" s="54">
        <v>1481813</v>
      </c>
      <c r="H50" s="51">
        <v>0</v>
      </c>
      <c r="I50" s="51">
        <v>0</v>
      </c>
      <c r="J50" s="55">
        <v>1481813</v>
      </c>
      <c r="K50" s="49">
        <v>12347172</v>
      </c>
      <c r="L50" s="49">
        <v>0</v>
      </c>
      <c r="M50" s="49">
        <v>0</v>
      </c>
      <c r="N50" s="49">
        <v>2016745</v>
      </c>
      <c r="O50" s="54">
        <v>14363917</v>
      </c>
      <c r="P50" s="51">
        <v>0</v>
      </c>
      <c r="Q50" s="51">
        <v>0</v>
      </c>
      <c r="R50" s="55">
        <v>14363917</v>
      </c>
      <c r="S50" s="49">
        <v>0</v>
      </c>
      <c r="T50" s="49">
        <v>0</v>
      </c>
      <c r="U50" s="49">
        <v>0</v>
      </c>
      <c r="V50" s="49">
        <v>0</v>
      </c>
      <c r="W50" s="54">
        <v>0</v>
      </c>
      <c r="X50" s="51">
        <v>0</v>
      </c>
      <c r="Y50" s="51">
        <v>0</v>
      </c>
      <c r="Z50" s="55">
        <v>0</v>
      </c>
      <c r="AA50" s="49">
        <v>578317</v>
      </c>
      <c r="AB50" s="49">
        <v>0</v>
      </c>
      <c r="AC50" s="49">
        <v>0</v>
      </c>
      <c r="AD50" s="49">
        <v>0</v>
      </c>
      <c r="AE50" s="54">
        <v>578317</v>
      </c>
      <c r="AF50" s="51">
        <v>0</v>
      </c>
      <c r="AG50" s="51">
        <v>0</v>
      </c>
      <c r="AH50" s="55">
        <v>578317</v>
      </c>
      <c r="AI50" s="49">
        <v>0</v>
      </c>
      <c r="AJ50" s="49">
        <v>0</v>
      </c>
      <c r="AK50" s="49">
        <v>0</v>
      </c>
      <c r="AL50" s="49">
        <v>0</v>
      </c>
      <c r="AM50" s="54">
        <v>0</v>
      </c>
      <c r="AN50" s="51">
        <v>0</v>
      </c>
      <c r="AO50" s="51">
        <v>0</v>
      </c>
      <c r="AP50" s="55">
        <v>0</v>
      </c>
      <c r="AQ50" s="49">
        <v>0</v>
      </c>
      <c r="AR50" s="49">
        <v>0</v>
      </c>
      <c r="AS50" s="49">
        <v>0</v>
      </c>
      <c r="AT50" s="49">
        <v>0</v>
      </c>
      <c r="AU50" s="54">
        <v>0</v>
      </c>
      <c r="AV50" s="51">
        <v>0</v>
      </c>
      <c r="AW50" s="51">
        <v>0</v>
      </c>
      <c r="AX50" s="55">
        <v>0</v>
      </c>
      <c r="AY50" s="49">
        <v>0</v>
      </c>
      <c r="AZ50" s="49">
        <v>0</v>
      </c>
      <c r="BA50" s="49">
        <v>0</v>
      </c>
      <c r="BB50" s="49">
        <v>0</v>
      </c>
      <c r="BC50" s="54">
        <v>0</v>
      </c>
      <c r="BD50" s="51">
        <v>0</v>
      </c>
      <c r="BE50" s="51">
        <v>0</v>
      </c>
      <c r="BF50" s="55">
        <v>0</v>
      </c>
      <c r="BG50" s="49">
        <v>19500000</v>
      </c>
      <c r="BH50" s="49">
        <v>0</v>
      </c>
      <c r="BI50" s="49">
        <v>0</v>
      </c>
      <c r="BJ50" s="49">
        <v>0</v>
      </c>
      <c r="BK50" s="54">
        <v>19500000</v>
      </c>
      <c r="BL50" s="51">
        <v>0</v>
      </c>
      <c r="BM50" s="51">
        <v>0</v>
      </c>
      <c r="BN50" s="55">
        <v>19500000</v>
      </c>
      <c r="BO50" s="49">
        <v>0</v>
      </c>
      <c r="BP50" s="49">
        <v>0</v>
      </c>
      <c r="BQ50" s="49">
        <v>0</v>
      </c>
      <c r="BR50" s="49">
        <v>0</v>
      </c>
      <c r="BS50" s="54">
        <v>0</v>
      </c>
      <c r="BT50" s="51">
        <v>0</v>
      </c>
      <c r="BU50" s="51">
        <v>0</v>
      </c>
      <c r="BV50" s="55">
        <v>0</v>
      </c>
      <c r="BW50" s="49">
        <v>0</v>
      </c>
      <c r="BX50" s="49">
        <v>0</v>
      </c>
      <c r="BY50" s="49">
        <v>0</v>
      </c>
      <c r="BZ50" s="49">
        <v>0</v>
      </c>
      <c r="CA50" s="54">
        <v>0</v>
      </c>
      <c r="CB50" s="51">
        <v>0</v>
      </c>
      <c r="CC50" s="51">
        <v>0</v>
      </c>
      <c r="CD50" s="55">
        <v>0</v>
      </c>
      <c r="CE50" s="49">
        <v>0</v>
      </c>
      <c r="CF50" s="49">
        <v>0</v>
      </c>
      <c r="CG50" s="49">
        <v>0</v>
      </c>
      <c r="CH50" s="49">
        <v>0</v>
      </c>
      <c r="CI50" s="54">
        <v>0</v>
      </c>
      <c r="CJ50" s="51">
        <v>0</v>
      </c>
      <c r="CK50" s="51">
        <v>0</v>
      </c>
      <c r="CL50" s="55">
        <v>0</v>
      </c>
      <c r="CM50" s="49">
        <v>0</v>
      </c>
      <c r="CN50" s="49">
        <v>0</v>
      </c>
      <c r="CO50" s="49">
        <v>0</v>
      </c>
      <c r="CP50" s="49">
        <v>0</v>
      </c>
      <c r="CQ50" s="54">
        <v>0</v>
      </c>
      <c r="CR50" s="51">
        <v>0</v>
      </c>
      <c r="CS50" s="51">
        <v>0</v>
      </c>
      <c r="CT50" s="55">
        <v>0</v>
      </c>
      <c r="CU50" s="49">
        <v>6817</v>
      </c>
      <c r="CV50" s="49">
        <v>0</v>
      </c>
      <c r="CW50" s="49">
        <v>0</v>
      </c>
      <c r="CX50" s="49">
        <v>0</v>
      </c>
      <c r="CY50" s="54">
        <v>6817</v>
      </c>
      <c r="CZ50" s="51">
        <v>0</v>
      </c>
      <c r="DA50" s="51">
        <v>0</v>
      </c>
      <c r="DB50" s="55">
        <v>6817</v>
      </c>
      <c r="DC50" s="49">
        <v>0</v>
      </c>
      <c r="DD50" s="49">
        <v>0</v>
      </c>
      <c r="DE50" s="49">
        <v>0</v>
      </c>
      <c r="DF50" s="49">
        <v>0</v>
      </c>
      <c r="DG50" s="54">
        <v>0</v>
      </c>
      <c r="DH50" s="51">
        <v>0</v>
      </c>
      <c r="DI50" s="51">
        <v>0</v>
      </c>
      <c r="DJ50" s="55">
        <v>0</v>
      </c>
      <c r="DK50" s="49">
        <v>444786</v>
      </c>
      <c r="DL50" s="49">
        <v>0</v>
      </c>
      <c r="DM50" s="49">
        <v>0</v>
      </c>
      <c r="DN50" s="49">
        <v>68504</v>
      </c>
      <c r="DO50" s="54">
        <v>513290</v>
      </c>
      <c r="DP50" s="51">
        <v>0</v>
      </c>
      <c r="DQ50" s="51">
        <v>0</v>
      </c>
      <c r="DR50" s="55">
        <v>513290</v>
      </c>
      <c r="DS50" s="49">
        <v>1116000</v>
      </c>
      <c r="DT50" s="49">
        <v>0</v>
      </c>
      <c r="DU50" s="49">
        <v>0</v>
      </c>
      <c r="DV50" s="49">
        <v>0</v>
      </c>
      <c r="DW50" s="54">
        <v>1116000</v>
      </c>
      <c r="DX50" s="51">
        <v>0</v>
      </c>
      <c r="DY50" s="51">
        <v>0</v>
      </c>
      <c r="DZ50" s="55">
        <v>1116000</v>
      </c>
      <c r="EA50" s="49">
        <v>0</v>
      </c>
      <c r="EB50" s="49">
        <v>0</v>
      </c>
      <c r="EC50" s="49">
        <v>0</v>
      </c>
      <c r="ED50" s="49">
        <v>0</v>
      </c>
      <c r="EE50" s="54">
        <v>0</v>
      </c>
      <c r="EF50" s="51">
        <v>0</v>
      </c>
      <c r="EG50" s="51">
        <v>0</v>
      </c>
      <c r="EH50" s="55">
        <v>0</v>
      </c>
      <c r="EI50" s="13"/>
      <c r="EO50" s="215"/>
      <c r="EP50" s="215"/>
      <c r="EQ50" s="215"/>
    </row>
    <row r="51" spans="1:147" s="1" customFormat="1" x14ac:dyDescent="0.2">
      <c r="A51" s="15">
        <v>45</v>
      </c>
      <c r="B51" s="206" t="s">
        <v>139</v>
      </c>
      <c r="C51" s="49">
        <v>6454669</v>
      </c>
      <c r="D51" s="49">
        <v>0</v>
      </c>
      <c r="E51" s="49">
        <v>0</v>
      </c>
      <c r="F51" s="49">
        <v>0</v>
      </c>
      <c r="G51" s="56">
        <v>6454669</v>
      </c>
      <c r="H51" s="51">
        <v>0</v>
      </c>
      <c r="I51" s="51">
        <v>0</v>
      </c>
      <c r="J51" s="57">
        <v>6454669</v>
      </c>
      <c r="K51" s="49">
        <v>66907352</v>
      </c>
      <c r="L51" s="49">
        <v>0</v>
      </c>
      <c r="M51" s="49">
        <v>0</v>
      </c>
      <c r="N51" s="49">
        <v>0</v>
      </c>
      <c r="O51" s="56">
        <v>66907352</v>
      </c>
      <c r="P51" s="51">
        <v>0</v>
      </c>
      <c r="Q51" s="51">
        <v>6943394</v>
      </c>
      <c r="R51" s="57">
        <v>73850746</v>
      </c>
      <c r="S51" s="49">
        <v>0</v>
      </c>
      <c r="T51" s="49">
        <v>0</v>
      </c>
      <c r="U51" s="49">
        <v>0</v>
      </c>
      <c r="V51" s="49">
        <v>0</v>
      </c>
      <c r="W51" s="56">
        <v>0</v>
      </c>
      <c r="X51" s="51">
        <v>7965699</v>
      </c>
      <c r="Y51" s="51">
        <v>0</v>
      </c>
      <c r="Z51" s="57">
        <v>7965699</v>
      </c>
      <c r="AA51" s="49">
        <v>0</v>
      </c>
      <c r="AB51" s="49">
        <v>0</v>
      </c>
      <c r="AC51" s="49">
        <v>0</v>
      </c>
      <c r="AD51" s="49">
        <v>0</v>
      </c>
      <c r="AE51" s="56">
        <v>0</v>
      </c>
      <c r="AF51" s="51">
        <v>0</v>
      </c>
      <c r="AG51" s="51">
        <v>0</v>
      </c>
      <c r="AH51" s="57">
        <v>0</v>
      </c>
      <c r="AI51" s="49">
        <v>0</v>
      </c>
      <c r="AJ51" s="49">
        <v>0</v>
      </c>
      <c r="AK51" s="49">
        <v>0</v>
      </c>
      <c r="AL51" s="49">
        <v>0</v>
      </c>
      <c r="AM51" s="56">
        <v>0</v>
      </c>
      <c r="AN51" s="51">
        <v>0</v>
      </c>
      <c r="AO51" s="51">
        <v>0</v>
      </c>
      <c r="AP51" s="57">
        <v>0</v>
      </c>
      <c r="AQ51" s="49">
        <v>0</v>
      </c>
      <c r="AR51" s="49">
        <v>0</v>
      </c>
      <c r="AS51" s="49">
        <v>0</v>
      </c>
      <c r="AT51" s="49">
        <v>0</v>
      </c>
      <c r="AU51" s="56">
        <v>0</v>
      </c>
      <c r="AV51" s="51">
        <v>0</v>
      </c>
      <c r="AW51" s="51">
        <v>0</v>
      </c>
      <c r="AX51" s="57">
        <v>0</v>
      </c>
      <c r="AY51" s="49">
        <v>0</v>
      </c>
      <c r="AZ51" s="49">
        <v>0</v>
      </c>
      <c r="BA51" s="49">
        <v>0</v>
      </c>
      <c r="BB51" s="49">
        <v>0</v>
      </c>
      <c r="BC51" s="56">
        <v>0</v>
      </c>
      <c r="BD51" s="51">
        <v>0</v>
      </c>
      <c r="BE51" s="51">
        <v>0</v>
      </c>
      <c r="BF51" s="57">
        <v>0</v>
      </c>
      <c r="BG51" s="49">
        <v>46689218</v>
      </c>
      <c r="BH51" s="49">
        <v>0</v>
      </c>
      <c r="BI51" s="49">
        <v>0</v>
      </c>
      <c r="BJ51" s="49">
        <v>0</v>
      </c>
      <c r="BK51" s="56">
        <v>46689218</v>
      </c>
      <c r="BL51" s="51">
        <v>927330</v>
      </c>
      <c r="BM51" s="51">
        <v>0</v>
      </c>
      <c r="BN51" s="57">
        <v>47616548</v>
      </c>
      <c r="BO51" s="49">
        <v>0</v>
      </c>
      <c r="BP51" s="49">
        <v>0</v>
      </c>
      <c r="BQ51" s="49">
        <v>0</v>
      </c>
      <c r="BR51" s="49">
        <v>0</v>
      </c>
      <c r="BS51" s="56">
        <v>0</v>
      </c>
      <c r="BT51" s="51">
        <v>0</v>
      </c>
      <c r="BU51" s="51">
        <v>0</v>
      </c>
      <c r="BV51" s="57">
        <v>0</v>
      </c>
      <c r="BW51" s="49">
        <v>0</v>
      </c>
      <c r="BX51" s="49">
        <v>0</v>
      </c>
      <c r="BY51" s="49">
        <v>0</v>
      </c>
      <c r="BZ51" s="49">
        <v>0</v>
      </c>
      <c r="CA51" s="56">
        <v>0</v>
      </c>
      <c r="CB51" s="51">
        <v>0</v>
      </c>
      <c r="CC51" s="51">
        <v>0</v>
      </c>
      <c r="CD51" s="57">
        <v>0</v>
      </c>
      <c r="CE51" s="49">
        <v>0</v>
      </c>
      <c r="CF51" s="49">
        <v>0</v>
      </c>
      <c r="CG51" s="49">
        <v>0</v>
      </c>
      <c r="CH51" s="49">
        <v>0</v>
      </c>
      <c r="CI51" s="56">
        <v>0</v>
      </c>
      <c r="CJ51" s="51">
        <v>0</v>
      </c>
      <c r="CK51" s="51">
        <v>0</v>
      </c>
      <c r="CL51" s="57">
        <v>0</v>
      </c>
      <c r="CM51" s="49">
        <v>0</v>
      </c>
      <c r="CN51" s="49">
        <v>0</v>
      </c>
      <c r="CO51" s="49">
        <v>0</v>
      </c>
      <c r="CP51" s="49">
        <v>0</v>
      </c>
      <c r="CQ51" s="56">
        <v>0</v>
      </c>
      <c r="CR51" s="51">
        <v>0</v>
      </c>
      <c r="CS51" s="51">
        <v>0</v>
      </c>
      <c r="CT51" s="57">
        <v>0</v>
      </c>
      <c r="CU51" s="49">
        <v>0</v>
      </c>
      <c r="CV51" s="49">
        <v>0</v>
      </c>
      <c r="CW51" s="49">
        <v>0</v>
      </c>
      <c r="CX51" s="49">
        <v>0</v>
      </c>
      <c r="CY51" s="56">
        <v>0</v>
      </c>
      <c r="CZ51" s="51">
        <v>0</v>
      </c>
      <c r="DA51" s="51">
        <v>0</v>
      </c>
      <c r="DB51" s="57">
        <v>0</v>
      </c>
      <c r="DC51" s="49">
        <v>0</v>
      </c>
      <c r="DD51" s="49">
        <v>0</v>
      </c>
      <c r="DE51" s="49">
        <v>0</v>
      </c>
      <c r="DF51" s="49">
        <v>0</v>
      </c>
      <c r="DG51" s="56">
        <v>0</v>
      </c>
      <c r="DH51" s="51">
        <v>0</v>
      </c>
      <c r="DI51" s="51">
        <v>0</v>
      </c>
      <c r="DJ51" s="57">
        <v>0</v>
      </c>
      <c r="DK51" s="49">
        <v>559360</v>
      </c>
      <c r="DL51" s="49">
        <v>0</v>
      </c>
      <c r="DM51" s="49">
        <v>0</v>
      </c>
      <c r="DN51" s="49">
        <v>0</v>
      </c>
      <c r="DO51" s="56">
        <v>559360</v>
      </c>
      <c r="DP51" s="51">
        <v>266617</v>
      </c>
      <c r="DQ51" s="51">
        <v>231494</v>
      </c>
      <c r="DR51" s="57">
        <v>1057471</v>
      </c>
      <c r="DS51" s="49">
        <v>0</v>
      </c>
      <c r="DT51" s="49">
        <v>0</v>
      </c>
      <c r="DU51" s="49">
        <v>0</v>
      </c>
      <c r="DV51" s="49">
        <v>0</v>
      </c>
      <c r="DW51" s="56">
        <v>0</v>
      </c>
      <c r="DX51" s="51">
        <v>0</v>
      </c>
      <c r="DY51" s="51">
        <v>0</v>
      </c>
      <c r="DZ51" s="57">
        <v>0</v>
      </c>
      <c r="EA51" s="49">
        <v>0</v>
      </c>
      <c r="EB51" s="49">
        <v>0</v>
      </c>
      <c r="EC51" s="49">
        <v>0</v>
      </c>
      <c r="ED51" s="49">
        <v>0</v>
      </c>
      <c r="EE51" s="56">
        <v>0</v>
      </c>
      <c r="EF51" s="51">
        <v>0</v>
      </c>
      <c r="EG51" s="51">
        <v>0</v>
      </c>
      <c r="EH51" s="57">
        <v>0</v>
      </c>
      <c r="EI51" s="13"/>
      <c r="EO51" s="215"/>
      <c r="EP51" s="215"/>
      <c r="EQ51" s="215"/>
    </row>
    <row r="52" spans="1:147" s="1" customFormat="1" x14ac:dyDescent="0.2">
      <c r="A52" s="12">
        <v>46</v>
      </c>
      <c r="B52" s="204" t="s">
        <v>140</v>
      </c>
      <c r="C52" s="49">
        <v>166800</v>
      </c>
      <c r="D52" s="49">
        <v>0</v>
      </c>
      <c r="E52" s="49">
        <v>0</v>
      </c>
      <c r="F52" s="49">
        <v>0</v>
      </c>
      <c r="G52" s="50">
        <v>166800</v>
      </c>
      <c r="H52" s="51">
        <v>0</v>
      </c>
      <c r="I52" s="51">
        <v>0</v>
      </c>
      <c r="J52" s="52">
        <v>166800</v>
      </c>
      <c r="K52" s="49">
        <v>0</v>
      </c>
      <c r="L52" s="49">
        <v>0</v>
      </c>
      <c r="M52" s="49">
        <v>0</v>
      </c>
      <c r="N52" s="49">
        <v>809378</v>
      </c>
      <c r="O52" s="50">
        <v>809378</v>
      </c>
      <c r="P52" s="51">
        <v>0</v>
      </c>
      <c r="Q52" s="51">
        <v>1220373</v>
      </c>
      <c r="R52" s="52">
        <v>2029751</v>
      </c>
      <c r="S52" s="49">
        <v>0</v>
      </c>
      <c r="T52" s="49">
        <v>0</v>
      </c>
      <c r="U52" s="49">
        <v>0</v>
      </c>
      <c r="V52" s="49">
        <v>0</v>
      </c>
      <c r="W52" s="50">
        <v>0</v>
      </c>
      <c r="X52" s="51">
        <v>0</v>
      </c>
      <c r="Y52" s="51">
        <v>0</v>
      </c>
      <c r="Z52" s="52">
        <v>0</v>
      </c>
      <c r="AA52" s="49">
        <v>76620</v>
      </c>
      <c r="AB52" s="49">
        <v>0</v>
      </c>
      <c r="AC52" s="49">
        <v>0</v>
      </c>
      <c r="AD52" s="49">
        <v>0</v>
      </c>
      <c r="AE52" s="50">
        <v>76620</v>
      </c>
      <c r="AF52" s="51">
        <v>0</v>
      </c>
      <c r="AG52" s="51">
        <v>0</v>
      </c>
      <c r="AH52" s="52">
        <v>76620</v>
      </c>
      <c r="AI52" s="49">
        <v>0</v>
      </c>
      <c r="AJ52" s="49">
        <v>0</v>
      </c>
      <c r="AK52" s="49">
        <v>0</v>
      </c>
      <c r="AL52" s="49">
        <v>0</v>
      </c>
      <c r="AM52" s="50">
        <v>0</v>
      </c>
      <c r="AN52" s="51">
        <v>0</v>
      </c>
      <c r="AO52" s="51">
        <v>0</v>
      </c>
      <c r="AP52" s="52">
        <v>0</v>
      </c>
      <c r="AQ52" s="49">
        <v>370</v>
      </c>
      <c r="AR52" s="49">
        <v>0</v>
      </c>
      <c r="AS52" s="49">
        <v>0</v>
      </c>
      <c r="AT52" s="49">
        <v>1689</v>
      </c>
      <c r="AU52" s="50">
        <v>2059</v>
      </c>
      <c r="AV52" s="51">
        <v>0</v>
      </c>
      <c r="AW52" s="51">
        <v>2593</v>
      </c>
      <c r="AX52" s="52">
        <v>4652</v>
      </c>
      <c r="AY52" s="49">
        <v>0</v>
      </c>
      <c r="AZ52" s="49">
        <v>0</v>
      </c>
      <c r="BA52" s="49">
        <v>0</v>
      </c>
      <c r="BB52" s="49">
        <v>0</v>
      </c>
      <c r="BC52" s="50">
        <v>0</v>
      </c>
      <c r="BD52" s="51">
        <v>0</v>
      </c>
      <c r="BE52" s="51">
        <v>0</v>
      </c>
      <c r="BF52" s="52">
        <v>0</v>
      </c>
      <c r="BG52" s="49">
        <v>0</v>
      </c>
      <c r="BH52" s="49">
        <v>0</v>
      </c>
      <c r="BI52" s="49">
        <v>0</v>
      </c>
      <c r="BJ52" s="49">
        <v>1405939</v>
      </c>
      <c r="BK52" s="50">
        <v>1405939</v>
      </c>
      <c r="BL52" s="51">
        <v>0</v>
      </c>
      <c r="BM52" s="51">
        <v>468656</v>
      </c>
      <c r="BN52" s="52">
        <v>1874595</v>
      </c>
      <c r="BO52" s="49">
        <v>0</v>
      </c>
      <c r="BP52" s="49">
        <v>0</v>
      </c>
      <c r="BQ52" s="49">
        <v>0</v>
      </c>
      <c r="BR52" s="49">
        <v>0</v>
      </c>
      <c r="BS52" s="50">
        <v>0</v>
      </c>
      <c r="BT52" s="51">
        <v>0</v>
      </c>
      <c r="BU52" s="51">
        <v>0</v>
      </c>
      <c r="BV52" s="52">
        <v>0</v>
      </c>
      <c r="BW52" s="49">
        <v>0</v>
      </c>
      <c r="BX52" s="49">
        <v>0</v>
      </c>
      <c r="BY52" s="49">
        <v>0</v>
      </c>
      <c r="BZ52" s="49">
        <v>871</v>
      </c>
      <c r="CA52" s="50">
        <v>871</v>
      </c>
      <c r="CB52" s="51">
        <v>0</v>
      </c>
      <c r="CC52" s="51">
        <v>501</v>
      </c>
      <c r="CD52" s="52">
        <v>1372</v>
      </c>
      <c r="CE52" s="49">
        <v>0</v>
      </c>
      <c r="CF52" s="49">
        <v>0</v>
      </c>
      <c r="CG52" s="49">
        <v>0</v>
      </c>
      <c r="CH52" s="49">
        <v>0</v>
      </c>
      <c r="CI52" s="50">
        <v>0</v>
      </c>
      <c r="CJ52" s="51">
        <v>0</v>
      </c>
      <c r="CK52" s="51">
        <v>0</v>
      </c>
      <c r="CL52" s="52">
        <v>0</v>
      </c>
      <c r="CM52" s="49">
        <v>0</v>
      </c>
      <c r="CN52" s="49">
        <v>0</v>
      </c>
      <c r="CO52" s="49">
        <v>0</v>
      </c>
      <c r="CP52" s="49">
        <v>0</v>
      </c>
      <c r="CQ52" s="50">
        <v>0</v>
      </c>
      <c r="CR52" s="51">
        <v>0</v>
      </c>
      <c r="CS52" s="51">
        <v>0</v>
      </c>
      <c r="CT52" s="52">
        <v>0</v>
      </c>
      <c r="CU52" s="49">
        <v>0</v>
      </c>
      <c r="CV52" s="49">
        <v>0</v>
      </c>
      <c r="CW52" s="49">
        <v>0</v>
      </c>
      <c r="CX52" s="49">
        <v>0</v>
      </c>
      <c r="CY52" s="50">
        <v>0</v>
      </c>
      <c r="CZ52" s="51">
        <v>0</v>
      </c>
      <c r="DA52" s="51">
        <v>0</v>
      </c>
      <c r="DB52" s="52">
        <v>0</v>
      </c>
      <c r="DC52" s="49">
        <v>0</v>
      </c>
      <c r="DD52" s="49">
        <v>0</v>
      </c>
      <c r="DE52" s="49">
        <v>0</v>
      </c>
      <c r="DF52" s="49">
        <v>42178</v>
      </c>
      <c r="DG52" s="50">
        <v>42178</v>
      </c>
      <c r="DH52" s="51">
        <v>0</v>
      </c>
      <c r="DI52" s="51">
        <v>14060</v>
      </c>
      <c r="DJ52" s="52">
        <v>56238</v>
      </c>
      <c r="DK52" s="49">
        <v>5480</v>
      </c>
      <c r="DL52" s="49">
        <v>0</v>
      </c>
      <c r="DM52" s="49">
        <v>0</v>
      </c>
      <c r="DN52" s="49">
        <v>26591</v>
      </c>
      <c r="DO52" s="50">
        <v>32071</v>
      </c>
      <c r="DP52" s="51">
        <v>0</v>
      </c>
      <c r="DQ52" s="51">
        <v>40097</v>
      </c>
      <c r="DR52" s="52">
        <v>72168</v>
      </c>
      <c r="DS52" s="49">
        <v>0</v>
      </c>
      <c r="DT52" s="49">
        <v>0</v>
      </c>
      <c r="DU52" s="49">
        <v>0</v>
      </c>
      <c r="DV52" s="49">
        <v>0</v>
      </c>
      <c r="DW52" s="50">
        <v>0</v>
      </c>
      <c r="DX52" s="51">
        <v>0</v>
      </c>
      <c r="DY52" s="51">
        <v>0</v>
      </c>
      <c r="DZ52" s="52">
        <v>0</v>
      </c>
      <c r="EA52" s="49">
        <v>19325</v>
      </c>
      <c r="EB52" s="49">
        <v>0</v>
      </c>
      <c r="EC52" s="49">
        <v>0</v>
      </c>
      <c r="ED52" s="49">
        <v>0</v>
      </c>
      <c r="EE52" s="50">
        <v>19325</v>
      </c>
      <c r="EF52" s="51">
        <v>0</v>
      </c>
      <c r="EG52" s="51">
        <v>0</v>
      </c>
      <c r="EH52" s="52">
        <v>19325</v>
      </c>
      <c r="EI52" s="13"/>
      <c r="EO52" s="215"/>
      <c r="EP52" s="215"/>
      <c r="EQ52" s="215"/>
    </row>
    <row r="53" spans="1:147" s="1" customFormat="1" x14ac:dyDescent="0.2">
      <c r="A53" s="14">
        <v>47</v>
      </c>
      <c r="B53" s="205" t="s">
        <v>141</v>
      </c>
      <c r="C53" s="49">
        <v>2605000</v>
      </c>
      <c r="D53" s="49">
        <v>0</v>
      </c>
      <c r="E53" s="49">
        <v>0</v>
      </c>
      <c r="F53" s="49">
        <v>0</v>
      </c>
      <c r="G53" s="54">
        <v>2605000</v>
      </c>
      <c r="H53" s="51">
        <v>0</v>
      </c>
      <c r="I53" s="51">
        <v>0</v>
      </c>
      <c r="J53" s="55">
        <v>2605000</v>
      </c>
      <c r="K53" s="49">
        <v>17306000</v>
      </c>
      <c r="L53" s="49">
        <v>0</v>
      </c>
      <c r="M53" s="49">
        <v>0</v>
      </c>
      <c r="N53" s="49">
        <v>6076000</v>
      </c>
      <c r="O53" s="54">
        <v>23382000</v>
      </c>
      <c r="P53" s="51">
        <v>0</v>
      </c>
      <c r="Q53" s="51">
        <v>0</v>
      </c>
      <c r="R53" s="55">
        <v>23382000</v>
      </c>
      <c r="S53" s="49">
        <v>0</v>
      </c>
      <c r="T53" s="49">
        <v>0</v>
      </c>
      <c r="U53" s="49">
        <v>0</v>
      </c>
      <c r="V53" s="49">
        <v>0</v>
      </c>
      <c r="W53" s="54">
        <v>0</v>
      </c>
      <c r="X53" s="51">
        <v>4346000</v>
      </c>
      <c r="Y53" s="51">
        <v>0</v>
      </c>
      <c r="Z53" s="55">
        <v>4346000</v>
      </c>
      <c r="AA53" s="49">
        <v>717000</v>
      </c>
      <c r="AB53" s="49">
        <v>0</v>
      </c>
      <c r="AC53" s="49">
        <v>0</v>
      </c>
      <c r="AD53" s="49">
        <v>0</v>
      </c>
      <c r="AE53" s="54">
        <v>717000</v>
      </c>
      <c r="AF53" s="51">
        <v>0</v>
      </c>
      <c r="AG53" s="51">
        <v>0</v>
      </c>
      <c r="AH53" s="55">
        <v>717000</v>
      </c>
      <c r="AI53" s="49">
        <v>0</v>
      </c>
      <c r="AJ53" s="49">
        <v>0</v>
      </c>
      <c r="AK53" s="49">
        <v>0</v>
      </c>
      <c r="AL53" s="49">
        <v>0</v>
      </c>
      <c r="AM53" s="54">
        <v>0</v>
      </c>
      <c r="AN53" s="51">
        <v>0</v>
      </c>
      <c r="AO53" s="51">
        <v>0</v>
      </c>
      <c r="AP53" s="55">
        <v>0</v>
      </c>
      <c r="AQ53" s="49">
        <v>0</v>
      </c>
      <c r="AR53" s="49">
        <v>0</v>
      </c>
      <c r="AS53" s="49">
        <v>0</v>
      </c>
      <c r="AT53" s="49">
        <v>0</v>
      </c>
      <c r="AU53" s="54">
        <v>0</v>
      </c>
      <c r="AV53" s="51">
        <v>0</v>
      </c>
      <c r="AW53" s="51">
        <v>0</v>
      </c>
      <c r="AX53" s="55">
        <v>0</v>
      </c>
      <c r="AY53" s="49">
        <v>0</v>
      </c>
      <c r="AZ53" s="49">
        <v>0</v>
      </c>
      <c r="BA53" s="49">
        <v>0</v>
      </c>
      <c r="BB53" s="49">
        <v>0</v>
      </c>
      <c r="BC53" s="54">
        <v>0</v>
      </c>
      <c r="BD53" s="51">
        <v>0</v>
      </c>
      <c r="BE53" s="51">
        <v>0</v>
      </c>
      <c r="BF53" s="55">
        <v>0</v>
      </c>
      <c r="BG53" s="49">
        <v>17700000</v>
      </c>
      <c r="BH53" s="49">
        <v>0</v>
      </c>
      <c r="BI53" s="49">
        <v>0</v>
      </c>
      <c r="BJ53" s="49">
        <v>0</v>
      </c>
      <c r="BK53" s="54">
        <v>17700000</v>
      </c>
      <c r="BL53" s="51">
        <v>0</v>
      </c>
      <c r="BM53" s="51">
        <v>0</v>
      </c>
      <c r="BN53" s="55">
        <v>17700000</v>
      </c>
      <c r="BO53" s="49">
        <v>0</v>
      </c>
      <c r="BP53" s="49">
        <v>0</v>
      </c>
      <c r="BQ53" s="49">
        <v>0</v>
      </c>
      <c r="BR53" s="49">
        <v>0</v>
      </c>
      <c r="BS53" s="54">
        <v>0</v>
      </c>
      <c r="BT53" s="51">
        <v>0</v>
      </c>
      <c r="BU53" s="51">
        <v>0</v>
      </c>
      <c r="BV53" s="55">
        <v>0</v>
      </c>
      <c r="BW53" s="49">
        <v>0</v>
      </c>
      <c r="BX53" s="49">
        <v>0</v>
      </c>
      <c r="BY53" s="49">
        <v>0</v>
      </c>
      <c r="BZ53" s="49">
        <v>0</v>
      </c>
      <c r="CA53" s="54">
        <v>0</v>
      </c>
      <c r="CB53" s="51">
        <v>0</v>
      </c>
      <c r="CC53" s="51">
        <v>0</v>
      </c>
      <c r="CD53" s="55">
        <v>0</v>
      </c>
      <c r="CE53" s="49">
        <v>0</v>
      </c>
      <c r="CF53" s="49">
        <v>0</v>
      </c>
      <c r="CG53" s="49">
        <v>0</v>
      </c>
      <c r="CH53" s="49">
        <v>0</v>
      </c>
      <c r="CI53" s="54">
        <v>0</v>
      </c>
      <c r="CJ53" s="51">
        <v>0</v>
      </c>
      <c r="CK53" s="51">
        <v>0</v>
      </c>
      <c r="CL53" s="55">
        <v>0</v>
      </c>
      <c r="CM53" s="49">
        <v>0</v>
      </c>
      <c r="CN53" s="49">
        <v>0</v>
      </c>
      <c r="CO53" s="49">
        <v>0</v>
      </c>
      <c r="CP53" s="49">
        <v>0</v>
      </c>
      <c r="CQ53" s="54">
        <v>0</v>
      </c>
      <c r="CR53" s="51">
        <v>0</v>
      </c>
      <c r="CS53" s="51">
        <v>0</v>
      </c>
      <c r="CT53" s="55">
        <v>0</v>
      </c>
      <c r="CU53" s="49">
        <v>0</v>
      </c>
      <c r="CV53" s="49">
        <v>0</v>
      </c>
      <c r="CW53" s="49">
        <v>0</v>
      </c>
      <c r="CX53" s="49">
        <v>0</v>
      </c>
      <c r="CY53" s="54">
        <v>0</v>
      </c>
      <c r="CZ53" s="51">
        <v>0</v>
      </c>
      <c r="DA53" s="51">
        <v>0</v>
      </c>
      <c r="DB53" s="55">
        <v>0</v>
      </c>
      <c r="DC53" s="49">
        <v>0</v>
      </c>
      <c r="DD53" s="49">
        <v>0</v>
      </c>
      <c r="DE53" s="49">
        <v>0</v>
      </c>
      <c r="DF53" s="49">
        <v>0</v>
      </c>
      <c r="DG53" s="54">
        <v>0</v>
      </c>
      <c r="DH53" s="51">
        <v>0</v>
      </c>
      <c r="DI53" s="51">
        <v>0</v>
      </c>
      <c r="DJ53" s="55">
        <v>0</v>
      </c>
      <c r="DK53" s="49">
        <v>0</v>
      </c>
      <c r="DL53" s="49">
        <v>0</v>
      </c>
      <c r="DM53" s="49">
        <v>0</v>
      </c>
      <c r="DN53" s="49">
        <v>0</v>
      </c>
      <c r="DO53" s="54">
        <v>0</v>
      </c>
      <c r="DP53" s="51">
        <v>0</v>
      </c>
      <c r="DQ53" s="51">
        <v>0</v>
      </c>
      <c r="DR53" s="55">
        <v>0</v>
      </c>
      <c r="DS53" s="49">
        <v>0</v>
      </c>
      <c r="DT53" s="49">
        <v>0</v>
      </c>
      <c r="DU53" s="49">
        <v>0</v>
      </c>
      <c r="DV53" s="49">
        <v>0</v>
      </c>
      <c r="DW53" s="54">
        <v>0</v>
      </c>
      <c r="DX53" s="51">
        <v>0</v>
      </c>
      <c r="DY53" s="51">
        <v>0</v>
      </c>
      <c r="DZ53" s="55">
        <v>0</v>
      </c>
      <c r="EA53" s="49">
        <v>0</v>
      </c>
      <c r="EB53" s="49">
        <v>0</v>
      </c>
      <c r="EC53" s="49">
        <v>0</v>
      </c>
      <c r="ED53" s="49">
        <v>0</v>
      </c>
      <c r="EE53" s="54">
        <v>0</v>
      </c>
      <c r="EF53" s="51">
        <v>0</v>
      </c>
      <c r="EG53" s="51">
        <v>0</v>
      </c>
      <c r="EH53" s="55">
        <v>0</v>
      </c>
      <c r="EI53" s="13"/>
      <c r="EO53" s="282"/>
      <c r="EP53" s="283"/>
      <c r="EQ53" s="283"/>
    </row>
    <row r="54" spans="1:147" s="215" customFormat="1" x14ac:dyDescent="0.2">
      <c r="A54" s="14">
        <v>48</v>
      </c>
      <c r="B54" s="205" t="s">
        <v>142</v>
      </c>
      <c r="C54" s="49">
        <v>2614011</v>
      </c>
      <c r="D54" s="49">
        <v>0</v>
      </c>
      <c r="E54" s="49">
        <v>0</v>
      </c>
      <c r="F54" s="49">
        <v>0</v>
      </c>
      <c r="G54" s="53">
        <v>2614011</v>
      </c>
      <c r="H54" s="51">
        <v>0</v>
      </c>
      <c r="I54" s="51">
        <v>0</v>
      </c>
      <c r="J54" s="53">
        <v>2614011</v>
      </c>
      <c r="K54" s="49">
        <v>18572914</v>
      </c>
      <c r="L54" s="49">
        <v>0</v>
      </c>
      <c r="M54" s="49">
        <v>0</v>
      </c>
      <c r="N54" s="49">
        <v>0</v>
      </c>
      <c r="O54" s="53">
        <v>18572914</v>
      </c>
      <c r="P54" s="51">
        <v>0</v>
      </c>
      <c r="Q54" s="51">
        <v>0</v>
      </c>
      <c r="R54" s="53">
        <v>18572914</v>
      </c>
      <c r="S54" s="49">
        <v>0</v>
      </c>
      <c r="T54" s="49">
        <v>0</v>
      </c>
      <c r="U54" s="49">
        <v>0</v>
      </c>
      <c r="V54" s="49">
        <v>0</v>
      </c>
      <c r="W54" s="53">
        <v>0</v>
      </c>
      <c r="X54" s="51">
        <v>9632822</v>
      </c>
      <c r="Y54" s="51">
        <v>0</v>
      </c>
      <c r="Z54" s="53">
        <v>9632822</v>
      </c>
      <c r="AA54" s="49">
        <v>0</v>
      </c>
      <c r="AB54" s="49">
        <v>0</v>
      </c>
      <c r="AC54" s="49">
        <v>0</v>
      </c>
      <c r="AD54" s="49">
        <v>0</v>
      </c>
      <c r="AE54" s="53">
        <v>0</v>
      </c>
      <c r="AF54" s="51">
        <v>0</v>
      </c>
      <c r="AG54" s="51">
        <v>0</v>
      </c>
      <c r="AH54" s="53">
        <v>0</v>
      </c>
      <c r="AI54" s="49">
        <v>0</v>
      </c>
      <c r="AJ54" s="49">
        <v>0</v>
      </c>
      <c r="AK54" s="49">
        <v>0</v>
      </c>
      <c r="AL54" s="49">
        <v>0</v>
      </c>
      <c r="AM54" s="53">
        <v>0</v>
      </c>
      <c r="AN54" s="51">
        <v>0</v>
      </c>
      <c r="AO54" s="51">
        <v>0</v>
      </c>
      <c r="AP54" s="53">
        <v>0</v>
      </c>
      <c r="AQ54" s="49">
        <v>0</v>
      </c>
      <c r="AR54" s="49">
        <v>0</v>
      </c>
      <c r="AS54" s="49">
        <v>0</v>
      </c>
      <c r="AT54" s="49">
        <v>0</v>
      </c>
      <c r="AU54" s="53">
        <v>0</v>
      </c>
      <c r="AV54" s="51">
        <v>0</v>
      </c>
      <c r="AW54" s="51">
        <v>0</v>
      </c>
      <c r="AX54" s="53">
        <v>0</v>
      </c>
      <c r="AY54" s="49">
        <v>0</v>
      </c>
      <c r="AZ54" s="49">
        <v>0</v>
      </c>
      <c r="BA54" s="49">
        <v>0</v>
      </c>
      <c r="BB54" s="49">
        <v>0</v>
      </c>
      <c r="BC54" s="53">
        <v>0</v>
      </c>
      <c r="BD54" s="51">
        <v>0</v>
      </c>
      <c r="BE54" s="51">
        <v>0</v>
      </c>
      <c r="BF54" s="53">
        <v>0</v>
      </c>
      <c r="BG54" s="49">
        <v>26360336</v>
      </c>
      <c r="BH54" s="49">
        <v>0</v>
      </c>
      <c r="BI54" s="49">
        <v>0</v>
      </c>
      <c r="BJ54" s="49">
        <v>0</v>
      </c>
      <c r="BK54" s="53">
        <v>26360336</v>
      </c>
      <c r="BL54" s="51">
        <v>0</v>
      </c>
      <c r="BM54" s="51">
        <v>4114400</v>
      </c>
      <c r="BN54" s="53">
        <v>30474736</v>
      </c>
      <c r="BO54" s="49">
        <v>0</v>
      </c>
      <c r="BP54" s="49">
        <v>0</v>
      </c>
      <c r="BQ54" s="49">
        <v>0</v>
      </c>
      <c r="BR54" s="49">
        <v>0</v>
      </c>
      <c r="BS54" s="53">
        <v>0</v>
      </c>
      <c r="BT54" s="51">
        <v>0</v>
      </c>
      <c r="BU54" s="51">
        <v>0</v>
      </c>
      <c r="BV54" s="53">
        <v>0</v>
      </c>
      <c r="BW54" s="49">
        <v>0</v>
      </c>
      <c r="BX54" s="49">
        <v>0</v>
      </c>
      <c r="BY54" s="49">
        <v>0</v>
      </c>
      <c r="BZ54" s="49">
        <v>0</v>
      </c>
      <c r="CA54" s="53">
        <v>0</v>
      </c>
      <c r="CB54" s="51">
        <v>0</v>
      </c>
      <c r="CC54" s="51">
        <v>0</v>
      </c>
      <c r="CD54" s="53">
        <v>0</v>
      </c>
      <c r="CE54" s="49">
        <v>0</v>
      </c>
      <c r="CF54" s="49">
        <v>0</v>
      </c>
      <c r="CG54" s="49">
        <v>0</v>
      </c>
      <c r="CH54" s="49">
        <v>0</v>
      </c>
      <c r="CI54" s="53">
        <v>0</v>
      </c>
      <c r="CJ54" s="51">
        <v>0</v>
      </c>
      <c r="CK54" s="51">
        <v>0</v>
      </c>
      <c r="CL54" s="53">
        <v>0</v>
      </c>
      <c r="CM54" s="49">
        <v>0</v>
      </c>
      <c r="CN54" s="49">
        <v>0</v>
      </c>
      <c r="CO54" s="49">
        <v>0</v>
      </c>
      <c r="CP54" s="49">
        <v>0</v>
      </c>
      <c r="CQ54" s="53">
        <v>0</v>
      </c>
      <c r="CR54" s="51">
        <v>0</v>
      </c>
      <c r="CS54" s="51">
        <v>0</v>
      </c>
      <c r="CT54" s="53">
        <v>0</v>
      </c>
      <c r="CU54" s="49">
        <v>0</v>
      </c>
      <c r="CV54" s="49">
        <v>0</v>
      </c>
      <c r="CW54" s="49">
        <v>0</v>
      </c>
      <c r="CX54" s="49">
        <v>0</v>
      </c>
      <c r="CY54" s="53">
        <v>0</v>
      </c>
      <c r="CZ54" s="51">
        <v>0</v>
      </c>
      <c r="DA54" s="51">
        <v>0</v>
      </c>
      <c r="DB54" s="53">
        <v>0</v>
      </c>
      <c r="DC54" s="49">
        <v>596782</v>
      </c>
      <c r="DD54" s="49">
        <v>0</v>
      </c>
      <c r="DE54" s="49">
        <v>0</v>
      </c>
      <c r="DF54" s="49">
        <v>0</v>
      </c>
      <c r="DG54" s="53">
        <v>596782</v>
      </c>
      <c r="DH54" s="51">
        <v>374271</v>
      </c>
      <c r="DI54" s="51">
        <v>0</v>
      </c>
      <c r="DJ54" s="53">
        <v>971053</v>
      </c>
      <c r="DK54" s="49">
        <v>0</v>
      </c>
      <c r="DL54" s="49">
        <v>0</v>
      </c>
      <c r="DM54" s="49">
        <v>0</v>
      </c>
      <c r="DN54" s="49">
        <v>0</v>
      </c>
      <c r="DO54" s="53">
        <v>0</v>
      </c>
      <c r="DP54" s="51">
        <v>0</v>
      </c>
      <c r="DQ54" s="51">
        <v>0</v>
      </c>
      <c r="DR54" s="53">
        <v>0</v>
      </c>
      <c r="DS54" s="49">
        <v>21750</v>
      </c>
      <c r="DT54" s="49">
        <v>0</v>
      </c>
      <c r="DU54" s="49">
        <v>0</v>
      </c>
      <c r="DV54" s="49">
        <v>0</v>
      </c>
      <c r="DW54" s="53">
        <v>21750</v>
      </c>
      <c r="DX54" s="51">
        <v>0</v>
      </c>
      <c r="DY54" s="51">
        <v>0</v>
      </c>
      <c r="DZ54" s="53">
        <v>21750</v>
      </c>
      <c r="EA54" s="49">
        <v>0</v>
      </c>
      <c r="EB54" s="49">
        <v>0</v>
      </c>
      <c r="EC54" s="49">
        <v>0</v>
      </c>
      <c r="ED54" s="49">
        <v>0</v>
      </c>
      <c r="EE54" s="53">
        <v>0</v>
      </c>
      <c r="EF54" s="51">
        <v>0</v>
      </c>
      <c r="EG54" s="51">
        <v>0</v>
      </c>
      <c r="EH54" s="53">
        <v>0</v>
      </c>
      <c r="EI54" s="214"/>
      <c r="EO54" s="214"/>
    </row>
    <row r="55" spans="1:147" s="1" customFormat="1" x14ac:dyDescent="0.2">
      <c r="A55" s="14">
        <v>49</v>
      </c>
      <c r="B55" s="205" t="s">
        <v>143</v>
      </c>
      <c r="C55" s="49">
        <v>3053582</v>
      </c>
      <c r="D55" s="49">
        <v>0</v>
      </c>
      <c r="E55" s="49">
        <v>0</v>
      </c>
      <c r="F55" s="49">
        <v>0</v>
      </c>
      <c r="G55" s="54">
        <v>3053582</v>
      </c>
      <c r="H55" s="51">
        <v>0</v>
      </c>
      <c r="I55" s="51">
        <v>0</v>
      </c>
      <c r="J55" s="55">
        <v>3053582</v>
      </c>
      <c r="K55" s="49">
        <v>11292329</v>
      </c>
      <c r="L55" s="49">
        <v>0</v>
      </c>
      <c r="M55" s="49">
        <v>0</v>
      </c>
      <c r="N55" s="49">
        <v>0</v>
      </c>
      <c r="O55" s="54">
        <v>11292329</v>
      </c>
      <c r="P55" s="51">
        <v>0</v>
      </c>
      <c r="Q55" s="51">
        <v>0</v>
      </c>
      <c r="R55" s="55">
        <v>11292329</v>
      </c>
      <c r="S55" s="49">
        <v>0</v>
      </c>
      <c r="T55" s="49">
        <v>0</v>
      </c>
      <c r="U55" s="49">
        <v>0</v>
      </c>
      <c r="V55" s="49">
        <v>0</v>
      </c>
      <c r="W55" s="54">
        <v>0</v>
      </c>
      <c r="X55" s="51">
        <v>0</v>
      </c>
      <c r="Y55" s="51">
        <v>0</v>
      </c>
      <c r="Z55" s="55">
        <v>0</v>
      </c>
      <c r="AA55" s="49">
        <v>404609</v>
      </c>
      <c r="AB55" s="49">
        <v>0</v>
      </c>
      <c r="AC55" s="49">
        <v>0</v>
      </c>
      <c r="AD55" s="49">
        <v>0</v>
      </c>
      <c r="AE55" s="54">
        <v>404609</v>
      </c>
      <c r="AF55" s="51">
        <v>0</v>
      </c>
      <c r="AG55" s="51">
        <v>0</v>
      </c>
      <c r="AH55" s="55">
        <v>404609</v>
      </c>
      <c r="AI55" s="49">
        <v>0</v>
      </c>
      <c r="AJ55" s="49">
        <v>0</v>
      </c>
      <c r="AK55" s="49">
        <v>0</v>
      </c>
      <c r="AL55" s="49">
        <v>0</v>
      </c>
      <c r="AM55" s="54">
        <v>0</v>
      </c>
      <c r="AN55" s="51">
        <v>0</v>
      </c>
      <c r="AO55" s="51">
        <v>0</v>
      </c>
      <c r="AP55" s="55">
        <v>0</v>
      </c>
      <c r="AQ55" s="49">
        <v>0</v>
      </c>
      <c r="AR55" s="49">
        <v>0</v>
      </c>
      <c r="AS55" s="49">
        <v>0</v>
      </c>
      <c r="AT55" s="49">
        <v>0</v>
      </c>
      <c r="AU55" s="54">
        <v>0</v>
      </c>
      <c r="AV55" s="51">
        <v>0</v>
      </c>
      <c r="AW55" s="51">
        <v>0</v>
      </c>
      <c r="AX55" s="55">
        <v>0</v>
      </c>
      <c r="AY55" s="49">
        <v>0</v>
      </c>
      <c r="AZ55" s="49">
        <v>0</v>
      </c>
      <c r="BA55" s="49">
        <v>0</v>
      </c>
      <c r="BB55" s="49">
        <v>0</v>
      </c>
      <c r="BC55" s="54">
        <v>0</v>
      </c>
      <c r="BD55" s="51">
        <v>0</v>
      </c>
      <c r="BE55" s="51">
        <v>0</v>
      </c>
      <c r="BF55" s="55">
        <v>0</v>
      </c>
      <c r="BG55" s="49">
        <v>29041459</v>
      </c>
      <c r="BH55" s="49">
        <v>0</v>
      </c>
      <c r="BI55" s="49">
        <v>0</v>
      </c>
      <c r="BJ55" s="49">
        <v>0</v>
      </c>
      <c r="BK55" s="54">
        <v>29041459</v>
      </c>
      <c r="BL55" s="51">
        <v>0</v>
      </c>
      <c r="BM55" s="51">
        <v>0</v>
      </c>
      <c r="BN55" s="55">
        <v>29041459</v>
      </c>
      <c r="BO55" s="49">
        <v>0</v>
      </c>
      <c r="BP55" s="49">
        <v>0</v>
      </c>
      <c r="BQ55" s="49">
        <v>0</v>
      </c>
      <c r="BR55" s="49">
        <v>0</v>
      </c>
      <c r="BS55" s="54">
        <v>0</v>
      </c>
      <c r="BT55" s="51">
        <v>0</v>
      </c>
      <c r="BU55" s="51">
        <v>0</v>
      </c>
      <c r="BV55" s="55">
        <v>0</v>
      </c>
      <c r="BW55" s="49">
        <v>0</v>
      </c>
      <c r="BX55" s="49">
        <v>0</v>
      </c>
      <c r="BY55" s="49">
        <v>0</v>
      </c>
      <c r="BZ55" s="49">
        <v>0</v>
      </c>
      <c r="CA55" s="54">
        <v>0</v>
      </c>
      <c r="CB55" s="51">
        <v>0</v>
      </c>
      <c r="CC55" s="51">
        <v>0</v>
      </c>
      <c r="CD55" s="55">
        <v>0</v>
      </c>
      <c r="CE55" s="49">
        <v>0</v>
      </c>
      <c r="CF55" s="49">
        <v>0</v>
      </c>
      <c r="CG55" s="49">
        <v>0</v>
      </c>
      <c r="CH55" s="49">
        <v>0</v>
      </c>
      <c r="CI55" s="54">
        <v>0</v>
      </c>
      <c r="CJ55" s="51">
        <v>0</v>
      </c>
      <c r="CK55" s="51">
        <v>0</v>
      </c>
      <c r="CL55" s="55">
        <v>0</v>
      </c>
      <c r="CM55" s="49">
        <v>34046</v>
      </c>
      <c r="CN55" s="49">
        <v>0</v>
      </c>
      <c r="CO55" s="49">
        <v>0</v>
      </c>
      <c r="CP55" s="49">
        <v>0</v>
      </c>
      <c r="CQ55" s="54">
        <v>34046</v>
      </c>
      <c r="CR55" s="51">
        <v>0</v>
      </c>
      <c r="CS55" s="51">
        <v>0</v>
      </c>
      <c r="CT55" s="55">
        <v>34046</v>
      </c>
      <c r="CU55" s="49">
        <v>0</v>
      </c>
      <c r="CV55" s="49">
        <v>0</v>
      </c>
      <c r="CW55" s="49">
        <v>0</v>
      </c>
      <c r="CX55" s="49">
        <v>0</v>
      </c>
      <c r="CY55" s="54">
        <v>0</v>
      </c>
      <c r="CZ55" s="51">
        <v>0</v>
      </c>
      <c r="DA55" s="51">
        <v>0</v>
      </c>
      <c r="DB55" s="55">
        <v>0</v>
      </c>
      <c r="DC55" s="49">
        <v>0</v>
      </c>
      <c r="DD55" s="49">
        <v>0</v>
      </c>
      <c r="DE55" s="49">
        <v>0</v>
      </c>
      <c r="DF55" s="49">
        <v>0</v>
      </c>
      <c r="DG55" s="54">
        <v>0</v>
      </c>
      <c r="DH55" s="51">
        <v>0</v>
      </c>
      <c r="DI55" s="51">
        <v>0</v>
      </c>
      <c r="DJ55" s="55">
        <v>0</v>
      </c>
      <c r="DK55" s="49">
        <v>451373</v>
      </c>
      <c r="DL55" s="49">
        <v>0</v>
      </c>
      <c r="DM55" s="49">
        <v>0</v>
      </c>
      <c r="DN55" s="49">
        <v>0</v>
      </c>
      <c r="DO55" s="54">
        <v>451373</v>
      </c>
      <c r="DP55" s="51">
        <v>0</v>
      </c>
      <c r="DQ55" s="51">
        <v>0</v>
      </c>
      <c r="DR55" s="55">
        <v>451373</v>
      </c>
      <c r="DS55" s="49">
        <v>0</v>
      </c>
      <c r="DT55" s="49">
        <v>0</v>
      </c>
      <c r="DU55" s="49">
        <v>0</v>
      </c>
      <c r="DV55" s="49">
        <v>0</v>
      </c>
      <c r="DW55" s="54">
        <v>0</v>
      </c>
      <c r="DX55" s="51">
        <v>0</v>
      </c>
      <c r="DY55" s="51">
        <v>0</v>
      </c>
      <c r="DZ55" s="55">
        <v>0</v>
      </c>
      <c r="EA55" s="49">
        <v>0</v>
      </c>
      <c r="EB55" s="49">
        <v>0</v>
      </c>
      <c r="EC55" s="49">
        <v>0</v>
      </c>
      <c r="ED55" s="49">
        <v>0</v>
      </c>
      <c r="EE55" s="54">
        <v>0</v>
      </c>
      <c r="EF55" s="51">
        <v>0</v>
      </c>
      <c r="EG55" s="51">
        <v>0</v>
      </c>
      <c r="EH55" s="55">
        <v>0</v>
      </c>
      <c r="EI55" s="13"/>
      <c r="EO55" s="228"/>
      <c r="EP55" s="215"/>
      <c r="EQ55" s="215"/>
    </row>
    <row r="56" spans="1:147" s="1" customFormat="1" x14ac:dyDescent="0.2">
      <c r="A56" s="15">
        <v>50</v>
      </c>
      <c r="B56" s="206" t="s">
        <v>144</v>
      </c>
      <c r="C56" s="49">
        <v>975000</v>
      </c>
      <c r="D56" s="49">
        <v>0</v>
      </c>
      <c r="E56" s="49">
        <v>0</v>
      </c>
      <c r="F56" s="49">
        <v>0</v>
      </c>
      <c r="G56" s="56">
        <v>975000</v>
      </c>
      <c r="H56" s="51">
        <v>0</v>
      </c>
      <c r="I56" s="51">
        <v>0</v>
      </c>
      <c r="J56" s="57">
        <v>975000</v>
      </c>
      <c r="K56" s="49">
        <v>3800000</v>
      </c>
      <c r="L56" s="49">
        <v>0</v>
      </c>
      <c r="M56" s="49">
        <v>0</v>
      </c>
      <c r="N56" s="49">
        <v>0</v>
      </c>
      <c r="O56" s="56">
        <v>3800000</v>
      </c>
      <c r="P56" s="51">
        <v>0</v>
      </c>
      <c r="Q56" s="51">
        <v>0</v>
      </c>
      <c r="R56" s="57">
        <v>3800000</v>
      </c>
      <c r="S56" s="49">
        <v>0</v>
      </c>
      <c r="T56" s="49">
        <v>0</v>
      </c>
      <c r="U56" s="49">
        <v>0</v>
      </c>
      <c r="V56" s="49">
        <v>0</v>
      </c>
      <c r="W56" s="56">
        <v>0</v>
      </c>
      <c r="X56" s="51">
        <v>8757000</v>
      </c>
      <c r="Y56" s="51">
        <v>0</v>
      </c>
      <c r="Z56" s="57">
        <v>8757000</v>
      </c>
      <c r="AA56" s="49">
        <v>439850</v>
      </c>
      <c r="AB56" s="49">
        <v>0</v>
      </c>
      <c r="AC56" s="49">
        <v>0</v>
      </c>
      <c r="AD56" s="49">
        <v>0</v>
      </c>
      <c r="AE56" s="56">
        <v>439850</v>
      </c>
      <c r="AF56" s="51">
        <v>0</v>
      </c>
      <c r="AG56" s="51">
        <v>0</v>
      </c>
      <c r="AH56" s="57">
        <v>439850</v>
      </c>
      <c r="AI56" s="49">
        <v>0</v>
      </c>
      <c r="AJ56" s="49">
        <v>0</v>
      </c>
      <c r="AK56" s="49">
        <v>0</v>
      </c>
      <c r="AL56" s="49">
        <v>0</v>
      </c>
      <c r="AM56" s="56">
        <v>0</v>
      </c>
      <c r="AN56" s="51">
        <v>0</v>
      </c>
      <c r="AO56" s="51">
        <v>0</v>
      </c>
      <c r="AP56" s="57">
        <v>0</v>
      </c>
      <c r="AQ56" s="49">
        <v>4904</v>
      </c>
      <c r="AR56" s="49">
        <v>0</v>
      </c>
      <c r="AS56" s="49">
        <v>0</v>
      </c>
      <c r="AT56" s="49">
        <v>0</v>
      </c>
      <c r="AU56" s="56">
        <v>4904</v>
      </c>
      <c r="AV56" s="51">
        <v>10551</v>
      </c>
      <c r="AW56" s="51">
        <v>0</v>
      </c>
      <c r="AX56" s="57">
        <v>15455</v>
      </c>
      <c r="AY56" s="49">
        <v>0</v>
      </c>
      <c r="AZ56" s="49">
        <v>0</v>
      </c>
      <c r="BA56" s="49">
        <v>0</v>
      </c>
      <c r="BB56" s="49">
        <v>0</v>
      </c>
      <c r="BC56" s="56">
        <v>0</v>
      </c>
      <c r="BD56" s="51">
        <v>0</v>
      </c>
      <c r="BE56" s="51">
        <v>0</v>
      </c>
      <c r="BF56" s="57">
        <v>0</v>
      </c>
      <c r="BG56" s="49">
        <v>9000000</v>
      </c>
      <c r="BH56" s="49">
        <v>0</v>
      </c>
      <c r="BI56" s="49">
        <v>0</v>
      </c>
      <c r="BJ56" s="49">
        <v>9100000</v>
      </c>
      <c r="BK56" s="56">
        <v>18100000</v>
      </c>
      <c r="BL56" s="51">
        <v>0</v>
      </c>
      <c r="BM56" s="51">
        <v>0</v>
      </c>
      <c r="BN56" s="57">
        <v>18100000</v>
      </c>
      <c r="BO56" s="49">
        <v>0</v>
      </c>
      <c r="BP56" s="49">
        <v>0</v>
      </c>
      <c r="BQ56" s="49">
        <v>0</v>
      </c>
      <c r="BR56" s="49">
        <v>0</v>
      </c>
      <c r="BS56" s="56">
        <v>0</v>
      </c>
      <c r="BT56" s="51">
        <v>0</v>
      </c>
      <c r="BU56" s="51">
        <v>0</v>
      </c>
      <c r="BV56" s="57">
        <v>0</v>
      </c>
      <c r="BW56" s="49">
        <v>0</v>
      </c>
      <c r="BX56" s="49">
        <v>0</v>
      </c>
      <c r="BY56" s="49">
        <v>0</v>
      </c>
      <c r="BZ56" s="49">
        <v>0</v>
      </c>
      <c r="CA56" s="56">
        <v>0</v>
      </c>
      <c r="CB56" s="51">
        <v>0</v>
      </c>
      <c r="CC56" s="51">
        <v>0</v>
      </c>
      <c r="CD56" s="57">
        <v>0</v>
      </c>
      <c r="CE56" s="49">
        <v>0</v>
      </c>
      <c r="CF56" s="49">
        <v>0</v>
      </c>
      <c r="CG56" s="49">
        <v>0</v>
      </c>
      <c r="CH56" s="49">
        <v>0</v>
      </c>
      <c r="CI56" s="56">
        <v>0</v>
      </c>
      <c r="CJ56" s="51">
        <v>0</v>
      </c>
      <c r="CK56" s="51">
        <v>0</v>
      </c>
      <c r="CL56" s="57">
        <v>0</v>
      </c>
      <c r="CM56" s="49">
        <v>75000</v>
      </c>
      <c r="CN56" s="49">
        <v>0</v>
      </c>
      <c r="CO56" s="49">
        <v>0</v>
      </c>
      <c r="CP56" s="49">
        <v>0</v>
      </c>
      <c r="CQ56" s="56">
        <v>75000</v>
      </c>
      <c r="CR56" s="51">
        <v>0</v>
      </c>
      <c r="CS56" s="51">
        <v>0</v>
      </c>
      <c r="CT56" s="57">
        <v>75000</v>
      </c>
      <c r="CU56" s="49">
        <v>20000</v>
      </c>
      <c r="CV56" s="49">
        <v>0</v>
      </c>
      <c r="CW56" s="49">
        <v>0</v>
      </c>
      <c r="CX56" s="49">
        <v>0</v>
      </c>
      <c r="CY56" s="56">
        <v>20000</v>
      </c>
      <c r="CZ56" s="51">
        <v>35000</v>
      </c>
      <c r="DA56" s="51">
        <v>0</v>
      </c>
      <c r="DB56" s="57">
        <v>55000</v>
      </c>
      <c r="DC56" s="49">
        <v>0</v>
      </c>
      <c r="DD56" s="49">
        <v>0</v>
      </c>
      <c r="DE56" s="49">
        <v>0</v>
      </c>
      <c r="DF56" s="49">
        <v>0</v>
      </c>
      <c r="DG56" s="56">
        <v>0</v>
      </c>
      <c r="DH56" s="51">
        <v>0</v>
      </c>
      <c r="DI56" s="51">
        <v>0</v>
      </c>
      <c r="DJ56" s="57">
        <v>0</v>
      </c>
      <c r="DK56" s="49">
        <v>160000</v>
      </c>
      <c r="DL56" s="49">
        <v>0</v>
      </c>
      <c r="DM56" s="49">
        <v>0</v>
      </c>
      <c r="DN56" s="49">
        <v>0</v>
      </c>
      <c r="DO56" s="56">
        <v>160000</v>
      </c>
      <c r="DP56" s="51">
        <v>285000</v>
      </c>
      <c r="DQ56" s="51">
        <v>0</v>
      </c>
      <c r="DR56" s="57">
        <v>445000</v>
      </c>
      <c r="DS56" s="49">
        <v>150000</v>
      </c>
      <c r="DT56" s="49">
        <v>0</v>
      </c>
      <c r="DU56" s="49">
        <v>0</v>
      </c>
      <c r="DV56" s="49">
        <v>155000</v>
      </c>
      <c r="DW56" s="56">
        <v>305000</v>
      </c>
      <c r="DX56" s="51">
        <v>0</v>
      </c>
      <c r="DY56" s="51">
        <v>0</v>
      </c>
      <c r="DZ56" s="57">
        <v>305000</v>
      </c>
      <c r="EA56" s="49">
        <v>0</v>
      </c>
      <c r="EB56" s="49">
        <v>0</v>
      </c>
      <c r="EC56" s="49">
        <v>0</v>
      </c>
      <c r="ED56" s="49">
        <v>0</v>
      </c>
      <c r="EE56" s="56">
        <v>0</v>
      </c>
      <c r="EF56" s="51">
        <v>0</v>
      </c>
      <c r="EG56" s="51">
        <v>0</v>
      </c>
      <c r="EH56" s="57">
        <v>0</v>
      </c>
      <c r="EI56" s="13"/>
    </row>
    <row r="57" spans="1:147" s="1" customFormat="1" x14ac:dyDescent="0.2">
      <c r="A57" s="12">
        <v>51</v>
      </c>
      <c r="B57" s="204" t="s">
        <v>145</v>
      </c>
      <c r="C57" s="49">
        <v>4700000</v>
      </c>
      <c r="D57" s="49">
        <v>0</v>
      </c>
      <c r="E57" s="49">
        <v>0</v>
      </c>
      <c r="F57" s="49">
        <v>0</v>
      </c>
      <c r="G57" s="50">
        <v>4700000</v>
      </c>
      <c r="H57" s="51">
        <v>0</v>
      </c>
      <c r="I57" s="51">
        <v>0</v>
      </c>
      <c r="J57" s="52">
        <v>4700000</v>
      </c>
      <c r="K57" s="49">
        <v>12950000</v>
      </c>
      <c r="L57" s="49">
        <v>0</v>
      </c>
      <c r="M57" s="49">
        <v>0</v>
      </c>
      <c r="N57" s="49">
        <v>0</v>
      </c>
      <c r="O57" s="50">
        <v>12950000</v>
      </c>
      <c r="P57" s="51">
        <v>0</v>
      </c>
      <c r="Q57" s="51">
        <v>0</v>
      </c>
      <c r="R57" s="52">
        <v>12950000</v>
      </c>
      <c r="S57" s="49">
        <v>0</v>
      </c>
      <c r="T57" s="49">
        <v>0</v>
      </c>
      <c r="U57" s="49">
        <v>0</v>
      </c>
      <c r="V57" s="49">
        <v>0</v>
      </c>
      <c r="W57" s="50">
        <v>0</v>
      </c>
      <c r="X57" s="51">
        <v>3850000</v>
      </c>
      <c r="Y57" s="51">
        <v>0</v>
      </c>
      <c r="Z57" s="52">
        <v>3850000</v>
      </c>
      <c r="AA57" s="49">
        <v>600000</v>
      </c>
      <c r="AB57" s="49">
        <v>0</v>
      </c>
      <c r="AC57" s="49">
        <v>0</v>
      </c>
      <c r="AD57" s="49">
        <v>0</v>
      </c>
      <c r="AE57" s="50">
        <v>600000</v>
      </c>
      <c r="AF57" s="51">
        <v>0</v>
      </c>
      <c r="AG57" s="51">
        <v>0</v>
      </c>
      <c r="AH57" s="52">
        <v>600000</v>
      </c>
      <c r="AI57" s="49">
        <v>0</v>
      </c>
      <c r="AJ57" s="49">
        <v>0</v>
      </c>
      <c r="AK57" s="49">
        <v>0</v>
      </c>
      <c r="AL57" s="49">
        <v>0</v>
      </c>
      <c r="AM57" s="50">
        <v>0</v>
      </c>
      <c r="AN57" s="51">
        <v>0</v>
      </c>
      <c r="AO57" s="51">
        <v>0</v>
      </c>
      <c r="AP57" s="52">
        <v>0</v>
      </c>
      <c r="AQ57" s="49">
        <v>10000</v>
      </c>
      <c r="AR57" s="49">
        <v>0</v>
      </c>
      <c r="AS57" s="49">
        <v>0</v>
      </c>
      <c r="AT57" s="49">
        <v>0</v>
      </c>
      <c r="AU57" s="50">
        <v>10000</v>
      </c>
      <c r="AV57" s="51">
        <v>0</v>
      </c>
      <c r="AW57" s="51">
        <v>0</v>
      </c>
      <c r="AX57" s="52">
        <v>10000</v>
      </c>
      <c r="AY57" s="49">
        <v>0</v>
      </c>
      <c r="AZ57" s="49">
        <v>0</v>
      </c>
      <c r="BA57" s="49">
        <v>0</v>
      </c>
      <c r="BB57" s="49">
        <v>0</v>
      </c>
      <c r="BC57" s="50">
        <v>0</v>
      </c>
      <c r="BD57" s="51">
        <v>0</v>
      </c>
      <c r="BE57" s="51">
        <v>0</v>
      </c>
      <c r="BF57" s="52">
        <v>0</v>
      </c>
      <c r="BG57" s="49">
        <v>22000000</v>
      </c>
      <c r="BH57" s="49">
        <v>0</v>
      </c>
      <c r="BI57" s="49">
        <v>0</v>
      </c>
      <c r="BJ57" s="49">
        <v>0</v>
      </c>
      <c r="BK57" s="50">
        <v>22000000</v>
      </c>
      <c r="BL57" s="51">
        <v>0</v>
      </c>
      <c r="BM57" s="51">
        <v>0</v>
      </c>
      <c r="BN57" s="52">
        <v>22000000</v>
      </c>
      <c r="BO57" s="49">
        <v>0</v>
      </c>
      <c r="BP57" s="49">
        <v>0</v>
      </c>
      <c r="BQ57" s="49">
        <v>0</v>
      </c>
      <c r="BR57" s="49">
        <v>0</v>
      </c>
      <c r="BS57" s="50">
        <v>0</v>
      </c>
      <c r="BT57" s="51">
        <v>0</v>
      </c>
      <c r="BU57" s="51">
        <v>0</v>
      </c>
      <c r="BV57" s="52">
        <v>0</v>
      </c>
      <c r="BW57" s="49">
        <v>0</v>
      </c>
      <c r="BX57" s="49">
        <v>0</v>
      </c>
      <c r="BY57" s="49">
        <v>0</v>
      </c>
      <c r="BZ57" s="49">
        <v>0</v>
      </c>
      <c r="CA57" s="50">
        <v>0</v>
      </c>
      <c r="CB57" s="51">
        <v>0</v>
      </c>
      <c r="CC57" s="51">
        <v>0</v>
      </c>
      <c r="CD57" s="52">
        <v>0</v>
      </c>
      <c r="CE57" s="49">
        <v>0</v>
      </c>
      <c r="CF57" s="49">
        <v>0</v>
      </c>
      <c r="CG57" s="49">
        <v>0</v>
      </c>
      <c r="CH57" s="49">
        <v>0</v>
      </c>
      <c r="CI57" s="50">
        <v>0</v>
      </c>
      <c r="CJ57" s="51">
        <v>0</v>
      </c>
      <c r="CK57" s="51">
        <v>0</v>
      </c>
      <c r="CL57" s="52">
        <v>0</v>
      </c>
      <c r="CM57" s="49">
        <v>100000</v>
      </c>
      <c r="CN57" s="49">
        <v>0</v>
      </c>
      <c r="CO57" s="49">
        <v>0</v>
      </c>
      <c r="CP57" s="49">
        <v>0</v>
      </c>
      <c r="CQ57" s="50">
        <v>100000</v>
      </c>
      <c r="CR57" s="51">
        <v>0</v>
      </c>
      <c r="CS57" s="51">
        <v>0</v>
      </c>
      <c r="CT57" s="52">
        <v>100000</v>
      </c>
      <c r="CU57" s="49">
        <v>0</v>
      </c>
      <c r="CV57" s="49">
        <v>0</v>
      </c>
      <c r="CW57" s="49">
        <v>0</v>
      </c>
      <c r="CX57" s="49">
        <v>0</v>
      </c>
      <c r="CY57" s="50">
        <v>0</v>
      </c>
      <c r="CZ57" s="51">
        <v>0</v>
      </c>
      <c r="DA57" s="51">
        <v>0</v>
      </c>
      <c r="DB57" s="52">
        <v>0</v>
      </c>
      <c r="DC57" s="49">
        <v>0</v>
      </c>
      <c r="DD57" s="49">
        <v>0</v>
      </c>
      <c r="DE57" s="49">
        <v>0</v>
      </c>
      <c r="DF57" s="49">
        <v>0</v>
      </c>
      <c r="DG57" s="50">
        <v>0</v>
      </c>
      <c r="DH57" s="51">
        <v>0</v>
      </c>
      <c r="DI57" s="51">
        <v>0</v>
      </c>
      <c r="DJ57" s="52">
        <v>0</v>
      </c>
      <c r="DK57" s="49">
        <v>600000</v>
      </c>
      <c r="DL57" s="49">
        <v>0</v>
      </c>
      <c r="DM57" s="49">
        <v>0</v>
      </c>
      <c r="DN57" s="49">
        <v>0</v>
      </c>
      <c r="DO57" s="50">
        <v>600000</v>
      </c>
      <c r="DP57" s="51">
        <v>0</v>
      </c>
      <c r="DQ57" s="51">
        <v>130000</v>
      </c>
      <c r="DR57" s="52">
        <v>730000</v>
      </c>
      <c r="DS57" s="49">
        <v>0</v>
      </c>
      <c r="DT57" s="49">
        <v>0</v>
      </c>
      <c r="DU57" s="49">
        <v>0</v>
      </c>
      <c r="DV57" s="49">
        <v>0</v>
      </c>
      <c r="DW57" s="50">
        <v>0</v>
      </c>
      <c r="DX57" s="51">
        <v>0</v>
      </c>
      <c r="DY57" s="51">
        <v>0</v>
      </c>
      <c r="DZ57" s="52">
        <v>0</v>
      </c>
      <c r="EA57" s="49">
        <v>25000</v>
      </c>
      <c r="EB57" s="49">
        <v>0</v>
      </c>
      <c r="EC57" s="49">
        <v>0</v>
      </c>
      <c r="ED57" s="49">
        <v>0</v>
      </c>
      <c r="EE57" s="50">
        <v>25000</v>
      </c>
      <c r="EF57" s="51">
        <v>0</v>
      </c>
      <c r="EG57" s="51">
        <v>0</v>
      </c>
      <c r="EH57" s="52">
        <v>25000</v>
      </c>
      <c r="EI57" s="13"/>
    </row>
    <row r="58" spans="1:147" s="1" customFormat="1" x14ac:dyDescent="0.2">
      <c r="A58" s="14">
        <v>52</v>
      </c>
      <c r="B58" s="205" t="s">
        <v>146</v>
      </c>
      <c r="C58" s="49">
        <v>8258733</v>
      </c>
      <c r="D58" s="49">
        <v>0</v>
      </c>
      <c r="E58" s="49">
        <v>0</v>
      </c>
      <c r="F58" s="49">
        <v>0</v>
      </c>
      <c r="G58" s="54">
        <v>8258733</v>
      </c>
      <c r="H58" s="51">
        <v>0</v>
      </c>
      <c r="I58" s="51">
        <v>0</v>
      </c>
      <c r="J58" s="55">
        <v>8258733</v>
      </c>
      <c r="K58" s="49">
        <v>101261600</v>
      </c>
      <c r="L58" s="49">
        <v>0</v>
      </c>
      <c r="M58" s="49">
        <v>0</v>
      </c>
      <c r="N58" s="49">
        <v>4504643</v>
      </c>
      <c r="O58" s="54">
        <v>105766243</v>
      </c>
      <c r="P58" s="51">
        <v>0</v>
      </c>
      <c r="Q58" s="51">
        <v>0</v>
      </c>
      <c r="R58" s="55">
        <v>105766243</v>
      </c>
      <c r="S58" s="49">
        <v>0</v>
      </c>
      <c r="T58" s="49">
        <v>0</v>
      </c>
      <c r="U58" s="49">
        <v>0</v>
      </c>
      <c r="V58" s="49">
        <v>0</v>
      </c>
      <c r="W58" s="54">
        <v>0</v>
      </c>
      <c r="X58" s="51">
        <v>32992745</v>
      </c>
      <c r="Y58" s="51">
        <v>0</v>
      </c>
      <c r="Z58" s="55">
        <v>32992745</v>
      </c>
      <c r="AA58" s="49">
        <v>3232277</v>
      </c>
      <c r="AB58" s="49">
        <v>0</v>
      </c>
      <c r="AC58" s="49">
        <v>0</v>
      </c>
      <c r="AD58" s="49">
        <v>0</v>
      </c>
      <c r="AE58" s="54">
        <v>3232277</v>
      </c>
      <c r="AF58" s="51">
        <v>0</v>
      </c>
      <c r="AG58" s="51">
        <v>0</v>
      </c>
      <c r="AH58" s="55">
        <v>3232277</v>
      </c>
      <c r="AI58" s="49">
        <v>0</v>
      </c>
      <c r="AJ58" s="49">
        <v>0</v>
      </c>
      <c r="AK58" s="49">
        <v>0</v>
      </c>
      <c r="AL58" s="49">
        <v>0</v>
      </c>
      <c r="AM58" s="54">
        <v>0</v>
      </c>
      <c r="AN58" s="51">
        <v>0</v>
      </c>
      <c r="AO58" s="51">
        <v>0</v>
      </c>
      <c r="AP58" s="55">
        <v>0</v>
      </c>
      <c r="AQ58" s="49">
        <v>47301</v>
      </c>
      <c r="AR58" s="49">
        <v>0</v>
      </c>
      <c r="AS58" s="49">
        <v>0</v>
      </c>
      <c r="AT58" s="49">
        <v>518</v>
      </c>
      <c r="AU58" s="54">
        <v>47819</v>
      </c>
      <c r="AV58" s="51">
        <v>16915</v>
      </c>
      <c r="AW58" s="51">
        <v>0</v>
      </c>
      <c r="AX58" s="55">
        <v>64734</v>
      </c>
      <c r="AY58" s="49">
        <v>0</v>
      </c>
      <c r="AZ58" s="49">
        <v>0</v>
      </c>
      <c r="BA58" s="49">
        <v>0</v>
      </c>
      <c r="BB58" s="49">
        <v>0</v>
      </c>
      <c r="BC58" s="54">
        <v>0</v>
      </c>
      <c r="BD58" s="51">
        <v>0</v>
      </c>
      <c r="BE58" s="51">
        <v>0</v>
      </c>
      <c r="BF58" s="55">
        <v>0</v>
      </c>
      <c r="BG58" s="49">
        <v>137612061</v>
      </c>
      <c r="BH58" s="49">
        <v>0</v>
      </c>
      <c r="BI58" s="49">
        <v>0</v>
      </c>
      <c r="BJ58" s="49">
        <v>0</v>
      </c>
      <c r="BK58" s="54">
        <v>137612061</v>
      </c>
      <c r="BL58" s="51">
        <v>0</v>
      </c>
      <c r="BM58" s="51">
        <v>0</v>
      </c>
      <c r="BN58" s="55">
        <v>137612061</v>
      </c>
      <c r="BO58" s="49">
        <v>0</v>
      </c>
      <c r="BP58" s="49">
        <v>0</v>
      </c>
      <c r="BQ58" s="49">
        <v>0</v>
      </c>
      <c r="BR58" s="49">
        <v>0</v>
      </c>
      <c r="BS58" s="54">
        <v>0</v>
      </c>
      <c r="BT58" s="51">
        <v>0</v>
      </c>
      <c r="BU58" s="51">
        <v>0</v>
      </c>
      <c r="BV58" s="55">
        <v>0</v>
      </c>
      <c r="BW58" s="49">
        <v>948</v>
      </c>
      <c r="BX58" s="49">
        <v>0</v>
      </c>
      <c r="BY58" s="49">
        <v>0</v>
      </c>
      <c r="BZ58" s="49">
        <v>0</v>
      </c>
      <c r="CA58" s="54">
        <v>948</v>
      </c>
      <c r="CB58" s="51">
        <v>0</v>
      </c>
      <c r="CC58" s="51">
        <v>0</v>
      </c>
      <c r="CD58" s="55">
        <v>948</v>
      </c>
      <c r="CE58" s="49">
        <v>0</v>
      </c>
      <c r="CF58" s="49">
        <v>0</v>
      </c>
      <c r="CG58" s="49">
        <v>0</v>
      </c>
      <c r="CH58" s="49">
        <v>0</v>
      </c>
      <c r="CI58" s="54">
        <v>0</v>
      </c>
      <c r="CJ58" s="51">
        <v>0</v>
      </c>
      <c r="CK58" s="51">
        <v>0</v>
      </c>
      <c r="CL58" s="55">
        <v>0</v>
      </c>
      <c r="CM58" s="49">
        <v>0</v>
      </c>
      <c r="CN58" s="49">
        <v>0</v>
      </c>
      <c r="CO58" s="49">
        <v>0</v>
      </c>
      <c r="CP58" s="49">
        <v>0</v>
      </c>
      <c r="CQ58" s="54">
        <v>0</v>
      </c>
      <c r="CR58" s="51">
        <v>0</v>
      </c>
      <c r="CS58" s="51">
        <v>0</v>
      </c>
      <c r="CT58" s="55">
        <v>0</v>
      </c>
      <c r="CU58" s="49">
        <v>0</v>
      </c>
      <c r="CV58" s="49">
        <v>0</v>
      </c>
      <c r="CW58" s="49">
        <v>0</v>
      </c>
      <c r="CX58" s="49">
        <v>0</v>
      </c>
      <c r="CY58" s="54">
        <v>0</v>
      </c>
      <c r="CZ58" s="51">
        <v>0</v>
      </c>
      <c r="DA58" s="51">
        <v>0</v>
      </c>
      <c r="DB58" s="55">
        <v>0</v>
      </c>
      <c r="DC58" s="49">
        <v>0</v>
      </c>
      <c r="DD58" s="49">
        <v>0</v>
      </c>
      <c r="DE58" s="49">
        <v>0</v>
      </c>
      <c r="DF58" s="49">
        <v>0</v>
      </c>
      <c r="DG58" s="54">
        <v>0</v>
      </c>
      <c r="DH58" s="51">
        <v>0</v>
      </c>
      <c r="DI58" s="51">
        <v>0</v>
      </c>
      <c r="DJ58" s="55">
        <v>0</v>
      </c>
      <c r="DK58" s="49">
        <v>3504236</v>
      </c>
      <c r="DL58" s="49">
        <v>0</v>
      </c>
      <c r="DM58" s="49">
        <v>0</v>
      </c>
      <c r="DN58" s="49">
        <v>144114</v>
      </c>
      <c r="DO58" s="54">
        <v>3648350</v>
      </c>
      <c r="DP58" s="51">
        <v>1054304</v>
      </c>
      <c r="DQ58" s="51">
        <v>0</v>
      </c>
      <c r="DR58" s="55">
        <v>4702654</v>
      </c>
      <c r="DS58" s="49">
        <v>1556127</v>
      </c>
      <c r="DT58" s="49">
        <v>0</v>
      </c>
      <c r="DU58" s="49">
        <v>0</v>
      </c>
      <c r="DV58" s="49">
        <v>0</v>
      </c>
      <c r="DW58" s="54">
        <v>1556127</v>
      </c>
      <c r="DX58" s="51">
        <v>0</v>
      </c>
      <c r="DY58" s="51">
        <v>0</v>
      </c>
      <c r="DZ58" s="55">
        <v>1556127</v>
      </c>
      <c r="EA58" s="49">
        <v>41911</v>
      </c>
      <c r="EB58" s="49">
        <v>0</v>
      </c>
      <c r="EC58" s="49">
        <v>0</v>
      </c>
      <c r="ED58" s="49">
        <v>0</v>
      </c>
      <c r="EE58" s="54">
        <v>41911</v>
      </c>
      <c r="EF58" s="51">
        <v>0</v>
      </c>
      <c r="EG58" s="51">
        <v>0</v>
      </c>
      <c r="EH58" s="55">
        <v>41911</v>
      </c>
      <c r="EI58" s="13"/>
      <c r="EO58" s="282"/>
      <c r="EP58" s="283"/>
      <c r="EQ58" s="283"/>
    </row>
    <row r="59" spans="1:147" s="1" customFormat="1" x14ac:dyDescent="0.2">
      <c r="A59" s="14">
        <v>53</v>
      </c>
      <c r="B59" s="205" t="s">
        <v>147</v>
      </c>
      <c r="C59" s="49">
        <v>2488000</v>
      </c>
      <c r="D59" s="49">
        <v>0</v>
      </c>
      <c r="E59" s="49">
        <v>0</v>
      </c>
      <c r="F59" s="49">
        <v>0</v>
      </c>
      <c r="G59" s="54">
        <v>2488000</v>
      </c>
      <c r="H59" s="51">
        <v>0</v>
      </c>
      <c r="I59" s="51">
        <v>0</v>
      </c>
      <c r="J59" s="55">
        <v>2488000</v>
      </c>
      <c r="K59" s="49">
        <v>0</v>
      </c>
      <c r="L59" s="49">
        <v>0</v>
      </c>
      <c r="M59" s="49">
        <v>0</v>
      </c>
      <c r="N59" s="49">
        <v>4828386</v>
      </c>
      <c r="O59" s="54">
        <v>4828386</v>
      </c>
      <c r="P59" s="51">
        <v>0</v>
      </c>
      <c r="Q59" s="51">
        <v>0</v>
      </c>
      <c r="R59" s="55">
        <v>4828386</v>
      </c>
      <c r="S59" s="49">
        <v>0</v>
      </c>
      <c r="T59" s="49">
        <v>0</v>
      </c>
      <c r="U59" s="49">
        <v>0</v>
      </c>
      <c r="V59" s="49">
        <v>0</v>
      </c>
      <c r="W59" s="54">
        <v>0</v>
      </c>
      <c r="X59" s="51">
        <v>0</v>
      </c>
      <c r="Y59" s="51">
        <v>0</v>
      </c>
      <c r="Z59" s="55">
        <v>0</v>
      </c>
      <c r="AA59" s="49">
        <v>580000</v>
      </c>
      <c r="AB59" s="49">
        <v>0</v>
      </c>
      <c r="AC59" s="49">
        <v>0</v>
      </c>
      <c r="AD59" s="49">
        <v>0</v>
      </c>
      <c r="AE59" s="54">
        <v>580000</v>
      </c>
      <c r="AF59" s="51">
        <v>0</v>
      </c>
      <c r="AG59" s="51">
        <v>0</v>
      </c>
      <c r="AH59" s="55">
        <v>580000</v>
      </c>
      <c r="AI59" s="49">
        <v>0</v>
      </c>
      <c r="AJ59" s="49">
        <v>0</v>
      </c>
      <c r="AK59" s="49">
        <v>0</v>
      </c>
      <c r="AL59" s="49">
        <v>0</v>
      </c>
      <c r="AM59" s="54">
        <v>0</v>
      </c>
      <c r="AN59" s="51">
        <v>0</v>
      </c>
      <c r="AO59" s="51">
        <v>0</v>
      </c>
      <c r="AP59" s="55">
        <v>0</v>
      </c>
      <c r="AQ59" s="49">
        <v>3000</v>
      </c>
      <c r="AR59" s="49">
        <v>0</v>
      </c>
      <c r="AS59" s="49">
        <v>0</v>
      </c>
      <c r="AT59" s="49">
        <v>5256</v>
      </c>
      <c r="AU59" s="54">
        <v>8256</v>
      </c>
      <c r="AV59" s="51">
        <v>0</v>
      </c>
      <c r="AW59" s="51">
        <v>0</v>
      </c>
      <c r="AX59" s="55">
        <v>8256</v>
      </c>
      <c r="AY59" s="49">
        <v>0</v>
      </c>
      <c r="AZ59" s="49">
        <v>0</v>
      </c>
      <c r="BA59" s="49">
        <v>0</v>
      </c>
      <c r="BB59" s="49">
        <v>0</v>
      </c>
      <c r="BC59" s="54">
        <v>0</v>
      </c>
      <c r="BD59" s="51">
        <v>0</v>
      </c>
      <c r="BE59" s="51">
        <v>0</v>
      </c>
      <c r="BF59" s="55">
        <v>0</v>
      </c>
      <c r="BG59" s="49">
        <v>39175000</v>
      </c>
      <c r="BH59" s="49">
        <v>0</v>
      </c>
      <c r="BI59" s="49">
        <v>0</v>
      </c>
      <c r="BJ59" s="49">
        <v>22247000</v>
      </c>
      <c r="BK59" s="54">
        <v>61422000</v>
      </c>
      <c r="BL59" s="51">
        <v>1694800</v>
      </c>
      <c r="BM59" s="51">
        <v>12566259</v>
      </c>
      <c r="BN59" s="55">
        <v>75683059</v>
      </c>
      <c r="BO59" s="49">
        <v>10000</v>
      </c>
      <c r="BP59" s="49">
        <v>0</v>
      </c>
      <c r="BQ59" s="49">
        <v>0</v>
      </c>
      <c r="BR59" s="49">
        <v>0</v>
      </c>
      <c r="BS59" s="54">
        <v>10000</v>
      </c>
      <c r="BT59" s="51">
        <v>0</v>
      </c>
      <c r="BU59" s="51">
        <v>0</v>
      </c>
      <c r="BV59" s="55">
        <v>10000</v>
      </c>
      <c r="BW59" s="49">
        <v>115000</v>
      </c>
      <c r="BX59" s="49">
        <v>0</v>
      </c>
      <c r="BY59" s="49">
        <v>0</v>
      </c>
      <c r="BZ59" s="49">
        <v>53000</v>
      </c>
      <c r="CA59" s="54">
        <v>168000</v>
      </c>
      <c r="CB59" s="51">
        <v>5200</v>
      </c>
      <c r="CC59" s="51">
        <v>33741</v>
      </c>
      <c r="CD59" s="55">
        <v>206941</v>
      </c>
      <c r="CE59" s="49">
        <v>0</v>
      </c>
      <c r="CF59" s="49">
        <v>0</v>
      </c>
      <c r="CG59" s="49">
        <v>0</v>
      </c>
      <c r="CH59" s="49">
        <v>0</v>
      </c>
      <c r="CI59" s="54">
        <v>0</v>
      </c>
      <c r="CJ59" s="51">
        <v>0</v>
      </c>
      <c r="CK59" s="51">
        <v>0</v>
      </c>
      <c r="CL59" s="55">
        <v>0</v>
      </c>
      <c r="CM59" s="49">
        <v>134192</v>
      </c>
      <c r="CN59" s="49">
        <v>0</v>
      </c>
      <c r="CO59" s="49">
        <v>0</v>
      </c>
      <c r="CP59" s="49">
        <v>0</v>
      </c>
      <c r="CQ59" s="54">
        <v>134192</v>
      </c>
      <c r="CR59" s="51">
        <v>0</v>
      </c>
      <c r="CS59" s="51">
        <v>0</v>
      </c>
      <c r="CT59" s="55">
        <v>134192</v>
      </c>
      <c r="CU59" s="49">
        <v>0</v>
      </c>
      <c r="CV59" s="49">
        <v>0</v>
      </c>
      <c r="CW59" s="49">
        <v>0</v>
      </c>
      <c r="CX59" s="49">
        <v>0</v>
      </c>
      <c r="CY59" s="54">
        <v>0</v>
      </c>
      <c r="CZ59" s="51">
        <v>0</v>
      </c>
      <c r="DA59" s="51">
        <v>0</v>
      </c>
      <c r="DB59" s="55">
        <v>0</v>
      </c>
      <c r="DC59" s="49">
        <v>0</v>
      </c>
      <c r="DD59" s="49">
        <v>0</v>
      </c>
      <c r="DE59" s="49">
        <v>0</v>
      </c>
      <c r="DF59" s="49">
        <v>0</v>
      </c>
      <c r="DG59" s="54">
        <v>0</v>
      </c>
      <c r="DH59" s="51">
        <v>0</v>
      </c>
      <c r="DI59" s="51">
        <v>0</v>
      </c>
      <c r="DJ59" s="55">
        <v>0</v>
      </c>
      <c r="DK59" s="49">
        <v>99640</v>
      </c>
      <c r="DL59" s="49">
        <v>0</v>
      </c>
      <c r="DM59" s="49">
        <v>0</v>
      </c>
      <c r="DN59" s="49">
        <v>180007</v>
      </c>
      <c r="DO59" s="54">
        <v>279647</v>
      </c>
      <c r="DP59" s="51">
        <v>0</v>
      </c>
      <c r="DQ59" s="51">
        <v>0</v>
      </c>
      <c r="DR59" s="55">
        <v>279647</v>
      </c>
      <c r="DS59" s="49">
        <v>268450</v>
      </c>
      <c r="DT59" s="49">
        <v>0</v>
      </c>
      <c r="DU59" s="49">
        <v>0</v>
      </c>
      <c r="DV59" s="49">
        <v>144950</v>
      </c>
      <c r="DW59" s="54">
        <v>413400</v>
      </c>
      <c r="DX59" s="51">
        <v>11050</v>
      </c>
      <c r="DY59" s="51">
        <v>81908</v>
      </c>
      <c r="DZ59" s="55">
        <v>506358</v>
      </c>
      <c r="EA59" s="49">
        <v>0</v>
      </c>
      <c r="EB59" s="49">
        <v>0</v>
      </c>
      <c r="EC59" s="49">
        <v>0</v>
      </c>
      <c r="ED59" s="49">
        <v>0</v>
      </c>
      <c r="EE59" s="54">
        <v>0</v>
      </c>
      <c r="EF59" s="51">
        <v>0</v>
      </c>
      <c r="EG59" s="51">
        <v>0</v>
      </c>
      <c r="EH59" s="55">
        <v>0</v>
      </c>
      <c r="EI59" s="13"/>
      <c r="EO59" s="214"/>
      <c r="EP59" s="215"/>
      <c r="EQ59" s="215"/>
    </row>
    <row r="60" spans="1:147" s="1" customFormat="1" x14ac:dyDescent="0.2">
      <c r="A60" s="14">
        <v>54</v>
      </c>
      <c r="B60" s="205" t="s">
        <v>148</v>
      </c>
      <c r="C60" s="49">
        <v>295602</v>
      </c>
      <c r="D60" s="49">
        <v>0</v>
      </c>
      <c r="E60" s="49">
        <v>0</v>
      </c>
      <c r="F60" s="49">
        <v>0</v>
      </c>
      <c r="G60" s="54">
        <v>295602</v>
      </c>
      <c r="H60" s="51">
        <v>0</v>
      </c>
      <c r="I60" s="51">
        <v>0</v>
      </c>
      <c r="J60" s="55">
        <v>295602</v>
      </c>
      <c r="K60" s="49">
        <v>1759487</v>
      </c>
      <c r="L60" s="49">
        <v>0</v>
      </c>
      <c r="M60" s="49">
        <v>0</v>
      </c>
      <c r="N60" s="49">
        <v>0</v>
      </c>
      <c r="O60" s="54">
        <v>1759487</v>
      </c>
      <c r="P60" s="51">
        <v>0</v>
      </c>
      <c r="Q60" s="51">
        <v>0</v>
      </c>
      <c r="R60" s="55">
        <v>1759487</v>
      </c>
      <c r="S60" s="49">
        <v>0</v>
      </c>
      <c r="T60" s="49">
        <v>0</v>
      </c>
      <c r="U60" s="49">
        <v>0</v>
      </c>
      <c r="V60" s="49">
        <v>0</v>
      </c>
      <c r="W60" s="54">
        <v>0</v>
      </c>
      <c r="X60" s="51">
        <v>0</v>
      </c>
      <c r="Y60" s="51">
        <v>0</v>
      </c>
      <c r="Z60" s="55">
        <v>0</v>
      </c>
      <c r="AA60" s="49">
        <v>72213</v>
      </c>
      <c r="AB60" s="49">
        <v>0</v>
      </c>
      <c r="AC60" s="49">
        <v>0</v>
      </c>
      <c r="AD60" s="49">
        <v>0</v>
      </c>
      <c r="AE60" s="54">
        <v>72213</v>
      </c>
      <c r="AF60" s="51">
        <v>0</v>
      </c>
      <c r="AG60" s="51">
        <v>0</v>
      </c>
      <c r="AH60" s="55">
        <v>72213</v>
      </c>
      <c r="AI60" s="49">
        <v>0</v>
      </c>
      <c r="AJ60" s="49">
        <v>0</v>
      </c>
      <c r="AK60" s="49">
        <v>0</v>
      </c>
      <c r="AL60" s="49">
        <v>0</v>
      </c>
      <c r="AM60" s="54">
        <v>0</v>
      </c>
      <c r="AN60" s="51">
        <v>0</v>
      </c>
      <c r="AO60" s="51">
        <v>0</v>
      </c>
      <c r="AP60" s="55">
        <v>0</v>
      </c>
      <c r="AQ60" s="49">
        <v>0</v>
      </c>
      <c r="AR60" s="49">
        <v>0</v>
      </c>
      <c r="AS60" s="49">
        <v>0</v>
      </c>
      <c r="AT60" s="49">
        <v>0</v>
      </c>
      <c r="AU60" s="54">
        <v>0</v>
      </c>
      <c r="AV60" s="51">
        <v>0</v>
      </c>
      <c r="AW60" s="51">
        <v>0</v>
      </c>
      <c r="AX60" s="55">
        <v>0</v>
      </c>
      <c r="AY60" s="49">
        <v>0</v>
      </c>
      <c r="AZ60" s="49">
        <v>0</v>
      </c>
      <c r="BA60" s="49">
        <v>0</v>
      </c>
      <c r="BB60" s="49">
        <v>0</v>
      </c>
      <c r="BC60" s="54">
        <v>0</v>
      </c>
      <c r="BD60" s="51">
        <v>0</v>
      </c>
      <c r="BE60" s="51">
        <v>0</v>
      </c>
      <c r="BF60" s="55">
        <v>0</v>
      </c>
      <c r="BG60" s="49">
        <v>885228</v>
      </c>
      <c r="BH60" s="49">
        <v>0</v>
      </c>
      <c r="BI60" s="49">
        <v>0</v>
      </c>
      <c r="BJ60" s="49">
        <v>0</v>
      </c>
      <c r="BK60" s="54">
        <v>885228</v>
      </c>
      <c r="BL60" s="51">
        <v>0</v>
      </c>
      <c r="BM60" s="51">
        <v>0</v>
      </c>
      <c r="BN60" s="55">
        <v>885228</v>
      </c>
      <c r="BO60" s="49">
        <v>0</v>
      </c>
      <c r="BP60" s="49">
        <v>0</v>
      </c>
      <c r="BQ60" s="49">
        <v>0</v>
      </c>
      <c r="BR60" s="49">
        <v>0</v>
      </c>
      <c r="BS60" s="54">
        <v>0</v>
      </c>
      <c r="BT60" s="51">
        <v>0</v>
      </c>
      <c r="BU60" s="51">
        <v>0</v>
      </c>
      <c r="BV60" s="55">
        <v>0</v>
      </c>
      <c r="BW60" s="49">
        <v>0</v>
      </c>
      <c r="BX60" s="49">
        <v>0</v>
      </c>
      <c r="BY60" s="49">
        <v>0</v>
      </c>
      <c r="BZ60" s="49">
        <v>0</v>
      </c>
      <c r="CA60" s="54">
        <v>0</v>
      </c>
      <c r="CB60" s="51">
        <v>0</v>
      </c>
      <c r="CC60" s="51">
        <v>0</v>
      </c>
      <c r="CD60" s="55">
        <v>0</v>
      </c>
      <c r="CE60" s="49">
        <v>0</v>
      </c>
      <c r="CF60" s="49">
        <v>0</v>
      </c>
      <c r="CG60" s="49">
        <v>0</v>
      </c>
      <c r="CH60" s="49">
        <v>0</v>
      </c>
      <c r="CI60" s="54">
        <v>0</v>
      </c>
      <c r="CJ60" s="51">
        <v>0</v>
      </c>
      <c r="CK60" s="51">
        <v>0</v>
      </c>
      <c r="CL60" s="55">
        <v>0</v>
      </c>
      <c r="CM60" s="49">
        <v>26845</v>
      </c>
      <c r="CN60" s="49">
        <v>0</v>
      </c>
      <c r="CO60" s="49">
        <v>0</v>
      </c>
      <c r="CP60" s="49">
        <v>0</v>
      </c>
      <c r="CQ60" s="54">
        <v>26845</v>
      </c>
      <c r="CR60" s="51">
        <v>0</v>
      </c>
      <c r="CS60" s="51">
        <v>0</v>
      </c>
      <c r="CT60" s="55">
        <v>26845</v>
      </c>
      <c r="CU60" s="49">
        <v>0</v>
      </c>
      <c r="CV60" s="49">
        <v>0</v>
      </c>
      <c r="CW60" s="49">
        <v>0</v>
      </c>
      <c r="CX60" s="49">
        <v>0</v>
      </c>
      <c r="CY60" s="54">
        <v>0</v>
      </c>
      <c r="CZ60" s="51">
        <v>0</v>
      </c>
      <c r="DA60" s="51">
        <v>0</v>
      </c>
      <c r="DB60" s="55">
        <v>0</v>
      </c>
      <c r="DC60" s="49">
        <v>0</v>
      </c>
      <c r="DD60" s="49">
        <v>0</v>
      </c>
      <c r="DE60" s="49">
        <v>0</v>
      </c>
      <c r="DF60" s="49">
        <v>0</v>
      </c>
      <c r="DG60" s="54">
        <v>0</v>
      </c>
      <c r="DH60" s="51">
        <v>0</v>
      </c>
      <c r="DI60" s="51">
        <v>0</v>
      </c>
      <c r="DJ60" s="55">
        <v>0</v>
      </c>
      <c r="DK60" s="49">
        <v>71222</v>
      </c>
      <c r="DL60" s="49">
        <v>0</v>
      </c>
      <c r="DM60" s="49">
        <v>0</v>
      </c>
      <c r="DN60" s="49">
        <v>0</v>
      </c>
      <c r="DO60" s="54">
        <v>71222</v>
      </c>
      <c r="DP60" s="51">
        <v>0</v>
      </c>
      <c r="DQ60" s="51">
        <v>0</v>
      </c>
      <c r="DR60" s="55">
        <v>71222</v>
      </c>
      <c r="DS60" s="49">
        <v>21794</v>
      </c>
      <c r="DT60" s="49">
        <v>0</v>
      </c>
      <c r="DU60" s="49">
        <v>0</v>
      </c>
      <c r="DV60" s="49">
        <v>0</v>
      </c>
      <c r="DW60" s="54">
        <v>21794</v>
      </c>
      <c r="DX60" s="51">
        <v>0</v>
      </c>
      <c r="DY60" s="51">
        <v>0</v>
      </c>
      <c r="DZ60" s="55">
        <v>21794</v>
      </c>
      <c r="EA60" s="49">
        <v>16531</v>
      </c>
      <c r="EB60" s="49">
        <v>0</v>
      </c>
      <c r="EC60" s="49">
        <v>0</v>
      </c>
      <c r="ED60" s="49">
        <v>0</v>
      </c>
      <c r="EE60" s="54">
        <v>16531</v>
      </c>
      <c r="EF60" s="51">
        <v>0</v>
      </c>
      <c r="EG60" s="51">
        <v>0</v>
      </c>
      <c r="EH60" s="55">
        <v>16531</v>
      </c>
      <c r="EI60" s="13"/>
      <c r="EO60" s="228"/>
      <c r="EP60" s="215"/>
      <c r="EQ60" s="215"/>
    </row>
    <row r="61" spans="1:147" s="1" customFormat="1" x14ac:dyDescent="0.2">
      <c r="A61" s="15">
        <v>55</v>
      </c>
      <c r="B61" s="206" t="s">
        <v>149</v>
      </c>
      <c r="C61" s="49">
        <v>3920160</v>
      </c>
      <c r="D61" s="49">
        <v>0</v>
      </c>
      <c r="E61" s="49">
        <v>0</v>
      </c>
      <c r="F61" s="49">
        <v>0</v>
      </c>
      <c r="G61" s="56">
        <v>3920160</v>
      </c>
      <c r="H61" s="51">
        <v>0</v>
      </c>
      <c r="I61" s="51">
        <v>0</v>
      </c>
      <c r="J61" s="57">
        <v>3920160</v>
      </c>
      <c r="K61" s="49">
        <v>5494318</v>
      </c>
      <c r="L61" s="49">
        <v>0</v>
      </c>
      <c r="M61" s="49">
        <v>0</v>
      </c>
      <c r="N61" s="49">
        <v>0</v>
      </c>
      <c r="O61" s="56">
        <v>5494318</v>
      </c>
      <c r="P61" s="51">
        <v>0</v>
      </c>
      <c r="Q61" s="51">
        <v>0</v>
      </c>
      <c r="R61" s="57">
        <v>5494318</v>
      </c>
      <c r="S61" s="49">
        <v>0</v>
      </c>
      <c r="T61" s="49">
        <v>0</v>
      </c>
      <c r="U61" s="49">
        <v>0</v>
      </c>
      <c r="V61" s="49">
        <v>0</v>
      </c>
      <c r="W61" s="56">
        <v>0</v>
      </c>
      <c r="X61" s="51">
        <v>0</v>
      </c>
      <c r="Y61" s="51">
        <v>0</v>
      </c>
      <c r="Z61" s="57">
        <v>0</v>
      </c>
      <c r="AA61" s="49">
        <v>980000</v>
      </c>
      <c r="AB61" s="49">
        <v>0</v>
      </c>
      <c r="AC61" s="49">
        <v>0</v>
      </c>
      <c r="AD61" s="49">
        <v>0</v>
      </c>
      <c r="AE61" s="56">
        <v>980000</v>
      </c>
      <c r="AF61" s="51">
        <v>0</v>
      </c>
      <c r="AG61" s="51">
        <v>0</v>
      </c>
      <c r="AH61" s="57">
        <v>980000</v>
      </c>
      <c r="AI61" s="49">
        <v>0</v>
      </c>
      <c r="AJ61" s="49">
        <v>0</v>
      </c>
      <c r="AK61" s="49">
        <v>0</v>
      </c>
      <c r="AL61" s="49">
        <v>0</v>
      </c>
      <c r="AM61" s="56">
        <v>0</v>
      </c>
      <c r="AN61" s="51">
        <v>0</v>
      </c>
      <c r="AO61" s="51">
        <v>0</v>
      </c>
      <c r="AP61" s="57">
        <v>0</v>
      </c>
      <c r="AQ61" s="49">
        <v>16800</v>
      </c>
      <c r="AR61" s="49">
        <v>0</v>
      </c>
      <c r="AS61" s="49">
        <v>0</v>
      </c>
      <c r="AT61" s="49">
        <v>0</v>
      </c>
      <c r="AU61" s="56">
        <v>16800</v>
      </c>
      <c r="AV61" s="51">
        <v>0</v>
      </c>
      <c r="AW61" s="51">
        <v>0</v>
      </c>
      <c r="AX61" s="57">
        <v>16800</v>
      </c>
      <c r="AY61" s="49">
        <v>0</v>
      </c>
      <c r="AZ61" s="49">
        <v>0</v>
      </c>
      <c r="BA61" s="49">
        <v>0</v>
      </c>
      <c r="BB61" s="49">
        <v>0</v>
      </c>
      <c r="BC61" s="56">
        <v>0</v>
      </c>
      <c r="BD61" s="51">
        <v>0</v>
      </c>
      <c r="BE61" s="51">
        <v>0</v>
      </c>
      <c r="BF61" s="57">
        <v>0</v>
      </c>
      <c r="BG61" s="49">
        <v>64200959</v>
      </c>
      <c r="BH61" s="49">
        <v>0</v>
      </c>
      <c r="BI61" s="49">
        <v>0</v>
      </c>
      <c r="BJ61" s="49">
        <v>0</v>
      </c>
      <c r="BK61" s="56">
        <v>64200959</v>
      </c>
      <c r="BL61" s="51">
        <v>0</v>
      </c>
      <c r="BM61" s="51">
        <v>0</v>
      </c>
      <c r="BN61" s="57">
        <v>64200959</v>
      </c>
      <c r="BO61" s="49">
        <v>0</v>
      </c>
      <c r="BP61" s="49">
        <v>0</v>
      </c>
      <c r="BQ61" s="49">
        <v>0</v>
      </c>
      <c r="BR61" s="49">
        <v>0</v>
      </c>
      <c r="BS61" s="56">
        <v>0</v>
      </c>
      <c r="BT61" s="51">
        <v>0</v>
      </c>
      <c r="BU61" s="51">
        <v>0</v>
      </c>
      <c r="BV61" s="57">
        <v>0</v>
      </c>
      <c r="BW61" s="49">
        <v>0</v>
      </c>
      <c r="BX61" s="49">
        <v>0</v>
      </c>
      <c r="BY61" s="49">
        <v>0</v>
      </c>
      <c r="BZ61" s="49">
        <v>0</v>
      </c>
      <c r="CA61" s="56">
        <v>0</v>
      </c>
      <c r="CB61" s="51">
        <v>0</v>
      </c>
      <c r="CC61" s="51">
        <v>0</v>
      </c>
      <c r="CD61" s="57">
        <v>0</v>
      </c>
      <c r="CE61" s="49">
        <v>0</v>
      </c>
      <c r="CF61" s="49">
        <v>0</v>
      </c>
      <c r="CG61" s="49">
        <v>0</v>
      </c>
      <c r="CH61" s="49">
        <v>0</v>
      </c>
      <c r="CI61" s="56">
        <v>0</v>
      </c>
      <c r="CJ61" s="51">
        <v>0</v>
      </c>
      <c r="CK61" s="51">
        <v>0</v>
      </c>
      <c r="CL61" s="57">
        <v>0</v>
      </c>
      <c r="CM61" s="49">
        <v>115000</v>
      </c>
      <c r="CN61" s="49">
        <v>0</v>
      </c>
      <c r="CO61" s="49">
        <v>0</v>
      </c>
      <c r="CP61" s="49">
        <v>0</v>
      </c>
      <c r="CQ61" s="56">
        <v>115000</v>
      </c>
      <c r="CR61" s="51">
        <v>0</v>
      </c>
      <c r="CS61" s="51">
        <v>0</v>
      </c>
      <c r="CT61" s="57">
        <v>115000</v>
      </c>
      <c r="CU61" s="49">
        <v>0</v>
      </c>
      <c r="CV61" s="49">
        <v>0</v>
      </c>
      <c r="CW61" s="49">
        <v>0</v>
      </c>
      <c r="CX61" s="49">
        <v>0</v>
      </c>
      <c r="CY61" s="56">
        <v>0</v>
      </c>
      <c r="CZ61" s="51">
        <v>0</v>
      </c>
      <c r="DA61" s="51">
        <v>0</v>
      </c>
      <c r="DB61" s="57">
        <v>0</v>
      </c>
      <c r="DC61" s="49">
        <v>0</v>
      </c>
      <c r="DD61" s="49">
        <v>0</v>
      </c>
      <c r="DE61" s="49">
        <v>0</v>
      </c>
      <c r="DF61" s="49">
        <v>0</v>
      </c>
      <c r="DG61" s="56">
        <v>0</v>
      </c>
      <c r="DH61" s="51">
        <v>0</v>
      </c>
      <c r="DI61" s="51">
        <v>0</v>
      </c>
      <c r="DJ61" s="57">
        <v>0</v>
      </c>
      <c r="DK61" s="49">
        <v>305000</v>
      </c>
      <c r="DL61" s="49">
        <v>0</v>
      </c>
      <c r="DM61" s="49">
        <v>0</v>
      </c>
      <c r="DN61" s="49">
        <v>0</v>
      </c>
      <c r="DO61" s="56">
        <v>305000</v>
      </c>
      <c r="DP61" s="51">
        <v>0</v>
      </c>
      <c r="DQ61" s="51">
        <v>0</v>
      </c>
      <c r="DR61" s="57">
        <v>305000</v>
      </c>
      <c r="DS61" s="49">
        <v>409462</v>
      </c>
      <c r="DT61" s="49">
        <v>0</v>
      </c>
      <c r="DU61" s="49">
        <v>0</v>
      </c>
      <c r="DV61" s="49">
        <v>0</v>
      </c>
      <c r="DW61" s="56">
        <v>409462</v>
      </c>
      <c r="DX61" s="51">
        <v>0</v>
      </c>
      <c r="DY61" s="51">
        <v>0</v>
      </c>
      <c r="DZ61" s="57">
        <v>409462</v>
      </c>
      <c r="EA61" s="49">
        <v>625</v>
      </c>
      <c r="EB61" s="49">
        <v>0</v>
      </c>
      <c r="EC61" s="49">
        <v>0</v>
      </c>
      <c r="ED61" s="49">
        <v>0</v>
      </c>
      <c r="EE61" s="56">
        <v>625</v>
      </c>
      <c r="EF61" s="51">
        <v>0</v>
      </c>
      <c r="EG61" s="51">
        <v>0</v>
      </c>
      <c r="EH61" s="57">
        <v>625</v>
      </c>
      <c r="EI61" s="13"/>
      <c r="EO61" s="215"/>
      <c r="EP61" s="228"/>
      <c r="EQ61" s="214"/>
    </row>
    <row r="62" spans="1:147" s="1" customFormat="1" x14ac:dyDescent="0.2">
      <c r="A62" s="12">
        <v>56</v>
      </c>
      <c r="B62" s="204" t="s">
        <v>150</v>
      </c>
      <c r="C62" s="49">
        <v>509622</v>
      </c>
      <c r="D62" s="49">
        <v>0</v>
      </c>
      <c r="E62" s="49">
        <v>0</v>
      </c>
      <c r="F62" s="49">
        <v>0</v>
      </c>
      <c r="G62" s="50">
        <v>509622</v>
      </c>
      <c r="H62" s="51">
        <v>0</v>
      </c>
      <c r="I62" s="51">
        <v>0</v>
      </c>
      <c r="J62" s="52">
        <v>509622</v>
      </c>
      <c r="K62" s="49">
        <v>1968104</v>
      </c>
      <c r="L62" s="49">
        <v>0</v>
      </c>
      <c r="M62" s="49">
        <v>0</v>
      </c>
      <c r="N62" s="49">
        <v>0</v>
      </c>
      <c r="O62" s="50">
        <v>1968104</v>
      </c>
      <c r="P62" s="51">
        <v>0</v>
      </c>
      <c r="Q62" s="51">
        <v>0</v>
      </c>
      <c r="R62" s="52">
        <v>1968104</v>
      </c>
      <c r="S62" s="49">
        <v>0</v>
      </c>
      <c r="T62" s="49">
        <v>0</v>
      </c>
      <c r="U62" s="49">
        <v>0</v>
      </c>
      <c r="V62" s="49">
        <v>0</v>
      </c>
      <c r="W62" s="50">
        <v>0</v>
      </c>
      <c r="X62" s="51">
        <v>2337022</v>
      </c>
      <c r="Y62" s="51">
        <v>0</v>
      </c>
      <c r="Z62" s="52">
        <v>2337022</v>
      </c>
      <c r="AA62" s="49">
        <v>120305</v>
      </c>
      <c r="AB62" s="49">
        <v>0</v>
      </c>
      <c r="AC62" s="49">
        <v>0</v>
      </c>
      <c r="AD62" s="49">
        <v>0</v>
      </c>
      <c r="AE62" s="50">
        <v>120305</v>
      </c>
      <c r="AF62" s="51">
        <v>0</v>
      </c>
      <c r="AG62" s="51">
        <v>0</v>
      </c>
      <c r="AH62" s="52">
        <v>120305</v>
      </c>
      <c r="AI62" s="49">
        <v>0</v>
      </c>
      <c r="AJ62" s="49">
        <v>0</v>
      </c>
      <c r="AK62" s="49">
        <v>0</v>
      </c>
      <c r="AL62" s="49">
        <v>0</v>
      </c>
      <c r="AM62" s="50">
        <v>0</v>
      </c>
      <c r="AN62" s="51">
        <v>0</v>
      </c>
      <c r="AO62" s="51">
        <v>0</v>
      </c>
      <c r="AP62" s="52">
        <v>0</v>
      </c>
      <c r="AQ62" s="49">
        <v>0</v>
      </c>
      <c r="AR62" s="49">
        <v>0</v>
      </c>
      <c r="AS62" s="49">
        <v>0</v>
      </c>
      <c r="AT62" s="49">
        <v>0</v>
      </c>
      <c r="AU62" s="50">
        <v>0</v>
      </c>
      <c r="AV62" s="51">
        <v>0</v>
      </c>
      <c r="AW62" s="51">
        <v>0</v>
      </c>
      <c r="AX62" s="52">
        <v>0</v>
      </c>
      <c r="AY62" s="49">
        <v>0</v>
      </c>
      <c r="AZ62" s="49">
        <v>0</v>
      </c>
      <c r="BA62" s="49">
        <v>0</v>
      </c>
      <c r="BB62" s="49">
        <v>0</v>
      </c>
      <c r="BC62" s="50">
        <v>0</v>
      </c>
      <c r="BD62" s="51">
        <v>0</v>
      </c>
      <c r="BE62" s="51">
        <v>0</v>
      </c>
      <c r="BF62" s="52">
        <v>0</v>
      </c>
      <c r="BG62" s="49">
        <v>8384469</v>
      </c>
      <c r="BH62" s="49">
        <v>0</v>
      </c>
      <c r="BI62" s="49">
        <v>0</v>
      </c>
      <c r="BJ62" s="49">
        <v>224500</v>
      </c>
      <c r="BK62" s="50">
        <v>8608969</v>
      </c>
      <c r="BL62" s="51">
        <v>282070</v>
      </c>
      <c r="BM62" s="51">
        <v>0</v>
      </c>
      <c r="BN62" s="52">
        <v>8891039</v>
      </c>
      <c r="BO62" s="49">
        <v>0</v>
      </c>
      <c r="BP62" s="49">
        <v>0</v>
      </c>
      <c r="BQ62" s="49">
        <v>0</v>
      </c>
      <c r="BR62" s="49">
        <v>0</v>
      </c>
      <c r="BS62" s="50">
        <v>0</v>
      </c>
      <c r="BT62" s="51">
        <v>0</v>
      </c>
      <c r="BU62" s="51">
        <v>0</v>
      </c>
      <c r="BV62" s="52">
        <v>0</v>
      </c>
      <c r="BW62" s="49">
        <v>15000</v>
      </c>
      <c r="BX62" s="49">
        <v>0</v>
      </c>
      <c r="BY62" s="49">
        <v>0</v>
      </c>
      <c r="BZ62" s="49">
        <v>500</v>
      </c>
      <c r="CA62" s="50">
        <v>15500</v>
      </c>
      <c r="CB62" s="51">
        <v>600</v>
      </c>
      <c r="CC62" s="51">
        <v>0</v>
      </c>
      <c r="CD62" s="52">
        <v>16100</v>
      </c>
      <c r="CE62" s="49">
        <v>0</v>
      </c>
      <c r="CF62" s="49">
        <v>0</v>
      </c>
      <c r="CG62" s="49">
        <v>0</v>
      </c>
      <c r="CH62" s="49">
        <v>0</v>
      </c>
      <c r="CI62" s="50">
        <v>0</v>
      </c>
      <c r="CJ62" s="51">
        <v>0</v>
      </c>
      <c r="CK62" s="51">
        <v>0</v>
      </c>
      <c r="CL62" s="52">
        <v>0</v>
      </c>
      <c r="CM62" s="49">
        <v>25425</v>
      </c>
      <c r="CN62" s="49">
        <v>0</v>
      </c>
      <c r="CO62" s="49">
        <v>0</v>
      </c>
      <c r="CP62" s="49">
        <v>0</v>
      </c>
      <c r="CQ62" s="50">
        <v>25425</v>
      </c>
      <c r="CR62" s="51">
        <v>0</v>
      </c>
      <c r="CS62" s="51">
        <v>0</v>
      </c>
      <c r="CT62" s="52">
        <v>25425</v>
      </c>
      <c r="CU62" s="49">
        <v>0</v>
      </c>
      <c r="CV62" s="49">
        <v>0</v>
      </c>
      <c r="CW62" s="49">
        <v>0</v>
      </c>
      <c r="CX62" s="49">
        <v>0</v>
      </c>
      <c r="CY62" s="50">
        <v>0</v>
      </c>
      <c r="CZ62" s="51">
        <v>0</v>
      </c>
      <c r="DA62" s="51">
        <v>0</v>
      </c>
      <c r="DB62" s="52">
        <v>0</v>
      </c>
      <c r="DC62" s="49">
        <v>97150</v>
      </c>
      <c r="DD62" s="49">
        <v>0</v>
      </c>
      <c r="DE62" s="49">
        <v>0</v>
      </c>
      <c r="DF62" s="49">
        <v>2300</v>
      </c>
      <c r="DG62" s="50">
        <v>99450</v>
      </c>
      <c r="DH62" s="51">
        <v>3000</v>
      </c>
      <c r="DI62" s="51">
        <v>0</v>
      </c>
      <c r="DJ62" s="52">
        <v>102450</v>
      </c>
      <c r="DK62" s="49">
        <v>81302</v>
      </c>
      <c r="DL62" s="49">
        <v>0</v>
      </c>
      <c r="DM62" s="49">
        <v>0</v>
      </c>
      <c r="DN62" s="49">
        <v>0</v>
      </c>
      <c r="DO62" s="50">
        <v>81302</v>
      </c>
      <c r="DP62" s="51">
        <v>83274</v>
      </c>
      <c r="DQ62" s="51">
        <v>0</v>
      </c>
      <c r="DR62" s="52">
        <v>164576</v>
      </c>
      <c r="DS62" s="49">
        <v>0</v>
      </c>
      <c r="DT62" s="49">
        <v>0</v>
      </c>
      <c r="DU62" s="49">
        <v>0</v>
      </c>
      <c r="DV62" s="49">
        <v>0</v>
      </c>
      <c r="DW62" s="50">
        <v>0</v>
      </c>
      <c r="DX62" s="51">
        <v>0</v>
      </c>
      <c r="DY62" s="51">
        <v>0</v>
      </c>
      <c r="DZ62" s="52">
        <v>0</v>
      </c>
      <c r="EA62" s="49">
        <v>3517</v>
      </c>
      <c r="EB62" s="49">
        <v>0</v>
      </c>
      <c r="EC62" s="49">
        <v>0</v>
      </c>
      <c r="ED62" s="49">
        <v>0</v>
      </c>
      <c r="EE62" s="50">
        <v>3517</v>
      </c>
      <c r="EF62" s="51">
        <v>0</v>
      </c>
      <c r="EG62" s="51">
        <v>0</v>
      </c>
      <c r="EH62" s="52">
        <v>3517</v>
      </c>
      <c r="EI62" s="13"/>
      <c r="EO62" s="215"/>
      <c r="EP62" s="228"/>
      <c r="EQ62" s="214"/>
    </row>
    <row r="63" spans="1:147" s="1" customFormat="1" x14ac:dyDescent="0.2">
      <c r="A63" s="14">
        <v>57</v>
      </c>
      <c r="B63" s="205" t="s">
        <v>151</v>
      </c>
      <c r="C63" s="49">
        <v>1525000</v>
      </c>
      <c r="D63" s="49">
        <v>0</v>
      </c>
      <c r="E63" s="49">
        <v>0</v>
      </c>
      <c r="F63" s="49">
        <v>0</v>
      </c>
      <c r="G63" s="54">
        <v>1525000</v>
      </c>
      <c r="H63" s="51">
        <v>0</v>
      </c>
      <c r="I63" s="51">
        <v>0</v>
      </c>
      <c r="J63" s="55">
        <v>1525000</v>
      </c>
      <c r="K63" s="49">
        <v>0</v>
      </c>
      <c r="L63" s="49">
        <v>0</v>
      </c>
      <c r="M63" s="49">
        <v>0</v>
      </c>
      <c r="N63" s="49">
        <v>11300000</v>
      </c>
      <c r="O63" s="54">
        <v>11300000</v>
      </c>
      <c r="P63" s="51">
        <v>0</v>
      </c>
      <c r="Q63" s="51">
        <v>0</v>
      </c>
      <c r="R63" s="55">
        <v>11300000</v>
      </c>
      <c r="S63" s="49">
        <v>0</v>
      </c>
      <c r="T63" s="49">
        <v>0</v>
      </c>
      <c r="U63" s="49">
        <v>0</v>
      </c>
      <c r="V63" s="49">
        <v>0</v>
      </c>
      <c r="W63" s="54">
        <v>0</v>
      </c>
      <c r="X63" s="51">
        <v>0</v>
      </c>
      <c r="Y63" s="51">
        <v>0</v>
      </c>
      <c r="Z63" s="55">
        <v>0</v>
      </c>
      <c r="AA63" s="49">
        <v>315000</v>
      </c>
      <c r="AB63" s="49">
        <v>0</v>
      </c>
      <c r="AC63" s="49">
        <v>0</v>
      </c>
      <c r="AD63" s="49">
        <v>0</v>
      </c>
      <c r="AE63" s="54">
        <v>315000</v>
      </c>
      <c r="AF63" s="51">
        <v>0</v>
      </c>
      <c r="AG63" s="51">
        <v>0</v>
      </c>
      <c r="AH63" s="55">
        <v>315000</v>
      </c>
      <c r="AI63" s="49">
        <v>0</v>
      </c>
      <c r="AJ63" s="49">
        <v>0</v>
      </c>
      <c r="AK63" s="49">
        <v>0</v>
      </c>
      <c r="AL63" s="49">
        <v>0</v>
      </c>
      <c r="AM63" s="54">
        <v>0</v>
      </c>
      <c r="AN63" s="51">
        <v>0</v>
      </c>
      <c r="AO63" s="51">
        <v>0</v>
      </c>
      <c r="AP63" s="55">
        <v>0</v>
      </c>
      <c r="AQ63" s="49">
        <v>0</v>
      </c>
      <c r="AR63" s="49">
        <v>0</v>
      </c>
      <c r="AS63" s="49">
        <v>0</v>
      </c>
      <c r="AT63" s="49">
        <v>0</v>
      </c>
      <c r="AU63" s="54">
        <v>0</v>
      </c>
      <c r="AV63" s="51">
        <v>0</v>
      </c>
      <c r="AW63" s="51">
        <v>0</v>
      </c>
      <c r="AX63" s="55">
        <v>0</v>
      </c>
      <c r="AY63" s="49">
        <v>0</v>
      </c>
      <c r="AZ63" s="49">
        <v>0</v>
      </c>
      <c r="BA63" s="49">
        <v>0</v>
      </c>
      <c r="BB63" s="49">
        <v>0</v>
      </c>
      <c r="BC63" s="54">
        <v>0</v>
      </c>
      <c r="BD63" s="51">
        <v>0</v>
      </c>
      <c r="BE63" s="51">
        <v>0</v>
      </c>
      <c r="BF63" s="55">
        <v>0</v>
      </c>
      <c r="BG63" s="49">
        <v>8750000</v>
      </c>
      <c r="BH63" s="49">
        <v>0</v>
      </c>
      <c r="BI63" s="49">
        <v>0</v>
      </c>
      <c r="BJ63" s="49">
        <v>4450000</v>
      </c>
      <c r="BK63" s="54">
        <v>13200000</v>
      </c>
      <c r="BL63" s="51">
        <v>0</v>
      </c>
      <c r="BM63" s="51">
        <v>0</v>
      </c>
      <c r="BN63" s="55">
        <v>13200000</v>
      </c>
      <c r="BO63" s="49">
        <v>0</v>
      </c>
      <c r="BP63" s="49">
        <v>0</v>
      </c>
      <c r="BQ63" s="49">
        <v>0</v>
      </c>
      <c r="BR63" s="49">
        <v>0</v>
      </c>
      <c r="BS63" s="54">
        <v>0</v>
      </c>
      <c r="BT63" s="51">
        <v>0</v>
      </c>
      <c r="BU63" s="51">
        <v>0</v>
      </c>
      <c r="BV63" s="55">
        <v>0</v>
      </c>
      <c r="BW63" s="49">
        <v>350000</v>
      </c>
      <c r="BX63" s="49">
        <v>0</v>
      </c>
      <c r="BY63" s="49">
        <v>0</v>
      </c>
      <c r="BZ63" s="49">
        <v>50000</v>
      </c>
      <c r="CA63" s="54">
        <v>400000</v>
      </c>
      <c r="CB63" s="51">
        <v>0</v>
      </c>
      <c r="CC63" s="51">
        <v>0</v>
      </c>
      <c r="CD63" s="55">
        <v>400000</v>
      </c>
      <c r="CE63" s="49">
        <v>0</v>
      </c>
      <c r="CF63" s="49">
        <v>0</v>
      </c>
      <c r="CG63" s="49">
        <v>0</v>
      </c>
      <c r="CH63" s="49">
        <v>0</v>
      </c>
      <c r="CI63" s="54">
        <v>0</v>
      </c>
      <c r="CJ63" s="51">
        <v>0</v>
      </c>
      <c r="CK63" s="51">
        <v>0</v>
      </c>
      <c r="CL63" s="55">
        <v>0</v>
      </c>
      <c r="CM63" s="49">
        <v>1000000</v>
      </c>
      <c r="CN63" s="49">
        <v>0</v>
      </c>
      <c r="CO63" s="49">
        <v>0</v>
      </c>
      <c r="CP63" s="49">
        <v>0</v>
      </c>
      <c r="CQ63" s="54">
        <v>1000000</v>
      </c>
      <c r="CR63" s="51">
        <v>0</v>
      </c>
      <c r="CS63" s="51">
        <v>0</v>
      </c>
      <c r="CT63" s="55">
        <v>1000000</v>
      </c>
      <c r="CU63" s="49">
        <v>0</v>
      </c>
      <c r="CV63" s="49">
        <v>0</v>
      </c>
      <c r="CW63" s="49">
        <v>0</v>
      </c>
      <c r="CX63" s="49">
        <v>0</v>
      </c>
      <c r="CY63" s="54">
        <v>0</v>
      </c>
      <c r="CZ63" s="51">
        <v>0</v>
      </c>
      <c r="DA63" s="51">
        <v>0</v>
      </c>
      <c r="DB63" s="55">
        <v>0</v>
      </c>
      <c r="DC63" s="49">
        <v>0</v>
      </c>
      <c r="DD63" s="49">
        <v>0</v>
      </c>
      <c r="DE63" s="49">
        <v>0</v>
      </c>
      <c r="DF63" s="49">
        <v>0</v>
      </c>
      <c r="DG63" s="54">
        <v>0</v>
      </c>
      <c r="DH63" s="51">
        <v>0</v>
      </c>
      <c r="DI63" s="51">
        <v>0</v>
      </c>
      <c r="DJ63" s="55">
        <v>0</v>
      </c>
      <c r="DK63" s="49">
        <v>50000</v>
      </c>
      <c r="DL63" s="49">
        <v>0</v>
      </c>
      <c r="DM63" s="49">
        <v>0</v>
      </c>
      <c r="DN63" s="49">
        <v>370000</v>
      </c>
      <c r="DO63" s="54">
        <v>420000</v>
      </c>
      <c r="DP63" s="51">
        <v>0</v>
      </c>
      <c r="DQ63" s="51">
        <v>0</v>
      </c>
      <c r="DR63" s="55">
        <v>420000</v>
      </c>
      <c r="DS63" s="49">
        <v>325000</v>
      </c>
      <c r="DT63" s="49">
        <v>0</v>
      </c>
      <c r="DU63" s="49">
        <v>0</v>
      </c>
      <c r="DV63" s="49">
        <v>0</v>
      </c>
      <c r="DW63" s="54">
        <v>325000</v>
      </c>
      <c r="DX63" s="51">
        <v>0</v>
      </c>
      <c r="DY63" s="51">
        <v>0</v>
      </c>
      <c r="DZ63" s="55">
        <v>325000</v>
      </c>
      <c r="EA63" s="49">
        <v>0</v>
      </c>
      <c r="EB63" s="49">
        <v>0</v>
      </c>
      <c r="EC63" s="49">
        <v>0</v>
      </c>
      <c r="ED63" s="49">
        <v>0</v>
      </c>
      <c r="EE63" s="54">
        <v>0</v>
      </c>
      <c r="EF63" s="51">
        <v>0</v>
      </c>
      <c r="EG63" s="51">
        <v>0</v>
      </c>
      <c r="EH63" s="55">
        <v>0</v>
      </c>
      <c r="EI63" s="13"/>
      <c r="EO63" s="215"/>
      <c r="EP63" s="228"/>
      <c r="EQ63" s="214"/>
    </row>
    <row r="64" spans="1:147" s="1" customFormat="1" x14ac:dyDescent="0.2">
      <c r="A64" s="14">
        <v>58</v>
      </c>
      <c r="B64" s="205" t="s">
        <v>152</v>
      </c>
      <c r="C64" s="49">
        <v>644789</v>
      </c>
      <c r="D64" s="49">
        <v>0</v>
      </c>
      <c r="E64" s="49">
        <v>0</v>
      </c>
      <c r="F64" s="49">
        <v>0</v>
      </c>
      <c r="G64" s="54">
        <v>644789</v>
      </c>
      <c r="H64" s="51">
        <v>0</v>
      </c>
      <c r="I64" s="51">
        <v>0</v>
      </c>
      <c r="J64" s="55">
        <v>644789</v>
      </c>
      <c r="K64" s="49">
        <v>1252558</v>
      </c>
      <c r="L64" s="49">
        <v>0</v>
      </c>
      <c r="M64" s="49">
        <v>0</v>
      </c>
      <c r="N64" s="49">
        <v>2683583</v>
      </c>
      <c r="O64" s="54">
        <v>3936141</v>
      </c>
      <c r="P64" s="51">
        <v>0</v>
      </c>
      <c r="Q64" s="51">
        <v>0</v>
      </c>
      <c r="R64" s="55">
        <v>3936141</v>
      </c>
      <c r="S64" s="49">
        <v>0</v>
      </c>
      <c r="T64" s="49">
        <v>0</v>
      </c>
      <c r="U64" s="49">
        <v>0</v>
      </c>
      <c r="V64" s="49">
        <v>0</v>
      </c>
      <c r="W64" s="54">
        <v>0</v>
      </c>
      <c r="X64" s="51">
        <v>4089399</v>
      </c>
      <c r="Y64" s="51">
        <v>0</v>
      </c>
      <c r="Z64" s="55">
        <v>4089399</v>
      </c>
      <c r="AA64" s="49">
        <v>192000</v>
      </c>
      <c r="AB64" s="49">
        <v>0</v>
      </c>
      <c r="AC64" s="49">
        <v>0</v>
      </c>
      <c r="AD64" s="49">
        <v>0</v>
      </c>
      <c r="AE64" s="54">
        <v>192000</v>
      </c>
      <c r="AF64" s="51">
        <v>0</v>
      </c>
      <c r="AG64" s="51">
        <v>0</v>
      </c>
      <c r="AH64" s="55">
        <v>192000</v>
      </c>
      <c r="AI64" s="49">
        <v>0</v>
      </c>
      <c r="AJ64" s="49">
        <v>0</v>
      </c>
      <c r="AK64" s="49">
        <v>0</v>
      </c>
      <c r="AL64" s="49">
        <v>0</v>
      </c>
      <c r="AM64" s="54">
        <v>0</v>
      </c>
      <c r="AN64" s="51">
        <v>0</v>
      </c>
      <c r="AO64" s="51">
        <v>0</v>
      </c>
      <c r="AP64" s="55">
        <v>0</v>
      </c>
      <c r="AQ64" s="49">
        <v>0</v>
      </c>
      <c r="AR64" s="49">
        <v>0</v>
      </c>
      <c r="AS64" s="49">
        <v>0</v>
      </c>
      <c r="AT64" s="49">
        <v>0</v>
      </c>
      <c r="AU64" s="54">
        <v>0</v>
      </c>
      <c r="AV64" s="51">
        <v>0</v>
      </c>
      <c r="AW64" s="51">
        <v>0</v>
      </c>
      <c r="AX64" s="55">
        <v>0</v>
      </c>
      <c r="AY64" s="49">
        <v>0</v>
      </c>
      <c r="AZ64" s="49">
        <v>0</v>
      </c>
      <c r="BA64" s="49">
        <v>0</v>
      </c>
      <c r="BB64" s="49">
        <v>0</v>
      </c>
      <c r="BC64" s="54">
        <v>0</v>
      </c>
      <c r="BD64" s="51">
        <v>0</v>
      </c>
      <c r="BE64" s="51">
        <v>0</v>
      </c>
      <c r="BF64" s="55">
        <v>0</v>
      </c>
      <c r="BG64" s="49">
        <v>16500000</v>
      </c>
      <c r="BH64" s="49">
        <v>0</v>
      </c>
      <c r="BI64" s="49">
        <v>0</v>
      </c>
      <c r="BJ64" s="49">
        <v>0</v>
      </c>
      <c r="BK64" s="54">
        <v>16500000</v>
      </c>
      <c r="BL64" s="51">
        <v>0</v>
      </c>
      <c r="BM64" s="51">
        <v>0</v>
      </c>
      <c r="BN64" s="55">
        <v>16500000</v>
      </c>
      <c r="BO64" s="49">
        <v>0</v>
      </c>
      <c r="BP64" s="49">
        <v>0</v>
      </c>
      <c r="BQ64" s="49">
        <v>0</v>
      </c>
      <c r="BR64" s="49">
        <v>0</v>
      </c>
      <c r="BS64" s="54">
        <v>0</v>
      </c>
      <c r="BT64" s="51">
        <v>0</v>
      </c>
      <c r="BU64" s="51">
        <v>0</v>
      </c>
      <c r="BV64" s="55">
        <v>0</v>
      </c>
      <c r="BW64" s="49">
        <v>0</v>
      </c>
      <c r="BX64" s="49">
        <v>0</v>
      </c>
      <c r="BY64" s="49">
        <v>0</v>
      </c>
      <c r="BZ64" s="49">
        <v>0</v>
      </c>
      <c r="CA64" s="54">
        <v>0</v>
      </c>
      <c r="CB64" s="51">
        <v>0</v>
      </c>
      <c r="CC64" s="51">
        <v>0</v>
      </c>
      <c r="CD64" s="55">
        <v>0</v>
      </c>
      <c r="CE64" s="49">
        <v>0</v>
      </c>
      <c r="CF64" s="49">
        <v>0</v>
      </c>
      <c r="CG64" s="49">
        <v>0</v>
      </c>
      <c r="CH64" s="49">
        <v>0</v>
      </c>
      <c r="CI64" s="54">
        <v>0</v>
      </c>
      <c r="CJ64" s="51">
        <v>0</v>
      </c>
      <c r="CK64" s="51">
        <v>0</v>
      </c>
      <c r="CL64" s="55">
        <v>0</v>
      </c>
      <c r="CM64" s="49">
        <v>0</v>
      </c>
      <c r="CN64" s="49">
        <v>0</v>
      </c>
      <c r="CO64" s="49">
        <v>0</v>
      </c>
      <c r="CP64" s="49">
        <v>0</v>
      </c>
      <c r="CQ64" s="54">
        <v>0</v>
      </c>
      <c r="CR64" s="51">
        <v>0</v>
      </c>
      <c r="CS64" s="51">
        <v>0</v>
      </c>
      <c r="CT64" s="55">
        <v>0</v>
      </c>
      <c r="CU64" s="49">
        <v>0</v>
      </c>
      <c r="CV64" s="49">
        <v>0</v>
      </c>
      <c r="CW64" s="49">
        <v>0</v>
      </c>
      <c r="CX64" s="49">
        <v>0</v>
      </c>
      <c r="CY64" s="54">
        <v>0</v>
      </c>
      <c r="CZ64" s="51">
        <v>0</v>
      </c>
      <c r="DA64" s="51">
        <v>0</v>
      </c>
      <c r="DB64" s="55">
        <v>0</v>
      </c>
      <c r="DC64" s="49">
        <v>0</v>
      </c>
      <c r="DD64" s="49">
        <v>0</v>
      </c>
      <c r="DE64" s="49">
        <v>0</v>
      </c>
      <c r="DF64" s="49">
        <v>0</v>
      </c>
      <c r="DG64" s="54">
        <v>0</v>
      </c>
      <c r="DH64" s="51">
        <v>0</v>
      </c>
      <c r="DI64" s="51">
        <v>0</v>
      </c>
      <c r="DJ64" s="55">
        <v>0</v>
      </c>
      <c r="DK64" s="49">
        <v>69548</v>
      </c>
      <c r="DL64" s="49">
        <v>0</v>
      </c>
      <c r="DM64" s="49">
        <v>0</v>
      </c>
      <c r="DN64" s="49">
        <v>89392</v>
      </c>
      <c r="DO64" s="54">
        <v>158940</v>
      </c>
      <c r="DP64" s="51">
        <v>137137</v>
      </c>
      <c r="DQ64" s="51">
        <v>0</v>
      </c>
      <c r="DR64" s="55">
        <v>296077</v>
      </c>
      <c r="DS64" s="49">
        <v>247500</v>
      </c>
      <c r="DT64" s="49">
        <v>0</v>
      </c>
      <c r="DU64" s="49">
        <v>0</v>
      </c>
      <c r="DV64" s="49">
        <v>6904</v>
      </c>
      <c r="DW64" s="54">
        <v>254404</v>
      </c>
      <c r="DX64" s="51">
        <v>0</v>
      </c>
      <c r="DY64" s="51">
        <v>0</v>
      </c>
      <c r="DZ64" s="55">
        <v>254404</v>
      </c>
      <c r="EA64" s="49">
        <v>0</v>
      </c>
      <c r="EB64" s="49">
        <v>0</v>
      </c>
      <c r="EC64" s="49">
        <v>0</v>
      </c>
      <c r="ED64" s="49">
        <v>0</v>
      </c>
      <c r="EE64" s="54">
        <v>0</v>
      </c>
      <c r="EF64" s="51">
        <v>0</v>
      </c>
      <c r="EG64" s="51">
        <v>0</v>
      </c>
      <c r="EH64" s="55">
        <v>0</v>
      </c>
      <c r="EI64" s="13"/>
      <c r="EO64" s="215"/>
      <c r="EP64" s="228"/>
      <c r="EQ64" s="214"/>
    </row>
    <row r="65" spans="1:147" s="1" customFormat="1" x14ac:dyDescent="0.2">
      <c r="A65" s="14">
        <v>59</v>
      </c>
      <c r="B65" s="205" t="s">
        <v>153</v>
      </c>
      <c r="C65" s="49">
        <v>434408</v>
      </c>
      <c r="D65" s="49">
        <v>0</v>
      </c>
      <c r="E65" s="49">
        <v>0</v>
      </c>
      <c r="F65" s="49">
        <v>0</v>
      </c>
      <c r="G65" s="54">
        <v>434408</v>
      </c>
      <c r="H65" s="51">
        <v>0</v>
      </c>
      <c r="I65" s="51">
        <v>0</v>
      </c>
      <c r="J65" s="55">
        <v>434408</v>
      </c>
      <c r="K65" s="49">
        <v>1674316</v>
      </c>
      <c r="L65" s="49">
        <v>0</v>
      </c>
      <c r="M65" s="49">
        <v>0</v>
      </c>
      <c r="N65" s="49">
        <v>41697</v>
      </c>
      <c r="O65" s="54">
        <v>1716013</v>
      </c>
      <c r="P65" s="51">
        <v>0</v>
      </c>
      <c r="Q65" s="51">
        <v>0</v>
      </c>
      <c r="R65" s="55">
        <v>1716013</v>
      </c>
      <c r="S65" s="49">
        <v>0</v>
      </c>
      <c r="T65" s="49">
        <v>0</v>
      </c>
      <c r="U65" s="49">
        <v>0</v>
      </c>
      <c r="V65" s="49">
        <v>0</v>
      </c>
      <c r="W65" s="54">
        <v>0</v>
      </c>
      <c r="X65" s="51">
        <v>1183647</v>
      </c>
      <c r="Y65" s="51">
        <v>0</v>
      </c>
      <c r="Z65" s="55">
        <v>1183647</v>
      </c>
      <c r="AA65" s="49">
        <v>165381</v>
      </c>
      <c r="AB65" s="49">
        <v>0</v>
      </c>
      <c r="AC65" s="49">
        <v>0</v>
      </c>
      <c r="AD65" s="49">
        <v>0</v>
      </c>
      <c r="AE65" s="54">
        <v>165381</v>
      </c>
      <c r="AF65" s="51">
        <v>0</v>
      </c>
      <c r="AG65" s="51">
        <v>0</v>
      </c>
      <c r="AH65" s="55">
        <v>165381</v>
      </c>
      <c r="AI65" s="49">
        <v>0</v>
      </c>
      <c r="AJ65" s="49">
        <v>0</v>
      </c>
      <c r="AK65" s="49">
        <v>0</v>
      </c>
      <c r="AL65" s="49">
        <v>0</v>
      </c>
      <c r="AM65" s="54">
        <v>0</v>
      </c>
      <c r="AN65" s="51">
        <v>0</v>
      </c>
      <c r="AO65" s="51">
        <v>0</v>
      </c>
      <c r="AP65" s="55">
        <v>0</v>
      </c>
      <c r="AQ65" s="49">
        <v>0</v>
      </c>
      <c r="AR65" s="49">
        <v>0</v>
      </c>
      <c r="AS65" s="49">
        <v>0</v>
      </c>
      <c r="AT65" s="49">
        <v>0</v>
      </c>
      <c r="AU65" s="54">
        <v>0</v>
      </c>
      <c r="AV65" s="51">
        <v>0</v>
      </c>
      <c r="AW65" s="51">
        <v>0</v>
      </c>
      <c r="AX65" s="55">
        <v>0</v>
      </c>
      <c r="AY65" s="49">
        <v>0</v>
      </c>
      <c r="AZ65" s="49">
        <v>0</v>
      </c>
      <c r="BA65" s="49">
        <v>0</v>
      </c>
      <c r="BB65" s="49">
        <v>0</v>
      </c>
      <c r="BC65" s="54">
        <v>0</v>
      </c>
      <c r="BD65" s="51">
        <v>0</v>
      </c>
      <c r="BE65" s="51">
        <v>0</v>
      </c>
      <c r="BF65" s="55">
        <v>0</v>
      </c>
      <c r="BG65" s="49">
        <v>7351864</v>
      </c>
      <c r="BH65" s="49">
        <v>0</v>
      </c>
      <c r="BI65" s="49">
        <v>0</v>
      </c>
      <c r="BJ65" s="49">
        <v>0</v>
      </c>
      <c r="BK65" s="54">
        <v>7351864</v>
      </c>
      <c r="BL65" s="51">
        <v>0</v>
      </c>
      <c r="BM65" s="51">
        <v>0</v>
      </c>
      <c r="BN65" s="55">
        <v>7351864</v>
      </c>
      <c r="BO65" s="49">
        <v>0</v>
      </c>
      <c r="BP65" s="49">
        <v>0</v>
      </c>
      <c r="BQ65" s="49">
        <v>0</v>
      </c>
      <c r="BR65" s="49">
        <v>0</v>
      </c>
      <c r="BS65" s="54">
        <v>0</v>
      </c>
      <c r="BT65" s="51">
        <v>0</v>
      </c>
      <c r="BU65" s="51">
        <v>0</v>
      </c>
      <c r="BV65" s="55">
        <v>0</v>
      </c>
      <c r="BW65" s="49">
        <v>0</v>
      </c>
      <c r="BX65" s="49">
        <v>0</v>
      </c>
      <c r="BY65" s="49">
        <v>0</v>
      </c>
      <c r="BZ65" s="49">
        <v>0</v>
      </c>
      <c r="CA65" s="54">
        <v>0</v>
      </c>
      <c r="CB65" s="51">
        <v>0</v>
      </c>
      <c r="CC65" s="51">
        <v>0</v>
      </c>
      <c r="CD65" s="55">
        <v>0</v>
      </c>
      <c r="CE65" s="49">
        <v>0</v>
      </c>
      <c r="CF65" s="49">
        <v>0</v>
      </c>
      <c r="CG65" s="49">
        <v>0</v>
      </c>
      <c r="CH65" s="49">
        <v>0</v>
      </c>
      <c r="CI65" s="54">
        <v>0</v>
      </c>
      <c r="CJ65" s="51">
        <v>0</v>
      </c>
      <c r="CK65" s="51">
        <v>0</v>
      </c>
      <c r="CL65" s="55">
        <v>0</v>
      </c>
      <c r="CM65" s="49">
        <v>0</v>
      </c>
      <c r="CN65" s="49">
        <v>0</v>
      </c>
      <c r="CO65" s="49">
        <v>0</v>
      </c>
      <c r="CP65" s="49">
        <v>0</v>
      </c>
      <c r="CQ65" s="54">
        <v>0</v>
      </c>
      <c r="CR65" s="51">
        <v>0</v>
      </c>
      <c r="CS65" s="51">
        <v>0</v>
      </c>
      <c r="CT65" s="55">
        <v>0</v>
      </c>
      <c r="CU65" s="49">
        <v>0</v>
      </c>
      <c r="CV65" s="49">
        <v>0</v>
      </c>
      <c r="CW65" s="49">
        <v>0</v>
      </c>
      <c r="CX65" s="49">
        <v>0</v>
      </c>
      <c r="CY65" s="54">
        <v>0</v>
      </c>
      <c r="CZ65" s="51">
        <v>0</v>
      </c>
      <c r="DA65" s="51">
        <v>0</v>
      </c>
      <c r="DB65" s="55">
        <v>0</v>
      </c>
      <c r="DC65" s="49">
        <v>0</v>
      </c>
      <c r="DD65" s="49">
        <v>0</v>
      </c>
      <c r="DE65" s="49">
        <v>0</v>
      </c>
      <c r="DF65" s="49">
        <v>0</v>
      </c>
      <c r="DG65" s="54">
        <v>0</v>
      </c>
      <c r="DH65" s="51">
        <v>0</v>
      </c>
      <c r="DI65" s="51">
        <v>0</v>
      </c>
      <c r="DJ65" s="55">
        <v>0</v>
      </c>
      <c r="DK65" s="49">
        <v>71670</v>
      </c>
      <c r="DL65" s="49">
        <v>0</v>
      </c>
      <c r="DM65" s="49">
        <v>0</v>
      </c>
      <c r="DN65" s="49">
        <v>1398</v>
      </c>
      <c r="DO65" s="54">
        <v>73068</v>
      </c>
      <c r="DP65" s="51">
        <v>40103</v>
      </c>
      <c r="DQ65" s="51">
        <v>0</v>
      </c>
      <c r="DR65" s="55">
        <v>113171</v>
      </c>
      <c r="DS65" s="49">
        <v>84123</v>
      </c>
      <c r="DT65" s="49">
        <v>0</v>
      </c>
      <c r="DU65" s="49">
        <v>0</v>
      </c>
      <c r="DV65" s="49">
        <v>0</v>
      </c>
      <c r="DW65" s="54">
        <v>84123</v>
      </c>
      <c r="DX65" s="51">
        <v>0</v>
      </c>
      <c r="DY65" s="51">
        <v>0</v>
      </c>
      <c r="DZ65" s="55">
        <v>84123</v>
      </c>
      <c r="EA65" s="49">
        <v>0</v>
      </c>
      <c r="EB65" s="49">
        <v>0</v>
      </c>
      <c r="EC65" s="49">
        <v>0</v>
      </c>
      <c r="ED65" s="49">
        <v>0</v>
      </c>
      <c r="EE65" s="54">
        <v>0</v>
      </c>
      <c r="EF65" s="51">
        <v>0</v>
      </c>
      <c r="EG65" s="51">
        <v>0</v>
      </c>
      <c r="EH65" s="55">
        <v>0</v>
      </c>
      <c r="EI65" s="13"/>
      <c r="EO65" s="215"/>
      <c r="EP65" s="228"/>
      <c r="EQ65" s="214"/>
    </row>
    <row r="66" spans="1:147" s="1" customFormat="1" x14ac:dyDescent="0.2">
      <c r="A66" s="15">
        <v>60</v>
      </c>
      <c r="B66" s="206" t="s">
        <v>154</v>
      </c>
      <c r="C66" s="49">
        <v>1108250</v>
      </c>
      <c r="D66" s="49">
        <v>0</v>
      </c>
      <c r="E66" s="49">
        <v>0</v>
      </c>
      <c r="F66" s="49">
        <v>0</v>
      </c>
      <c r="G66" s="56">
        <v>1108250</v>
      </c>
      <c r="H66" s="51">
        <v>0</v>
      </c>
      <c r="I66" s="51">
        <v>0</v>
      </c>
      <c r="J66" s="57">
        <v>1108250</v>
      </c>
      <c r="K66" s="49">
        <v>1609852</v>
      </c>
      <c r="L66" s="49">
        <v>0</v>
      </c>
      <c r="M66" s="49">
        <v>0</v>
      </c>
      <c r="N66" s="49">
        <v>3369029</v>
      </c>
      <c r="O66" s="56">
        <v>4978881</v>
      </c>
      <c r="P66" s="51">
        <v>0</v>
      </c>
      <c r="Q66" s="51">
        <v>0</v>
      </c>
      <c r="R66" s="57">
        <v>4978881</v>
      </c>
      <c r="S66" s="49">
        <v>0</v>
      </c>
      <c r="T66" s="49">
        <v>0</v>
      </c>
      <c r="U66" s="49">
        <v>0</v>
      </c>
      <c r="V66" s="49">
        <v>0</v>
      </c>
      <c r="W66" s="56">
        <v>0</v>
      </c>
      <c r="X66" s="51">
        <v>7498195</v>
      </c>
      <c r="Y66" s="51">
        <v>0</v>
      </c>
      <c r="Z66" s="57">
        <v>7498195</v>
      </c>
      <c r="AA66" s="49">
        <v>288525</v>
      </c>
      <c r="AB66" s="49">
        <v>0</v>
      </c>
      <c r="AC66" s="49">
        <v>0</v>
      </c>
      <c r="AD66" s="49">
        <v>0</v>
      </c>
      <c r="AE66" s="56">
        <v>288525</v>
      </c>
      <c r="AF66" s="51">
        <v>0</v>
      </c>
      <c r="AG66" s="51">
        <v>0</v>
      </c>
      <c r="AH66" s="57">
        <v>288525</v>
      </c>
      <c r="AI66" s="49">
        <v>0</v>
      </c>
      <c r="AJ66" s="49">
        <v>0</v>
      </c>
      <c r="AK66" s="49">
        <v>0</v>
      </c>
      <c r="AL66" s="49">
        <v>0</v>
      </c>
      <c r="AM66" s="56">
        <v>0</v>
      </c>
      <c r="AN66" s="51">
        <v>0</v>
      </c>
      <c r="AO66" s="51">
        <v>0</v>
      </c>
      <c r="AP66" s="57">
        <v>0</v>
      </c>
      <c r="AQ66" s="49">
        <v>0</v>
      </c>
      <c r="AR66" s="49">
        <v>0</v>
      </c>
      <c r="AS66" s="49">
        <v>0</v>
      </c>
      <c r="AT66" s="49">
        <v>0</v>
      </c>
      <c r="AU66" s="56">
        <v>0</v>
      </c>
      <c r="AV66" s="51">
        <v>0</v>
      </c>
      <c r="AW66" s="51">
        <v>0</v>
      </c>
      <c r="AX66" s="57">
        <v>0</v>
      </c>
      <c r="AY66" s="49">
        <v>0</v>
      </c>
      <c r="AZ66" s="49">
        <v>0</v>
      </c>
      <c r="BA66" s="49">
        <v>0</v>
      </c>
      <c r="BB66" s="49">
        <v>0</v>
      </c>
      <c r="BC66" s="56">
        <v>0</v>
      </c>
      <c r="BD66" s="51">
        <v>0</v>
      </c>
      <c r="BE66" s="51">
        <v>0</v>
      </c>
      <c r="BF66" s="57">
        <v>0</v>
      </c>
      <c r="BG66" s="49">
        <v>7836692</v>
      </c>
      <c r="BH66" s="49">
        <v>0</v>
      </c>
      <c r="BI66" s="49">
        <v>0</v>
      </c>
      <c r="BJ66" s="49">
        <v>10003906</v>
      </c>
      <c r="BK66" s="56">
        <v>17840598</v>
      </c>
      <c r="BL66" s="51">
        <v>0</v>
      </c>
      <c r="BM66" s="51">
        <v>0</v>
      </c>
      <c r="BN66" s="57">
        <v>17840598</v>
      </c>
      <c r="BO66" s="49">
        <v>0</v>
      </c>
      <c r="BP66" s="49">
        <v>0</v>
      </c>
      <c r="BQ66" s="49">
        <v>0</v>
      </c>
      <c r="BR66" s="49">
        <v>0</v>
      </c>
      <c r="BS66" s="56">
        <v>0</v>
      </c>
      <c r="BT66" s="51">
        <v>0</v>
      </c>
      <c r="BU66" s="51">
        <v>0</v>
      </c>
      <c r="BV66" s="57">
        <v>0</v>
      </c>
      <c r="BW66" s="49">
        <v>0</v>
      </c>
      <c r="BX66" s="49">
        <v>0</v>
      </c>
      <c r="BY66" s="49">
        <v>0</v>
      </c>
      <c r="BZ66" s="49">
        <v>0</v>
      </c>
      <c r="CA66" s="56">
        <v>0</v>
      </c>
      <c r="CB66" s="51">
        <v>0</v>
      </c>
      <c r="CC66" s="51">
        <v>0</v>
      </c>
      <c r="CD66" s="57">
        <v>0</v>
      </c>
      <c r="CE66" s="49">
        <v>0</v>
      </c>
      <c r="CF66" s="49">
        <v>0</v>
      </c>
      <c r="CG66" s="49">
        <v>0</v>
      </c>
      <c r="CH66" s="49">
        <v>0</v>
      </c>
      <c r="CI66" s="56">
        <v>0</v>
      </c>
      <c r="CJ66" s="51">
        <v>0</v>
      </c>
      <c r="CK66" s="51">
        <v>0</v>
      </c>
      <c r="CL66" s="57">
        <v>0</v>
      </c>
      <c r="CM66" s="49">
        <v>0</v>
      </c>
      <c r="CN66" s="49">
        <v>0</v>
      </c>
      <c r="CO66" s="49">
        <v>0</v>
      </c>
      <c r="CP66" s="49">
        <v>0</v>
      </c>
      <c r="CQ66" s="56">
        <v>0</v>
      </c>
      <c r="CR66" s="51">
        <v>0</v>
      </c>
      <c r="CS66" s="51">
        <v>0</v>
      </c>
      <c r="CT66" s="57">
        <v>0</v>
      </c>
      <c r="CU66" s="49">
        <v>0</v>
      </c>
      <c r="CV66" s="49">
        <v>0</v>
      </c>
      <c r="CW66" s="49">
        <v>0</v>
      </c>
      <c r="CX66" s="49">
        <v>0</v>
      </c>
      <c r="CY66" s="56">
        <v>0</v>
      </c>
      <c r="CZ66" s="51">
        <v>0</v>
      </c>
      <c r="DA66" s="51">
        <v>0</v>
      </c>
      <c r="DB66" s="57">
        <v>0</v>
      </c>
      <c r="DC66" s="49">
        <v>0</v>
      </c>
      <c r="DD66" s="49">
        <v>0</v>
      </c>
      <c r="DE66" s="49">
        <v>0</v>
      </c>
      <c r="DF66" s="49">
        <v>0</v>
      </c>
      <c r="DG66" s="56">
        <v>0</v>
      </c>
      <c r="DH66" s="51">
        <v>0</v>
      </c>
      <c r="DI66" s="51">
        <v>0</v>
      </c>
      <c r="DJ66" s="57">
        <v>0</v>
      </c>
      <c r="DK66" s="49">
        <v>98387</v>
      </c>
      <c r="DL66" s="49">
        <v>0</v>
      </c>
      <c r="DM66" s="49">
        <v>0</v>
      </c>
      <c r="DN66" s="49">
        <v>121358</v>
      </c>
      <c r="DO66" s="56">
        <v>219745</v>
      </c>
      <c r="DP66" s="51">
        <v>268888</v>
      </c>
      <c r="DQ66" s="51">
        <v>0</v>
      </c>
      <c r="DR66" s="57">
        <v>488633</v>
      </c>
      <c r="DS66" s="49">
        <v>125669</v>
      </c>
      <c r="DT66" s="49">
        <v>0</v>
      </c>
      <c r="DU66" s="49">
        <v>0</v>
      </c>
      <c r="DV66" s="49">
        <v>156893</v>
      </c>
      <c r="DW66" s="56">
        <v>282562</v>
      </c>
      <c r="DX66" s="51">
        <v>0</v>
      </c>
      <c r="DY66" s="51">
        <v>0</v>
      </c>
      <c r="DZ66" s="57">
        <v>282562</v>
      </c>
      <c r="EA66" s="49">
        <v>0</v>
      </c>
      <c r="EB66" s="49">
        <v>0</v>
      </c>
      <c r="EC66" s="49">
        <v>0</v>
      </c>
      <c r="ED66" s="49">
        <v>0</v>
      </c>
      <c r="EE66" s="56">
        <v>0</v>
      </c>
      <c r="EF66" s="51">
        <v>0</v>
      </c>
      <c r="EG66" s="51">
        <v>0</v>
      </c>
      <c r="EH66" s="57">
        <v>0</v>
      </c>
      <c r="EI66" s="13"/>
      <c r="EO66" s="215"/>
      <c r="EP66" s="228"/>
      <c r="EQ66" s="214"/>
    </row>
    <row r="67" spans="1:147" s="1" customFormat="1" x14ac:dyDescent="0.2">
      <c r="A67" s="12">
        <v>61</v>
      </c>
      <c r="B67" s="204" t="s">
        <v>155</v>
      </c>
      <c r="C67" s="49">
        <v>2509680</v>
      </c>
      <c r="D67" s="49">
        <v>0</v>
      </c>
      <c r="E67" s="49">
        <v>0</v>
      </c>
      <c r="F67" s="49">
        <v>0</v>
      </c>
      <c r="G67" s="50">
        <v>2509680</v>
      </c>
      <c r="H67" s="51">
        <v>0</v>
      </c>
      <c r="I67" s="51">
        <v>0</v>
      </c>
      <c r="J67" s="52">
        <v>2509680</v>
      </c>
      <c r="K67" s="49">
        <v>22295562</v>
      </c>
      <c r="L67" s="49">
        <v>0</v>
      </c>
      <c r="M67" s="49">
        <v>0</v>
      </c>
      <c r="N67" s="49">
        <v>0</v>
      </c>
      <c r="O67" s="50">
        <v>22295562</v>
      </c>
      <c r="P67" s="51">
        <v>0</v>
      </c>
      <c r="Q67" s="51">
        <v>0</v>
      </c>
      <c r="R67" s="52">
        <v>22295562</v>
      </c>
      <c r="S67" s="49">
        <v>0</v>
      </c>
      <c r="T67" s="49">
        <v>0</v>
      </c>
      <c r="U67" s="49">
        <v>0</v>
      </c>
      <c r="V67" s="49">
        <v>0</v>
      </c>
      <c r="W67" s="50">
        <v>0</v>
      </c>
      <c r="X67" s="51">
        <v>7117300</v>
      </c>
      <c r="Y67" s="51">
        <v>0</v>
      </c>
      <c r="Z67" s="52">
        <v>7117300</v>
      </c>
      <c r="AA67" s="49">
        <v>627333</v>
      </c>
      <c r="AB67" s="49">
        <v>0</v>
      </c>
      <c r="AC67" s="49">
        <v>0</v>
      </c>
      <c r="AD67" s="49">
        <v>0</v>
      </c>
      <c r="AE67" s="50">
        <v>627333</v>
      </c>
      <c r="AF67" s="51">
        <v>0</v>
      </c>
      <c r="AG67" s="51">
        <v>0</v>
      </c>
      <c r="AH67" s="52">
        <v>627333</v>
      </c>
      <c r="AI67" s="49">
        <v>0</v>
      </c>
      <c r="AJ67" s="49">
        <v>0</v>
      </c>
      <c r="AK67" s="49">
        <v>0</v>
      </c>
      <c r="AL67" s="49">
        <v>0</v>
      </c>
      <c r="AM67" s="50">
        <v>0</v>
      </c>
      <c r="AN67" s="51">
        <v>0</v>
      </c>
      <c r="AO67" s="51">
        <v>0</v>
      </c>
      <c r="AP67" s="52">
        <v>0</v>
      </c>
      <c r="AQ67" s="49">
        <v>0</v>
      </c>
      <c r="AR67" s="49">
        <v>0</v>
      </c>
      <c r="AS67" s="49">
        <v>0</v>
      </c>
      <c r="AT67" s="49">
        <v>0</v>
      </c>
      <c r="AU67" s="50">
        <v>0</v>
      </c>
      <c r="AV67" s="51">
        <v>0</v>
      </c>
      <c r="AW67" s="51">
        <v>0</v>
      </c>
      <c r="AX67" s="52">
        <v>0</v>
      </c>
      <c r="AY67" s="49">
        <v>0</v>
      </c>
      <c r="AZ67" s="49">
        <v>0</v>
      </c>
      <c r="BA67" s="49">
        <v>0</v>
      </c>
      <c r="BB67" s="49">
        <v>0</v>
      </c>
      <c r="BC67" s="50">
        <v>0</v>
      </c>
      <c r="BD67" s="51">
        <v>0</v>
      </c>
      <c r="BE67" s="51">
        <v>0</v>
      </c>
      <c r="BF67" s="52">
        <v>0</v>
      </c>
      <c r="BG67" s="49">
        <v>18546112</v>
      </c>
      <c r="BH67" s="49">
        <v>0</v>
      </c>
      <c r="BI67" s="49">
        <v>0</v>
      </c>
      <c r="BJ67" s="49">
        <v>0</v>
      </c>
      <c r="BK67" s="50">
        <v>18546112</v>
      </c>
      <c r="BL67" s="51">
        <v>0</v>
      </c>
      <c r="BM67" s="51">
        <v>0</v>
      </c>
      <c r="BN67" s="52">
        <v>18546112</v>
      </c>
      <c r="BO67" s="49">
        <v>0</v>
      </c>
      <c r="BP67" s="49">
        <v>0</v>
      </c>
      <c r="BQ67" s="49">
        <v>0</v>
      </c>
      <c r="BR67" s="49">
        <v>0</v>
      </c>
      <c r="BS67" s="50">
        <v>0</v>
      </c>
      <c r="BT67" s="51">
        <v>0</v>
      </c>
      <c r="BU67" s="51">
        <v>0</v>
      </c>
      <c r="BV67" s="52">
        <v>0</v>
      </c>
      <c r="BW67" s="49">
        <v>0</v>
      </c>
      <c r="BX67" s="49">
        <v>0</v>
      </c>
      <c r="BY67" s="49">
        <v>0</v>
      </c>
      <c r="BZ67" s="49">
        <v>0</v>
      </c>
      <c r="CA67" s="50">
        <v>0</v>
      </c>
      <c r="CB67" s="51">
        <v>0</v>
      </c>
      <c r="CC67" s="51">
        <v>0</v>
      </c>
      <c r="CD67" s="52">
        <v>0</v>
      </c>
      <c r="CE67" s="49">
        <v>0</v>
      </c>
      <c r="CF67" s="49">
        <v>0</v>
      </c>
      <c r="CG67" s="49">
        <v>0</v>
      </c>
      <c r="CH67" s="49">
        <v>0</v>
      </c>
      <c r="CI67" s="50">
        <v>0</v>
      </c>
      <c r="CJ67" s="51">
        <v>0</v>
      </c>
      <c r="CK67" s="51">
        <v>0</v>
      </c>
      <c r="CL67" s="52">
        <v>0</v>
      </c>
      <c r="CM67" s="49">
        <v>130569</v>
      </c>
      <c r="CN67" s="49">
        <v>0</v>
      </c>
      <c r="CO67" s="49">
        <v>0</v>
      </c>
      <c r="CP67" s="49">
        <v>0</v>
      </c>
      <c r="CQ67" s="50">
        <v>130569</v>
      </c>
      <c r="CR67" s="51">
        <v>0</v>
      </c>
      <c r="CS67" s="51">
        <v>0</v>
      </c>
      <c r="CT67" s="52">
        <v>130569</v>
      </c>
      <c r="CU67" s="49">
        <v>0</v>
      </c>
      <c r="CV67" s="49">
        <v>0</v>
      </c>
      <c r="CW67" s="49">
        <v>0</v>
      </c>
      <c r="CX67" s="49">
        <v>0</v>
      </c>
      <c r="CY67" s="50">
        <v>0</v>
      </c>
      <c r="CZ67" s="51">
        <v>0</v>
      </c>
      <c r="DA67" s="51">
        <v>0</v>
      </c>
      <c r="DB67" s="52">
        <v>0</v>
      </c>
      <c r="DC67" s="49">
        <v>0</v>
      </c>
      <c r="DD67" s="49">
        <v>0</v>
      </c>
      <c r="DE67" s="49">
        <v>0</v>
      </c>
      <c r="DF67" s="49">
        <v>0</v>
      </c>
      <c r="DG67" s="50">
        <v>0</v>
      </c>
      <c r="DH67" s="51">
        <v>0</v>
      </c>
      <c r="DI67" s="51">
        <v>0</v>
      </c>
      <c r="DJ67" s="52">
        <v>0</v>
      </c>
      <c r="DK67" s="49">
        <v>839195</v>
      </c>
      <c r="DL67" s="49">
        <v>0</v>
      </c>
      <c r="DM67" s="49">
        <v>0</v>
      </c>
      <c r="DN67" s="49">
        <v>0</v>
      </c>
      <c r="DO67" s="50">
        <v>839195</v>
      </c>
      <c r="DP67" s="51">
        <v>240792</v>
      </c>
      <c r="DQ67" s="51">
        <v>0</v>
      </c>
      <c r="DR67" s="52">
        <v>1079987</v>
      </c>
      <c r="DS67" s="49">
        <v>163478</v>
      </c>
      <c r="DT67" s="49">
        <v>0</v>
      </c>
      <c r="DU67" s="49">
        <v>0</v>
      </c>
      <c r="DV67" s="49">
        <v>0</v>
      </c>
      <c r="DW67" s="50">
        <v>163478</v>
      </c>
      <c r="DX67" s="51">
        <v>0</v>
      </c>
      <c r="DY67" s="51">
        <v>0</v>
      </c>
      <c r="DZ67" s="52">
        <v>163478</v>
      </c>
      <c r="EA67" s="49">
        <v>0</v>
      </c>
      <c r="EB67" s="49">
        <v>0</v>
      </c>
      <c r="EC67" s="49">
        <v>0</v>
      </c>
      <c r="ED67" s="49">
        <v>0</v>
      </c>
      <c r="EE67" s="50">
        <v>0</v>
      </c>
      <c r="EF67" s="51">
        <v>0</v>
      </c>
      <c r="EG67" s="51">
        <v>0</v>
      </c>
      <c r="EH67" s="52">
        <v>0</v>
      </c>
      <c r="EI67" s="13"/>
    </row>
    <row r="68" spans="1:147" s="1" customFormat="1" x14ac:dyDescent="0.2">
      <c r="A68" s="14">
        <v>62</v>
      </c>
      <c r="B68" s="205" t="s">
        <v>156</v>
      </c>
      <c r="C68" s="49">
        <v>494467</v>
      </c>
      <c r="D68" s="49">
        <v>0</v>
      </c>
      <c r="E68" s="49">
        <v>0</v>
      </c>
      <c r="F68" s="49">
        <v>0</v>
      </c>
      <c r="G68" s="54">
        <v>494467</v>
      </c>
      <c r="H68" s="51">
        <v>0</v>
      </c>
      <c r="I68" s="51">
        <v>0</v>
      </c>
      <c r="J68" s="55">
        <v>494467</v>
      </c>
      <c r="K68" s="49">
        <v>427029</v>
      </c>
      <c r="L68" s="49">
        <v>0</v>
      </c>
      <c r="M68" s="49">
        <v>0</v>
      </c>
      <c r="N68" s="49">
        <v>908165</v>
      </c>
      <c r="O68" s="54">
        <v>1335194</v>
      </c>
      <c r="P68" s="51">
        <v>0</v>
      </c>
      <c r="Q68" s="51">
        <v>0</v>
      </c>
      <c r="R68" s="55">
        <v>1335194</v>
      </c>
      <c r="S68" s="49">
        <v>0</v>
      </c>
      <c r="T68" s="49">
        <v>0</v>
      </c>
      <c r="U68" s="49">
        <v>0</v>
      </c>
      <c r="V68" s="49">
        <v>0</v>
      </c>
      <c r="W68" s="54">
        <v>0</v>
      </c>
      <c r="X68" s="51">
        <v>0</v>
      </c>
      <c r="Y68" s="51">
        <v>0</v>
      </c>
      <c r="Z68" s="55">
        <v>0</v>
      </c>
      <c r="AA68" s="49">
        <v>45000</v>
      </c>
      <c r="AB68" s="49">
        <v>0</v>
      </c>
      <c r="AC68" s="49">
        <v>0</v>
      </c>
      <c r="AD68" s="49">
        <v>0</v>
      </c>
      <c r="AE68" s="54">
        <v>45000</v>
      </c>
      <c r="AF68" s="51">
        <v>0</v>
      </c>
      <c r="AG68" s="51">
        <v>0</v>
      </c>
      <c r="AH68" s="55">
        <v>45000</v>
      </c>
      <c r="AI68" s="49">
        <v>0</v>
      </c>
      <c r="AJ68" s="49">
        <v>0</v>
      </c>
      <c r="AK68" s="49">
        <v>0</v>
      </c>
      <c r="AL68" s="49">
        <v>0</v>
      </c>
      <c r="AM68" s="54">
        <v>0</v>
      </c>
      <c r="AN68" s="51">
        <v>0</v>
      </c>
      <c r="AO68" s="51">
        <v>0</v>
      </c>
      <c r="AP68" s="55">
        <v>0</v>
      </c>
      <c r="AQ68" s="49">
        <v>0</v>
      </c>
      <c r="AR68" s="49">
        <v>0</v>
      </c>
      <c r="AS68" s="49">
        <v>0</v>
      </c>
      <c r="AT68" s="49">
        <v>0</v>
      </c>
      <c r="AU68" s="54">
        <v>0</v>
      </c>
      <c r="AV68" s="51">
        <v>0</v>
      </c>
      <c r="AW68" s="51">
        <v>0</v>
      </c>
      <c r="AX68" s="55">
        <v>0</v>
      </c>
      <c r="AY68" s="49">
        <v>0</v>
      </c>
      <c r="AZ68" s="49">
        <v>0</v>
      </c>
      <c r="BA68" s="49">
        <v>0</v>
      </c>
      <c r="BB68" s="49">
        <v>0</v>
      </c>
      <c r="BC68" s="54">
        <v>0</v>
      </c>
      <c r="BD68" s="51">
        <v>0</v>
      </c>
      <c r="BE68" s="51">
        <v>0</v>
      </c>
      <c r="BF68" s="55">
        <v>0</v>
      </c>
      <c r="BG68" s="49">
        <v>4067299</v>
      </c>
      <c r="BH68" s="49">
        <v>0</v>
      </c>
      <c r="BI68" s="49">
        <v>0</v>
      </c>
      <c r="BJ68" s="49">
        <v>0</v>
      </c>
      <c r="BK68" s="54">
        <v>4067299</v>
      </c>
      <c r="BL68" s="51">
        <v>0</v>
      </c>
      <c r="BM68" s="51">
        <v>0</v>
      </c>
      <c r="BN68" s="55">
        <v>4067299</v>
      </c>
      <c r="BO68" s="49">
        <v>0</v>
      </c>
      <c r="BP68" s="49">
        <v>0</v>
      </c>
      <c r="BQ68" s="49">
        <v>0</v>
      </c>
      <c r="BR68" s="49">
        <v>0</v>
      </c>
      <c r="BS68" s="54">
        <v>0</v>
      </c>
      <c r="BT68" s="51">
        <v>0</v>
      </c>
      <c r="BU68" s="51">
        <v>0</v>
      </c>
      <c r="BV68" s="55">
        <v>0</v>
      </c>
      <c r="BW68" s="49">
        <v>30398</v>
      </c>
      <c r="BX68" s="49">
        <v>0</v>
      </c>
      <c r="BY68" s="49">
        <v>0</v>
      </c>
      <c r="BZ68" s="49">
        <v>0</v>
      </c>
      <c r="CA68" s="54">
        <v>30398</v>
      </c>
      <c r="CB68" s="51">
        <v>0</v>
      </c>
      <c r="CC68" s="51">
        <v>0</v>
      </c>
      <c r="CD68" s="55">
        <v>30398</v>
      </c>
      <c r="CE68" s="49">
        <v>0</v>
      </c>
      <c r="CF68" s="49">
        <v>0</v>
      </c>
      <c r="CG68" s="49">
        <v>0</v>
      </c>
      <c r="CH68" s="49">
        <v>0</v>
      </c>
      <c r="CI68" s="54">
        <v>0</v>
      </c>
      <c r="CJ68" s="51">
        <v>0</v>
      </c>
      <c r="CK68" s="51">
        <v>0</v>
      </c>
      <c r="CL68" s="55">
        <v>0</v>
      </c>
      <c r="CM68" s="49">
        <v>16677</v>
      </c>
      <c r="CN68" s="49">
        <v>0</v>
      </c>
      <c r="CO68" s="49">
        <v>0</v>
      </c>
      <c r="CP68" s="49">
        <v>0</v>
      </c>
      <c r="CQ68" s="54">
        <v>16677</v>
      </c>
      <c r="CR68" s="51">
        <v>0</v>
      </c>
      <c r="CS68" s="51">
        <v>0</v>
      </c>
      <c r="CT68" s="55">
        <v>16677</v>
      </c>
      <c r="CU68" s="49">
        <v>0</v>
      </c>
      <c r="CV68" s="49">
        <v>0</v>
      </c>
      <c r="CW68" s="49">
        <v>0</v>
      </c>
      <c r="CX68" s="49">
        <v>0</v>
      </c>
      <c r="CY68" s="54">
        <v>0</v>
      </c>
      <c r="CZ68" s="51">
        <v>0</v>
      </c>
      <c r="DA68" s="51">
        <v>0</v>
      </c>
      <c r="DB68" s="55">
        <v>0</v>
      </c>
      <c r="DC68" s="49">
        <v>0</v>
      </c>
      <c r="DD68" s="49">
        <v>0</v>
      </c>
      <c r="DE68" s="49">
        <v>0</v>
      </c>
      <c r="DF68" s="49">
        <v>0</v>
      </c>
      <c r="DG68" s="54">
        <v>0</v>
      </c>
      <c r="DH68" s="51">
        <v>0</v>
      </c>
      <c r="DI68" s="51">
        <v>0</v>
      </c>
      <c r="DJ68" s="55">
        <v>0</v>
      </c>
      <c r="DK68" s="49">
        <v>35419</v>
      </c>
      <c r="DL68" s="49">
        <v>0</v>
      </c>
      <c r="DM68" s="49">
        <v>0</v>
      </c>
      <c r="DN68" s="49">
        <v>34808</v>
      </c>
      <c r="DO68" s="54">
        <v>70227</v>
      </c>
      <c r="DP68" s="51">
        <v>0</v>
      </c>
      <c r="DQ68" s="51">
        <v>0</v>
      </c>
      <c r="DR68" s="55">
        <v>70227</v>
      </c>
      <c r="DS68" s="49">
        <v>0</v>
      </c>
      <c r="DT68" s="49">
        <v>0</v>
      </c>
      <c r="DU68" s="49">
        <v>0</v>
      </c>
      <c r="DV68" s="49">
        <v>0</v>
      </c>
      <c r="DW68" s="54">
        <v>0</v>
      </c>
      <c r="DX68" s="51">
        <v>0</v>
      </c>
      <c r="DY68" s="51">
        <v>0</v>
      </c>
      <c r="DZ68" s="55">
        <v>0</v>
      </c>
      <c r="EA68" s="49">
        <v>799</v>
      </c>
      <c r="EB68" s="49">
        <v>0</v>
      </c>
      <c r="EC68" s="49">
        <v>0</v>
      </c>
      <c r="ED68" s="49">
        <v>2055</v>
      </c>
      <c r="EE68" s="54">
        <v>2854</v>
      </c>
      <c r="EF68" s="51">
        <v>0</v>
      </c>
      <c r="EG68" s="51">
        <v>0</v>
      </c>
      <c r="EH68" s="55">
        <v>2854</v>
      </c>
      <c r="EI68" s="13"/>
    </row>
    <row r="69" spans="1:147" s="1" customFormat="1" x14ac:dyDescent="0.2">
      <c r="A69" s="14">
        <v>63</v>
      </c>
      <c r="B69" s="205" t="s">
        <v>157</v>
      </c>
      <c r="C69" s="49">
        <v>1828000</v>
      </c>
      <c r="D69" s="49">
        <v>0</v>
      </c>
      <c r="E69" s="49">
        <v>0</v>
      </c>
      <c r="F69" s="49">
        <v>0</v>
      </c>
      <c r="G69" s="54">
        <v>1828000</v>
      </c>
      <c r="H69" s="51">
        <v>0</v>
      </c>
      <c r="I69" s="51">
        <v>0</v>
      </c>
      <c r="J69" s="55">
        <v>1828000</v>
      </c>
      <c r="K69" s="49">
        <v>12085000</v>
      </c>
      <c r="L69" s="49">
        <v>0</v>
      </c>
      <c r="M69" s="49">
        <v>0</v>
      </c>
      <c r="N69" s="49">
        <v>0</v>
      </c>
      <c r="O69" s="54">
        <v>12085000</v>
      </c>
      <c r="P69" s="51">
        <v>0</v>
      </c>
      <c r="Q69" s="51">
        <v>0</v>
      </c>
      <c r="R69" s="55">
        <v>12085000</v>
      </c>
      <c r="S69" s="49">
        <v>0</v>
      </c>
      <c r="T69" s="49">
        <v>0</v>
      </c>
      <c r="U69" s="49">
        <v>0</v>
      </c>
      <c r="V69" s="49">
        <v>0</v>
      </c>
      <c r="W69" s="54">
        <v>0</v>
      </c>
      <c r="X69" s="51">
        <v>3600000</v>
      </c>
      <c r="Y69" s="51">
        <v>0</v>
      </c>
      <c r="Z69" s="55">
        <v>3600000</v>
      </c>
      <c r="AA69" s="49">
        <v>353000</v>
      </c>
      <c r="AB69" s="49">
        <v>0</v>
      </c>
      <c r="AC69" s="49">
        <v>0</v>
      </c>
      <c r="AD69" s="49">
        <v>0</v>
      </c>
      <c r="AE69" s="54">
        <v>353000</v>
      </c>
      <c r="AF69" s="51">
        <v>0</v>
      </c>
      <c r="AG69" s="51">
        <v>0</v>
      </c>
      <c r="AH69" s="55">
        <v>353000</v>
      </c>
      <c r="AI69" s="49">
        <v>0</v>
      </c>
      <c r="AJ69" s="49">
        <v>0</v>
      </c>
      <c r="AK69" s="49">
        <v>0</v>
      </c>
      <c r="AL69" s="49">
        <v>0</v>
      </c>
      <c r="AM69" s="54">
        <v>0</v>
      </c>
      <c r="AN69" s="51">
        <v>0</v>
      </c>
      <c r="AO69" s="51">
        <v>0</v>
      </c>
      <c r="AP69" s="55">
        <v>0</v>
      </c>
      <c r="AQ69" s="49">
        <v>0</v>
      </c>
      <c r="AR69" s="49">
        <v>0</v>
      </c>
      <c r="AS69" s="49">
        <v>0</v>
      </c>
      <c r="AT69" s="49">
        <v>0</v>
      </c>
      <c r="AU69" s="54">
        <v>0</v>
      </c>
      <c r="AV69" s="51">
        <v>0</v>
      </c>
      <c r="AW69" s="51">
        <v>0</v>
      </c>
      <c r="AX69" s="55">
        <v>0</v>
      </c>
      <c r="AY69" s="49">
        <v>0</v>
      </c>
      <c r="AZ69" s="49">
        <v>0</v>
      </c>
      <c r="BA69" s="49">
        <v>0</v>
      </c>
      <c r="BB69" s="49">
        <v>0</v>
      </c>
      <c r="BC69" s="54">
        <v>0</v>
      </c>
      <c r="BD69" s="51">
        <v>0</v>
      </c>
      <c r="BE69" s="51">
        <v>0</v>
      </c>
      <c r="BF69" s="55">
        <v>0</v>
      </c>
      <c r="BG69" s="49">
        <v>8800000</v>
      </c>
      <c r="BH69" s="49">
        <v>0</v>
      </c>
      <c r="BI69" s="49">
        <v>0</v>
      </c>
      <c r="BJ69" s="49">
        <v>0</v>
      </c>
      <c r="BK69" s="54">
        <v>8800000</v>
      </c>
      <c r="BL69" s="51">
        <v>0</v>
      </c>
      <c r="BM69" s="51">
        <v>0</v>
      </c>
      <c r="BN69" s="55">
        <v>8800000</v>
      </c>
      <c r="BO69" s="49">
        <v>0</v>
      </c>
      <c r="BP69" s="49">
        <v>0</v>
      </c>
      <c r="BQ69" s="49">
        <v>0</v>
      </c>
      <c r="BR69" s="49">
        <v>0</v>
      </c>
      <c r="BS69" s="54">
        <v>0</v>
      </c>
      <c r="BT69" s="51">
        <v>0</v>
      </c>
      <c r="BU69" s="51">
        <v>0</v>
      </c>
      <c r="BV69" s="55">
        <v>0</v>
      </c>
      <c r="BW69" s="49">
        <v>0</v>
      </c>
      <c r="BX69" s="49">
        <v>0</v>
      </c>
      <c r="BY69" s="49">
        <v>0</v>
      </c>
      <c r="BZ69" s="49">
        <v>0</v>
      </c>
      <c r="CA69" s="54">
        <v>0</v>
      </c>
      <c r="CB69" s="51">
        <v>0</v>
      </c>
      <c r="CC69" s="51">
        <v>0</v>
      </c>
      <c r="CD69" s="55">
        <v>0</v>
      </c>
      <c r="CE69" s="49">
        <v>0</v>
      </c>
      <c r="CF69" s="49">
        <v>0</v>
      </c>
      <c r="CG69" s="49">
        <v>0</v>
      </c>
      <c r="CH69" s="49">
        <v>0</v>
      </c>
      <c r="CI69" s="54">
        <v>0</v>
      </c>
      <c r="CJ69" s="51">
        <v>0</v>
      </c>
      <c r="CK69" s="51">
        <v>0</v>
      </c>
      <c r="CL69" s="55">
        <v>0</v>
      </c>
      <c r="CM69" s="49">
        <v>0</v>
      </c>
      <c r="CN69" s="49">
        <v>0</v>
      </c>
      <c r="CO69" s="49">
        <v>0</v>
      </c>
      <c r="CP69" s="49">
        <v>0</v>
      </c>
      <c r="CQ69" s="54">
        <v>0</v>
      </c>
      <c r="CR69" s="51">
        <v>0</v>
      </c>
      <c r="CS69" s="51">
        <v>0</v>
      </c>
      <c r="CT69" s="55">
        <v>0</v>
      </c>
      <c r="CU69" s="49">
        <v>0</v>
      </c>
      <c r="CV69" s="49">
        <v>0</v>
      </c>
      <c r="CW69" s="49">
        <v>0</v>
      </c>
      <c r="CX69" s="49">
        <v>0</v>
      </c>
      <c r="CY69" s="54">
        <v>0</v>
      </c>
      <c r="CZ69" s="51">
        <v>0</v>
      </c>
      <c r="DA69" s="51">
        <v>0</v>
      </c>
      <c r="DB69" s="55">
        <v>0</v>
      </c>
      <c r="DC69" s="49">
        <v>0</v>
      </c>
      <c r="DD69" s="49">
        <v>0</v>
      </c>
      <c r="DE69" s="49">
        <v>0</v>
      </c>
      <c r="DF69" s="49">
        <v>0</v>
      </c>
      <c r="DG69" s="54">
        <v>0</v>
      </c>
      <c r="DH69" s="51">
        <v>0</v>
      </c>
      <c r="DI69" s="51">
        <v>0</v>
      </c>
      <c r="DJ69" s="55">
        <v>0</v>
      </c>
      <c r="DK69" s="49">
        <v>459000</v>
      </c>
      <c r="DL69" s="49">
        <v>0</v>
      </c>
      <c r="DM69" s="49">
        <v>0</v>
      </c>
      <c r="DN69" s="49">
        <v>0</v>
      </c>
      <c r="DO69" s="54">
        <v>459000</v>
      </c>
      <c r="DP69" s="51">
        <v>119000</v>
      </c>
      <c r="DQ69" s="51">
        <v>0</v>
      </c>
      <c r="DR69" s="55">
        <v>578000</v>
      </c>
      <c r="DS69" s="49">
        <v>125000</v>
      </c>
      <c r="DT69" s="49">
        <v>0</v>
      </c>
      <c r="DU69" s="49">
        <v>0</v>
      </c>
      <c r="DV69" s="49">
        <v>0</v>
      </c>
      <c r="DW69" s="54">
        <v>125000</v>
      </c>
      <c r="DX69" s="51">
        <v>0</v>
      </c>
      <c r="DY69" s="51">
        <v>0</v>
      </c>
      <c r="DZ69" s="55">
        <v>125000</v>
      </c>
      <c r="EA69" s="49">
        <v>3000</v>
      </c>
      <c r="EB69" s="49">
        <v>0</v>
      </c>
      <c r="EC69" s="49">
        <v>0</v>
      </c>
      <c r="ED69" s="49">
        <v>0</v>
      </c>
      <c r="EE69" s="54">
        <v>3000</v>
      </c>
      <c r="EF69" s="51">
        <v>0</v>
      </c>
      <c r="EG69" s="51">
        <v>0</v>
      </c>
      <c r="EH69" s="55">
        <v>3000</v>
      </c>
      <c r="EI69" s="13"/>
    </row>
    <row r="70" spans="1:147" s="1" customFormat="1" x14ac:dyDescent="0.2">
      <c r="A70" s="14">
        <v>64</v>
      </c>
      <c r="B70" s="205" t="s">
        <v>158</v>
      </c>
      <c r="C70" s="49">
        <v>390363</v>
      </c>
      <c r="D70" s="49">
        <v>0</v>
      </c>
      <c r="E70" s="49">
        <v>0</v>
      </c>
      <c r="F70" s="49">
        <v>0</v>
      </c>
      <c r="G70" s="54">
        <v>390363</v>
      </c>
      <c r="H70" s="51">
        <v>0</v>
      </c>
      <c r="I70" s="51">
        <v>0</v>
      </c>
      <c r="J70" s="55">
        <v>390363</v>
      </c>
      <c r="K70" s="49">
        <v>599816</v>
      </c>
      <c r="L70" s="49">
        <v>0</v>
      </c>
      <c r="M70" s="49">
        <v>0</v>
      </c>
      <c r="N70" s="49">
        <v>857826</v>
      </c>
      <c r="O70" s="54">
        <v>1457642</v>
      </c>
      <c r="P70" s="51">
        <v>0</v>
      </c>
      <c r="Q70" s="51">
        <v>0</v>
      </c>
      <c r="R70" s="55">
        <v>1457642</v>
      </c>
      <c r="S70" s="49">
        <v>0</v>
      </c>
      <c r="T70" s="49">
        <v>0</v>
      </c>
      <c r="U70" s="49">
        <v>0</v>
      </c>
      <c r="V70" s="49">
        <v>0</v>
      </c>
      <c r="W70" s="54">
        <v>0</v>
      </c>
      <c r="X70" s="51">
        <v>418318</v>
      </c>
      <c r="Y70" s="51">
        <v>0</v>
      </c>
      <c r="Z70" s="55">
        <v>418318</v>
      </c>
      <c r="AA70" s="49">
        <v>6713</v>
      </c>
      <c r="AB70" s="49">
        <v>0</v>
      </c>
      <c r="AC70" s="49">
        <v>0</v>
      </c>
      <c r="AD70" s="49">
        <v>0</v>
      </c>
      <c r="AE70" s="54">
        <v>6713</v>
      </c>
      <c r="AF70" s="51">
        <v>0</v>
      </c>
      <c r="AG70" s="51">
        <v>0</v>
      </c>
      <c r="AH70" s="55">
        <v>6713</v>
      </c>
      <c r="AI70" s="49">
        <v>0</v>
      </c>
      <c r="AJ70" s="49">
        <v>0</v>
      </c>
      <c r="AK70" s="49">
        <v>0</v>
      </c>
      <c r="AL70" s="49">
        <v>0</v>
      </c>
      <c r="AM70" s="54">
        <v>0</v>
      </c>
      <c r="AN70" s="51">
        <v>0</v>
      </c>
      <c r="AO70" s="51">
        <v>0</v>
      </c>
      <c r="AP70" s="55">
        <v>0</v>
      </c>
      <c r="AQ70" s="49">
        <v>35</v>
      </c>
      <c r="AR70" s="49">
        <v>0</v>
      </c>
      <c r="AS70" s="49">
        <v>0</v>
      </c>
      <c r="AT70" s="49">
        <v>27</v>
      </c>
      <c r="AU70" s="54">
        <v>62</v>
      </c>
      <c r="AV70" s="51">
        <v>17</v>
      </c>
      <c r="AW70" s="51">
        <v>0</v>
      </c>
      <c r="AX70" s="55">
        <v>79</v>
      </c>
      <c r="AY70" s="49">
        <v>0</v>
      </c>
      <c r="AZ70" s="49">
        <v>0</v>
      </c>
      <c r="BA70" s="49">
        <v>0</v>
      </c>
      <c r="BB70" s="49">
        <v>0</v>
      </c>
      <c r="BC70" s="54">
        <v>0</v>
      </c>
      <c r="BD70" s="51">
        <v>0</v>
      </c>
      <c r="BE70" s="51">
        <v>0</v>
      </c>
      <c r="BF70" s="55">
        <v>0</v>
      </c>
      <c r="BG70" s="49">
        <v>4755555</v>
      </c>
      <c r="BH70" s="49">
        <v>0</v>
      </c>
      <c r="BI70" s="49">
        <v>0</v>
      </c>
      <c r="BJ70" s="49">
        <v>0</v>
      </c>
      <c r="BK70" s="54">
        <v>4755555</v>
      </c>
      <c r="BL70" s="51">
        <v>0</v>
      </c>
      <c r="BM70" s="51">
        <v>0</v>
      </c>
      <c r="BN70" s="55">
        <v>4755555</v>
      </c>
      <c r="BO70" s="49">
        <v>0</v>
      </c>
      <c r="BP70" s="49">
        <v>0</v>
      </c>
      <c r="BQ70" s="49">
        <v>0</v>
      </c>
      <c r="BR70" s="49">
        <v>0</v>
      </c>
      <c r="BS70" s="54">
        <v>0</v>
      </c>
      <c r="BT70" s="51">
        <v>0</v>
      </c>
      <c r="BU70" s="51">
        <v>0</v>
      </c>
      <c r="BV70" s="55">
        <v>0</v>
      </c>
      <c r="BW70" s="49">
        <v>18398</v>
      </c>
      <c r="BX70" s="49">
        <v>0</v>
      </c>
      <c r="BY70" s="49">
        <v>0</v>
      </c>
      <c r="BZ70" s="49">
        <v>0</v>
      </c>
      <c r="CA70" s="54">
        <v>18398</v>
      </c>
      <c r="CB70" s="51">
        <v>0</v>
      </c>
      <c r="CC70" s="51">
        <v>0</v>
      </c>
      <c r="CD70" s="55">
        <v>18398</v>
      </c>
      <c r="CE70" s="49">
        <v>0</v>
      </c>
      <c r="CF70" s="49">
        <v>0</v>
      </c>
      <c r="CG70" s="49">
        <v>0</v>
      </c>
      <c r="CH70" s="49">
        <v>0</v>
      </c>
      <c r="CI70" s="54">
        <v>0</v>
      </c>
      <c r="CJ70" s="51">
        <v>0</v>
      </c>
      <c r="CK70" s="51">
        <v>0</v>
      </c>
      <c r="CL70" s="55">
        <v>0</v>
      </c>
      <c r="CM70" s="49">
        <v>0</v>
      </c>
      <c r="CN70" s="49">
        <v>0</v>
      </c>
      <c r="CO70" s="49">
        <v>0</v>
      </c>
      <c r="CP70" s="49">
        <v>0</v>
      </c>
      <c r="CQ70" s="54">
        <v>0</v>
      </c>
      <c r="CR70" s="51">
        <v>0</v>
      </c>
      <c r="CS70" s="51">
        <v>0</v>
      </c>
      <c r="CT70" s="55">
        <v>0</v>
      </c>
      <c r="CU70" s="49">
        <v>0</v>
      </c>
      <c r="CV70" s="49">
        <v>0</v>
      </c>
      <c r="CW70" s="49">
        <v>0</v>
      </c>
      <c r="CX70" s="49">
        <v>0</v>
      </c>
      <c r="CY70" s="54">
        <v>0</v>
      </c>
      <c r="CZ70" s="51">
        <v>0</v>
      </c>
      <c r="DA70" s="51">
        <v>0</v>
      </c>
      <c r="DB70" s="55">
        <v>0</v>
      </c>
      <c r="DC70" s="49">
        <v>0</v>
      </c>
      <c r="DD70" s="49">
        <v>0</v>
      </c>
      <c r="DE70" s="49">
        <v>0</v>
      </c>
      <c r="DF70" s="49">
        <v>0</v>
      </c>
      <c r="DG70" s="54">
        <v>0</v>
      </c>
      <c r="DH70" s="51">
        <v>0</v>
      </c>
      <c r="DI70" s="51">
        <v>0</v>
      </c>
      <c r="DJ70" s="55">
        <v>0</v>
      </c>
      <c r="DK70" s="49">
        <v>40344</v>
      </c>
      <c r="DL70" s="49">
        <v>0</v>
      </c>
      <c r="DM70" s="49">
        <v>0</v>
      </c>
      <c r="DN70" s="49">
        <v>35046</v>
      </c>
      <c r="DO70" s="54">
        <v>75390</v>
      </c>
      <c r="DP70" s="51">
        <v>16636</v>
      </c>
      <c r="DQ70" s="51">
        <v>0</v>
      </c>
      <c r="DR70" s="55">
        <v>92026</v>
      </c>
      <c r="DS70" s="49">
        <v>0</v>
      </c>
      <c r="DT70" s="49">
        <v>0</v>
      </c>
      <c r="DU70" s="49">
        <v>0</v>
      </c>
      <c r="DV70" s="49">
        <v>0</v>
      </c>
      <c r="DW70" s="54">
        <v>0</v>
      </c>
      <c r="DX70" s="51">
        <v>0</v>
      </c>
      <c r="DY70" s="51">
        <v>0</v>
      </c>
      <c r="DZ70" s="55">
        <v>0</v>
      </c>
      <c r="EA70" s="49">
        <v>0</v>
      </c>
      <c r="EB70" s="49">
        <v>0</v>
      </c>
      <c r="EC70" s="49">
        <v>0</v>
      </c>
      <c r="ED70" s="49">
        <v>0</v>
      </c>
      <c r="EE70" s="54">
        <v>0</v>
      </c>
      <c r="EF70" s="51">
        <v>0</v>
      </c>
      <c r="EG70" s="51">
        <v>0</v>
      </c>
      <c r="EH70" s="55">
        <v>0</v>
      </c>
      <c r="EI70" s="13"/>
    </row>
    <row r="71" spans="1:147" s="1" customFormat="1" x14ac:dyDescent="0.2">
      <c r="A71" s="15">
        <v>65</v>
      </c>
      <c r="B71" s="206" t="s">
        <v>173</v>
      </c>
      <c r="C71" s="49">
        <v>2810000</v>
      </c>
      <c r="D71" s="49">
        <v>0</v>
      </c>
      <c r="E71" s="49">
        <v>0</v>
      </c>
      <c r="F71" s="49">
        <v>0</v>
      </c>
      <c r="G71" s="56">
        <v>2810000</v>
      </c>
      <c r="H71" s="51">
        <v>0</v>
      </c>
      <c r="I71" s="51">
        <v>0</v>
      </c>
      <c r="J71" s="57">
        <v>2810000</v>
      </c>
      <c r="K71" s="49">
        <v>8167000</v>
      </c>
      <c r="L71" s="49">
        <v>0</v>
      </c>
      <c r="M71" s="49">
        <v>0</v>
      </c>
      <c r="N71" s="49">
        <v>0</v>
      </c>
      <c r="O71" s="56">
        <v>8167000</v>
      </c>
      <c r="P71" s="51">
        <v>0</v>
      </c>
      <c r="Q71" s="51">
        <v>0</v>
      </c>
      <c r="R71" s="57">
        <v>8167000</v>
      </c>
      <c r="S71" s="49">
        <v>0</v>
      </c>
      <c r="T71" s="49">
        <v>0</v>
      </c>
      <c r="U71" s="49">
        <v>0</v>
      </c>
      <c r="V71" s="49">
        <v>0</v>
      </c>
      <c r="W71" s="56">
        <v>0</v>
      </c>
      <c r="X71" s="51">
        <v>2775000</v>
      </c>
      <c r="Y71" s="51">
        <v>0</v>
      </c>
      <c r="Z71" s="57">
        <v>2775000</v>
      </c>
      <c r="AA71" s="49">
        <v>0</v>
      </c>
      <c r="AB71" s="49">
        <v>0</v>
      </c>
      <c r="AC71" s="49">
        <v>0</v>
      </c>
      <c r="AD71" s="49">
        <v>0</v>
      </c>
      <c r="AE71" s="56">
        <v>0</v>
      </c>
      <c r="AF71" s="51">
        <v>0</v>
      </c>
      <c r="AG71" s="51">
        <v>0</v>
      </c>
      <c r="AH71" s="57">
        <v>0</v>
      </c>
      <c r="AI71" s="49">
        <v>0</v>
      </c>
      <c r="AJ71" s="49">
        <v>0</v>
      </c>
      <c r="AK71" s="49">
        <v>0</v>
      </c>
      <c r="AL71" s="49">
        <v>0</v>
      </c>
      <c r="AM71" s="56">
        <v>0</v>
      </c>
      <c r="AN71" s="51">
        <v>0</v>
      </c>
      <c r="AO71" s="51">
        <v>0</v>
      </c>
      <c r="AP71" s="57">
        <v>0</v>
      </c>
      <c r="AQ71" s="49">
        <v>0</v>
      </c>
      <c r="AR71" s="49">
        <v>0</v>
      </c>
      <c r="AS71" s="49">
        <v>0</v>
      </c>
      <c r="AT71" s="49">
        <v>0</v>
      </c>
      <c r="AU71" s="56">
        <v>0</v>
      </c>
      <c r="AV71" s="51">
        <v>0</v>
      </c>
      <c r="AW71" s="51">
        <v>0</v>
      </c>
      <c r="AX71" s="57">
        <v>0</v>
      </c>
      <c r="AY71" s="49">
        <v>0</v>
      </c>
      <c r="AZ71" s="49">
        <v>0</v>
      </c>
      <c r="BA71" s="49">
        <v>0</v>
      </c>
      <c r="BB71" s="49">
        <v>0</v>
      </c>
      <c r="BC71" s="56">
        <v>0</v>
      </c>
      <c r="BD71" s="51">
        <v>0</v>
      </c>
      <c r="BE71" s="51">
        <v>0</v>
      </c>
      <c r="BF71" s="57">
        <v>0</v>
      </c>
      <c r="BG71" s="49">
        <v>0</v>
      </c>
      <c r="BH71" s="49">
        <v>0</v>
      </c>
      <c r="BI71" s="49">
        <v>0</v>
      </c>
      <c r="BJ71" s="49">
        <v>29200000</v>
      </c>
      <c r="BK71" s="56">
        <v>29200000</v>
      </c>
      <c r="BL71" s="51">
        <v>0</v>
      </c>
      <c r="BM71" s="51">
        <v>0</v>
      </c>
      <c r="BN71" s="57">
        <v>29200000</v>
      </c>
      <c r="BO71" s="49">
        <v>0</v>
      </c>
      <c r="BP71" s="49">
        <v>0</v>
      </c>
      <c r="BQ71" s="49">
        <v>0</v>
      </c>
      <c r="BR71" s="49">
        <v>0</v>
      </c>
      <c r="BS71" s="56">
        <v>0</v>
      </c>
      <c r="BT71" s="51">
        <v>0</v>
      </c>
      <c r="BU71" s="51">
        <v>0</v>
      </c>
      <c r="BV71" s="57">
        <v>0</v>
      </c>
      <c r="BW71" s="49">
        <v>0</v>
      </c>
      <c r="BX71" s="49">
        <v>0</v>
      </c>
      <c r="BY71" s="49">
        <v>0</v>
      </c>
      <c r="BZ71" s="49">
        <v>0</v>
      </c>
      <c r="CA71" s="56">
        <v>0</v>
      </c>
      <c r="CB71" s="51">
        <v>0</v>
      </c>
      <c r="CC71" s="51">
        <v>0</v>
      </c>
      <c r="CD71" s="57">
        <v>0</v>
      </c>
      <c r="CE71" s="49">
        <v>0</v>
      </c>
      <c r="CF71" s="49">
        <v>0</v>
      </c>
      <c r="CG71" s="49">
        <v>0</v>
      </c>
      <c r="CH71" s="49">
        <v>0</v>
      </c>
      <c r="CI71" s="56">
        <v>0</v>
      </c>
      <c r="CJ71" s="51">
        <v>0</v>
      </c>
      <c r="CK71" s="51">
        <v>0</v>
      </c>
      <c r="CL71" s="57">
        <v>0</v>
      </c>
      <c r="CM71" s="49">
        <v>0</v>
      </c>
      <c r="CN71" s="49">
        <v>0</v>
      </c>
      <c r="CO71" s="49">
        <v>0</v>
      </c>
      <c r="CP71" s="49">
        <v>0</v>
      </c>
      <c r="CQ71" s="56">
        <v>0</v>
      </c>
      <c r="CR71" s="51">
        <v>0</v>
      </c>
      <c r="CS71" s="51">
        <v>0</v>
      </c>
      <c r="CT71" s="57">
        <v>0</v>
      </c>
      <c r="CU71" s="49">
        <v>12000</v>
      </c>
      <c r="CV71" s="49">
        <v>0</v>
      </c>
      <c r="CW71" s="49">
        <v>0</v>
      </c>
      <c r="CX71" s="49">
        <v>0</v>
      </c>
      <c r="CY71" s="56">
        <v>12000</v>
      </c>
      <c r="CZ71" s="51">
        <v>0</v>
      </c>
      <c r="DA71" s="51">
        <v>0</v>
      </c>
      <c r="DB71" s="57">
        <v>12000</v>
      </c>
      <c r="DC71" s="49">
        <v>0</v>
      </c>
      <c r="DD71" s="49">
        <v>0</v>
      </c>
      <c r="DE71" s="49">
        <v>0</v>
      </c>
      <c r="DF71" s="49">
        <v>0</v>
      </c>
      <c r="DG71" s="56">
        <v>0</v>
      </c>
      <c r="DH71" s="51">
        <v>0</v>
      </c>
      <c r="DI71" s="51">
        <v>0</v>
      </c>
      <c r="DJ71" s="57">
        <v>0</v>
      </c>
      <c r="DK71" s="49">
        <v>325000</v>
      </c>
      <c r="DL71" s="49">
        <v>0</v>
      </c>
      <c r="DM71" s="49">
        <v>0</v>
      </c>
      <c r="DN71" s="49">
        <v>0</v>
      </c>
      <c r="DO71" s="56">
        <v>325000</v>
      </c>
      <c r="DP71" s="51">
        <v>85000</v>
      </c>
      <c r="DQ71" s="51">
        <v>0</v>
      </c>
      <c r="DR71" s="57">
        <v>410000</v>
      </c>
      <c r="DS71" s="49">
        <v>0</v>
      </c>
      <c r="DT71" s="49">
        <v>0</v>
      </c>
      <c r="DU71" s="49">
        <v>0</v>
      </c>
      <c r="DV71" s="49">
        <v>328203</v>
      </c>
      <c r="DW71" s="56">
        <v>328203</v>
      </c>
      <c r="DX71" s="51">
        <v>0</v>
      </c>
      <c r="DY71" s="51">
        <v>0</v>
      </c>
      <c r="DZ71" s="57">
        <v>328203</v>
      </c>
      <c r="EA71" s="49">
        <v>0</v>
      </c>
      <c r="EB71" s="49">
        <v>0</v>
      </c>
      <c r="EC71" s="49">
        <v>0</v>
      </c>
      <c r="ED71" s="49">
        <v>0</v>
      </c>
      <c r="EE71" s="56">
        <v>0</v>
      </c>
      <c r="EF71" s="51">
        <v>0</v>
      </c>
      <c r="EG71" s="51">
        <v>0</v>
      </c>
      <c r="EH71" s="57">
        <v>0</v>
      </c>
      <c r="EI71" s="13"/>
    </row>
    <row r="72" spans="1:147" s="1" customFormat="1" x14ac:dyDescent="0.2">
      <c r="A72" s="14">
        <v>66</v>
      </c>
      <c r="B72" s="205" t="s">
        <v>174</v>
      </c>
      <c r="C72" s="49">
        <v>637581</v>
      </c>
      <c r="D72" s="49">
        <v>0</v>
      </c>
      <c r="E72" s="49">
        <v>0</v>
      </c>
      <c r="F72" s="49">
        <v>0</v>
      </c>
      <c r="G72" s="54">
        <v>637581</v>
      </c>
      <c r="H72" s="51">
        <v>0</v>
      </c>
      <c r="I72" s="51">
        <v>0</v>
      </c>
      <c r="J72" s="55">
        <v>637581</v>
      </c>
      <c r="K72" s="49">
        <v>6052349</v>
      </c>
      <c r="L72" s="49">
        <v>0</v>
      </c>
      <c r="M72" s="49">
        <v>0</v>
      </c>
      <c r="N72" s="49">
        <v>0</v>
      </c>
      <c r="O72" s="54">
        <v>6052349</v>
      </c>
      <c r="P72" s="51">
        <v>0</v>
      </c>
      <c r="Q72" s="51">
        <v>0</v>
      </c>
      <c r="R72" s="55">
        <v>6052349</v>
      </c>
      <c r="S72" s="49">
        <v>0</v>
      </c>
      <c r="T72" s="49">
        <v>0</v>
      </c>
      <c r="U72" s="49">
        <v>0</v>
      </c>
      <c r="V72" s="49">
        <v>0</v>
      </c>
      <c r="W72" s="54">
        <v>0</v>
      </c>
      <c r="X72" s="51">
        <v>0</v>
      </c>
      <c r="Y72" s="51">
        <v>0</v>
      </c>
      <c r="Z72" s="55">
        <v>0</v>
      </c>
      <c r="AA72" s="49">
        <v>74301</v>
      </c>
      <c r="AB72" s="49">
        <v>0</v>
      </c>
      <c r="AC72" s="49">
        <v>0</v>
      </c>
      <c r="AD72" s="49">
        <v>0</v>
      </c>
      <c r="AE72" s="54">
        <v>74301</v>
      </c>
      <c r="AF72" s="51">
        <v>0</v>
      </c>
      <c r="AG72" s="51">
        <v>0</v>
      </c>
      <c r="AH72" s="55">
        <v>74301</v>
      </c>
      <c r="AI72" s="49">
        <v>0</v>
      </c>
      <c r="AJ72" s="49">
        <v>0</v>
      </c>
      <c r="AK72" s="49">
        <v>0</v>
      </c>
      <c r="AL72" s="49">
        <v>0</v>
      </c>
      <c r="AM72" s="54">
        <v>0</v>
      </c>
      <c r="AN72" s="51">
        <v>0</v>
      </c>
      <c r="AO72" s="51">
        <v>0</v>
      </c>
      <c r="AP72" s="55">
        <v>0</v>
      </c>
      <c r="AQ72" s="49">
        <v>0</v>
      </c>
      <c r="AR72" s="49">
        <v>0</v>
      </c>
      <c r="AS72" s="49">
        <v>0</v>
      </c>
      <c r="AT72" s="49">
        <v>0</v>
      </c>
      <c r="AU72" s="54">
        <v>0</v>
      </c>
      <c r="AV72" s="51">
        <v>0</v>
      </c>
      <c r="AW72" s="51">
        <v>0</v>
      </c>
      <c r="AX72" s="55">
        <v>0</v>
      </c>
      <c r="AY72" s="49">
        <v>0</v>
      </c>
      <c r="AZ72" s="49">
        <v>0</v>
      </c>
      <c r="BA72" s="49">
        <v>0</v>
      </c>
      <c r="BB72" s="49">
        <v>0</v>
      </c>
      <c r="BC72" s="54">
        <v>0</v>
      </c>
      <c r="BD72" s="51">
        <v>0</v>
      </c>
      <c r="BE72" s="51">
        <v>0</v>
      </c>
      <c r="BF72" s="55">
        <v>0</v>
      </c>
      <c r="BG72" s="49">
        <v>3760506</v>
      </c>
      <c r="BH72" s="49">
        <v>0</v>
      </c>
      <c r="BI72" s="49">
        <v>0</v>
      </c>
      <c r="BJ72" s="49">
        <v>0</v>
      </c>
      <c r="BK72" s="54">
        <v>3760506</v>
      </c>
      <c r="BL72" s="51">
        <v>0</v>
      </c>
      <c r="BM72" s="51">
        <v>0</v>
      </c>
      <c r="BN72" s="55">
        <v>3760506</v>
      </c>
      <c r="BO72" s="49">
        <v>0</v>
      </c>
      <c r="BP72" s="49">
        <v>0</v>
      </c>
      <c r="BQ72" s="49">
        <v>0</v>
      </c>
      <c r="BR72" s="49">
        <v>0</v>
      </c>
      <c r="BS72" s="54">
        <v>0</v>
      </c>
      <c r="BT72" s="51">
        <v>0</v>
      </c>
      <c r="BU72" s="51">
        <v>0</v>
      </c>
      <c r="BV72" s="55">
        <v>0</v>
      </c>
      <c r="BW72" s="49">
        <v>0</v>
      </c>
      <c r="BX72" s="49">
        <v>0</v>
      </c>
      <c r="BY72" s="49">
        <v>0</v>
      </c>
      <c r="BZ72" s="49">
        <v>0</v>
      </c>
      <c r="CA72" s="54">
        <v>0</v>
      </c>
      <c r="CB72" s="51">
        <v>0</v>
      </c>
      <c r="CC72" s="51">
        <v>0</v>
      </c>
      <c r="CD72" s="55">
        <v>0</v>
      </c>
      <c r="CE72" s="49">
        <v>0</v>
      </c>
      <c r="CF72" s="49">
        <v>0</v>
      </c>
      <c r="CG72" s="49">
        <v>0</v>
      </c>
      <c r="CH72" s="49">
        <v>0</v>
      </c>
      <c r="CI72" s="54">
        <v>0</v>
      </c>
      <c r="CJ72" s="51">
        <v>0</v>
      </c>
      <c r="CK72" s="51">
        <v>0</v>
      </c>
      <c r="CL72" s="55">
        <v>0</v>
      </c>
      <c r="CM72" s="49">
        <v>0</v>
      </c>
      <c r="CN72" s="49">
        <v>0</v>
      </c>
      <c r="CO72" s="49">
        <v>0</v>
      </c>
      <c r="CP72" s="49">
        <v>0</v>
      </c>
      <c r="CQ72" s="54">
        <v>0</v>
      </c>
      <c r="CR72" s="51">
        <v>0</v>
      </c>
      <c r="CS72" s="51">
        <v>0</v>
      </c>
      <c r="CT72" s="55">
        <v>0</v>
      </c>
      <c r="CU72" s="49">
        <v>0</v>
      </c>
      <c r="CV72" s="49">
        <v>0</v>
      </c>
      <c r="CW72" s="49">
        <v>0</v>
      </c>
      <c r="CX72" s="49">
        <v>0</v>
      </c>
      <c r="CY72" s="54">
        <v>0</v>
      </c>
      <c r="CZ72" s="51">
        <v>0</v>
      </c>
      <c r="DA72" s="51">
        <v>0</v>
      </c>
      <c r="DB72" s="55">
        <v>0</v>
      </c>
      <c r="DC72" s="49">
        <v>0</v>
      </c>
      <c r="DD72" s="49">
        <v>0</v>
      </c>
      <c r="DE72" s="49">
        <v>0</v>
      </c>
      <c r="DF72" s="49">
        <v>0</v>
      </c>
      <c r="DG72" s="54">
        <v>0</v>
      </c>
      <c r="DH72" s="51">
        <v>0</v>
      </c>
      <c r="DI72" s="51">
        <v>0</v>
      </c>
      <c r="DJ72" s="55">
        <v>0</v>
      </c>
      <c r="DK72" s="49">
        <v>215973</v>
      </c>
      <c r="DL72" s="49">
        <v>0</v>
      </c>
      <c r="DM72" s="49">
        <v>0</v>
      </c>
      <c r="DN72" s="49">
        <v>0</v>
      </c>
      <c r="DO72" s="54">
        <v>215973</v>
      </c>
      <c r="DP72" s="51">
        <v>0</v>
      </c>
      <c r="DQ72" s="51">
        <v>0</v>
      </c>
      <c r="DR72" s="55">
        <v>215973</v>
      </c>
      <c r="DS72" s="49">
        <v>0</v>
      </c>
      <c r="DT72" s="49">
        <v>0</v>
      </c>
      <c r="DU72" s="49">
        <v>0</v>
      </c>
      <c r="DV72" s="49">
        <v>0</v>
      </c>
      <c r="DW72" s="54">
        <v>0</v>
      </c>
      <c r="DX72" s="51">
        <v>0</v>
      </c>
      <c r="DY72" s="51">
        <v>0</v>
      </c>
      <c r="DZ72" s="55">
        <v>0</v>
      </c>
      <c r="EA72" s="49">
        <v>0</v>
      </c>
      <c r="EB72" s="49">
        <v>0</v>
      </c>
      <c r="EC72" s="49">
        <v>0</v>
      </c>
      <c r="ED72" s="49">
        <v>0</v>
      </c>
      <c r="EE72" s="54">
        <v>0</v>
      </c>
      <c r="EF72" s="51">
        <v>0</v>
      </c>
      <c r="EG72" s="51">
        <v>0</v>
      </c>
      <c r="EH72" s="55">
        <v>0</v>
      </c>
      <c r="EI72" s="13"/>
    </row>
    <row r="73" spans="1:147" s="1" customFormat="1" x14ac:dyDescent="0.2">
      <c r="A73" s="14">
        <v>67</v>
      </c>
      <c r="B73" s="205" t="s">
        <v>161</v>
      </c>
      <c r="C73" s="49">
        <v>1343577</v>
      </c>
      <c r="D73" s="49">
        <v>0</v>
      </c>
      <c r="E73" s="49">
        <v>0</v>
      </c>
      <c r="F73" s="49">
        <v>0</v>
      </c>
      <c r="G73" s="54">
        <v>1343577</v>
      </c>
      <c r="H73" s="51">
        <v>0</v>
      </c>
      <c r="I73" s="51">
        <v>0</v>
      </c>
      <c r="J73" s="55">
        <v>1343577</v>
      </c>
      <c r="K73" s="49">
        <v>10264929</v>
      </c>
      <c r="L73" s="49">
        <v>0</v>
      </c>
      <c r="M73" s="49">
        <v>0</v>
      </c>
      <c r="N73" s="49">
        <v>0</v>
      </c>
      <c r="O73" s="54">
        <v>10264929</v>
      </c>
      <c r="P73" s="51">
        <v>0</v>
      </c>
      <c r="Q73" s="51">
        <v>0</v>
      </c>
      <c r="R73" s="55">
        <v>10264929</v>
      </c>
      <c r="S73" s="49">
        <v>0</v>
      </c>
      <c r="T73" s="49">
        <v>0</v>
      </c>
      <c r="U73" s="49">
        <v>0</v>
      </c>
      <c r="V73" s="49">
        <v>0</v>
      </c>
      <c r="W73" s="54">
        <v>0</v>
      </c>
      <c r="X73" s="51">
        <v>0</v>
      </c>
      <c r="Y73" s="51">
        <v>0</v>
      </c>
      <c r="Z73" s="55">
        <v>0</v>
      </c>
      <c r="AA73" s="49">
        <v>459323</v>
      </c>
      <c r="AB73" s="49">
        <v>0</v>
      </c>
      <c r="AC73" s="49">
        <v>0</v>
      </c>
      <c r="AD73" s="49">
        <v>0</v>
      </c>
      <c r="AE73" s="54">
        <v>459323</v>
      </c>
      <c r="AF73" s="51">
        <v>0</v>
      </c>
      <c r="AG73" s="51">
        <v>0</v>
      </c>
      <c r="AH73" s="55">
        <v>459323</v>
      </c>
      <c r="AI73" s="49">
        <v>0</v>
      </c>
      <c r="AJ73" s="49">
        <v>0</v>
      </c>
      <c r="AK73" s="49">
        <v>0</v>
      </c>
      <c r="AL73" s="49">
        <v>0</v>
      </c>
      <c r="AM73" s="54">
        <v>0</v>
      </c>
      <c r="AN73" s="51">
        <v>0</v>
      </c>
      <c r="AO73" s="51">
        <v>0</v>
      </c>
      <c r="AP73" s="55">
        <v>0</v>
      </c>
      <c r="AQ73" s="49">
        <v>35000</v>
      </c>
      <c r="AR73" s="49">
        <v>0</v>
      </c>
      <c r="AS73" s="49">
        <v>0</v>
      </c>
      <c r="AT73" s="49">
        <v>0</v>
      </c>
      <c r="AU73" s="54">
        <v>35000</v>
      </c>
      <c r="AV73" s="51">
        <v>0</v>
      </c>
      <c r="AW73" s="51">
        <v>0</v>
      </c>
      <c r="AX73" s="55">
        <v>35000</v>
      </c>
      <c r="AY73" s="49">
        <v>0</v>
      </c>
      <c r="AZ73" s="49">
        <v>0</v>
      </c>
      <c r="BA73" s="49">
        <v>0</v>
      </c>
      <c r="BB73" s="49">
        <v>0</v>
      </c>
      <c r="BC73" s="54">
        <v>0</v>
      </c>
      <c r="BD73" s="51">
        <v>0</v>
      </c>
      <c r="BE73" s="51">
        <v>0</v>
      </c>
      <c r="BF73" s="55">
        <v>0</v>
      </c>
      <c r="BG73" s="49">
        <v>11800000</v>
      </c>
      <c r="BH73" s="49">
        <v>0</v>
      </c>
      <c r="BI73" s="49">
        <v>0</v>
      </c>
      <c r="BJ73" s="49">
        <v>0</v>
      </c>
      <c r="BK73" s="54">
        <v>11800000</v>
      </c>
      <c r="BL73" s="51">
        <v>0</v>
      </c>
      <c r="BM73" s="51">
        <v>0</v>
      </c>
      <c r="BN73" s="55">
        <v>11800000</v>
      </c>
      <c r="BO73" s="49">
        <v>0</v>
      </c>
      <c r="BP73" s="49">
        <v>0</v>
      </c>
      <c r="BQ73" s="49">
        <v>0</v>
      </c>
      <c r="BR73" s="49">
        <v>0</v>
      </c>
      <c r="BS73" s="54">
        <v>0</v>
      </c>
      <c r="BT73" s="51">
        <v>0</v>
      </c>
      <c r="BU73" s="51">
        <v>0</v>
      </c>
      <c r="BV73" s="55">
        <v>0</v>
      </c>
      <c r="BW73" s="49">
        <v>30000</v>
      </c>
      <c r="BX73" s="49">
        <v>0</v>
      </c>
      <c r="BY73" s="49">
        <v>0</v>
      </c>
      <c r="BZ73" s="49">
        <v>0</v>
      </c>
      <c r="CA73" s="54">
        <v>30000</v>
      </c>
      <c r="CB73" s="51">
        <v>0</v>
      </c>
      <c r="CC73" s="51">
        <v>0</v>
      </c>
      <c r="CD73" s="55">
        <v>30000</v>
      </c>
      <c r="CE73" s="49">
        <v>0</v>
      </c>
      <c r="CF73" s="49">
        <v>0</v>
      </c>
      <c r="CG73" s="49">
        <v>0</v>
      </c>
      <c r="CH73" s="49">
        <v>0</v>
      </c>
      <c r="CI73" s="54">
        <v>0</v>
      </c>
      <c r="CJ73" s="51">
        <v>0</v>
      </c>
      <c r="CK73" s="51">
        <v>0</v>
      </c>
      <c r="CL73" s="55">
        <v>0</v>
      </c>
      <c r="CM73" s="49">
        <v>0</v>
      </c>
      <c r="CN73" s="49">
        <v>0</v>
      </c>
      <c r="CO73" s="49">
        <v>0</v>
      </c>
      <c r="CP73" s="49">
        <v>0</v>
      </c>
      <c r="CQ73" s="54">
        <v>0</v>
      </c>
      <c r="CR73" s="51">
        <v>0</v>
      </c>
      <c r="CS73" s="51">
        <v>0</v>
      </c>
      <c r="CT73" s="55">
        <v>0</v>
      </c>
      <c r="CU73" s="49">
        <v>0</v>
      </c>
      <c r="CV73" s="49">
        <v>0</v>
      </c>
      <c r="CW73" s="49">
        <v>0</v>
      </c>
      <c r="CX73" s="49">
        <v>0</v>
      </c>
      <c r="CY73" s="54">
        <v>0</v>
      </c>
      <c r="CZ73" s="51">
        <v>0</v>
      </c>
      <c r="DA73" s="51">
        <v>0</v>
      </c>
      <c r="DB73" s="55">
        <v>0</v>
      </c>
      <c r="DC73" s="49">
        <v>324991</v>
      </c>
      <c r="DD73" s="49">
        <v>0</v>
      </c>
      <c r="DE73" s="49">
        <v>0</v>
      </c>
      <c r="DF73" s="49">
        <v>0</v>
      </c>
      <c r="DG73" s="54">
        <v>324991</v>
      </c>
      <c r="DH73" s="51">
        <v>0</v>
      </c>
      <c r="DI73" s="51">
        <v>0</v>
      </c>
      <c r="DJ73" s="55">
        <v>324991</v>
      </c>
      <c r="DK73" s="49">
        <v>0</v>
      </c>
      <c r="DL73" s="49">
        <v>0</v>
      </c>
      <c r="DM73" s="49">
        <v>0</v>
      </c>
      <c r="DN73" s="49">
        <v>0</v>
      </c>
      <c r="DO73" s="54">
        <v>0</v>
      </c>
      <c r="DP73" s="51">
        <v>0</v>
      </c>
      <c r="DQ73" s="51">
        <v>0</v>
      </c>
      <c r="DR73" s="55">
        <v>0</v>
      </c>
      <c r="DS73" s="49">
        <v>120000</v>
      </c>
      <c r="DT73" s="49">
        <v>0</v>
      </c>
      <c r="DU73" s="49">
        <v>0</v>
      </c>
      <c r="DV73" s="49">
        <v>0</v>
      </c>
      <c r="DW73" s="54">
        <v>120000</v>
      </c>
      <c r="DX73" s="51">
        <v>0</v>
      </c>
      <c r="DY73" s="51">
        <v>0</v>
      </c>
      <c r="DZ73" s="55">
        <v>120000</v>
      </c>
      <c r="EA73" s="49">
        <v>33000</v>
      </c>
      <c r="EB73" s="49">
        <v>0</v>
      </c>
      <c r="EC73" s="49">
        <v>0</v>
      </c>
      <c r="ED73" s="49">
        <v>0</v>
      </c>
      <c r="EE73" s="54">
        <v>33000</v>
      </c>
      <c r="EF73" s="51">
        <v>0</v>
      </c>
      <c r="EG73" s="51">
        <v>0</v>
      </c>
      <c r="EH73" s="55">
        <v>33000</v>
      </c>
      <c r="EI73" s="13"/>
    </row>
    <row r="74" spans="1:147" s="1" customFormat="1" x14ac:dyDescent="0.2">
      <c r="A74" s="14">
        <v>68</v>
      </c>
      <c r="B74" s="205" t="s">
        <v>175</v>
      </c>
      <c r="C74" s="49">
        <v>286890</v>
      </c>
      <c r="D74" s="49">
        <v>0</v>
      </c>
      <c r="E74" s="49">
        <v>0</v>
      </c>
      <c r="F74" s="49">
        <v>0</v>
      </c>
      <c r="G74" s="54">
        <v>286890</v>
      </c>
      <c r="H74" s="51">
        <v>0</v>
      </c>
      <c r="I74" s="51">
        <v>0</v>
      </c>
      <c r="J74" s="55">
        <v>286890</v>
      </c>
      <c r="K74" s="49">
        <v>2191845</v>
      </c>
      <c r="L74" s="49">
        <v>0</v>
      </c>
      <c r="M74" s="49">
        <v>0</v>
      </c>
      <c r="N74" s="49">
        <v>0</v>
      </c>
      <c r="O74" s="54">
        <v>2191845</v>
      </c>
      <c r="P74" s="51">
        <v>0</v>
      </c>
      <c r="Q74" s="51">
        <v>0</v>
      </c>
      <c r="R74" s="55">
        <v>2191845</v>
      </c>
      <c r="S74" s="49">
        <v>0</v>
      </c>
      <c r="T74" s="49">
        <v>0</v>
      </c>
      <c r="U74" s="49">
        <v>0</v>
      </c>
      <c r="V74" s="49">
        <v>0</v>
      </c>
      <c r="W74" s="54">
        <v>0</v>
      </c>
      <c r="X74" s="51">
        <v>0</v>
      </c>
      <c r="Y74" s="51">
        <v>0</v>
      </c>
      <c r="Z74" s="55">
        <v>0</v>
      </c>
      <c r="AA74" s="49">
        <v>45350</v>
      </c>
      <c r="AB74" s="49">
        <v>0</v>
      </c>
      <c r="AC74" s="49">
        <v>0</v>
      </c>
      <c r="AD74" s="49">
        <v>0</v>
      </c>
      <c r="AE74" s="54">
        <v>45350</v>
      </c>
      <c r="AF74" s="51">
        <v>0</v>
      </c>
      <c r="AG74" s="51">
        <v>0</v>
      </c>
      <c r="AH74" s="55">
        <v>45350</v>
      </c>
      <c r="AI74" s="49">
        <v>0</v>
      </c>
      <c r="AJ74" s="49">
        <v>0</v>
      </c>
      <c r="AK74" s="49">
        <v>0</v>
      </c>
      <c r="AL74" s="49">
        <v>0</v>
      </c>
      <c r="AM74" s="54">
        <v>0</v>
      </c>
      <c r="AN74" s="51">
        <v>0</v>
      </c>
      <c r="AO74" s="51">
        <v>0</v>
      </c>
      <c r="AP74" s="55">
        <v>0</v>
      </c>
      <c r="AQ74" s="49">
        <v>11500</v>
      </c>
      <c r="AR74" s="49">
        <v>0</v>
      </c>
      <c r="AS74" s="49">
        <v>0</v>
      </c>
      <c r="AT74" s="49">
        <v>0</v>
      </c>
      <c r="AU74" s="54">
        <v>11500</v>
      </c>
      <c r="AV74" s="51">
        <v>0</v>
      </c>
      <c r="AW74" s="51">
        <v>0</v>
      </c>
      <c r="AX74" s="55">
        <v>11500</v>
      </c>
      <c r="AY74" s="49">
        <v>0</v>
      </c>
      <c r="AZ74" s="49">
        <v>0</v>
      </c>
      <c r="BA74" s="49">
        <v>0</v>
      </c>
      <c r="BB74" s="49">
        <v>0</v>
      </c>
      <c r="BC74" s="54">
        <v>0</v>
      </c>
      <c r="BD74" s="51">
        <v>0</v>
      </c>
      <c r="BE74" s="51">
        <v>0</v>
      </c>
      <c r="BF74" s="55">
        <v>0</v>
      </c>
      <c r="BG74" s="49">
        <v>3954135</v>
      </c>
      <c r="BH74" s="49">
        <v>0</v>
      </c>
      <c r="BI74" s="49">
        <v>0</v>
      </c>
      <c r="BJ74" s="49">
        <v>0</v>
      </c>
      <c r="BK74" s="54">
        <v>3954135</v>
      </c>
      <c r="BL74" s="51">
        <v>0</v>
      </c>
      <c r="BM74" s="51">
        <v>0</v>
      </c>
      <c r="BN74" s="55">
        <v>3954135</v>
      </c>
      <c r="BO74" s="49">
        <v>0</v>
      </c>
      <c r="BP74" s="49">
        <v>0</v>
      </c>
      <c r="BQ74" s="49">
        <v>0</v>
      </c>
      <c r="BR74" s="49">
        <v>0</v>
      </c>
      <c r="BS74" s="54">
        <v>0</v>
      </c>
      <c r="BT74" s="51">
        <v>0</v>
      </c>
      <c r="BU74" s="51">
        <v>0</v>
      </c>
      <c r="BV74" s="55">
        <v>0</v>
      </c>
      <c r="BW74" s="49">
        <v>7500</v>
      </c>
      <c r="BX74" s="49">
        <v>0</v>
      </c>
      <c r="BY74" s="49">
        <v>0</v>
      </c>
      <c r="BZ74" s="49">
        <v>0</v>
      </c>
      <c r="CA74" s="54">
        <v>7500</v>
      </c>
      <c r="CB74" s="51">
        <v>0</v>
      </c>
      <c r="CC74" s="51">
        <v>0</v>
      </c>
      <c r="CD74" s="55">
        <v>7500</v>
      </c>
      <c r="CE74" s="49">
        <v>0</v>
      </c>
      <c r="CF74" s="49">
        <v>0</v>
      </c>
      <c r="CG74" s="49">
        <v>0</v>
      </c>
      <c r="CH74" s="49">
        <v>0</v>
      </c>
      <c r="CI74" s="54">
        <v>0</v>
      </c>
      <c r="CJ74" s="51">
        <v>0</v>
      </c>
      <c r="CK74" s="51">
        <v>0</v>
      </c>
      <c r="CL74" s="55">
        <v>0</v>
      </c>
      <c r="CM74" s="49">
        <v>0</v>
      </c>
      <c r="CN74" s="49">
        <v>0</v>
      </c>
      <c r="CO74" s="49">
        <v>0</v>
      </c>
      <c r="CP74" s="49">
        <v>0</v>
      </c>
      <c r="CQ74" s="54">
        <v>0</v>
      </c>
      <c r="CR74" s="51">
        <v>0</v>
      </c>
      <c r="CS74" s="51">
        <v>0</v>
      </c>
      <c r="CT74" s="55">
        <v>0</v>
      </c>
      <c r="CU74" s="49">
        <v>125</v>
      </c>
      <c r="CV74" s="49">
        <v>0</v>
      </c>
      <c r="CW74" s="49">
        <v>0</v>
      </c>
      <c r="CX74" s="49">
        <v>0</v>
      </c>
      <c r="CY74" s="54">
        <v>125</v>
      </c>
      <c r="CZ74" s="51">
        <v>0</v>
      </c>
      <c r="DA74" s="51">
        <v>0</v>
      </c>
      <c r="DB74" s="55">
        <v>125</v>
      </c>
      <c r="DC74" s="49">
        <v>0</v>
      </c>
      <c r="DD74" s="49">
        <v>0</v>
      </c>
      <c r="DE74" s="49">
        <v>0</v>
      </c>
      <c r="DF74" s="49">
        <v>0</v>
      </c>
      <c r="DG74" s="54">
        <v>0</v>
      </c>
      <c r="DH74" s="51">
        <v>0</v>
      </c>
      <c r="DI74" s="51">
        <v>0</v>
      </c>
      <c r="DJ74" s="55">
        <v>0</v>
      </c>
      <c r="DK74" s="49">
        <v>70785</v>
      </c>
      <c r="DL74" s="49">
        <v>0</v>
      </c>
      <c r="DM74" s="49">
        <v>0</v>
      </c>
      <c r="DN74" s="49">
        <v>0</v>
      </c>
      <c r="DO74" s="54">
        <v>70785</v>
      </c>
      <c r="DP74" s="51">
        <v>0</v>
      </c>
      <c r="DQ74" s="51">
        <v>0</v>
      </c>
      <c r="DR74" s="55">
        <v>70785</v>
      </c>
      <c r="DS74" s="49">
        <v>39541</v>
      </c>
      <c r="DT74" s="49">
        <v>0</v>
      </c>
      <c r="DU74" s="49">
        <v>0</v>
      </c>
      <c r="DV74" s="49">
        <v>0</v>
      </c>
      <c r="DW74" s="54">
        <v>39541</v>
      </c>
      <c r="DX74" s="51">
        <v>0</v>
      </c>
      <c r="DY74" s="51">
        <v>0</v>
      </c>
      <c r="DZ74" s="55">
        <v>39541</v>
      </c>
      <c r="EA74" s="49">
        <v>25000</v>
      </c>
      <c r="EB74" s="49">
        <v>0</v>
      </c>
      <c r="EC74" s="49">
        <v>0</v>
      </c>
      <c r="ED74" s="49">
        <v>0</v>
      </c>
      <c r="EE74" s="54">
        <v>25000</v>
      </c>
      <c r="EF74" s="51">
        <v>0</v>
      </c>
      <c r="EG74" s="51">
        <v>0</v>
      </c>
      <c r="EH74" s="55">
        <v>25000</v>
      </c>
      <c r="EI74" s="13"/>
    </row>
    <row r="75" spans="1:147" s="1" customFormat="1" x14ac:dyDescent="0.2">
      <c r="A75" s="15">
        <v>69</v>
      </c>
      <c r="B75" s="206" t="s">
        <v>163</v>
      </c>
      <c r="C75" s="49">
        <v>775000</v>
      </c>
      <c r="D75" s="49">
        <v>0</v>
      </c>
      <c r="E75" s="49">
        <v>0</v>
      </c>
      <c r="F75" s="49">
        <v>0</v>
      </c>
      <c r="G75" s="56">
        <v>775000</v>
      </c>
      <c r="H75" s="51">
        <v>0</v>
      </c>
      <c r="I75" s="51">
        <v>0</v>
      </c>
      <c r="J75" s="57">
        <v>775000</v>
      </c>
      <c r="K75" s="49">
        <v>6450000</v>
      </c>
      <c r="L75" s="49">
        <v>0</v>
      </c>
      <c r="M75" s="49">
        <v>0</v>
      </c>
      <c r="N75" s="49">
        <v>0</v>
      </c>
      <c r="O75" s="56">
        <v>6450000</v>
      </c>
      <c r="P75" s="51">
        <v>0</v>
      </c>
      <c r="Q75" s="51">
        <v>0</v>
      </c>
      <c r="R75" s="57">
        <v>6450000</v>
      </c>
      <c r="S75" s="49">
        <v>0</v>
      </c>
      <c r="T75" s="49">
        <v>0</v>
      </c>
      <c r="U75" s="49">
        <v>0</v>
      </c>
      <c r="V75" s="49">
        <v>0</v>
      </c>
      <c r="W75" s="56">
        <v>0</v>
      </c>
      <c r="X75" s="51">
        <v>4570000</v>
      </c>
      <c r="Y75" s="51">
        <v>0</v>
      </c>
      <c r="Z75" s="57">
        <v>4570000</v>
      </c>
      <c r="AA75" s="49">
        <v>300000</v>
      </c>
      <c r="AB75" s="49">
        <v>0</v>
      </c>
      <c r="AC75" s="49">
        <v>0</v>
      </c>
      <c r="AD75" s="49">
        <v>0</v>
      </c>
      <c r="AE75" s="56">
        <v>300000</v>
      </c>
      <c r="AF75" s="51">
        <v>0</v>
      </c>
      <c r="AG75" s="51">
        <v>0</v>
      </c>
      <c r="AH75" s="57">
        <v>300000</v>
      </c>
      <c r="AI75" s="49">
        <v>0</v>
      </c>
      <c r="AJ75" s="49">
        <v>0</v>
      </c>
      <c r="AK75" s="49">
        <v>0</v>
      </c>
      <c r="AL75" s="49">
        <v>0</v>
      </c>
      <c r="AM75" s="56">
        <v>0</v>
      </c>
      <c r="AN75" s="51">
        <v>0</v>
      </c>
      <c r="AO75" s="51">
        <v>0</v>
      </c>
      <c r="AP75" s="57">
        <v>0</v>
      </c>
      <c r="AQ75" s="49">
        <v>0</v>
      </c>
      <c r="AR75" s="49">
        <v>0</v>
      </c>
      <c r="AS75" s="49">
        <v>0</v>
      </c>
      <c r="AT75" s="49">
        <v>0</v>
      </c>
      <c r="AU75" s="56">
        <v>0</v>
      </c>
      <c r="AV75" s="51">
        <v>0</v>
      </c>
      <c r="AW75" s="51">
        <v>0</v>
      </c>
      <c r="AX75" s="57">
        <v>0</v>
      </c>
      <c r="AY75" s="49">
        <v>0</v>
      </c>
      <c r="AZ75" s="49">
        <v>0</v>
      </c>
      <c r="BA75" s="49">
        <v>0</v>
      </c>
      <c r="BB75" s="49">
        <v>0</v>
      </c>
      <c r="BC75" s="56">
        <v>0</v>
      </c>
      <c r="BD75" s="51">
        <v>0</v>
      </c>
      <c r="BE75" s="51">
        <v>0</v>
      </c>
      <c r="BF75" s="57">
        <v>0</v>
      </c>
      <c r="BG75" s="49">
        <v>9675000</v>
      </c>
      <c r="BH75" s="49">
        <v>0</v>
      </c>
      <c r="BI75" s="49">
        <v>0</v>
      </c>
      <c r="BJ75" s="49">
        <v>0</v>
      </c>
      <c r="BK75" s="56">
        <v>9675000</v>
      </c>
      <c r="BL75" s="51">
        <v>2290000</v>
      </c>
      <c r="BM75" s="51">
        <v>0</v>
      </c>
      <c r="BN75" s="57">
        <v>11965000</v>
      </c>
      <c r="BO75" s="49">
        <v>0</v>
      </c>
      <c r="BP75" s="49">
        <v>0</v>
      </c>
      <c r="BQ75" s="49">
        <v>0</v>
      </c>
      <c r="BR75" s="49">
        <v>0</v>
      </c>
      <c r="BS75" s="56">
        <v>0</v>
      </c>
      <c r="BT75" s="51">
        <v>0</v>
      </c>
      <c r="BU75" s="51">
        <v>0</v>
      </c>
      <c r="BV75" s="57">
        <v>0</v>
      </c>
      <c r="BW75" s="49">
        <v>0</v>
      </c>
      <c r="BX75" s="49">
        <v>0</v>
      </c>
      <c r="BY75" s="49">
        <v>0</v>
      </c>
      <c r="BZ75" s="49">
        <v>0</v>
      </c>
      <c r="CA75" s="56">
        <v>0</v>
      </c>
      <c r="CB75" s="51">
        <v>0</v>
      </c>
      <c r="CC75" s="51">
        <v>0</v>
      </c>
      <c r="CD75" s="57">
        <v>0</v>
      </c>
      <c r="CE75" s="49">
        <v>0</v>
      </c>
      <c r="CF75" s="49">
        <v>0</v>
      </c>
      <c r="CG75" s="49">
        <v>0</v>
      </c>
      <c r="CH75" s="49">
        <v>0</v>
      </c>
      <c r="CI75" s="56">
        <v>0</v>
      </c>
      <c r="CJ75" s="51">
        <v>0</v>
      </c>
      <c r="CK75" s="51">
        <v>0</v>
      </c>
      <c r="CL75" s="57">
        <v>0</v>
      </c>
      <c r="CM75" s="49">
        <v>0</v>
      </c>
      <c r="CN75" s="49">
        <v>0</v>
      </c>
      <c r="CO75" s="49">
        <v>0</v>
      </c>
      <c r="CP75" s="49">
        <v>0</v>
      </c>
      <c r="CQ75" s="56">
        <v>0</v>
      </c>
      <c r="CR75" s="51">
        <v>0</v>
      </c>
      <c r="CS75" s="51">
        <v>0</v>
      </c>
      <c r="CT75" s="57">
        <v>0</v>
      </c>
      <c r="CU75" s="49">
        <v>0</v>
      </c>
      <c r="CV75" s="49">
        <v>0</v>
      </c>
      <c r="CW75" s="49">
        <v>0</v>
      </c>
      <c r="CX75" s="49">
        <v>0</v>
      </c>
      <c r="CY75" s="56">
        <v>0</v>
      </c>
      <c r="CZ75" s="51">
        <v>0</v>
      </c>
      <c r="DA75" s="51">
        <v>0</v>
      </c>
      <c r="DB75" s="57">
        <v>0</v>
      </c>
      <c r="DC75" s="49">
        <v>700</v>
      </c>
      <c r="DD75" s="49">
        <v>0</v>
      </c>
      <c r="DE75" s="49">
        <v>0</v>
      </c>
      <c r="DF75" s="49">
        <v>0</v>
      </c>
      <c r="DG75" s="56">
        <v>700</v>
      </c>
      <c r="DH75" s="51">
        <v>0</v>
      </c>
      <c r="DI75" s="51">
        <v>0</v>
      </c>
      <c r="DJ75" s="57">
        <v>700</v>
      </c>
      <c r="DK75" s="49">
        <v>0</v>
      </c>
      <c r="DL75" s="49">
        <v>0</v>
      </c>
      <c r="DM75" s="49">
        <v>0</v>
      </c>
      <c r="DN75" s="49">
        <v>0</v>
      </c>
      <c r="DO75" s="56">
        <v>0</v>
      </c>
      <c r="DP75" s="51">
        <v>0</v>
      </c>
      <c r="DQ75" s="51">
        <v>0</v>
      </c>
      <c r="DR75" s="57">
        <v>0</v>
      </c>
      <c r="DS75" s="49">
        <v>0</v>
      </c>
      <c r="DT75" s="49">
        <v>0</v>
      </c>
      <c r="DU75" s="49">
        <v>0</v>
      </c>
      <c r="DV75" s="49">
        <v>0</v>
      </c>
      <c r="DW75" s="56">
        <v>0</v>
      </c>
      <c r="DX75" s="51">
        <v>0</v>
      </c>
      <c r="DY75" s="51">
        <v>0</v>
      </c>
      <c r="DZ75" s="57">
        <v>0</v>
      </c>
      <c r="EA75" s="49">
        <v>9660</v>
      </c>
      <c r="EB75" s="49">
        <v>0</v>
      </c>
      <c r="EC75" s="49">
        <v>0</v>
      </c>
      <c r="ED75" s="49">
        <v>0</v>
      </c>
      <c r="EE75" s="56">
        <v>9660</v>
      </c>
      <c r="EF75" s="51">
        <v>0</v>
      </c>
      <c r="EG75" s="51">
        <v>0</v>
      </c>
      <c r="EH75" s="57">
        <v>9660</v>
      </c>
      <c r="EI75" s="13"/>
    </row>
    <row r="76" spans="1:147" s="18" customFormat="1" ht="13.5" thickBot="1" x14ac:dyDescent="0.25">
      <c r="A76" s="16"/>
      <c r="B76" s="207" t="s">
        <v>5</v>
      </c>
      <c r="C76" s="58">
        <v>296888443</v>
      </c>
      <c r="D76" s="58">
        <v>0</v>
      </c>
      <c r="E76" s="58">
        <v>0</v>
      </c>
      <c r="F76" s="58">
        <v>0</v>
      </c>
      <c r="G76" s="59">
        <v>296888443</v>
      </c>
      <c r="H76" s="58">
        <v>0</v>
      </c>
      <c r="I76" s="58">
        <v>0</v>
      </c>
      <c r="J76" s="60">
        <v>296888443</v>
      </c>
      <c r="K76" s="58">
        <v>1136808917</v>
      </c>
      <c r="L76" s="58">
        <v>0</v>
      </c>
      <c r="M76" s="58">
        <v>0</v>
      </c>
      <c r="N76" s="58">
        <v>168897592</v>
      </c>
      <c r="O76" s="59">
        <v>1305706509</v>
      </c>
      <c r="P76" s="58">
        <v>9003260</v>
      </c>
      <c r="Q76" s="58">
        <v>60224636</v>
      </c>
      <c r="R76" s="60">
        <v>1374934405</v>
      </c>
      <c r="S76" s="58">
        <v>0</v>
      </c>
      <c r="T76" s="58">
        <v>0</v>
      </c>
      <c r="U76" s="58">
        <v>0</v>
      </c>
      <c r="V76" s="58">
        <v>0</v>
      </c>
      <c r="W76" s="59">
        <v>0</v>
      </c>
      <c r="X76" s="58">
        <v>258247800</v>
      </c>
      <c r="Y76" s="58">
        <v>0</v>
      </c>
      <c r="Z76" s="60">
        <v>258247800</v>
      </c>
      <c r="AA76" s="58">
        <v>39495918</v>
      </c>
      <c r="AB76" s="58">
        <v>0</v>
      </c>
      <c r="AC76" s="58">
        <v>0</v>
      </c>
      <c r="AD76" s="58">
        <v>0</v>
      </c>
      <c r="AE76" s="59">
        <v>39495918</v>
      </c>
      <c r="AF76" s="58">
        <v>0</v>
      </c>
      <c r="AG76" s="58">
        <v>0</v>
      </c>
      <c r="AH76" s="60">
        <v>39495918</v>
      </c>
      <c r="AI76" s="58">
        <v>1</v>
      </c>
      <c r="AJ76" s="58">
        <v>0</v>
      </c>
      <c r="AK76" s="58">
        <v>0</v>
      </c>
      <c r="AL76" s="58">
        <v>27</v>
      </c>
      <c r="AM76" s="59">
        <v>28</v>
      </c>
      <c r="AN76" s="58">
        <v>0</v>
      </c>
      <c r="AO76" s="58">
        <v>0</v>
      </c>
      <c r="AP76" s="60">
        <v>28</v>
      </c>
      <c r="AQ76" s="58">
        <v>1491701</v>
      </c>
      <c r="AR76" s="58">
        <v>0</v>
      </c>
      <c r="AS76" s="58">
        <v>0</v>
      </c>
      <c r="AT76" s="58">
        <v>66831</v>
      </c>
      <c r="AU76" s="59">
        <v>1558532</v>
      </c>
      <c r="AV76" s="58">
        <v>125019</v>
      </c>
      <c r="AW76" s="58">
        <v>14293</v>
      </c>
      <c r="AX76" s="60">
        <v>1697844</v>
      </c>
      <c r="AY76" s="58">
        <v>0</v>
      </c>
      <c r="AZ76" s="58">
        <v>0</v>
      </c>
      <c r="BA76" s="58">
        <v>0</v>
      </c>
      <c r="BB76" s="58">
        <v>0</v>
      </c>
      <c r="BC76" s="59">
        <v>0</v>
      </c>
      <c r="BD76" s="58">
        <v>0</v>
      </c>
      <c r="BE76" s="58">
        <v>0</v>
      </c>
      <c r="BF76" s="60">
        <v>0</v>
      </c>
      <c r="BG76" s="58">
        <v>1867775974</v>
      </c>
      <c r="BH76" s="58">
        <v>0</v>
      </c>
      <c r="BI76" s="58">
        <v>0</v>
      </c>
      <c r="BJ76" s="58">
        <v>340654519</v>
      </c>
      <c r="BK76" s="59">
        <v>2208430493</v>
      </c>
      <c r="BL76" s="58">
        <v>30379611</v>
      </c>
      <c r="BM76" s="58">
        <v>101916574</v>
      </c>
      <c r="BN76" s="60">
        <v>2340726678</v>
      </c>
      <c r="BO76" s="58">
        <v>10000</v>
      </c>
      <c r="BP76" s="58">
        <v>0</v>
      </c>
      <c r="BQ76" s="58">
        <v>0</v>
      </c>
      <c r="BR76" s="58">
        <v>0</v>
      </c>
      <c r="BS76" s="59">
        <v>10000</v>
      </c>
      <c r="BT76" s="58">
        <v>0</v>
      </c>
      <c r="BU76" s="58">
        <v>0</v>
      </c>
      <c r="BV76" s="60">
        <v>10000</v>
      </c>
      <c r="BW76" s="58">
        <v>1950372</v>
      </c>
      <c r="BX76" s="58">
        <v>0</v>
      </c>
      <c r="BY76" s="58">
        <v>0</v>
      </c>
      <c r="BZ76" s="58">
        <v>655289</v>
      </c>
      <c r="CA76" s="59">
        <v>2605661</v>
      </c>
      <c r="CB76" s="58">
        <v>44741</v>
      </c>
      <c r="CC76" s="58">
        <v>206686</v>
      </c>
      <c r="CD76" s="60">
        <v>2857088</v>
      </c>
      <c r="CE76" s="58">
        <v>2188922</v>
      </c>
      <c r="CF76" s="58">
        <v>0</v>
      </c>
      <c r="CG76" s="58">
        <v>0</v>
      </c>
      <c r="CH76" s="58">
        <v>0</v>
      </c>
      <c r="CI76" s="59">
        <v>2188922</v>
      </c>
      <c r="CJ76" s="58">
        <v>0</v>
      </c>
      <c r="CK76" s="58">
        <v>1218203</v>
      </c>
      <c r="CL76" s="60">
        <v>3407125</v>
      </c>
      <c r="CM76" s="58">
        <v>6372279</v>
      </c>
      <c r="CN76" s="58">
        <v>0</v>
      </c>
      <c r="CO76" s="58">
        <v>0</v>
      </c>
      <c r="CP76" s="58">
        <v>0</v>
      </c>
      <c r="CQ76" s="59">
        <v>6372279</v>
      </c>
      <c r="CR76" s="58">
        <v>0</v>
      </c>
      <c r="CS76" s="58">
        <v>0</v>
      </c>
      <c r="CT76" s="60">
        <v>6372279</v>
      </c>
      <c r="CU76" s="58">
        <v>4922040</v>
      </c>
      <c r="CV76" s="58">
        <v>0</v>
      </c>
      <c r="CW76" s="58">
        <v>0</v>
      </c>
      <c r="CX76" s="58">
        <v>192082</v>
      </c>
      <c r="CY76" s="59">
        <v>5114122</v>
      </c>
      <c r="CZ76" s="58">
        <v>126012</v>
      </c>
      <c r="DA76" s="58">
        <v>459268</v>
      </c>
      <c r="DB76" s="60">
        <v>5699402</v>
      </c>
      <c r="DC76" s="58">
        <v>4182655</v>
      </c>
      <c r="DD76" s="58">
        <v>0</v>
      </c>
      <c r="DE76" s="58">
        <v>0</v>
      </c>
      <c r="DF76" s="58">
        <v>44478</v>
      </c>
      <c r="DG76" s="59">
        <v>4227133</v>
      </c>
      <c r="DH76" s="58">
        <v>380691</v>
      </c>
      <c r="DI76" s="58">
        <v>399775</v>
      </c>
      <c r="DJ76" s="60">
        <v>5007599</v>
      </c>
      <c r="DK76" s="58">
        <v>35481179</v>
      </c>
      <c r="DL76" s="58">
        <v>0</v>
      </c>
      <c r="DM76" s="58">
        <v>0</v>
      </c>
      <c r="DN76" s="58">
        <v>3929651</v>
      </c>
      <c r="DO76" s="59">
        <v>39410830</v>
      </c>
      <c r="DP76" s="58">
        <v>6728580</v>
      </c>
      <c r="DQ76" s="58">
        <v>1512460</v>
      </c>
      <c r="DR76" s="60">
        <v>47651870</v>
      </c>
      <c r="DS76" s="58">
        <v>33958458</v>
      </c>
      <c r="DT76" s="58">
        <v>0</v>
      </c>
      <c r="DU76" s="58">
        <v>0</v>
      </c>
      <c r="DV76" s="58">
        <v>2021337</v>
      </c>
      <c r="DW76" s="59">
        <v>35979795</v>
      </c>
      <c r="DX76" s="58">
        <v>48094</v>
      </c>
      <c r="DY76" s="58">
        <v>488636</v>
      </c>
      <c r="DZ76" s="60">
        <v>36516525</v>
      </c>
      <c r="EA76" s="58">
        <v>442811</v>
      </c>
      <c r="EB76" s="58">
        <v>0</v>
      </c>
      <c r="EC76" s="58">
        <v>0</v>
      </c>
      <c r="ED76" s="58">
        <v>85524</v>
      </c>
      <c r="EE76" s="59">
        <v>528335</v>
      </c>
      <c r="EF76" s="58">
        <v>35500</v>
      </c>
      <c r="EG76" s="58">
        <v>0</v>
      </c>
      <c r="EH76" s="60">
        <v>563835</v>
      </c>
      <c r="EI76" s="17">
        <v>4420076839</v>
      </c>
      <c r="EJ76" s="230" t="s">
        <v>245</v>
      </c>
    </row>
    <row r="77" spans="1:147" s="235" customFormat="1" ht="13.5" thickTop="1" x14ac:dyDescent="0.2">
      <c r="A77" s="231"/>
      <c r="B77" s="232"/>
      <c r="C77" s="1" t="s">
        <v>249</v>
      </c>
      <c r="D77" s="233"/>
      <c r="E77" s="233"/>
      <c r="F77" s="233"/>
      <c r="G77" s="233"/>
      <c r="H77" s="233"/>
      <c r="I77" s="233"/>
      <c r="J77" s="233"/>
      <c r="K77" s="233"/>
      <c r="L77" s="233"/>
      <c r="M77" s="233"/>
      <c r="N77" s="233"/>
      <c r="O77" s="233"/>
      <c r="P77" s="233"/>
      <c r="Q77" s="233"/>
      <c r="R77" s="233"/>
      <c r="S77" s="233"/>
      <c r="T77" s="233"/>
      <c r="U77" s="233"/>
      <c r="V77" s="233"/>
      <c r="W77" s="233"/>
      <c r="X77" s="233"/>
      <c r="Y77" s="233"/>
      <c r="Z77" s="233"/>
      <c r="AA77" s="233"/>
      <c r="AB77" s="233"/>
      <c r="AC77" s="233"/>
      <c r="AD77" s="233"/>
      <c r="AE77" s="233"/>
      <c r="AF77" s="233"/>
      <c r="AG77" s="233"/>
      <c r="AH77" s="233"/>
      <c r="AI77" s="233"/>
      <c r="AJ77" s="233"/>
      <c r="AK77" s="233"/>
      <c r="AL77" s="233"/>
      <c r="AM77" s="233"/>
      <c r="AN77" s="233"/>
      <c r="AO77" s="233"/>
      <c r="AP77" s="233"/>
      <c r="AQ77" s="233"/>
      <c r="AR77" s="233"/>
      <c r="AS77" s="233"/>
      <c r="AT77" s="233"/>
      <c r="AU77" s="233"/>
      <c r="AV77" s="233"/>
      <c r="AW77" s="233"/>
      <c r="AX77" s="233"/>
      <c r="AY77" s="233"/>
      <c r="AZ77" s="233"/>
      <c r="BA77" s="233"/>
      <c r="BB77" s="233"/>
      <c r="BC77" s="233"/>
      <c r="BD77" s="233"/>
      <c r="BE77" s="233"/>
      <c r="BF77" s="233"/>
      <c r="BG77" s="233"/>
      <c r="BH77" s="233"/>
      <c r="BI77" s="233"/>
      <c r="BJ77" s="233"/>
      <c r="BK77" s="233"/>
      <c r="BL77" s="233"/>
      <c r="BM77" s="233"/>
      <c r="BN77" s="233"/>
      <c r="BO77" s="233"/>
      <c r="BP77" s="233"/>
      <c r="BQ77" s="233"/>
      <c r="BR77" s="233"/>
      <c r="BS77" s="233"/>
      <c r="BT77" s="233"/>
      <c r="BU77" s="233"/>
      <c r="BV77" s="233"/>
      <c r="BW77" s="233"/>
      <c r="BX77" s="233"/>
      <c r="BY77" s="233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  <c r="CO77" s="233"/>
      <c r="CP77" s="233"/>
      <c r="CQ77" s="233"/>
      <c r="CR77" s="233"/>
      <c r="CS77" s="233"/>
      <c r="CT77" s="233"/>
      <c r="CU77" s="233"/>
      <c r="CV77" s="233"/>
      <c r="CW77" s="233"/>
      <c r="CX77" s="233"/>
      <c r="CY77" s="233"/>
      <c r="CZ77" s="233"/>
      <c r="DA77" s="233"/>
      <c r="DB77" s="233"/>
      <c r="DC77" s="233"/>
      <c r="DD77" s="233"/>
      <c r="DE77" s="233"/>
      <c r="DF77" s="233"/>
      <c r="DG77" s="233"/>
      <c r="DH77" s="233"/>
      <c r="DI77" s="233"/>
      <c r="DJ77" s="233"/>
      <c r="DK77" s="233"/>
      <c r="DL77" s="233"/>
      <c r="DM77" s="233"/>
      <c r="DN77" s="233"/>
      <c r="DO77" s="233"/>
      <c r="DP77" s="233"/>
      <c r="DQ77" s="233"/>
      <c r="DR77" s="233"/>
      <c r="DS77" s="233"/>
      <c r="DT77" s="233"/>
      <c r="DU77" s="233"/>
      <c r="DV77" s="233"/>
      <c r="DW77" s="233"/>
      <c r="DX77" s="233"/>
      <c r="DY77" s="233"/>
      <c r="DZ77" s="233"/>
      <c r="EA77" s="233"/>
      <c r="EB77" s="233"/>
      <c r="EC77" s="233"/>
      <c r="ED77" s="233"/>
      <c r="EE77" s="233"/>
      <c r="EF77" s="233"/>
      <c r="EG77" s="233"/>
      <c r="EH77" s="233"/>
      <c r="EI77" s="17"/>
      <c r="EJ77" s="234"/>
    </row>
    <row r="78" spans="1:147" s="235" customFormat="1" x14ac:dyDescent="0.2">
      <c r="A78" s="231"/>
      <c r="B78" s="232"/>
      <c r="C78" s="233"/>
      <c r="D78" s="233"/>
      <c r="E78" s="233"/>
      <c r="F78" s="233"/>
      <c r="G78" s="233"/>
      <c r="H78" s="233"/>
      <c r="I78" s="233"/>
      <c r="J78" s="233"/>
      <c r="K78" s="233"/>
      <c r="L78" s="233"/>
      <c r="M78" s="233"/>
      <c r="N78" s="233"/>
      <c r="O78" s="233"/>
      <c r="P78" s="233"/>
      <c r="Q78" s="233"/>
      <c r="R78" s="233"/>
      <c r="S78" s="233"/>
      <c r="T78" s="233"/>
      <c r="U78" s="233"/>
      <c r="V78" s="233"/>
      <c r="W78" s="233"/>
      <c r="X78" s="233"/>
      <c r="Y78" s="233"/>
      <c r="Z78" s="233"/>
      <c r="AA78" s="233"/>
      <c r="AB78" s="233"/>
      <c r="AC78" s="233"/>
      <c r="AD78" s="233"/>
      <c r="AE78" s="233"/>
      <c r="AF78" s="233"/>
      <c r="AG78" s="233"/>
      <c r="AH78" s="233"/>
      <c r="AI78" s="233"/>
      <c r="AJ78" s="233"/>
      <c r="AK78" s="233"/>
      <c r="AL78" s="233"/>
      <c r="AM78" s="233"/>
      <c r="AN78" s="233"/>
      <c r="AO78" s="233"/>
      <c r="AP78" s="233"/>
      <c r="AQ78" s="233"/>
      <c r="AR78" s="233"/>
      <c r="AS78" s="233"/>
      <c r="AT78" s="233"/>
      <c r="AU78" s="233"/>
      <c r="AV78" s="233"/>
      <c r="AW78" s="233"/>
      <c r="AX78" s="233"/>
      <c r="AY78" s="233"/>
      <c r="AZ78" s="233"/>
      <c r="BA78" s="233"/>
      <c r="BB78" s="233"/>
      <c r="BC78" s="233"/>
      <c r="BD78" s="233"/>
      <c r="BE78" s="233"/>
      <c r="BF78" s="233"/>
      <c r="BG78" s="233"/>
      <c r="BH78" s="233"/>
      <c r="BI78" s="233"/>
      <c r="BJ78" s="233"/>
      <c r="BK78" s="233"/>
      <c r="BL78" s="233"/>
      <c r="BM78" s="233"/>
      <c r="BN78" s="233"/>
      <c r="BO78" s="233"/>
      <c r="BP78" s="233"/>
      <c r="BQ78" s="233"/>
      <c r="BR78" s="233"/>
      <c r="BS78" s="233"/>
      <c r="BT78" s="233"/>
      <c r="BU78" s="233"/>
      <c r="BV78" s="233"/>
      <c r="BW78" s="233"/>
      <c r="BX78" s="233"/>
      <c r="BY78" s="233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  <c r="CO78" s="233"/>
      <c r="CP78" s="233"/>
      <c r="CQ78" s="233"/>
      <c r="CR78" s="233"/>
      <c r="CS78" s="233"/>
      <c r="CT78" s="233"/>
      <c r="CU78" s="233"/>
      <c r="CV78" s="233"/>
      <c r="CW78" s="233"/>
      <c r="CX78" s="233"/>
      <c r="CY78" s="233"/>
      <c r="CZ78" s="233"/>
      <c r="DA78" s="233"/>
      <c r="DB78" s="233"/>
      <c r="DC78" s="233"/>
      <c r="DD78" s="233"/>
      <c r="DE78" s="233"/>
      <c r="DF78" s="233"/>
      <c r="DG78" s="233"/>
      <c r="DH78" s="233"/>
      <c r="DI78" s="233"/>
      <c r="DJ78" s="233"/>
      <c r="DK78" s="233"/>
      <c r="DL78" s="233"/>
      <c r="DM78" s="233"/>
      <c r="DN78" s="233"/>
      <c r="DO78" s="233"/>
      <c r="DP78" s="233"/>
      <c r="DQ78" s="233"/>
      <c r="DR78" s="233"/>
      <c r="DS78" s="233"/>
      <c r="DT78" s="233"/>
      <c r="DU78" s="233"/>
      <c r="DV78" s="233"/>
      <c r="DW78" s="233"/>
      <c r="DX78" s="233"/>
      <c r="DY78" s="233"/>
      <c r="DZ78" s="233"/>
      <c r="EA78" s="233"/>
      <c r="EB78" s="233"/>
      <c r="EC78" s="233"/>
      <c r="ED78" s="233"/>
      <c r="EE78" s="233"/>
      <c r="EF78" s="233"/>
      <c r="EG78" s="233"/>
      <c r="EH78" s="233"/>
      <c r="EI78" s="17"/>
      <c r="EJ78" s="234"/>
    </row>
    <row r="79" spans="1:147" s="1" customFormat="1" x14ac:dyDescent="0.2">
      <c r="A79" s="215" t="s">
        <v>251</v>
      </c>
      <c r="B79" s="236"/>
      <c r="C79" s="13">
        <v>296888443</v>
      </c>
      <c r="D79" s="13">
        <v>0</v>
      </c>
      <c r="E79" s="13">
        <v>0</v>
      </c>
      <c r="F79" s="13">
        <v>0</v>
      </c>
      <c r="G79" s="13">
        <v>296888443</v>
      </c>
      <c r="H79" s="13">
        <v>0</v>
      </c>
      <c r="I79" s="13">
        <v>0</v>
      </c>
      <c r="J79" s="13">
        <v>296888443</v>
      </c>
      <c r="K79" s="13">
        <v>1136808917</v>
      </c>
      <c r="L79" s="13">
        <v>0</v>
      </c>
      <c r="M79" s="13">
        <v>0</v>
      </c>
      <c r="N79" s="13">
        <v>168897592</v>
      </c>
      <c r="O79" s="13">
        <v>1305706509</v>
      </c>
      <c r="P79" s="13">
        <v>9003260</v>
      </c>
      <c r="Q79" s="13">
        <v>60224636</v>
      </c>
      <c r="R79" s="13">
        <v>1374934405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258247800</v>
      </c>
      <c r="Y79" s="13">
        <v>0</v>
      </c>
      <c r="Z79" s="13">
        <v>258247800</v>
      </c>
      <c r="AA79" s="13">
        <v>39495918</v>
      </c>
      <c r="AB79" s="13">
        <v>0</v>
      </c>
      <c r="AC79" s="13">
        <v>0</v>
      </c>
      <c r="AD79" s="13">
        <v>0</v>
      </c>
      <c r="AE79" s="13">
        <v>39495918</v>
      </c>
      <c r="AF79" s="13">
        <v>0</v>
      </c>
      <c r="AG79" s="13">
        <v>0</v>
      </c>
      <c r="AH79" s="13">
        <v>39495918</v>
      </c>
      <c r="AI79" s="13">
        <v>1</v>
      </c>
      <c r="AJ79" s="13">
        <v>0</v>
      </c>
      <c r="AK79" s="13">
        <v>0</v>
      </c>
      <c r="AL79" s="13">
        <v>27</v>
      </c>
      <c r="AM79" s="13">
        <v>28</v>
      </c>
      <c r="AN79" s="13">
        <v>0</v>
      </c>
      <c r="AO79" s="13">
        <v>0</v>
      </c>
      <c r="AP79" s="13">
        <v>28</v>
      </c>
      <c r="AQ79" s="13">
        <v>1491701</v>
      </c>
      <c r="AR79" s="13">
        <v>0</v>
      </c>
      <c r="AS79" s="13">
        <v>0</v>
      </c>
      <c r="AT79" s="13">
        <v>66831</v>
      </c>
      <c r="AU79" s="13">
        <v>1558532</v>
      </c>
      <c r="AV79" s="13">
        <v>125019</v>
      </c>
      <c r="AW79" s="13">
        <v>14293</v>
      </c>
      <c r="AX79" s="13">
        <v>1697844</v>
      </c>
      <c r="AY79" s="13">
        <v>0</v>
      </c>
      <c r="AZ79" s="13">
        <v>0</v>
      </c>
      <c r="BA79" s="13">
        <v>0</v>
      </c>
      <c r="BB79" s="13">
        <v>0</v>
      </c>
      <c r="BC79" s="13">
        <v>0</v>
      </c>
      <c r="BD79" s="13">
        <v>0</v>
      </c>
      <c r="BE79" s="13">
        <v>0</v>
      </c>
      <c r="BF79" s="13">
        <v>0</v>
      </c>
      <c r="BG79" s="13">
        <v>1867775974</v>
      </c>
      <c r="BH79" s="13">
        <v>0</v>
      </c>
      <c r="BI79" s="13">
        <v>0</v>
      </c>
      <c r="BJ79" s="13">
        <v>340654519</v>
      </c>
      <c r="BK79" s="13">
        <v>2208430493</v>
      </c>
      <c r="BL79" s="13">
        <v>30379611</v>
      </c>
      <c r="BM79" s="13">
        <v>101916574</v>
      </c>
      <c r="BN79" s="13">
        <v>2340726678</v>
      </c>
      <c r="BO79" s="13">
        <v>10000</v>
      </c>
      <c r="BP79" s="13">
        <v>0</v>
      </c>
      <c r="BQ79" s="13">
        <v>0</v>
      </c>
      <c r="BR79" s="13">
        <v>0</v>
      </c>
      <c r="BS79" s="13">
        <v>10000</v>
      </c>
      <c r="BT79" s="13">
        <v>0</v>
      </c>
      <c r="BU79" s="13">
        <v>0</v>
      </c>
      <c r="BV79" s="13">
        <v>10000</v>
      </c>
      <c r="BW79" s="13">
        <v>1950372</v>
      </c>
      <c r="BX79" s="13">
        <v>0</v>
      </c>
      <c r="BY79" s="13">
        <v>0</v>
      </c>
      <c r="BZ79" s="13">
        <v>655289</v>
      </c>
      <c r="CA79" s="13">
        <v>2605661</v>
      </c>
      <c r="CB79" s="13">
        <v>44741</v>
      </c>
      <c r="CC79" s="13">
        <v>206686</v>
      </c>
      <c r="CD79" s="13">
        <v>2857088</v>
      </c>
      <c r="CE79" s="13">
        <v>2188922</v>
      </c>
      <c r="CF79" s="13">
        <v>0</v>
      </c>
      <c r="CG79" s="13">
        <v>0</v>
      </c>
      <c r="CH79" s="13">
        <v>0</v>
      </c>
      <c r="CI79" s="13">
        <v>2188922</v>
      </c>
      <c r="CJ79" s="13">
        <v>0</v>
      </c>
      <c r="CK79" s="13">
        <v>1218203</v>
      </c>
      <c r="CL79" s="13">
        <v>3407125</v>
      </c>
      <c r="CM79" s="13">
        <v>6372279</v>
      </c>
      <c r="CN79" s="13">
        <v>0</v>
      </c>
      <c r="CO79" s="13">
        <v>0</v>
      </c>
      <c r="CP79" s="13">
        <v>0</v>
      </c>
      <c r="CQ79" s="13">
        <v>6372279</v>
      </c>
      <c r="CR79" s="13">
        <v>0</v>
      </c>
      <c r="CS79" s="13">
        <v>0</v>
      </c>
      <c r="CT79" s="13">
        <v>6372279</v>
      </c>
      <c r="CU79" s="13">
        <v>4922040</v>
      </c>
      <c r="CV79" s="13">
        <v>0</v>
      </c>
      <c r="CW79" s="13">
        <v>0</v>
      </c>
      <c r="CX79" s="13">
        <v>192082</v>
      </c>
      <c r="CY79" s="13">
        <v>5114122</v>
      </c>
      <c r="CZ79" s="13">
        <v>126012</v>
      </c>
      <c r="DA79" s="13">
        <v>459268</v>
      </c>
      <c r="DB79" s="13">
        <v>5699402</v>
      </c>
      <c r="DC79" s="13">
        <v>4182655</v>
      </c>
      <c r="DD79" s="13">
        <v>0</v>
      </c>
      <c r="DE79" s="13">
        <v>0</v>
      </c>
      <c r="DF79" s="13">
        <v>44478</v>
      </c>
      <c r="DG79" s="13">
        <v>4227133</v>
      </c>
      <c r="DH79" s="13">
        <v>380691</v>
      </c>
      <c r="DI79" s="13">
        <v>399775</v>
      </c>
      <c r="DJ79" s="13">
        <v>5007599</v>
      </c>
      <c r="DK79" s="13">
        <v>35481179</v>
      </c>
      <c r="DL79" s="13">
        <v>0</v>
      </c>
      <c r="DM79" s="13">
        <v>0</v>
      </c>
      <c r="DN79" s="13">
        <v>3929651</v>
      </c>
      <c r="DO79" s="13">
        <v>39410830</v>
      </c>
      <c r="DP79" s="13">
        <v>6728580</v>
      </c>
      <c r="DQ79" s="13">
        <v>1512460</v>
      </c>
      <c r="DR79" s="13">
        <v>47651870</v>
      </c>
      <c r="DS79" s="13">
        <v>33958458</v>
      </c>
      <c r="DT79" s="13">
        <v>0</v>
      </c>
      <c r="DU79" s="13">
        <v>0</v>
      </c>
      <c r="DV79" s="13">
        <v>2021337</v>
      </c>
      <c r="DW79" s="13">
        <v>35979795</v>
      </c>
      <c r="DX79" s="13">
        <v>48094</v>
      </c>
      <c r="DY79" s="13">
        <v>488636</v>
      </c>
      <c r="DZ79" s="13">
        <v>36516525</v>
      </c>
      <c r="EA79" s="13">
        <v>442811</v>
      </c>
      <c r="EB79" s="13">
        <v>0</v>
      </c>
      <c r="EC79" s="13">
        <v>0</v>
      </c>
      <c r="ED79" s="13">
        <v>85524</v>
      </c>
      <c r="EE79" s="13">
        <v>528335</v>
      </c>
      <c r="EF79" s="13">
        <v>35500</v>
      </c>
      <c r="EG79" s="13">
        <v>0</v>
      </c>
      <c r="EH79" s="13">
        <v>563835</v>
      </c>
      <c r="EI79" s="17">
        <v>4420076839</v>
      </c>
      <c r="EJ79" s="1" t="s">
        <v>245</v>
      </c>
    </row>
    <row r="80" spans="1:147" s="1" customFormat="1" x14ac:dyDescent="0.2">
      <c r="B80" s="1" t="s">
        <v>253</v>
      </c>
      <c r="C80" s="19">
        <v>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0</v>
      </c>
      <c r="T80" s="19">
        <v>0</v>
      </c>
      <c r="U80" s="19">
        <v>0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0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0</v>
      </c>
      <c r="AI80" s="19">
        <v>0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19">
        <v>0</v>
      </c>
      <c r="AT80" s="19">
        <v>0</v>
      </c>
      <c r="AU80" s="19">
        <v>0</v>
      </c>
      <c r="AV80" s="19">
        <v>0</v>
      </c>
      <c r="AW80" s="19">
        <v>0</v>
      </c>
      <c r="AX80" s="19">
        <v>0</v>
      </c>
      <c r="AY80" s="19">
        <v>0</v>
      </c>
      <c r="AZ80" s="19">
        <v>0</v>
      </c>
      <c r="BA80" s="19">
        <v>0</v>
      </c>
      <c r="BB80" s="19">
        <v>0</v>
      </c>
      <c r="BC80" s="19">
        <v>0</v>
      </c>
      <c r="BD80" s="19">
        <v>0</v>
      </c>
      <c r="BE80" s="19">
        <v>0</v>
      </c>
      <c r="BF80" s="19">
        <v>0</v>
      </c>
      <c r="BG80" s="19">
        <v>0</v>
      </c>
      <c r="BH80" s="19">
        <v>0</v>
      </c>
      <c r="BI80" s="19">
        <v>0</v>
      </c>
      <c r="BJ80" s="19">
        <v>0</v>
      </c>
      <c r="BK80" s="19">
        <v>0</v>
      </c>
      <c r="BL80" s="19">
        <v>0</v>
      </c>
      <c r="BM80" s="19">
        <v>0</v>
      </c>
      <c r="BN80" s="19">
        <v>0</v>
      </c>
      <c r="BO80" s="19">
        <v>0</v>
      </c>
      <c r="BP80" s="19">
        <v>0</v>
      </c>
      <c r="BQ80" s="19">
        <v>0</v>
      </c>
      <c r="BR80" s="19">
        <v>0</v>
      </c>
      <c r="BS80" s="19">
        <v>0</v>
      </c>
      <c r="BT80" s="19">
        <v>0</v>
      </c>
      <c r="BU80" s="19">
        <v>0</v>
      </c>
      <c r="BV80" s="19">
        <v>0</v>
      </c>
      <c r="BW80" s="19">
        <v>0</v>
      </c>
      <c r="BX80" s="19">
        <v>0</v>
      </c>
      <c r="BY80" s="19">
        <v>0</v>
      </c>
      <c r="BZ80" s="19">
        <v>0</v>
      </c>
      <c r="CA80" s="19">
        <v>0</v>
      </c>
      <c r="CB80" s="19">
        <v>0</v>
      </c>
      <c r="CC80" s="19">
        <v>0</v>
      </c>
      <c r="CD80" s="19">
        <v>0</v>
      </c>
      <c r="CE80" s="19">
        <v>0</v>
      </c>
      <c r="CF80" s="19">
        <v>0</v>
      </c>
      <c r="CG80" s="19">
        <v>0</v>
      </c>
      <c r="CH80" s="19">
        <v>0</v>
      </c>
      <c r="CI80" s="19">
        <v>0</v>
      </c>
      <c r="CJ80" s="19">
        <v>0</v>
      </c>
      <c r="CK80" s="19">
        <v>0</v>
      </c>
      <c r="CL80" s="19">
        <v>0</v>
      </c>
      <c r="CM80" s="19">
        <v>0</v>
      </c>
      <c r="CN80" s="19">
        <v>0</v>
      </c>
      <c r="CO80" s="19">
        <v>0</v>
      </c>
      <c r="CP80" s="19">
        <v>0</v>
      </c>
      <c r="CQ80" s="19">
        <v>0</v>
      </c>
      <c r="CR80" s="19">
        <v>0</v>
      </c>
      <c r="CS80" s="19">
        <v>0</v>
      </c>
      <c r="CT80" s="19">
        <v>0</v>
      </c>
      <c r="CU80" s="19">
        <v>0</v>
      </c>
      <c r="CV80" s="19">
        <v>0</v>
      </c>
      <c r="CW80" s="19">
        <v>0</v>
      </c>
      <c r="CX80" s="19">
        <v>0</v>
      </c>
      <c r="CY80" s="19">
        <v>0</v>
      </c>
      <c r="CZ80" s="19">
        <v>0</v>
      </c>
      <c r="DA80" s="19">
        <v>0</v>
      </c>
      <c r="DB80" s="19">
        <v>0</v>
      </c>
      <c r="DC80" s="19">
        <v>0</v>
      </c>
      <c r="DD80" s="19">
        <v>0</v>
      </c>
      <c r="DE80" s="19">
        <v>0</v>
      </c>
      <c r="DF80" s="19">
        <v>0</v>
      </c>
      <c r="DG80" s="19">
        <v>0</v>
      </c>
      <c r="DH80" s="19">
        <v>0</v>
      </c>
      <c r="DI80" s="19">
        <v>0</v>
      </c>
      <c r="DJ80" s="19">
        <v>0</v>
      </c>
      <c r="DK80" s="19">
        <v>0</v>
      </c>
      <c r="DL80" s="19">
        <v>0</v>
      </c>
      <c r="DM80" s="19">
        <v>0</v>
      </c>
      <c r="DN80" s="19">
        <v>0</v>
      </c>
      <c r="DO80" s="19">
        <v>0</v>
      </c>
      <c r="DP80" s="19">
        <v>0</v>
      </c>
      <c r="DQ80" s="19">
        <v>0</v>
      </c>
      <c r="DR80" s="19">
        <v>0</v>
      </c>
      <c r="DS80" s="19">
        <v>0</v>
      </c>
      <c r="DT80" s="19">
        <v>0</v>
      </c>
      <c r="DU80" s="19">
        <v>0</v>
      </c>
      <c r="DV80" s="19">
        <v>0</v>
      </c>
      <c r="DW80" s="19">
        <v>0</v>
      </c>
      <c r="DX80" s="19">
        <v>0</v>
      </c>
      <c r="DY80" s="19">
        <v>0</v>
      </c>
      <c r="DZ80" s="19">
        <v>0</v>
      </c>
      <c r="EA80" s="19">
        <v>0</v>
      </c>
      <c r="EB80" s="19">
        <v>0</v>
      </c>
      <c r="EC80" s="19">
        <v>0</v>
      </c>
      <c r="ED80" s="19">
        <v>0</v>
      </c>
      <c r="EE80" s="19">
        <v>0</v>
      </c>
      <c r="EF80" s="19">
        <v>0</v>
      </c>
      <c r="EG80" s="19">
        <v>0</v>
      </c>
      <c r="EH80" s="19">
        <v>0</v>
      </c>
      <c r="EI80" s="19">
        <v>0</v>
      </c>
    </row>
    <row r="81" spans="1:139" s="1" customFormat="1" x14ac:dyDescent="0.2">
      <c r="A81" s="1" t="s">
        <v>252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>
        <v>1697844</v>
      </c>
      <c r="AY81" s="19"/>
      <c r="AZ81" s="19"/>
      <c r="BA81" s="19"/>
      <c r="BB81" s="19"/>
      <c r="BC81" s="19"/>
      <c r="BD81" s="19"/>
      <c r="BE81" s="19"/>
      <c r="BF81" s="19">
        <v>0</v>
      </c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7"/>
    </row>
    <row r="82" spans="1:139" s="1" customFormat="1" x14ac:dyDescent="0.2">
      <c r="A82" s="1" t="s">
        <v>250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>
        <v>0</v>
      </c>
      <c r="AY82" s="19"/>
      <c r="AZ82" s="19"/>
      <c r="BA82" s="19"/>
      <c r="BB82" s="19"/>
      <c r="BC82" s="19"/>
      <c r="BD82" s="19"/>
      <c r="BE82" s="19"/>
      <c r="BF82" s="19">
        <v>0</v>
      </c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7"/>
    </row>
    <row r="83" spans="1:139" s="1" customFormat="1" x14ac:dyDescent="0.2">
      <c r="C83" s="20"/>
      <c r="D83" s="20"/>
      <c r="E83" s="20"/>
      <c r="F83" s="20"/>
      <c r="G83" s="20"/>
      <c r="H83" s="20"/>
      <c r="I83" s="20"/>
      <c r="J83" s="20"/>
    </row>
    <row r="84" spans="1:139" x14ac:dyDescent="0.2">
      <c r="CZ84" s="209"/>
    </row>
    <row r="85" spans="1:139" x14ac:dyDescent="0.2">
      <c r="A85" s="1" t="s">
        <v>254</v>
      </c>
      <c r="B85" s="1"/>
    </row>
    <row r="86" spans="1:139" x14ac:dyDescent="0.2">
      <c r="A86" s="1" t="s">
        <v>255</v>
      </c>
    </row>
    <row r="91" spans="1:139" ht="10.5" customHeight="1" x14ac:dyDescent="0.2"/>
    <row r="92" spans="1:139" x14ac:dyDescent="0.2">
      <c r="B92" s="211"/>
    </row>
    <row r="93" spans="1:139" x14ac:dyDescent="0.2">
      <c r="B93" s="212"/>
    </row>
    <row r="94" spans="1:139" x14ac:dyDescent="0.2">
      <c r="A94" s="212"/>
    </row>
    <row r="105" spans="22:22" x14ac:dyDescent="0.2">
      <c r="V105" s="209"/>
    </row>
  </sheetData>
  <sheetProtection algorithmName="SHA-512" hashValue="4pf5hbQebLH4i9xsLBbM7CPO17T6dKORjdw3kNLaIdL1tybhxxH8gFPiQxa++ulGU4V8jPd70o2B4VgNYwMfFg==" saltValue="YbxxpudQNjvu4oHrXms8mQ==" spinCount="100000" sheet="1" objects="1" scenarios="1" selectLockedCells="1" selectUnlockedCells="1"/>
  <mergeCells count="21">
    <mergeCell ref="EA2:EH2"/>
    <mergeCell ref="CE2:CL2"/>
    <mergeCell ref="CM2:CT2"/>
    <mergeCell ref="CU2:DB2"/>
    <mergeCell ref="DC2:DJ2"/>
    <mergeCell ref="EO33:EQ33"/>
    <mergeCell ref="EO38:EQ38"/>
    <mergeCell ref="EO53:EQ53"/>
    <mergeCell ref="EO58:EQ58"/>
    <mergeCell ref="C2:J2"/>
    <mergeCell ref="BG2:BN2"/>
    <mergeCell ref="BO2:BV2"/>
    <mergeCell ref="BW2:CD2"/>
    <mergeCell ref="K2:R2"/>
    <mergeCell ref="AA2:AH2"/>
    <mergeCell ref="AI2:AP2"/>
    <mergeCell ref="AQ2:AX2"/>
    <mergeCell ref="AY2:BF2"/>
    <mergeCell ref="S2:Z2"/>
    <mergeCell ref="DK2:DR2"/>
    <mergeCell ref="DS2:DZ2"/>
  </mergeCells>
  <phoneticPr fontId="14" type="noConversion"/>
  <printOptions horizontalCentered="1"/>
  <pageMargins left="0.25" right="0.25" top="0.35" bottom="0.35" header="0.2" footer="0.2"/>
  <pageSetup paperSize="5" scale="60" fitToWidth="0" fitToHeight="0" orientation="landscape" r:id="rId1"/>
  <headerFooter alignWithMargins="0">
    <oddFooter>&amp;L&amp;8&amp;Z&amp;F</oddFooter>
  </headerFooter>
  <colBreaks count="5" manualBreakCount="5">
    <brk id="26" min="1" max="75" man="1"/>
    <brk id="50" min="1" max="75" man="1"/>
    <brk id="74" min="1" max="75" man="1"/>
    <brk id="98" min="1" max="75" man="1"/>
    <brk id="122" min="1" max="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V79"/>
  <sheetViews>
    <sheetView workbookViewId="0">
      <selection activeCell="D21" sqref="D21"/>
    </sheetView>
  </sheetViews>
  <sheetFormatPr defaultRowHeight="12.75" x14ac:dyDescent="0.2"/>
  <cols>
    <col min="1" max="1" width="5.7109375" customWidth="1"/>
    <col min="2" max="2" width="21.85546875" customWidth="1"/>
    <col min="3" max="35" width="11.7109375" customWidth="1"/>
    <col min="36" max="45" width="7.140625" customWidth="1"/>
    <col min="46" max="48" width="11.7109375" customWidth="1"/>
  </cols>
  <sheetData>
    <row r="1" spans="1:48" s="196" customFormat="1" ht="15.75" x14ac:dyDescent="0.2">
      <c r="A1" s="329" t="s">
        <v>244</v>
      </c>
      <c r="B1" s="329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95"/>
      <c r="AV1" s="195"/>
    </row>
    <row r="2" spans="1:48" s="196" customFormat="1" ht="15.75" x14ac:dyDescent="0.2">
      <c r="A2" s="197"/>
      <c r="B2" s="197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Q2" s="195"/>
      <c r="AR2" s="195"/>
      <c r="AS2" s="195"/>
      <c r="AT2" s="195"/>
      <c r="AU2" s="195"/>
      <c r="AV2" s="195"/>
    </row>
    <row r="3" spans="1:48" ht="63.75" x14ac:dyDescent="0.2">
      <c r="A3" s="71" t="s">
        <v>3</v>
      </c>
      <c r="B3" s="71" t="s">
        <v>92</v>
      </c>
      <c r="C3" s="72" t="s">
        <v>211</v>
      </c>
      <c r="D3" s="73" t="s">
        <v>201</v>
      </c>
      <c r="E3" s="74" t="s">
        <v>290</v>
      </c>
      <c r="F3" s="74" t="s">
        <v>291</v>
      </c>
      <c r="G3" s="74" t="s">
        <v>292</v>
      </c>
      <c r="H3" s="74" t="s">
        <v>293</v>
      </c>
      <c r="I3" s="74" t="s">
        <v>294</v>
      </c>
      <c r="J3" s="74" t="s">
        <v>295</v>
      </c>
      <c r="K3" s="74" t="s">
        <v>296</v>
      </c>
      <c r="L3" s="74" t="s">
        <v>297</v>
      </c>
      <c r="M3" s="74" t="s">
        <v>298</v>
      </c>
      <c r="N3" s="74" t="s">
        <v>299</v>
      </c>
      <c r="O3" s="74" t="s">
        <v>300</v>
      </c>
      <c r="P3" s="74" t="s">
        <v>301</v>
      </c>
      <c r="Q3" s="74" t="s">
        <v>302</v>
      </c>
      <c r="R3" s="74" t="s">
        <v>303</v>
      </c>
      <c r="S3" s="74" t="s">
        <v>304</v>
      </c>
      <c r="T3" s="74" t="s">
        <v>305</v>
      </c>
      <c r="U3" s="74" t="s">
        <v>306</v>
      </c>
      <c r="V3" s="74" t="s">
        <v>307</v>
      </c>
      <c r="W3" s="74" t="s">
        <v>308</v>
      </c>
      <c r="X3" s="74" t="s">
        <v>309</v>
      </c>
      <c r="Y3" s="74" t="s">
        <v>310</v>
      </c>
      <c r="Z3" s="74" t="s">
        <v>311</v>
      </c>
      <c r="AA3" s="74" t="s">
        <v>312</v>
      </c>
      <c r="AB3" s="74" t="s">
        <v>313</v>
      </c>
      <c r="AC3" s="74" t="s">
        <v>314</v>
      </c>
      <c r="AD3" s="74" t="s">
        <v>315</v>
      </c>
      <c r="AE3" s="74" t="s">
        <v>316</v>
      </c>
      <c r="AF3" s="74" t="s">
        <v>317</v>
      </c>
      <c r="AG3" s="74" t="s">
        <v>318</v>
      </c>
      <c r="AH3" s="74" t="s">
        <v>319</v>
      </c>
      <c r="AI3" s="74" t="s">
        <v>320</v>
      </c>
      <c r="AJ3" s="75" t="s">
        <v>321</v>
      </c>
      <c r="AK3" s="75" t="s">
        <v>321</v>
      </c>
      <c r="AL3" s="75" t="s">
        <v>321</v>
      </c>
      <c r="AM3" s="75" t="s">
        <v>321</v>
      </c>
      <c r="AN3" s="75" t="s">
        <v>321</v>
      </c>
      <c r="AO3" s="75" t="s">
        <v>321</v>
      </c>
      <c r="AP3" s="75" t="s">
        <v>321</v>
      </c>
      <c r="AQ3" s="75" t="s">
        <v>321</v>
      </c>
      <c r="AR3" s="75" t="s">
        <v>321</v>
      </c>
      <c r="AS3" s="75" t="s">
        <v>321</v>
      </c>
      <c r="AT3" s="74" t="s">
        <v>322</v>
      </c>
      <c r="AU3" s="74" t="s">
        <v>323</v>
      </c>
      <c r="AV3" s="71" t="s">
        <v>208</v>
      </c>
    </row>
    <row r="4" spans="1:48" ht="15" customHeight="1" x14ac:dyDescent="0.2">
      <c r="A4" s="76"/>
      <c r="B4" s="76"/>
      <c r="C4" s="77"/>
      <c r="D4" s="78"/>
      <c r="E4" s="74">
        <v>343001</v>
      </c>
      <c r="F4" s="74">
        <v>341001</v>
      </c>
      <c r="G4" s="74">
        <v>344001</v>
      </c>
      <c r="H4" s="74">
        <v>348001</v>
      </c>
      <c r="I4" s="74">
        <v>347001</v>
      </c>
      <c r="J4" s="74">
        <v>346001</v>
      </c>
      <c r="K4" s="74" t="s">
        <v>324</v>
      </c>
      <c r="L4" s="74" t="s">
        <v>325</v>
      </c>
      <c r="M4" s="74" t="s">
        <v>326</v>
      </c>
      <c r="N4" s="74" t="s">
        <v>327</v>
      </c>
      <c r="O4" s="74" t="s">
        <v>328</v>
      </c>
      <c r="P4" s="74" t="s">
        <v>329</v>
      </c>
      <c r="Q4" s="74" t="s">
        <v>330</v>
      </c>
      <c r="R4" s="74" t="s">
        <v>331</v>
      </c>
      <c r="S4" s="74" t="s">
        <v>332</v>
      </c>
      <c r="T4" s="74" t="s">
        <v>333</v>
      </c>
      <c r="U4" s="74" t="s">
        <v>334</v>
      </c>
      <c r="V4" s="74" t="s">
        <v>335</v>
      </c>
      <c r="W4" s="74" t="s">
        <v>336</v>
      </c>
      <c r="X4" s="74" t="s">
        <v>337</v>
      </c>
      <c r="Y4" s="74" t="s">
        <v>338</v>
      </c>
      <c r="Z4" s="74" t="s">
        <v>339</v>
      </c>
      <c r="AA4" s="74" t="s">
        <v>340</v>
      </c>
      <c r="AB4" s="74" t="s">
        <v>341</v>
      </c>
      <c r="AC4" s="74" t="s">
        <v>342</v>
      </c>
      <c r="AD4" s="74" t="s">
        <v>343</v>
      </c>
      <c r="AE4" s="74" t="s">
        <v>344</v>
      </c>
      <c r="AF4" s="74" t="s">
        <v>345</v>
      </c>
      <c r="AG4" s="74" t="s">
        <v>346</v>
      </c>
      <c r="AH4" s="74" t="s">
        <v>347</v>
      </c>
      <c r="AI4" s="74" t="s">
        <v>348</v>
      </c>
      <c r="AJ4" s="75" t="s">
        <v>349</v>
      </c>
      <c r="AK4" s="75" t="s">
        <v>349</v>
      </c>
      <c r="AL4" s="75" t="s">
        <v>349</v>
      </c>
      <c r="AM4" s="75" t="s">
        <v>349</v>
      </c>
      <c r="AN4" s="75" t="s">
        <v>349</v>
      </c>
      <c r="AO4" s="75" t="s">
        <v>349</v>
      </c>
      <c r="AP4" s="75" t="s">
        <v>349</v>
      </c>
      <c r="AQ4" s="75" t="s">
        <v>349</v>
      </c>
      <c r="AR4" s="75" t="s">
        <v>349</v>
      </c>
      <c r="AS4" s="75" t="s">
        <v>349</v>
      </c>
      <c r="AT4" s="74" t="s">
        <v>350</v>
      </c>
      <c r="AU4" s="74">
        <v>345001</v>
      </c>
      <c r="AV4" s="88"/>
    </row>
    <row r="5" spans="1:48" x14ac:dyDescent="0.2">
      <c r="A5" s="79"/>
      <c r="B5" s="79"/>
      <c r="C5" s="80">
        <v>1</v>
      </c>
      <c r="D5" s="79">
        <v>2</v>
      </c>
      <c r="E5" s="79">
        <v>3</v>
      </c>
      <c r="F5" s="79">
        <v>4</v>
      </c>
      <c r="G5" s="79">
        <v>5</v>
      </c>
      <c r="H5" s="79">
        <v>6</v>
      </c>
      <c r="I5" s="79">
        <v>7</v>
      </c>
      <c r="J5" s="79">
        <v>8</v>
      </c>
      <c r="K5" s="79">
        <v>9</v>
      </c>
      <c r="L5" s="79">
        <v>10</v>
      </c>
      <c r="M5" s="79">
        <v>11</v>
      </c>
      <c r="N5" s="79">
        <v>12</v>
      </c>
      <c r="O5" s="79">
        <v>13</v>
      </c>
      <c r="P5" s="79">
        <v>14</v>
      </c>
      <c r="Q5" s="79">
        <v>15</v>
      </c>
      <c r="R5" s="79">
        <v>16</v>
      </c>
      <c r="S5" s="79">
        <v>17</v>
      </c>
      <c r="T5" s="79">
        <v>18</v>
      </c>
      <c r="U5" s="79">
        <v>19</v>
      </c>
      <c r="V5" s="79">
        <v>20</v>
      </c>
      <c r="W5" s="79">
        <v>21</v>
      </c>
      <c r="X5" s="79">
        <v>22</v>
      </c>
      <c r="Y5" s="79">
        <v>23</v>
      </c>
      <c r="Z5" s="79">
        <v>24</v>
      </c>
      <c r="AA5" s="79">
        <v>25</v>
      </c>
      <c r="AB5" s="79">
        <v>26</v>
      </c>
      <c r="AC5" s="79">
        <v>27</v>
      </c>
      <c r="AD5" s="79">
        <v>28</v>
      </c>
      <c r="AE5" s="79">
        <v>29</v>
      </c>
      <c r="AF5" s="79">
        <v>30</v>
      </c>
      <c r="AG5" s="79">
        <v>31</v>
      </c>
      <c r="AH5" s="79">
        <v>32</v>
      </c>
      <c r="AI5" s="79">
        <v>33</v>
      </c>
      <c r="AJ5" s="81">
        <v>33</v>
      </c>
      <c r="AK5" s="81">
        <v>33</v>
      </c>
      <c r="AL5" s="81">
        <v>33</v>
      </c>
      <c r="AM5" s="81">
        <v>33</v>
      </c>
      <c r="AN5" s="81">
        <v>33</v>
      </c>
      <c r="AO5" s="81">
        <v>33</v>
      </c>
      <c r="AP5" s="81">
        <v>33</v>
      </c>
      <c r="AQ5" s="81">
        <v>33</v>
      </c>
      <c r="AR5" s="81">
        <v>33</v>
      </c>
      <c r="AS5" s="81">
        <v>33</v>
      </c>
      <c r="AT5" s="79">
        <v>34</v>
      </c>
      <c r="AU5" s="79">
        <v>35</v>
      </c>
      <c r="AV5" s="79">
        <v>36</v>
      </c>
    </row>
    <row r="6" spans="1:48" hidden="1" x14ac:dyDescent="0.2">
      <c r="A6" s="79"/>
      <c r="B6" s="79"/>
      <c r="C6" s="80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</row>
    <row r="7" spans="1:48" ht="15.75" customHeight="1" x14ac:dyDescent="0.2">
      <c r="A7" s="187">
        <v>1</v>
      </c>
      <c r="B7" s="188" t="s">
        <v>164</v>
      </c>
      <c r="C7" s="87">
        <v>9053</v>
      </c>
      <c r="D7" s="87">
        <v>0</v>
      </c>
      <c r="E7" s="87">
        <v>0</v>
      </c>
      <c r="F7" s="87">
        <v>0</v>
      </c>
      <c r="G7" s="87">
        <v>20</v>
      </c>
      <c r="H7" s="87">
        <v>0</v>
      </c>
      <c r="I7" s="87">
        <v>0</v>
      </c>
      <c r="J7" s="87">
        <v>0</v>
      </c>
      <c r="K7" s="87">
        <v>2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  <c r="V7" s="87">
        <v>2</v>
      </c>
      <c r="W7" s="87">
        <v>26</v>
      </c>
      <c r="X7" s="87">
        <v>8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  <c r="AD7" s="87">
        <v>0</v>
      </c>
      <c r="AE7" s="87">
        <v>0</v>
      </c>
      <c r="AF7" s="87">
        <v>0</v>
      </c>
      <c r="AG7" s="87">
        <v>0</v>
      </c>
      <c r="AH7" s="87">
        <v>0</v>
      </c>
      <c r="AI7" s="87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87">
        <v>21</v>
      </c>
      <c r="AU7" s="87">
        <v>42</v>
      </c>
      <c r="AV7" s="4">
        <v>9174</v>
      </c>
    </row>
    <row r="8" spans="1:48" ht="15.75" customHeight="1" x14ac:dyDescent="0.2">
      <c r="A8" s="187">
        <v>2</v>
      </c>
      <c r="B8" s="188" t="s">
        <v>100</v>
      </c>
      <c r="C8" s="85">
        <v>3790</v>
      </c>
      <c r="D8" s="85">
        <v>0</v>
      </c>
      <c r="E8" s="85">
        <v>0</v>
      </c>
      <c r="F8" s="85">
        <v>0</v>
      </c>
      <c r="G8" s="85">
        <v>0</v>
      </c>
      <c r="H8" s="85">
        <v>0</v>
      </c>
      <c r="I8" s="85">
        <v>0</v>
      </c>
      <c r="J8" s="85">
        <v>0</v>
      </c>
      <c r="K8" s="85">
        <v>0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  <c r="T8" s="85">
        <v>1</v>
      </c>
      <c r="U8" s="85">
        <v>0</v>
      </c>
      <c r="V8" s="85">
        <v>0</v>
      </c>
      <c r="W8" s="85">
        <v>0</v>
      </c>
      <c r="X8" s="85">
        <v>0</v>
      </c>
      <c r="Y8" s="85">
        <v>0</v>
      </c>
      <c r="Z8" s="85">
        <v>0</v>
      </c>
      <c r="AA8" s="85">
        <v>0</v>
      </c>
      <c r="AB8" s="85">
        <v>0</v>
      </c>
      <c r="AC8" s="85">
        <v>0</v>
      </c>
      <c r="AD8" s="85">
        <v>0</v>
      </c>
      <c r="AE8" s="85">
        <v>0</v>
      </c>
      <c r="AF8" s="85">
        <v>0</v>
      </c>
      <c r="AG8" s="85">
        <v>0</v>
      </c>
      <c r="AH8" s="85">
        <v>0</v>
      </c>
      <c r="AI8" s="8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85">
        <v>7</v>
      </c>
      <c r="AU8" s="85">
        <v>22</v>
      </c>
      <c r="AV8" s="6">
        <v>3820</v>
      </c>
    </row>
    <row r="9" spans="1:48" ht="15.75" customHeight="1" x14ac:dyDescent="0.2">
      <c r="A9" s="187">
        <v>3</v>
      </c>
      <c r="B9" s="188" t="s">
        <v>101</v>
      </c>
      <c r="C9" s="85">
        <v>23122</v>
      </c>
      <c r="D9" s="85">
        <v>0</v>
      </c>
      <c r="E9" s="85">
        <v>2</v>
      </c>
      <c r="F9" s="85">
        <v>0</v>
      </c>
      <c r="G9" s="85">
        <v>0</v>
      </c>
      <c r="H9" s="85">
        <v>0</v>
      </c>
      <c r="I9" s="85">
        <v>0</v>
      </c>
      <c r="J9" s="85">
        <v>0</v>
      </c>
      <c r="K9" s="85">
        <v>0</v>
      </c>
      <c r="L9" s="85">
        <v>0</v>
      </c>
      <c r="M9" s="85">
        <v>21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47</v>
      </c>
      <c r="T9" s="85">
        <v>0</v>
      </c>
      <c r="U9" s="85">
        <v>0</v>
      </c>
      <c r="V9" s="85">
        <v>0</v>
      </c>
      <c r="W9" s="85">
        <v>0</v>
      </c>
      <c r="X9" s="85">
        <v>0</v>
      </c>
      <c r="Y9" s="85">
        <v>4</v>
      </c>
      <c r="Z9" s="85">
        <v>0</v>
      </c>
      <c r="AA9" s="85">
        <v>0</v>
      </c>
      <c r="AB9" s="85">
        <v>0</v>
      </c>
      <c r="AC9" s="85">
        <v>0</v>
      </c>
      <c r="AD9" s="85">
        <v>0</v>
      </c>
      <c r="AE9" s="85">
        <v>0</v>
      </c>
      <c r="AF9" s="85">
        <v>0</v>
      </c>
      <c r="AG9" s="85">
        <v>0</v>
      </c>
      <c r="AH9" s="85">
        <v>0</v>
      </c>
      <c r="AI9" s="8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85">
        <v>30</v>
      </c>
      <c r="AU9" s="85">
        <v>112</v>
      </c>
      <c r="AV9" s="6">
        <v>23338</v>
      </c>
    </row>
    <row r="10" spans="1:48" ht="15.75" customHeight="1" x14ac:dyDescent="0.2">
      <c r="A10" s="187">
        <v>4</v>
      </c>
      <c r="B10" s="188" t="s">
        <v>102</v>
      </c>
      <c r="C10" s="85">
        <v>2789</v>
      </c>
      <c r="D10" s="85">
        <v>0</v>
      </c>
      <c r="E10" s="85">
        <v>0</v>
      </c>
      <c r="F10" s="85">
        <v>0</v>
      </c>
      <c r="G10" s="85">
        <v>0</v>
      </c>
      <c r="H10" s="85">
        <v>0</v>
      </c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15</v>
      </c>
      <c r="T10" s="85">
        <v>0</v>
      </c>
      <c r="U10" s="85">
        <v>0</v>
      </c>
      <c r="V10" s="85">
        <v>1</v>
      </c>
      <c r="W10" s="85">
        <v>1</v>
      </c>
      <c r="X10" s="85">
        <v>0</v>
      </c>
      <c r="Y10" s="85">
        <v>0</v>
      </c>
      <c r="Z10" s="85">
        <v>0</v>
      </c>
      <c r="AA10" s="85">
        <v>0</v>
      </c>
      <c r="AB10" s="85">
        <v>0</v>
      </c>
      <c r="AC10" s="85">
        <v>0</v>
      </c>
      <c r="AD10" s="85">
        <v>0</v>
      </c>
      <c r="AE10" s="85">
        <v>0</v>
      </c>
      <c r="AF10" s="85">
        <v>0</v>
      </c>
      <c r="AG10" s="85">
        <v>0</v>
      </c>
      <c r="AH10" s="85">
        <v>0</v>
      </c>
      <c r="AI10" s="8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85">
        <v>8</v>
      </c>
      <c r="AU10" s="85">
        <v>23</v>
      </c>
      <c r="AV10" s="6">
        <v>2837</v>
      </c>
    </row>
    <row r="11" spans="1:48" ht="15.75" customHeight="1" x14ac:dyDescent="0.2">
      <c r="A11" s="189">
        <v>5</v>
      </c>
      <c r="B11" s="190" t="s">
        <v>103</v>
      </c>
      <c r="C11" s="86">
        <v>4875</v>
      </c>
      <c r="D11" s="86">
        <v>0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  <c r="O11" s="86">
        <v>0</v>
      </c>
      <c r="P11" s="86">
        <v>0</v>
      </c>
      <c r="Q11" s="86">
        <v>0</v>
      </c>
      <c r="R11" s="86">
        <v>0</v>
      </c>
      <c r="S11" s="86">
        <v>0</v>
      </c>
      <c r="T11" s="86">
        <v>0</v>
      </c>
      <c r="U11" s="86">
        <v>0</v>
      </c>
      <c r="V11" s="86">
        <v>0</v>
      </c>
      <c r="W11" s="86">
        <v>0</v>
      </c>
      <c r="X11" s="86">
        <v>0</v>
      </c>
      <c r="Y11" s="86">
        <v>0</v>
      </c>
      <c r="Z11" s="86">
        <v>0</v>
      </c>
      <c r="AA11" s="86">
        <v>0</v>
      </c>
      <c r="AB11" s="86">
        <v>0</v>
      </c>
      <c r="AC11" s="86">
        <v>0</v>
      </c>
      <c r="AD11" s="86">
        <v>0</v>
      </c>
      <c r="AE11" s="86">
        <v>0</v>
      </c>
      <c r="AF11" s="86">
        <v>0</v>
      </c>
      <c r="AG11" s="86">
        <v>167</v>
      </c>
      <c r="AH11" s="86">
        <v>0</v>
      </c>
      <c r="AI11" s="86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86">
        <v>26</v>
      </c>
      <c r="AU11" s="86">
        <v>41</v>
      </c>
      <c r="AV11" s="8">
        <v>5109</v>
      </c>
    </row>
    <row r="12" spans="1:48" ht="15.75" customHeight="1" x14ac:dyDescent="0.2">
      <c r="A12" s="191">
        <v>6</v>
      </c>
      <c r="B12" s="192" t="s">
        <v>104</v>
      </c>
      <c r="C12" s="87">
        <v>5499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  <c r="I12" s="87">
        <v>0</v>
      </c>
      <c r="J12" s="87">
        <v>2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0</v>
      </c>
      <c r="AE12" s="87">
        <v>0</v>
      </c>
      <c r="AF12" s="87">
        <v>0</v>
      </c>
      <c r="AG12" s="87">
        <v>0</v>
      </c>
      <c r="AH12" s="87">
        <v>0</v>
      </c>
      <c r="AI12" s="87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87">
        <v>18</v>
      </c>
      <c r="AU12" s="87">
        <v>11</v>
      </c>
      <c r="AV12" s="4">
        <v>5530</v>
      </c>
    </row>
    <row r="13" spans="1:48" ht="15.75" customHeight="1" x14ac:dyDescent="0.2">
      <c r="A13" s="187">
        <v>7</v>
      </c>
      <c r="B13" s="188" t="s">
        <v>105</v>
      </c>
      <c r="C13" s="85">
        <v>1886</v>
      </c>
      <c r="D13" s="85">
        <v>0</v>
      </c>
      <c r="E13" s="85">
        <v>0</v>
      </c>
      <c r="F13" s="85">
        <v>0</v>
      </c>
      <c r="G13" s="85">
        <v>0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  <c r="T13" s="85">
        <v>0</v>
      </c>
      <c r="U13" s="85">
        <v>0</v>
      </c>
      <c r="V13" s="85">
        <v>0</v>
      </c>
      <c r="W13" s="85">
        <v>0</v>
      </c>
      <c r="X13" s="85">
        <v>0</v>
      </c>
      <c r="Y13" s="85">
        <v>0</v>
      </c>
      <c r="Z13" s="85">
        <v>33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0</v>
      </c>
      <c r="AH13" s="85">
        <v>0</v>
      </c>
      <c r="AI13" s="8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85">
        <v>9</v>
      </c>
      <c r="AU13" s="85">
        <v>10</v>
      </c>
      <c r="AV13" s="6">
        <v>1938</v>
      </c>
    </row>
    <row r="14" spans="1:48" ht="15.75" customHeight="1" x14ac:dyDescent="0.2">
      <c r="A14" s="187">
        <v>8</v>
      </c>
      <c r="B14" s="188" t="s">
        <v>106</v>
      </c>
      <c r="C14" s="85">
        <v>21908</v>
      </c>
      <c r="D14" s="85">
        <v>0</v>
      </c>
      <c r="E14" s="85">
        <v>0</v>
      </c>
      <c r="F14" s="85">
        <v>0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0</v>
      </c>
      <c r="U14" s="85">
        <v>0</v>
      </c>
      <c r="V14" s="85">
        <v>0</v>
      </c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85">
        <v>0</v>
      </c>
      <c r="AH14" s="85">
        <v>0</v>
      </c>
      <c r="AI14" s="8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85">
        <v>61</v>
      </c>
      <c r="AU14" s="85">
        <v>38</v>
      </c>
      <c r="AV14" s="6">
        <v>22007</v>
      </c>
    </row>
    <row r="15" spans="1:48" ht="15.75" customHeight="1" x14ac:dyDescent="0.2">
      <c r="A15" s="187">
        <v>9</v>
      </c>
      <c r="B15" s="188" t="s">
        <v>96</v>
      </c>
      <c r="C15" s="85">
        <v>33999</v>
      </c>
      <c r="D15" s="85">
        <v>964</v>
      </c>
      <c r="E15" s="85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8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85">
        <v>106</v>
      </c>
      <c r="AU15" s="85">
        <v>97</v>
      </c>
      <c r="AV15" s="6">
        <v>35166</v>
      </c>
    </row>
    <row r="16" spans="1:48" ht="15.75" customHeight="1" x14ac:dyDescent="0.2">
      <c r="A16" s="189">
        <v>10</v>
      </c>
      <c r="B16" s="190" t="s">
        <v>107</v>
      </c>
      <c r="C16" s="86">
        <v>26823</v>
      </c>
      <c r="D16" s="86">
        <v>0</v>
      </c>
      <c r="E16" s="86">
        <v>0</v>
      </c>
      <c r="F16" s="86">
        <v>0</v>
      </c>
      <c r="G16" s="86">
        <v>0</v>
      </c>
      <c r="H16" s="86">
        <v>0</v>
      </c>
      <c r="I16" s="86">
        <v>0</v>
      </c>
      <c r="J16" s="86">
        <v>824</v>
      </c>
      <c r="K16" s="86">
        <v>0</v>
      </c>
      <c r="L16" s="86">
        <v>634</v>
      </c>
      <c r="M16" s="86">
        <v>0</v>
      </c>
      <c r="N16" s="86">
        <v>0</v>
      </c>
      <c r="O16" s="86">
        <v>0</v>
      </c>
      <c r="P16" s="86">
        <v>0</v>
      </c>
      <c r="Q16" s="86">
        <v>0</v>
      </c>
      <c r="R16" s="86">
        <v>0</v>
      </c>
      <c r="S16" s="86">
        <v>3</v>
      </c>
      <c r="T16" s="86">
        <v>498</v>
      </c>
      <c r="U16" s="86">
        <v>0</v>
      </c>
      <c r="V16" s="86">
        <v>16</v>
      </c>
      <c r="W16" s="86">
        <v>1</v>
      </c>
      <c r="X16" s="86">
        <v>0</v>
      </c>
      <c r="Y16" s="86">
        <v>0</v>
      </c>
      <c r="Z16" s="86">
        <v>0</v>
      </c>
      <c r="AA16" s="86">
        <v>0</v>
      </c>
      <c r="AB16" s="86">
        <v>0</v>
      </c>
      <c r="AC16" s="86">
        <v>0</v>
      </c>
      <c r="AD16" s="86">
        <v>0</v>
      </c>
      <c r="AE16" s="86">
        <v>0</v>
      </c>
      <c r="AF16" s="86">
        <v>0</v>
      </c>
      <c r="AG16" s="86">
        <v>0</v>
      </c>
      <c r="AH16" s="86">
        <v>0</v>
      </c>
      <c r="AI16" s="86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86">
        <v>56</v>
      </c>
      <c r="AU16" s="86">
        <v>56</v>
      </c>
      <c r="AV16" s="8">
        <v>28911</v>
      </c>
    </row>
    <row r="17" spans="1:48" ht="15.75" customHeight="1" x14ac:dyDescent="0.2">
      <c r="A17" s="191">
        <v>11</v>
      </c>
      <c r="B17" s="192" t="s">
        <v>108</v>
      </c>
      <c r="C17" s="87">
        <v>1452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7">
        <v>0</v>
      </c>
      <c r="AF17" s="87">
        <v>0</v>
      </c>
      <c r="AG17" s="87">
        <v>0</v>
      </c>
      <c r="AH17" s="87">
        <v>0</v>
      </c>
      <c r="AI17" s="87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87">
        <v>0</v>
      </c>
      <c r="AU17" s="87">
        <v>12</v>
      </c>
      <c r="AV17" s="4">
        <v>1464</v>
      </c>
    </row>
    <row r="18" spans="1:48" ht="15.75" customHeight="1" x14ac:dyDescent="0.2">
      <c r="A18" s="187">
        <v>12</v>
      </c>
      <c r="B18" s="188" t="s">
        <v>109</v>
      </c>
      <c r="C18" s="85">
        <v>1076</v>
      </c>
      <c r="D18" s="85">
        <v>0</v>
      </c>
      <c r="E18" s="85">
        <v>0</v>
      </c>
      <c r="F18" s="85">
        <v>0</v>
      </c>
      <c r="G18" s="85">
        <v>0</v>
      </c>
      <c r="H18" s="85">
        <v>0</v>
      </c>
      <c r="I18" s="85">
        <v>0</v>
      </c>
      <c r="J18" s="85">
        <v>4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  <c r="T18" s="85">
        <v>0</v>
      </c>
      <c r="U18" s="85">
        <v>0</v>
      </c>
      <c r="V18" s="85">
        <v>0</v>
      </c>
      <c r="W18" s="85">
        <v>0</v>
      </c>
      <c r="X18" s="85">
        <v>0</v>
      </c>
      <c r="Y18" s="85">
        <v>0</v>
      </c>
      <c r="Z18" s="85">
        <v>0</v>
      </c>
      <c r="AA18" s="85">
        <v>0</v>
      </c>
      <c r="AB18" s="85">
        <v>0</v>
      </c>
      <c r="AC18" s="85">
        <v>0</v>
      </c>
      <c r="AD18" s="85">
        <v>0</v>
      </c>
      <c r="AE18" s="85">
        <v>0</v>
      </c>
      <c r="AF18" s="85">
        <v>0</v>
      </c>
      <c r="AG18" s="85">
        <v>0</v>
      </c>
      <c r="AH18" s="85">
        <v>0</v>
      </c>
      <c r="AI18" s="8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85">
        <v>4</v>
      </c>
      <c r="AU18" s="85">
        <v>0</v>
      </c>
      <c r="AV18" s="6">
        <v>1084</v>
      </c>
    </row>
    <row r="19" spans="1:48" ht="15.75" customHeight="1" x14ac:dyDescent="0.2">
      <c r="A19" s="187">
        <v>13</v>
      </c>
      <c r="B19" s="188" t="s">
        <v>110</v>
      </c>
      <c r="C19" s="85">
        <v>1007</v>
      </c>
      <c r="D19" s="85">
        <v>0</v>
      </c>
      <c r="E19" s="85">
        <v>0</v>
      </c>
      <c r="F19" s="85">
        <v>0</v>
      </c>
      <c r="G19" s="85">
        <v>0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83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5">
        <v>0</v>
      </c>
      <c r="AC19" s="85">
        <v>0</v>
      </c>
      <c r="AD19" s="85">
        <v>0</v>
      </c>
      <c r="AE19" s="85">
        <v>0</v>
      </c>
      <c r="AF19" s="85">
        <v>0</v>
      </c>
      <c r="AG19" s="85">
        <v>0</v>
      </c>
      <c r="AH19" s="85">
        <v>0</v>
      </c>
      <c r="AI19" s="8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85">
        <v>7</v>
      </c>
      <c r="AU19" s="85">
        <v>5</v>
      </c>
      <c r="AV19" s="6">
        <v>1102</v>
      </c>
    </row>
    <row r="20" spans="1:48" ht="15.75" customHeight="1" x14ac:dyDescent="0.2">
      <c r="A20" s="187">
        <v>14</v>
      </c>
      <c r="B20" s="188" t="s">
        <v>111</v>
      </c>
      <c r="C20" s="85">
        <v>1629</v>
      </c>
      <c r="D20" s="85">
        <v>0</v>
      </c>
      <c r="E20" s="85">
        <v>0</v>
      </c>
      <c r="F20" s="85">
        <v>1</v>
      </c>
      <c r="G20" s="85">
        <v>0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  <c r="T20" s="85">
        <v>0</v>
      </c>
      <c r="U20" s="85">
        <v>41</v>
      </c>
      <c r="V20" s="85">
        <v>0</v>
      </c>
      <c r="W20" s="85">
        <v>0</v>
      </c>
      <c r="X20" s="85">
        <v>0</v>
      </c>
      <c r="Y20" s="85">
        <v>0</v>
      </c>
      <c r="Z20" s="85">
        <v>43</v>
      </c>
      <c r="AA20" s="85">
        <v>0</v>
      </c>
      <c r="AB20" s="85">
        <v>0</v>
      </c>
      <c r="AC20" s="85">
        <v>0</v>
      </c>
      <c r="AD20" s="85">
        <v>0</v>
      </c>
      <c r="AE20" s="85">
        <v>0</v>
      </c>
      <c r="AF20" s="85">
        <v>0</v>
      </c>
      <c r="AG20" s="85">
        <v>0</v>
      </c>
      <c r="AH20" s="85">
        <v>0</v>
      </c>
      <c r="AI20" s="8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85">
        <v>2</v>
      </c>
      <c r="AU20" s="85">
        <v>3</v>
      </c>
      <c r="AV20" s="6">
        <v>1719</v>
      </c>
    </row>
    <row r="21" spans="1:48" ht="15.75" customHeight="1" x14ac:dyDescent="0.2">
      <c r="A21" s="189">
        <v>15</v>
      </c>
      <c r="B21" s="190" t="s">
        <v>112</v>
      </c>
      <c r="C21" s="86">
        <v>2874</v>
      </c>
      <c r="D21" s="86">
        <v>0</v>
      </c>
      <c r="E21" s="86">
        <v>0</v>
      </c>
      <c r="F21" s="86">
        <v>0</v>
      </c>
      <c r="G21" s="86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6">
        <v>337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86">
        <v>0</v>
      </c>
      <c r="Y21" s="86">
        <v>0</v>
      </c>
      <c r="Z21" s="86">
        <v>0</v>
      </c>
      <c r="AA21" s="86">
        <v>0</v>
      </c>
      <c r="AB21" s="86">
        <v>0</v>
      </c>
      <c r="AC21" s="86">
        <v>0</v>
      </c>
      <c r="AD21" s="86">
        <v>0</v>
      </c>
      <c r="AE21" s="86">
        <v>0</v>
      </c>
      <c r="AF21" s="86">
        <v>0</v>
      </c>
      <c r="AG21" s="86">
        <v>0</v>
      </c>
      <c r="AH21" s="86">
        <v>0</v>
      </c>
      <c r="AI21" s="86">
        <v>0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86">
        <v>10</v>
      </c>
      <c r="AU21" s="86">
        <v>5</v>
      </c>
      <c r="AV21" s="8">
        <v>3226</v>
      </c>
    </row>
    <row r="22" spans="1:48" ht="15.75" customHeight="1" x14ac:dyDescent="0.2">
      <c r="A22" s="191">
        <v>16</v>
      </c>
      <c r="B22" s="192" t="s">
        <v>212</v>
      </c>
      <c r="C22" s="87">
        <v>4633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0</v>
      </c>
      <c r="AG22" s="87">
        <v>0</v>
      </c>
      <c r="AH22" s="87">
        <v>0</v>
      </c>
      <c r="AI22" s="87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87">
        <v>12</v>
      </c>
      <c r="AU22" s="87">
        <v>20</v>
      </c>
      <c r="AV22" s="4">
        <v>4665</v>
      </c>
    </row>
    <row r="23" spans="1:48" ht="15.75" customHeight="1" x14ac:dyDescent="0.2">
      <c r="A23" s="187">
        <v>17</v>
      </c>
      <c r="B23" s="188" t="s">
        <v>97</v>
      </c>
      <c r="C23" s="85">
        <v>39525</v>
      </c>
      <c r="D23" s="85">
        <v>1816</v>
      </c>
      <c r="E23" s="85">
        <v>497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5">
        <v>303</v>
      </c>
      <c r="N23" s="85">
        <v>0</v>
      </c>
      <c r="O23" s="85">
        <v>652</v>
      </c>
      <c r="P23" s="85">
        <v>0</v>
      </c>
      <c r="Q23" s="85">
        <v>170</v>
      </c>
      <c r="R23" s="85">
        <v>208</v>
      </c>
      <c r="S23" s="85">
        <v>21</v>
      </c>
      <c r="T23" s="85">
        <v>0</v>
      </c>
      <c r="U23" s="85">
        <v>0</v>
      </c>
      <c r="V23" s="85">
        <v>1</v>
      </c>
      <c r="W23" s="85">
        <v>0</v>
      </c>
      <c r="X23" s="85">
        <v>0</v>
      </c>
      <c r="Y23" s="85">
        <v>662</v>
      </c>
      <c r="Z23" s="85">
        <v>0</v>
      </c>
      <c r="AA23" s="85">
        <v>0</v>
      </c>
      <c r="AB23" s="85">
        <v>0</v>
      </c>
      <c r="AC23" s="85">
        <v>390</v>
      </c>
      <c r="AD23" s="85">
        <v>0</v>
      </c>
      <c r="AE23" s="85">
        <v>0</v>
      </c>
      <c r="AF23" s="85">
        <v>271</v>
      </c>
      <c r="AG23" s="85">
        <v>0</v>
      </c>
      <c r="AH23" s="85">
        <v>0</v>
      </c>
      <c r="AI23" s="8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85">
        <v>147</v>
      </c>
      <c r="AU23" s="85">
        <v>299</v>
      </c>
      <c r="AV23" s="6">
        <v>44962</v>
      </c>
    </row>
    <row r="24" spans="1:48" ht="15.75" customHeight="1" x14ac:dyDescent="0.2">
      <c r="A24" s="187">
        <v>18</v>
      </c>
      <c r="B24" s="188" t="s">
        <v>114</v>
      </c>
      <c r="C24" s="85">
        <v>766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5">
        <v>0</v>
      </c>
      <c r="L24" s="85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5">
        <v>0</v>
      </c>
      <c r="V24" s="85">
        <v>0</v>
      </c>
      <c r="W24" s="85">
        <v>0</v>
      </c>
      <c r="X24" s="85">
        <v>0</v>
      </c>
      <c r="Y24" s="85">
        <v>0</v>
      </c>
      <c r="Z24" s="85">
        <v>0</v>
      </c>
      <c r="AA24" s="85">
        <v>0</v>
      </c>
      <c r="AB24" s="85">
        <v>0</v>
      </c>
      <c r="AC24" s="85">
        <v>0</v>
      </c>
      <c r="AD24" s="85">
        <v>0</v>
      </c>
      <c r="AE24" s="85">
        <v>0</v>
      </c>
      <c r="AF24" s="85">
        <v>0</v>
      </c>
      <c r="AG24" s="85">
        <v>0</v>
      </c>
      <c r="AH24" s="85">
        <v>0</v>
      </c>
      <c r="AI24" s="8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85">
        <v>2</v>
      </c>
      <c r="AU24" s="85">
        <v>0</v>
      </c>
      <c r="AV24" s="6">
        <v>768</v>
      </c>
    </row>
    <row r="25" spans="1:48" ht="15.75" customHeight="1" x14ac:dyDescent="0.2">
      <c r="A25" s="187">
        <v>19</v>
      </c>
      <c r="B25" s="188" t="s">
        <v>115</v>
      </c>
      <c r="C25" s="85">
        <v>1605</v>
      </c>
      <c r="D25" s="85">
        <v>0</v>
      </c>
      <c r="E25" s="85">
        <v>0</v>
      </c>
      <c r="F25" s="85">
        <v>0</v>
      </c>
      <c r="G25" s="85">
        <v>0</v>
      </c>
      <c r="H25" s="85">
        <v>0</v>
      </c>
      <c r="I25" s="85">
        <v>0</v>
      </c>
      <c r="J25" s="85">
        <v>0</v>
      </c>
      <c r="K25" s="85">
        <v>0</v>
      </c>
      <c r="L25" s="85">
        <v>0</v>
      </c>
      <c r="M25" s="85">
        <v>8</v>
      </c>
      <c r="N25" s="85">
        <v>0</v>
      </c>
      <c r="O25" s="85">
        <v>0</v>
      </c>
      <c r="P25" s="85">
        <v>0</v>
      </c>
      <c r="Q25" s="85">
        <v>1</v>
      </c>
      <c r="R25" s="85">
        <v>11</v>
      </c>
      <c r="S25" s="85">
        <v>0</v>
      </c>
      <c r="T25" s="85">
        <v>0</v>
      </c>
      <c r="U25" s="85">
        <v>0</v>
      </c>
      <c r="V25" s="85">
        <v>0</v>
      </c>
      <c r="W25" s="85">
        <v>0</v>
      </c>
      <c r="X25" s="85">
        <v>0</v>
      </c>
      <c r="Y25" s="85">
        <v>0</v>
      </c>
      <c r="Z25" s="85">
        <v>0</v>
      </c>
      <c r="AA25" s="85">
        <v>0</v>
      </c>
      <c r="AB25" s="85">
        <v>0</v>
      </c>
      <c r="AC25" s="85">
        <v>0</v>
      </c>
      <c r="AD25" s="85">
        <v>0</v>
      </c>
      <c r="AE25" s="85">
        <v>0</v>
      </c>
      <c r="AF25" s="85">
        <v>1</v>
      </c>
      <c r="AG25" s="85">
        <v>0</v>
      </c>
      <c r="AH25" s="85">
        <v>0</v>
      </c>
      <c r="AI25" s="8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85">
        <v>10</v>
      </c>
      <c r="AU25" s="85">
        <v>30</v>
      </c>
      <c r="AV25" s="6">
        <v>1666</v>
      </c>
    </row>
    <row r="26" spans="1:48" ht="15.75" customHeight="1" x14ac:dyDescent="0.2">
      <c r="A26" s="189">
        <v>20</v>
      </c>
      <c r="B26" s="190" t="s">
        <v>116</v>
      </c>
      <c r="C26" s="86">
        <v>5409</v>
      </c>
      <c r="D26" s="86">
        <v>0</v>
      </c>
      <c r="E26" s="86">
        <v>0</v>
      </c>
      <c r="F26" s="86">
        <v>0</v>
      </c>
      <c r="G26" s="86">
        <v>0</v>
      </c>
      <c r="H26" s="86">
        <v>0</v>
      </c>
      <c r="I26" s="86">
        <v>0</v>
      </c>
      <c r="J26" s="86">
        <v>0</v>
      </c>
      <c r="K26" s="86">
        <v>1</v>
      </c>
      <c r="L26" s="86">
        <v>0</v>
      </c>
      <c r="M26" s="86">
        <v>0</v>
      </c>
      <c r="N26" s="86">
        <v>0</v>
      </c>
      <c r="O26" s="86">
        <v>0</v>
      </c>
      <c r="P26" s="86">
        <v>0</v>
      </c>
      <c r="Q26" s="86">
        <v>0</v>
      </c>
      <c r="R26" s="86">
        <v>0</v>
      </c>
      <c r="S26" s="86">
        <v>0</v>
      </c>
      <c r="T26" s="86">
        <v>0</v>
      </c>
      <c r="U26" s="86">
        <v>0</v>
      </c>
      <c r="V26" s="86">
        <v>0</v>
      </c>
      <c r="W26" s="86">
        <v>3</v>
      </c>
      <c r="X26" s="86">
        <v>0</v>
      </c>
      <c r="Y26" s="86">
        <v>0</v>
      </c>
      <c r="Z26" s="86">
        <v>0</v>
      </c>
      <c r="AA26" s="86">
        <v>0</v>
      </c>
      <c r="AB26" s="86">
        <v>0</v>
      </c>
      <c r="AC26" s="86">
        <v>0</v>
      </c>
      <c r="AD26" s="86">
        <v>0</v>
      </c>
      <c r="AE26" s="86">
        <v>0</v>
      </c>
      <c r="AF26" s="86">
        <v>0</v>
      </c>
      <c r="AG26" s="86">
        <v>0</v>
      </c>
      <c r="AH26" s="86">
        <v>0</v>
      </c>
      <c r="AI26" s="86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86">
        <v>17</v>
      </c>
      <c r="AU26" s="86">
        <v>18</v>
      </c>
      <c r="AV26" s="8">
        <v>5448</v>
      </c>
    </row>
    <row r="27" spans="1:48" ht="15.75" customHeight="1" x14ac:dyDescent="0.2">
      <c r="A27" s="191">
        <v>21</v>
      </c>
      <c r="B27" s="192" t="s">
        <v>117</v>
      </c>
      <c r="C27" s="87">
        <v>2690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1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v>0</v>
      </c>
      <c r="AD27" s="87">
        <v>0</v>
      </c>
      <c r="AE27" s="87">
        <v>0</v>
      </c>
      <c r="AF27" s="87">
        <v>0</v>
      </c>
      <c r="AG27" s="87">
        <v>0</v>
      </c>
      <c r="AH27" s="87">
        <v>0</v>
      </c>
      <c r="AI27" s="87">
        <v>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87">
        <v>10</v>
      </c>
      <c r="AU27" s="87">
        <v>16</v>
      </c>
      <c r="AV27" s="4">
        <v>2717</v>
      </c>
    </row>
    <row r="28" spans="1:48" ht="15.75" customHeight="1" x14ac:dyDescent="0.2">
      <c r="A28" s="187">
        <v>22</v>
      </c>
      <c r="B28" s="188" t="s">
        <v>118</v>
      </c>
      <c r="C28" s="85">
        <v>2759</v>
      </c>
      <c r="D28" s="85">
        <v>0</v>
      </c>
      <c r="E28" s="85">
        <v>0</v>
      </c>
      <c r="F28" s="85">
        <v>0</v>
      </c>
      <c r="G28" s="85">
        <v>0</v>
      </c>
      <c r="H28" s="85">
        <v>0</v>
      </c>
      <c r="I28" s="85">
        <v>0</v>
      </c>
      <c r="J28" s="85">
        <v>0</v>
      </c>
      <c r="K28" s="85">
        <v>0</v>
      </c>
      <c r="L28" s="85">
        <v>0</v>
      </c>
      <c r="M28" s="85">
        <v>0</v>
      </c>
      <c r="N28" s="85">
        <v>0</v>
      </c>
      <c r="O28" s="85">
        <v>0</v>
      </c>
      <c r="P28" s="85">
        <v>0</v>
      </c>
      <c r="Q28" s="85">
        <v>0</v>
      </c>
      <c r="R28" s="85">
        <v>0</v>
      </c>
      <c r="S28" s="85">
        <v>0</v>
      </c>
      <c r="T28" s="85">
        <v>0</v>
      </c>
      <c r="U28" s="85">
        <v>0</v>
      </c>
      <c r="V28" s="85">
        <v>0</v>
      </c>
      <c r="W28" s="85">
        <v>0</v>
      </c>
      <c r="X28" s="85">
        <v>0</v>
      </c>
      <c r="Y28" s="85">
        <v>0</v>
      </c>
      <c r="Z28" s="85">
        <v>0</v>
      </c>
      <c r="AA28" s="85">
        <v>0</v>
      </c>
      <c r="AB28" s="85">
        <v>0</v>
      </c>
      <c r="AC28" s="85">
        <v>0</v>
      </c>
      <c r="AD28" s="85">
        <v>0</v>
      </c>
      <c r="AE28" s="85">
        <v>0</v>
      </c>
      <c r="AF28" s="85">
        <v>0</v>
      </c>
      <c r="AG28" s="85">
        <v>0</v>
      </c>
      <c r="AH28" s="85">
        <v>0</v>
      </c>
      <c r="AI28" s="8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85">
        <v>4</v>
      </c>
      <c r="AU28" s="85">
        <v>13</v>
      </c>
      <c r="AV28" s="6">
        <v>2776</v>
      </c>
    </row>
    <row r="29" spans="1:48" ht="15.75" customHeight="1" x14ac:dyDescent="0.2">
      <c r="A29" s="187">
        <v>23</v>
      </c>
      <c r="B29" s="188" t="s">
        <v>119</v>
      </c>
      <c r="C29" s="85">
        <v>10980</v>
      </c>
      <c r="D29" s="85">
        <v>0</v>
      </c>
      <c r="E29" s="85">
        <v>0</v>
      </c>
      <c r="F29" s="85">
        <v>0</v>
      </c>
      <c r="G29" s="85">
        <v>0</v>
      </c>
      <c r="H29" s="85">
        <v>0</v>
      </c>
      <c r="I29" s="85">
        <v>0</v>
      </c>
      <c r="J29" s="85">
        <v>0</v>
      </c>
      <c r="K29" s="85">
        <v>0</v>
      </c>
      <c r="L29" s="85">
        <v>0</v>
      </c>
      <c r="M29" s="85">
        <v>0</v>
      </c>
      <c r="N29" s="85">
        <v>0</v>
      </c>
      <c r="O29" s="85">
        <v>0</v>
      </c>
      <c r="P29" s="85">
        <v>0</v>
      </c>
      <c r="Q29" s="85">
        <v>0</v>
      </c>
      <c r="R29" s="85">
        <v>0</v>
      </c>
      <c r="S29" s="85">
        <v>0</v>
      </c>
      <c r="T29" s="85">
        <v>0</v>
      </c>
      <c r="U29" s="85">
        <v>0</v>
      </c>
      <c r="V29" s="85">
        <v>118</v>
      </c>
      <c r="W29" s="85">
        <v>6</v>
      </c>
      <c r="X29" s="85">
        <v>1</v>
      </c>
      <c r="Y29" s="85">
        <v>0</v>
      </c>
      <c r="Z29" s="85">
        <v>0</v>
      </c>
      <c r="AA29" s="85">
        <v>0</v>
      </c>
      <c r="AB29" s="85">
        <v>0</v>
      </c>
      <c r="AC29" s="85">
        <v>0</v>
      </c>
      <c r="AD29" s="85">
        <v>0</v>
      </c>
      <c r="AE29" s="85">
        <v>0</v>
      </c>
      <c r="AF29" s="85">
        <v>0</v>
      </c>
      <c r="AG29" s="85">
        <v>0</v>
      </c>
      <c r="AH29" s="85">
        <v>11</v>
      </c>
      <c r="AI29" s="8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85">
        <v>39</v>
      </c>
      <c r="AU29" s="85">
        <v>61</v>
      </c>
      <c r="AV29" s="6">
        <v>11216</v>
      </c>
    </row>
    <row r="30" spans="1:48" ht="15.75" customHeight="1" x14ac:dyDescent="0.2">
      <c r="A30" s="187">
        <v>24</v>
      </c>
      <c r="B30" s="188" t="s">
        <v>120</v>
      </c>
      <c r="C30" s="85">
        <v>4003</v>
      </c>
      <c r="D30" s="85">
        <v>0</v>
      </c>
      <c r="E30" s="85">
        <v>2</v>
      </c>
      <c r="F30" s="85">
        <v>0</v>
      </c>
      <c r="G30" s="85">
        <v>0</v>
      </c>
      <c r="H30" s="85">
        <v>0</v>
      </c>
      <c r="I30" s="85">
        <v>0</v>
      </c>
      <c r="J30" s="85">
        <v>0</v>
      </c>
      <c r="K30" s="85">
        <v>0</v>
      </c>
      <c r="L30" s="85">
        <v>0</v>
      </c>
      <c r="M30" s="85">
        <v>12</v>
      </c>
      <c r="N30" s="85">
        <v>0</v>
      </c>
      <c r="O30" s="85">
        <v>0</v>
      </c>
      <c r="P30" s="85">
        <v>0</v>
      </c>
      <c r="Q30" s="85">
        <v>0</v>
      </c>
      <c r="R30" s="85">
        <v>0</v>
      </c>
      <c r="S30" s="85">
        <v>161</v>
      </c>
      <c r="T30" s="85">
        <v>0</v>
      </c>
      <c r="U30" s="85">
        <v>0</v>
      </c>
      <c r="V30" s="85">
        <v>0</v>
      </c>
      <c r="W30" s="85">
        <v>0</v>
      </c>
      <c r="X30" s="85">
        <v>0</v>
      </c>
      <c r="Y30" s="85">
        <v>0</v>
      </c>
      <c r="Z30" s="85">
        <v>0</v>
      </c>
      <c r="AA30" s="85">
        <v>0</v>
      </c>
      <c r="AB30" s="85">
        <v>0</v>
      </c>
      <c r="AC30" s="85">
        <v>0</v>
      </c>
      <c r="AD30" s="85">
        <v>0</v>
      </c>
      <c r="AE30" s="85">
        <v>0</v>
      </c>
      <c r="AF30" s="85">
        <v>0</v>
      </c>
      <c r="AG30" s="85">
        <v>0</v>
      </c>
      <c r="AH30" s="85">
        <v>0</v>
      </c>
      <c r="AI30" s="8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85">
        <v>3</v>
      </c>
      <c r="AU30" s="85">
        <v>11</v>
      </c>
      <c r="AV30" s="6">
        <v>4192</v>
      </c>
    </row>
    <row r="31" spans="1:48" ht="15.75" customHeight="1" x14ac:dyDescent="0.2">
      <c r="A31" s="189">
        <v>25</v>
      </c>
      <c r="B31" s="190" t="s">
        <v>121</v>
      </c>
      <c r="C31" s="86">
        <v>2004</v>
      </c>
      <c r="D31" s="86">
        <v>0</v>
      </c>
      <c r="E31" s="86">
        <v>0</v>
      </c>
      <c r="F31" s="86">
        <v>1</v>
      </c>
      <c r="G31" s="86">
        <v>0</v>
      </c>
      <c r="H31" s="86">
        <v>0</v>
      </c>
      <c r="I31" s="86">
        <v>0</v>
      </c>
      <c r="J31" s="86">
        <v>0</v>
      </c>
      <c r="K31" s="86">
        <v>0</v>
      </c>
      <c r="L31" s="86">
        <v>0</v>
      </c>
      <c r="M31" s="86">
        <v>0</v>
      </c>
      <c r="N31" s="86">
        <v>0</v>
      </c>
      <c r="O31" s="86">
        <v>0</v>
      </c>
      <c r="P31" s="86">
        <v>0</v>
      </c>
      <c r="Q31" s="86">
        <v>0</v>
      </c>
      <c r="R31" s="86">
        <v>0</v>
      </c>
      <c r="S31" s="86">
        <v>0</v>
      </c>
      <c r="T31" s="86">
        <v>0</v>
      </c>
      <c r="U31" s="86">
        <v>0</v>
      </c>
      <c r="V31" s="86">
        <v>0</v>
      </c>
      <c r="W31" s="86">
        <v>0</v>
      </c>
      <c r="X31" s="86">
        <v>0</v>
      </c>
      <c r="Y31" s="86">
        <v>0</v>
      </c>
      <c r="Z31" s="86">
        <v>23</v>
      </c>
      <c r="AA31" s="86">
        <v>0</v>
      </c>
      <c r="AB31" s="86">
        <v>0</v>
      </c>
      <c r="AC31" s="86">
        <v>0</v>
      </c>
      <c r="AD31" s="86">
        <v>0</v>
      </c>
      <c r="AE31" s="86">
        <v>0</v>
      </c>
      <c r="AF31" s="86">
        <v>0</v>
      </c>
      <c r="AG31" s="86">
        <v>0</v>
      </c>
      <c r="AH31" s="86">
        <v>0</v>
      </c>
      <c r="AI31" s="86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86">
        <v>15</v>
      </c>
      <c r="AU31" s="86">
        <v>9</v>
      </c>
      <c r="AV31" s="8">
        <v>2052</v>
      </c>
    </row>
    <row r="32" spans="1:48" ht="15.75" customHeight="1" x14ac:dyDescent="0.2">
      <c r="A32" s="191">
        <v>26</v>
      </c>
      <c r="B32" s="192" t="s">
        <v>122</v>
      </c>
      <c r="C32" s="87">
        <v>45796</v>
      </c>
      <c r="D32" s="87">
        <v>0</v>
      </c>
      <c r="E32" s="87">
        <v>0</v>
      </c>
      <c r="F32" s="87">
        <v>0</v>
      </c>
      <c r="G32" s="87">
        <v>51</v>
      </c>
      <c r="H32" s="87">
        <v>679</v>
      </c>
      <c r="I32" s="87">
        <v>225</v>
      </c>
      <c r="J32" s="87">
        <v>0</v>
      </c>
      <c r="K32" s="87">
        <v>0</v>
      </c>
      <c r="L32" s="87">
        <v>0</v>
      </c>
      <c r="M32" s="87">
        <v>0</v>
      </c>
      <c r="N32" s="87">
        <v>125</v>
      </c>
      <c r="O32" s="87">
        <v>0</v>
      </c>
      <c r="P32" s="87">
        <v>0</v>
      </c>
      <c r="Q32" s="87">
        <v>0</v>
      </c>
      <c r="R32" s="87">
        <v>0</v>
      </c>
      <c r="S32" s="87">
        <v>15</v>
      </c>
      <c r="T32" s="87">
        <v>0</v>
      </c>
      <c r="U32" s="87">
        <v>0</v>
      </c>
      <c r="V32" s="87">
        <v>0</v>
      </c>
      <c r="W32" s="87">
        <v>5</v>
      </c>
      <c r="X32" s="87">
        <v>0</v>
      </c>
      <c r="Y32" s="87">
        <v>0</v>
      </c>
      <c r="Z32" s="87">
        <v>0</v>
      </c>
      <c r="AA32" s="87">
        <v>18</v>
      </c>
      <c r="AB32" s="87">
        <v>0</v>
      </c>
      <c r="AC32" s="87">
        <v>0</v>
      </c>
      <c r="AD32" s="87">
        <v>18</v>
      </c>
      <c r="AE32" s="87">
        <v>1035</v>
      </c>
      <c r="AF32" s="87">
        <v>0</v>
      </c>
      <c r="AG32" s="87">
        <v>0</v>
      </c>
      <c r="AH32" s="87">
        <v>0</v>
      </c>
      <c r="AI32" s="87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87">
        <v>181</v>
      </c>
      <c r="AU32" s="87">
        <v>299</v>
      </c>
      <c r="AV32" s="4">
        <v>48447</v>
      </c>
    </row>
    <row r="33" spans="1:48" ht="15.75" customHeight="1" x14ac:dyDescent="0.2">
      <c r="A33" s="187">
        <v>27</v>
      </c>
      <c r="B33" s="188" t="s">
        <v>123</v>
      </c>
      <c r="C33" s="85">
        <v>5165</v>
      </c>
      <c r="D33" s="85">
        <v>0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4</v>
      </c>
      <c r="K33" s="85">
        <v>0</v>
      </c>
      <c r="L33" s="85">
        <v>1</v>
      </c>
      <c r="M33" s="85">
        <v>1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  <c r="T33" s="85">
        <v>0</v>
      </c>
      <c r="U33" s="85">
        <v>0</v>
      </c>
      <c r="V33" s="85">
        <v>0</v>
      </c>
      <c r="W33" s="85">
        <v>0</v>
      </c>
      <c r="X33" s="85">
        <v>0</v>
      </c>
      <c r="Y33" s="85">
        <v>0</v>
      </c>
      <c r="Z33" s="85">
        <v>0</v>
      </c>
      <c r="AA33" s="85">
        <v>0</v>
      </c>
      <c r="AB33" s="85">
        <v>0</v>
      </c>
      <c r="AC33" s="85">
        <v>0</v>
      </c>
      <c r="AD33" s="85">
        <v>0</v>
      </c>
      <c r="AE33" s="85">
        <v>0</v>
      </c>
      <c r="AF33" s="85">
        <v>0</v>
      </c>
      <c r="AG33" s="85">
        <v>0</v>
      </c>
      <c r="AH33" s="85">
        <v>0</v>
      </c>
      <c r="AI33" s="8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85">
        <v>14</v>
      </c>
      <c r="AU33" s="85">
        <v>18</v>
      </c>
      <c r="AV33" s="6">
        <v>5203</v>
      </c>
    </row>
    <row r="34" spans="1:48" ht="15.75" customHeight="1" x14ac:dyDescent="0.2">
      <c r="A34" s="187">
        <v>28</v>
      </c>
      <c r="B34" s="188" t="s">
        <v>124</v>
      </c>
      <c r="C34" s="85">
        <v>30608</v>
      </c>
      <c r="D34" s="85">
        <v>0</v>
      </c>
      <c r="E34" s="85">
        <v>0</v>
      </c>
      <c r="F34" s="85">
        <v>0</v>
      </c>
      <c r="G34" s="85">
        <v>0</v>
      </c>
      <c r="H34" s="85">
        <v>0</v>
      </c>
      <c r="I34" s="85">
        <v>0</v>
      </c>
      <c r="J34" s="85">
        <v>0</v>
      </c>
      <c r="K34" s="85">
        <v>1</v>
      </c>
      <c r="L34" s="85">
        <v>0</v>
      </c>
      <c r="M34" s="85">
        <v>1</v>
      </c>
      <c r="N34" s="85">
        <v>0</v>
      </c>
      <c r="O34" s="85">
        <v>0</v>
      </c>
      <c r="P34" s="85">
        <v>0</v>
      </c>
      <c r="Q34" s="85">
        <v>0</v>
      </c>
      <c r="R34" s="85">
        <v>1</v>
      </c>
      <c r="S34" s="85">
        <v>7</v>
      </c>
      <c r="T34" s="85">
        <v>0</v>
      </c>
      <c r="U34" s="85">
        <v>0</v>
      </c>
      <c r="V34" s="85">
        <v>1341</v>
      </c>
      <c r="W34" s="85">
        <v>897</v>
      </c>
      <c r="X34" s="85">
        <v>571</v>
      </c>
      <c r="Y34" s="85">
        <v>0</v>
      </c>
      <c r="Z34" s="85">
        <v>0</v>
      </c>
      <c r="AA34" s="85">
        <v>0</v>
      </c>
      <c r="AB34" s="85">
        <v>58</v>
      </c>
      <c r="AC34" s="85">
        <v>0</v>
      </c>
      <c r="AD34" s="85">
        <v>0</v>
      </c>
      <c r="AE34" s="85">
        <v>0</v>
      </c>
      <c r="AF34" s="85">
        <v>0</v>
      </c>
      <c r="AG34" s="85">
        <v>0</v>
      </c>
      <c r="AH34" s="85">
        <v>3</v>
      </c>
      <c r="AI34" s="85">
        <v>1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85">
        <v>76</v>
      </c>
      <c r="AU34" s="85">
        <v>144</v>
      </c>
      <c r="AV34" s="6">
        <v>33709</v>
      </c>
    </row>
    <row r="35" spans="1:48" ht="15.75" customHeight="1" x14ac:dyDescent="0.2">
      <c r="A35" s="187">
        <v>29</v>
      </c>
      <c r="B35" s="188" t="s">
        <v>125</v>
      </c>
      <c r="C35" s="85">
        <v>13233</v>
      </c>
      <c r="D35" s="85">
        <v>0</v>
      </c>
      <c r="E35" s="85">
        <v>0</v>
      </c>
      <c r="F35" s="85">
        <v>0</v>
      </c>
      <c r="G35" s="85">
        <v>0</v>
      </c>
      <c r="H35" s="85">
        <v>0</v>
      </c>
      <c r="I35" s="85">
        <v>0</v>
      </c>
      <c r="J35" s="85">
        <v>0</v>
      </c>
      <c r="K35" s="85">
        <v>0</v>
      </c>
      <c r="L35" s="85">
        <v>2</v>
      </c>
      <c r="M35" s="85">
        <v>0</v>
      </c>
      <c r="N35" s="85">
        <v>0</v>
      </c>
      <c r="O35" s="85">
        <v>0</v>
      </c>
      <c r="P35" s="85">
        <v>0</v>
      </c>
      <c r="Q35" s="85">
        <v>0</v>
      </c>
      <c r="R35" s="85">
        <v>0</v>
      </c>
      <c r="S35" s="85">
        <v>65</v>
      </c>
      <c r="T35" s="85">
        <v>0</v>
      </c>
      <c r="U35" s="85">
        <v>0</v>
      </c>
      <c r="V35" s="85">
        <v>2</v>
      </c>
      <c r="W35" s="85">
        <v>2</v>
      </c>
      <c r="X35" s="85">
        <v>0</v>
      </c>
      <c r="Y35" s="85">
        <v>0</v>
      </c>
      <c r="Z35" s="85">
        <v>0</v>
      </c>
      <c r="AA35" s="85">
        <v>0</v>
      </c>
      <c r="AB35" s="85">
        <v>0</v>
      </c>
      <c r="AC35" s="85">
        <v>0</v>
      </c>
      <c r="AD35" s="85">
        <v>0</v>
      </c>
      <c r="AE35" s="85">
        <v>0</v>
      </c>
      <c r="AF35" s="85">
        <v>0</v>
      </c>
      <c r="AG35" s="85">
        <v>0</v>
      </c>
      <c r="AH35" s="85">
        <v>0</v>
      </c>
      <c r="AI35" s="8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  <c r="AO35" s="5">
        <v>0</v>
      </c>
      <c r="AP35" s="5">
        <v>0</v>
      </c>
      <c r="AQ35" s="5">
        <v>0</v>
      </c>
      <c r="AR35" s="5">
        <v>0</v>
      </c>
      <c r="AS35" s="5">
        <v>0</v>
      </c>
      <c r="AT35" s="85">
        <v>22</v>
      </c>
      <c r="AU35" s="85">
        <v>61</v>
      </c>
      <c r="AV35" s="6">
        <v>13387</v>
      </c>
    </row>
    <row r="36" spans="1:48" ht="15.75" customHeight="1" x14ac:dyDescent="0.2">
      <c r="A36" s="189">
        <v>30</v>
      </c>
      <c r="B36" s="190" t="s">
        <v>176</v>
      </c>
      <c r="C36" s="86">
        <v>2401</v>
      </c>
      <c r="D36" s="86">
        <v>0</v>
      </c>
      <c r="E36" s="86">
        <v>0</v>
      </c>
      <c r="F36" s="86">
        <v>0</v>
      </c>
      <c r="G36" s="86">
        <v>0</v>
      </c>
      <c r="H36" s="86">
        <v>0</v>
      </c>
      <c r="I36" s="86">
        <v>0</v>
      </c>
      <c r="J36" s="86">
        <v>0</v>
      </c>
      <c r="K36" s="86">
        <v>0</v>
      </c>
      <c r="L36" s="86">
        <v>0</v>
      </c>
      <c r="M36" s="86">
        <v>0</v>
      </c>
      <c r="N36" s="86">
        <v>0</v>
      </c>
      <c r="O36" s="86">
        <v>0</v>
      </c>
      <c r="P36" s="86">
        <v>0</v>
      </c>
      <c r="Q36" s="86">
        <v>0</v>
      </c>
      <c r="R36" s="86">
        <v>0</v>
      </c>
      <c r="S36" s="86">
        <v>0</v>
      </c>
      <c r="T36" s="86">
        <v>0</v>
      </c>
      <c r="U36" s="86">
        <v>0</v>
      </c>
      <c r="V36" s="86">
        <v>0</v>
      </c>
      <c r="W36" s="86">
        <v>0</v>
      </c>
      <c r="X36" s="86">
        <v>0</v>
      </c>
      <c r="Y36" s="86">
        <v>0</v>
      </c>
      <c r="Z36" s="86">
        <v>0</v>
      </c>
      <c r="AA36" s="86">
        <v>0</v>
      </c>
      <c r="AB36" s="86">
        <v>0</v>
      </c>
      <c r="AC36" s="86">
        <v>0</v>
      </c>
      <c r="AD36" s="86">
        <v>0</v>
      </c>
      <c r="AE36" s="86">
        <v>0</v>
      </c>
      <c r="AF36" s="86">
        <v>0</v>
      </c>
      <c r="AG36" s="86">
        <v>0</v>
      </c>
      <c r="AH36" s="86">
        <v>0</v>
      </c>
      <c r="AI36" s="86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86">
        <v>2</v>
      </c>
      <c r="AU36" s="86">
        <v>18</v>
      </c>
      <c r="AV36" s="8">
        <v>2421</v>
      </c>
    </row>
    <row r="37" spans="1:48" ht="15.75" customHeight="1" x14ac:dyDescent="0.2">
      <c r="A37" s="191">
        <v>31</v>
      </c>
      <c r="B37" s="192" t="s">
        <v>126</v>
      </c>
      <c r="C37" s="87">
        <v>5584</v>
      </c>
      <c r="D37" s="87">
        <v>0</v>
      </c>
      <c r="E37" s="87">
        <v>0</v>
      </c>
      <c r="F37" s="87">
        <v>58</v>
      </c>
      <c r="G37" s="87">
        <v>0</v>
      </c>
      <c r="H37" s="87">
        <v>0</v>
      </c>
      <c r="I37" s="87">
        <v>0</v>
      </c>
      <c r="J37" s="87">
        <v>0</v>
      </c>
      <c r="K37" s="87">
        <v>0</v>
      </c>
      <c r="L37" s="87">
        <v>0</v>
      </c>
      <c r="M37" s="87">
        <v>0</v>
      </c>
      <c r="N37" s="87">
        <v>0</v>
      </c>
      <c r="O37" s="87">
        <v>0</v>
      </c>
      <c r="P37" s="87">
        <v>0</v>
      </c>
      <c r="Q37" s="87">
        <v>0</v>
      </c>
      <c r="R37" s="87">
        <v>0</v>
      </c>
      <c r="S37" s="87">
        <v>0</v>
      </c>
      <c r="T37" s="87">
        <v>0</v>
      </c>
      <c r="U37" s="87">
        <v>6</v>
      </c>
      <c r="V37" s="87">
        <v>0</v>
      </c>
      <c r="W37" s="87">
        <v>0</v>
      </c>
      <c r="X37" s="87">
        <v>0</v>
      </c>
      <c r="Y37" s="87">
        <v>0</v>
      </c>
      <c r="Z37" s="87">
        <v>496</v>
      </c>
      <c r="AA37" s="87">
        <v>0</v>
      </c>
      <c r="AB37" s="87">
        <v>0</v>
      </c>
      <c r="AC37" s="87">
        <v>0</v>
      </c>
      <c r="AD37" s="87">
        <v>0</v>
      </c>
      <c r="AE37" s="87">
        <v>0</v>
      </c>
      <c r="AF37" s="87">
        <v>0</v>
      </c>
      <c r="AG37" s="87">
        <v>0</v>
      </c>
      <c r="AH37" s="87">
        <v>0</v>
      </c>
      <c r="AI37" s="87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87">
        <v>19</v>
      </c>
      <c r="AU37" s="87">
        <v>14</v>
      </c>
      <c r="AV37" s="4">
        <v>6177</v>
      </c>
    </row>
    <row r="38" spans="1:48" ht="15.75" customHeight="1" x14ac:dyDescent="0.2">
      <c r="A38" s="187">
        <v>32</v>
      </c>
      <c r="B38" s="188" t="s">
        <v>127</v>
      </c>
      <c r="C38" s="85">
        <v>25875</v>
      </c>
      <c r="D38" s="85">
        <v>0</v>
      </c>
      <c r="E38" s="85">
        <v>13</v>
      </c>
      <c r="F38" s="85">
        <v>0</v>
      </c>
      <c r="G38" s="85">
        <v>0</v>
      </c>
      <c r="H38" s="85">
        <v>0</v>
      </c>
      <c r="I38" s="85">
        <v>0</v>
      </c>
      <c r="J38" s="85">
        <v>0</v>
      </c>
      <c r="K38" s="85">
        <v>0</v>
      </c>
      <c r="L38" s="85">
        <v>0</v>
      </c>
      <c r="M38" s="85">
        <v>15</v>
      </c>
      <c r="N38" s="85">
        <v>0</v>
      </c>
      <c r="O38" s="85">
        <v>1</v>
      </c>
      <c r="P38" s="85">
        <v>0</v>
      </c>
      <c r="Q38" s="85">
        <v>1</v>
      </c>
      <c r="R38" s="85">
        <v>6</v>
      </c>
      <c r="S38" s="85">
        <v>7</v>
      </c>
      <c r="T38" s="85">
        <v>0</v>
      </c>
      <c r="U38" s="85">
        <v>0</v>
      </c>
      <c r="V38" s="85">
        <v>0</v>
      </c>
      <c r="W38" s="85">
        <v>0</v>
      </c>
      <c r="X38" s="85">
        <v>0</v>
      </c>
      <c r="Y38" s="85">
        <v>10</v>
      </c>
      <c r="Z38" s="85">
        <v>0</v>
      </c>
      <c r="AA38" s="85">
        <v>0</v>
      </c>
      <c r="AB38" s="85">
        <v>0</v>
      </c>
      <c r="AC38" s="85">
        <v>1</v>
      </c>
      <c r="AD38" s="85">
        <v>0</v>
      </c>
      <c r="AE38" s="85">
        <v>0</v>
      </c>
      <c r="AF38" s="85">
        <v>2</v>
      </c>
      <c r="AG38" s="85">
        <v>0</v>
      </c>
      <c r="AH38" s="85">
        <v>0</v>
      </c>
      <c r="AI38" s="8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85">
        <v>69</v>
      </c>
      <c r="AU38" s="85">
        <v>330</v>
      </c>
      <c r="AV38" s="6">
        <v>26330</v>
      </c>
    </row>
    <row r="39" spans="1:48" ht="15.75" customHeight="1" x14ac:dyDescent="0.2">
      <c r="A39" s="187">
        <v>33</v>
      </c>
      <c r="B39" s="188" t="s">
        <v>128</v>
      </c>
      <c r="C39" s="85">
        <v>1152</v>
      </c>
      <c r="D39" s="85">
        <v>0</v>
      </c>
      <c r="E39" s="85">
        <v>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85">
        <v>0</v>
      </c>
      <c r="M39" s="85">
        <v>0</v>
      </c>
      <c r="N39" s="85">
        <v>0</v>
      </c>
      <c r="O39" s="85">
        <v>0</v>
      </c>
      <c r="P39" s="85">
        <v>0</v>
      </c>
      <c r="Q39" s="85">
        <v>0</v>
      </c>
      <c r="R39" s="85">
        <v>0</v>
      </c>
      <c r="S39" s="85">
        <v>0</v>
      </c>
      <c r="T39" s="85">
        <v>0</v>
      </c>
      <c r="U39" s="85">
        <v>0</v>
      </c>
      <c r="V39" s="85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B39" s="85">
        <v>0</v>
      </c>
      <c r="AC39" s="85">
        <v>0</v>
      </c>
      <c r="AD39" s="85">
        <v>0</v>
      </c>
      <c r="AE39" s="85">
        <v>0</v>
      </c>
      <c r="AF39" s="85">
        <v>0</v>
      </c>
      <c r="AG39" s="85">
        <v>0</v>
      </c>
      <c r="AH39" s="85">
        <v>0</v>
      </c>
      <c r="AI39" s="8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85">
        <v>3</v>
      </c>
      <c r="AU39" s="85">
        <v>71</v>
      </c>
      <c r="AV39" s="6">
        <v>1226</v>
      </c>
    </row>
    <row r="40" spans="1:48" ht="15.75" customHeight="1" x14ac:dyDescent="0.2">
      <c r="A40" s="187">
        <v>34</v>
      </c>
      <c r="B40" s="188" t="s">
        <v>129</v>
      </c>
      <c r="C40" s="85">
        <v>3200</v>
      </c>
      <c r="D40" s="85">
        <v>0</v>
      </c>
      <c r="E40" s="85">
        <v>0</v>
      </c>
      <c r="F40" s="85">
        <v>1</v>
      </c>
      <c r="G40" s="85">
        <v>0</v>
      </c>
      <c r="H40" s="85">
        <v>0</v>
      </c>
      <c r="I40" s="85">
        <v>0</v>
      </c>
      <c r="J40" s="85">
        <v>0</v>
      </c>
      <c r="K40" s="85">
        <v>0</v>
      </c>
      <c r="L40" s="85">
        <v>0</v>
      </c>
      <c r="M40" s="85">
        <v>0</v>
      </c>
      <c r="N40" s="85">
        <v>0</v>
      </c>
      <c r="O40" s="85">
        <v>0</v>
      </c>
      <c r="P40" s="85">
        <v>0</v>
      </c>
      <c r="Q40" s="85">
        <v>0</v>
      </c>
      <c r="R40" s="85">
        <v>0</v>
      </c>
      <c r="S40" s="85">
        <v>0</v>
      </c>
      <c r="T40" s="85">
        <v>0</v>
      </c>
      <c r="U40" s="85">
        <v>0</v>
      </c>
      <c r="V40" s="85">
        <v>0</v>
      </c>
      <c r="W40" s="85">
        <v>0</v>
      </c>
      <c r="X40" s="85">
        <v>0</v>
      </c>
      <c r="Y40" s="85">
        <v>0</v>
      </c>
      <c r="Z40" s="85">
        <v>0</v>
      </c>
      <c r="AA40" s="85">
        <v>0</v>
      </c>
      <c r="AB40" s="85">
        <v>0</v>
      </c>
      <c r="AC40" s="85">
        <v>0</v>
      </c>
      <c r="AD40" s="85">
        <v>0</v>
      </c>
      <c r="AE40" s="85">
        <v>0</v>
      </c>
      <c r="AF40" s="85">
        <v>0</v>
      </c>
      <c r="AG40" s="85">
        <v>0</v>
      </c>
      <c r="AH40" s="85">
        <v>0</v>
      </c>
      <c r="AI40" s="8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85">
        <v>32</v>
      </c>
      <c r="AU40" s="85">
        <v>33</v>
      </c>
      <c r="AV40" s="6">
        <v>3266</v>
      </c>
    </row>
    <row r="41" spans="1:48" ht="15.75" customHeight="1" x14ac:dyDescent="0.2">
      <c r="A41" s="189">
        <v>35</v>
      </c>
      <c r="B41" s="190" t="s">
        <v>130</v>
      </c>
      <c r="C41" s="86">
        <v>5079</v>
      </c>
      <c r="D41" s="86">
        <v>0</v>
      </c>
      <c r="E41" s="86">
        <v>0</v>
      </c>
      <c r="F41" s="86">
        <v>0</v>
      </c>
      <c r="G41" s="86">
        <v>0</v>
      </c>
      <c r="H41" s="86">
        <v>0</v>
      </c>
      <c r="I41" s="86">
        <v>0</v>
      </c>
      <c r="J41" s="86">
        <v>0</v>
      </c>
      <c r="K41" s="86">
        <v>0</v>
      </c>
      <c r="L41" s="86">
        <v>0</v>
      </c>
      <c r="M41" s="86">
        <v>0</v>
      </c>
      <c r="N41" s="86">
        <v>0</v>
      </c>
      <c r="O41" s="86">
        <v>0</v>
      </c>
      <c r="P41" s="86">
        <v>0</v>
      </c>
      <c r="Q41" s="86">
        <v>0</v>
      </c>
      <c r="R41" s="86">
        <v>0</v>
      </c>
      <c r="S41" s="86">
        <v>0</v>
      </c>
      <c r="T41" s="86">
        <v>0</v>
      </c>
      <c r="U41" s="86">
        <v>0</v>
      </c>
      <c r="V41" s="86">
        <v>0</v>
      </c>
      <c r="W41" s="86">
        <v>0</v>
      </c>
      <c r="X41" s="86">
        <v>0</v>
      </c>
      <c r="Y41" s="86">
        <v>0</v>
      </c>
      <c r="Z41" s="86">
        <v>0</v>
      </c>
      <c r="AA41" s="86">
        <v>0</v>
      </c>
      <c r="AB41" s="86">
        <v>0</v>
      </c>
      <c r="AC41" s="86">
        <v>0</v>
      </c>
      <c r="AD41" s="86">
        <v>0</v>
      </c>
      <c r="AE41" s="86">
        <v>0</v>
      </c>
      <c r="AF41" s="86">
        <v>0</v>
      </c>
      <c r="AG41" s="86">
        <v>0</v>
      </c>
      <c r="AH41" s="86">
        <v>0</v>
      </c>
      <c r="AI41" s="86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  <c r="AS41" s="7">
        <v>0</v>
      </c>
      <c r="AT41" s="86">
        <v>16</v>
      </c>
      <c r="AU41" s="86">
        <v>14</v>
      </c>
      <c r="AV41" s="8">
        <v>5109</v>
      </c>
    </row>
    <row r="42" spans="1:48" ht="15.75" customHeight="1" x14ac:dyDescent="0.2">
      <c r="A42" s="191">
        <v>36</v>
      </c>
      <c r="B42" s="192" t="s">
        <v>172</v>
      </c>
      <c r="C42" s="87">
        <v>42521</v>
      </c>
      <c r="D42" s="87">
        <v>0</v>
      </c>
      <c r="E42" s="87">
        <v>0</v>
      </c>
      <c r="F42" s="87">
        <v>0</v>
      </c>
      <c r="G42" s="87">
        <v>309</v>
      </c>
      <c r="H42" s="87">
        <v>222</v>
      </c>
      <c r="I42" s="87">
        <v>721</v>
      </c>
      <c r="J42" s="87">
        <v>0</v>
      </c>
      <c r="K42" s="87">
        <v>0</v>
      </c>
      <c r="L42" s="87">
        <v>0</v>
      </c>
      <c r="M42" s="87">
        <v>0</v>
      </c>
      <c r="N42" s="87">
        <v>13</v>
      </c>
      <c r="O42" s="87">
        <v>0</v>
      </c>
      <c r="P42" s="87">
        <v>0</v>
      </c>
      <c r="Q42" s="87">
        <v>0</v>
      </c>
      <c r="R42" s="87">
        <v>0</v>
      </c>
      <c r="S42" s="87">
        <v>5</v>
      </c>
      <c r="T42" s="87">
        <v>0</v>
      </c>
      <c r="U42" s="87">
        <v>0</v>
      </c>
      <c r="V42" s="87">
        <v>0</v>
      </c>
      <c r="W42" s="87">
        <v>1</v>
      </c>
      <c r="X42" s="87">
        <v>0</v>
      </c>
      <c r="Y42" s="87">
        <v>0</v>
      </c>
      <c r="Z42" s="87">
        <v>0</v>
      </c>
      <c r="AA42" s="87">
        <v>107</v>
      </c>
      <c r="AB42" s="87">
        <v>0</v>
      </c>
      <c r="AC42" s="87">
        <v>1</v>
      </c>
      <c r="AD42" s="87">
        <v>236</v>
      </c>
      <c r="AE42" s="87">
        <v>115</v>
      </c>
      <c r="AF42" s="87">
        <v>0</v>
      </c>
      <c r="AG42" s="87">
        <v>0</v>
      </c>
      <c r="AH42" s="87">
        <v>0</v>
      </c>
      <c r="AI42" s="87">
        <v>0</v>
      </c>
      <c r="AJ42" s="3">
        <v>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0</v>
      </c>
      <c r="AT42" s="87">
        <v>131</v>
      </c>
      <c r="AU42" s="87">
        <v>112</v>
      </c>
      <c r="AV42" s="4">
        <v>44494</v>
      </c>
    </row>
    <row r="43" spans="1:48" ht="15.75" customHeight="1" x14ac:dyDescent="0.2">
      <c r="A43" s="187">
        <v>37</v>
      </c>
      <c r="B43" s="188" t="s">
        <v>131</v>
      </c>
      <c r="C43" s="85">
        <v>17680</v>
      </c>
      <c r="D43" s="85">
        <v>0</v>
      </c>
      <c r="E43" s="85">
        <v>0</v>
      </c>
      <c r="F43" s="85">
        <v>11</v>
      </c>
      <c r="G43" s="85">
        <v>0</v>
      </c>
      <c r="H43" s="85">
        <v>0</v>
      </c>
      <c r="I43" s="85">
        <v>0</v>
      </c>
      <c r="J43" s="85">
        <v>0</v>
      </c>
      <c r="K43" s="85">
        <v>0</v>
      </c>
      <c r="L43" s="85">
        <v>0</v>
      </c>
      <c r="M43" s="85">
        <v>0</v>
      </c>
      <c r="N43" s="85">
        <v>0</v>
      </c>
      <c r="O43" s="85">
        <v>0</v>
      </c>
      <c r="P43" s="85">
        <v>0</v>
      </c>
      <c r="Q43" s="85">
        <v>0</v>
      </c>
      <c r="R43" s="85">
        <v>0</v>
      </c>
      <c r="S43" s="85">
        <v>0</v>
      </c>
      <c r="T43" s="85">
        <v>0</v>
      </c>
      <c r="U43" s="85">
        <v>0</v>
      </c>
      <c r="V43" s="85">
        <v>0</v>
      </c>
      <c r="W43" s="85">
        <v>0</v>
      </c>
      <c r="X43" s="85">
        <v>0</v>
      </c>
      <c r="Y43" s="85">
        <v>0</v>
      </c>
      <c r="Z43" s="85">
        <v>6</v>
      </c>
      <c r="AA43" s="85">
        <v>0</v>
      </c>
      <c r="AB43" s="85">
        <v>0</v>
      </c>
      <c r="AC43" s="85">
        <v>0</v>
      </c>
      <c r="AD43" s="85">
        <v>0</v>
      </c>
      <c r="AE43" s="85">
        <v>0</v>
      </c>
      <c r="AF43" s="85">
        <v>0</v>
      </c>
      <c r="AG43" s="85">
        <v>0</v>
      </c>
      <c r="AH43" s="85">
        <v>0</v>
      </c>
      <c r="AI43" s="8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85">
        <v>46</v>
      </c>
      <c r="AU43" s="85">
        <v>66</v>
      </c>
      <c r="AV43" s="6">
        <v>17809</v>
      </c>
    </row>
    <row r="44" spans="1:48" ht="15.75" customHeight="1" x14ac:dyDescent="0.2">
      <c r="A44" s="187">
        <v>38</v>
      </c>
      <c r="B44" s="188" t="s">
        <v>132</v>
      </c>
      <c r="C44" s="85">
        <v>3603</v>
      </c>
      <c r="D44" s="85">
        <v>0</v>
      </c>
      <c r="E44" s="85">
        <v>0</v>
      </c>
      <c r="F44" s="85">
        <v>0</v>
      </c>
      <c r="G44" s="85">
        <v>1</v>
      </c>
      <c r="H44" s="85">
        <v>12</v>
      </c>
      <c r="I44" s="85">
        <v>2</v>
      </c>
      <c r="J44" s="85">
        <v>0</v>
      </c>
      <c r="K44" s="85">
        <v>0</v>
      </c>
      <c r="L44" s="85">
        <v>0</v>
      </c>
      <c r="M44" s="85">
        <v>0</v>
      </c>
      <c r="N44" s="85">
        <v>3</v>
      </c>
      <c r="O44" s="85">
        <v>0</v>
      </c>
      <c r="P44" s="85">
        <v>0</v>
      </c>
      <c r="Q44" s="85">
        <v>0</v>
      </c>
      <c r="R44" s="85">
        <v>0</v>
      </c>
      <c r="S44" s="85">
        <v>0</v>
      </c>
      <c r="T44" s="85">
        <v>0</v>
      </c>
      <c r="U44" s="85">
        <v>0</v>
      </c>
      <c r="V44" s="85">
        <v>0</v>
      </c>
      <c r="W44" s="85">
        <v>0</v>
      </c>
      <c r="X44" s="85">
        <v>0</v>
      </c>
      <c r="Y44" s="85">
        <v>0</v>
      </c>
      <c r="Z44" s="85">
        <v>0</v>
      </c>
      <c r="AA44" s="85">
        <v>0</v>
      </c>
      <c r="AB44" s="85">
        <v>0</v>
      </c>
      <c r="AC44" s="85">
        <v>0</v>
      </c>
      <c r="AD44" s="85">
        <v>2</v>
      </c>
      <c r="AE44" s="85">
        <v>5</v>
      </c>
      <c r="AF44" s="85">
        <v>0</v>
      </c>
      <c r="AG44" s="85">
        <v>0</v>
      </c>
      <c r="AH44" s="85">
        <v>0</v>
      </c>
      <c r="AI44" s="8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85">
        <v>8</v>
      </c>
      <c r="AU44" s="85">
        <v>22</v>
      </c>
      <c r="AV44" s="6">
        <v>3658</v>
      </c>
    </row>
    <row r="45" spans="1:48" ht="15.75" customHeight="1" x14ac:dyDescent="0.2">
      <c r="A45" s="187">
        <v>39</v>
      </c>
      <c r="B45" s="188" t="s">
        <v>133</v>
      </c>
      <c r="C45" s="85">
        <v>2486</v>
      </c>
      <c r="D45" s="85">
        <v>0</v>
      </c>
      <c r="E45" s="85">
        <v>0</v>
      </c>
      <c r="F45" s="85">
        <v>0</v>
      </c>
      <c r="G45" s="85">
        <v>0</v>
      </c>
      <c r="H45" s="85">
        <v>0</v>
      </c>
      <c r="I45" s="85">
        <v>0</v>
      </c>
      <c r="J45" s="85">
        <v>0</v>
      </c>
      <c r="K45" s="85">
        <v>0</v>
      </c>
      <c r="L45" s="85">
        <v>0</v>
      </c>
      <c r="M45" s="85">
        <v>8</v>
      </c>
      <c r="N45" s="85">
        <v>0</v>
      </c>
      <c r="O45" s="85">
        <v>0</v>
      </c>
      <c r="P45" s="85">
        <v>0</v>
      </c>
      <c r="Q45" s="85">
        <v>0</v>
      </c>
      <c r="R45" s="85">
        <v>4</v>
      </c>
      <c r="S45" s="85">
        <v>1</v>
      </c>
      <c r="T45" s="85">
        <v>0</v>
      </c>
      <c r="U45" s="85">
        <v>0</v>
      </c>
      <c r="V45" s="85">
        <v>0</v>
      </c>
      <c r="W45" s="85">
        <v>0</v>
      </c>
      <c r="X45" s="85">
        <v>0</v>
      </c>
      <c r="Y45" s="85">
        <v>0</v>
      </c>
      <c r="Z45" s="85">
        <v>0</v>
      </c>
      <c r="AA45" s="85">
        <v>0</v>
      </c>
      <c r="AB45" s="85">
        <v>0</v>
      </c>
      <c r="AC45" s="85">
        <v>0</v>
      </c>
      <c r="AD45" s="85">
        <v>0</v>
      </c>
      <c r="AE45" s="85">
        <v>0</v>
      </c>
      <c r="AF45" s="85">
        <v>0</v>
      </c>
      <c r="AG45" s="85">
        <v>1</v>
      </c>
      <c r="AH45" s="85">
        <v>0</v>
      </c>
      <c r="AI45" s="8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85">
        <v>14</v>
      </c>
      <c r="AU45" s="85">
        <v>20</v>
      </c>
      <c r="AV45" s="6">
        <v>2534</v>
      </c>
    </row>
    <row r="46" spans="1:48" ht="15.75" customHeight="1" x14ac:dyDescent="0.2">
      <c r="A46" s="189">
        <v>40</v>
      </c>
      <c r="B46" s="190" t="s">
        <v>134</v>
      </c>
      <c r="C46" s="86">
        <v>20675</v>
      </c>
      <c r="D46" s="86">
        <v>0</v>
      </c>
      <c r="E46" s="86"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  <c r="M46" s="86">
        <v>0</v>
      </c>
      <c r="N46" s="86">
        <v>0</v>
      </c>
      <c r="O46" s="86">
        <v>0</v>
      </c>
      <c r="P46" s="86">
        <v>0</v>
      </c>
      <c r="Q46" s="86">
        <v>0</v>
      </c>
      <c r="R46" s="86">
        <v>0</v>
      </c>
      <c r="S46" s="86">
        <v>0</v>
      </c>
      <c r="T46" s="86">
        <v>0</v>
      </c>
      <c r="U46" s="86">
        <v>0</v>
      </c>
      <c r="V46" s="86">
        <v>0</v>
      </c>
      <c r="W46" s="86">
        <v>0</v>
      </c>
      <c r="X46" s="86">
        <v>0</v>
      </c>
      <c r="Y46" s="86">
        <v>0</v>
      </c>
      <c r="Z46" s="86">
        <v>0</v>
      </c>
      <c r="AA46" s="86">
        <v>0</v>
      </c>
      <c r="AB46" s="86">
        <v>0</v>
      </c>
      <c r="AC46" s="86">
        <v>0</v>
      </c>
      <c r="AD46" s="86">
        <v>0</v>
      </c>
      <c r="AE46" s="86">
        <v>0</v>
      </c>
      <c r="AF46" s="86">
        <v>0</v>
      </c>
      <c r="AG46" s="86">
        <v>0</v>
      </c>
      <c r="AH46" s="86">
        <v>0</v>
      </c>
      <c r="AI46" s="86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  <c r="AS46" s="7">
        <v>0</v>
      </c>
      <c r="AT46" s="86">
        <v>39</v>
      </c>
      <c r="AU46" s="86">
        <v>53</v>
      </c>
      <c r="AV46" s="8">
        <v>20767</v>
      </c>
    </row>
    <row r="47" spans="1:48" ht="15.75" customHeight="1" x14ac:dyDescent="0.2">
      <c r="A47" s="191">
        <v>41</v>
      </c>
      <c r="B47" s="192" t="s">
        <v>135</v>
      </c>
      <c r="C47" s="87">
        <v>1160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  <c r="K47" s="87">
        <v>0</v>
      </c>
      <c r="L47" s="87">
        <v>0</v>
      </c>
      <c r="M47" s="87">
        <v>0</v>
      </c>
      <c r="N47" s="87">
        <v>0</v>
      </c>
      <c r="O47" s="87">
        <v>0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87">
        <v>0</v>
      </c>
      <c r="AH47" s="87">
        <v>0</v>
      </c>
      <c r="AI47" s="87">
        <v>0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v>0</v>
      </c>
      <c r="AS47" s="3">
        <v>0</v>
      </c>
      <c r="AT47" s="87">
        <v>8</v>
      </c>
      <c r="AU47" s="87">
        <v>1</v>
      </c>
      <c r="AV47" s="4">
        <v>1169</v>
      </c>
    </row>
    <row r="48" spans="1:48" ht="15.75" customHeight="1" x14ac:dyDescent="0.2">
      <c r="A48" s="187">
        <v>42</v>
      </c>
      <c r="B48" s="188" t="s">
        <v>136</v>
      </c>
      <c r="C48" s="85">
        <v>2632</v>
      </c>
      <c r="D48" s="85">
        <v>0</v>
      </c>
      <c r="E48" s="85">
        <v>0</v>
      </c>
      <c r="F48" s="85">
        <v>0</v>
      </c>
      <c r="G48" s="85">
        <v>0</v>
      </c>
      <c r="H48" s="85">
        <v>0</v>
      </c>
      <c r="I48" s="85">
        <v>0</v>
      </c>
      <c r="J48" s="85">
        <v>0</v>
      </c>
      <c r="K48" s="85">
        <v>0</v>
      </c>
      <c r="L48" s="85">
        <v>0</v>
      </c>
      <c r="M48" s="85">
        <v>0</v>
      </c>
      <c r="N48" s="85">
        <v>0</v>
      </c>
      <c r="O48" s="85">
        <v>0</v>
      </c>
      <c r="P48" s="85">
        <v>0</v>
      </c>
      <c r="Q48" s="85">
        <v>0</v>
      </c>
      <c r="R48" s="85">
        <v>0</v>
      </c>
      <c r="S48" s="85">
        <v>0</v>
      </c>
      <c r="T48" s="85">
        <v>0</v>
      </c>
      <c r="U48" s="85">
        <v>0</v>
      </c>
      <c r="V48" s="85">
        <v>0</v>
      </c>
      <c r="W48" s="85">
        <v>0</v>
      </c>
      <c r="X48" s="85">
        <v>0</v>
      </c>
      <c r="Y48" s="85">
        <v>0</v>
      </c>
      <c r="Z48" s="85">
        <v>0</v>
      </c>
      <c r="AA48" s="85">
        <v>0</v>
      </c>
      <c r="AB48" s="85">
        <v>0</v>
      </c>
      <c r="AC48" s="85">
        <v>0</v>
      </c>
      <c r="AD48" s="85">
        <v>0</v>
      </c>
      <c r="AE48" s="85">
        <v>0</v>
      </c>
      <c r="AF48" s="85">
        <v>0</v>
      </c>
      <c r="AG48" s="85">
        <v>0</v>
      </c>
      <c r="AH48" s="85">
        <v>0</v>
      </c>
      <c r="AI48" s="8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85">
        <v>5</v>
      </c>
      <c r="AU48" s="85">
        <v>12</v>
      </c>
      <c r="AV48" s="6">
        <v>2649</v>
      </c>
    </row>
    <row r="49" spans="1:48" ht="15.75" customHeight="1" x14ac:dyDescent="0.2">
      <c r="A49" s="187">
        <v>43</v>
      </c>
      <c r="B49" s="188" t="s">
        <v>137</v>
      </c>
      <c r="C49" s="85">
        <v>3773</v>
      </c>
      <c r="D49" s="85">
        <v>0</v>
      </c>
      <c r="E49" s="85">
        <v>0</v>
      </c>
      <c r="F49" s="85">
        <v>0</v>
      </c>
      <c r="G49" s="85">
        <v>0</v>
      </c>
      <c r="H49" s="85">
        <v>0</v>
      </c>
      <c r="I49" s="85">
        <v>0</v>
      </c>
      <c r="J49" s="85">
        <v>0</v>
      </c>
      <c r="K49" s="85">
        <v>0</v>
      </c>
      <c r="L49" s="85">
        <v>0</v>
      </c>
      <c r="M49" s="85">
        <v>0</v>
      </c>
      <c r="N49" s="85">
        <v>0</v>
      </c>
      <c r="O49" s="85">
        <v>0</v>
      </c>
      <c r="P49" s="85">
        <v>0</v>
      </c>
      <c r="Q49" s="85">
        <v>0</v>
      </c>
      <c r="R49" s="85">
        <v>0</v>
      </c>
      <c r="S49" s="85">
        <v>0</v>
      </c>
      <c r="T49" s="85">
        <v>0</v>
      </c>
      <c r="U49" s="85">
        <v>0</v>
      </c>
      <c r="V49" s="85">
        <v>0</v>
      </c>
      <c r="W49" s="85">
        <v>0</v>
      </c>
      <c r="X49" s="85">
        <v>0</v>
      </c>
      <c r="Y49" s="85">
        <v>0</v>
      </c>
      <c r="Z49" s="85">
        <v>0</v>
      </c>
      <c r="AA49" s="85">
        <v>0</v>
      </c>
      <c r="AB49" s="85">
        <v>0</v>
      </c>
      <c r="AC49" s="85">
        <v>0</v>
      </c>
      <c r="AD49" s="85">
        <v>0</v>
      </c>
      <c r="AE49" s="85">
        <v>0</v>
      </c>
      <c r="AF49" s="85">
        <v>0</v>
      </c>
      <c r="AG49" s="85">
        <v>0</v>
      </c>
      <c r="AH49" s="85">
        <v>0</v>
      </c>
      <c r="AI49" s="8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85">
        <v>10</v>
      </c>
      <c r="AU49" s="85">
        <v>7</v>
      </c>
      <c r="AV49" s="6">
        <v>3790</v>
      </c>
    </row>
    <row r="50" spans="1:48" ht="15.75" customHeight="1" x14ac:dyDescent="0.2">
      <c r="A50" s="187">
        <v>44</v>
      </c>
      <c r="B50" s="188" t="s">
        <v>138</v>
      </c>
      <c r="C50" s="85">
        <v>7483</v>
      </c>
      <c r="D50" s="85">
        <v>0</v>
      </c>
      <c r="E50" s="85">
        <v>0</v>
      </c>
      <c r="F50" s="85">
        <v>0</v>
      </c>
      <c r="G50" s="85">
        <v>7</v>
      </c>
      <c r="H50" s="85">
        <v>5</v>
      </c>
      <c r="I50" s="85">
        <v>6</v>
      </c>
      <c r="J50" s="85">
        <v>0</v>
      </c>
      <c r="K50" s="85">
        <v>0</v>
      </c>
      <c r="L50" s="85">
        <v>0</v>
      </c>
      <c r="M50" s="85">
        <v>0</v>
      </c>
      <c r="N50" s="85">
        <v>0</v>
      </c>
      <c r="O50" s="85">
        <v>0</v>
      </c>
      <c r="P50" s="85">
        <v>0</v>
      </c>
      <c r="Q50" s="85">
        <v>0</v>
      </c>
      <c r="R50" s="85">
        <v>0</v>
      </c>
      <c r="S50" s="85">
        <v>0</v>
      </c>
      <c r="T50" s="85">
        <v>0</v>
      </c>
      <c r="U50" s="85">
        <v>0</v>
      </c>
      <c r="V50" s="85">
        <v>0</v>
      </c>
      <c r="W50" s="85">
        <v>0</v>
      </c>
      <c r="X50" s="85">
        <v>0</v>
      </c>
      <c r="Y50" s="85">
        <v>0</v>
      </c>
      <c r="Z50" s="85">
        <v>0</v>
      </c>
      <c r="AA50" s="85">
        <v>1</v>
      </c>
      <c r="AB50" s="85">
        <v>0</v>
      </c>
      <c r="AC50" s="85">
        <v>0</v>
      </c>
      <c r="AD50" s="85">
        <v>0</v>
      </c>
      <c r="AE50" s="85">
        <v>3</v>
      </c>
      <c r="AF50" s="85">
        <v>0</v>
      </c>
      <c r="AG50" s="85">
        <v>0</v>
      </c>
      <c r="AH50" s="85">
        <v>0</v>
      </c>
      <c r="AI50" s="8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85">
        <v>14</v>
      </c>
      <c r="AU50" s="85">
        <v>15</v>
      </c>
      <c r="AV50" s="6">
        <v>7534</v>
      </c>
    </row>
    <row r="51" spans="1:48" ht="15.75" customHeight="1" x14ac:dyDescent="0.2">
      <c r="A51" s="189">
        <v>45</v>
      </c>
      <c r="B51" s="190" t="s">
        <v>139</v>
      </c>
      <c r="C51" s="86">
        <v>9037</v>
      </c>
      <c r="D51" s="86">
        <v>0</v>
      </c>
      <c r="E51" s="86">
        <v>0</v>
      </c>
      <c r="F51" s="86">
        <v>0</v>
      </c>
      <c r="G51" s="86">
        <v>0</v>
      </c>
      <c r="H51" s="86">
        <v>0</v>
      </c>
      <c r="I51" s="86">
        <v>6</v>
      </c>
      <c r="J51" s="86">
        <v>0</v>
      </c>
      <c r="K51" s="86">
        <v>0</v>
      </c>
      <c r="L51" s="86">
        <v>0</v>
      </c>
      <c r="M51" s="86">
        <v>0</v>
      </c>
      <c r="N51" s="86">
        <v>1</v>
      </c>
      <c r="O51" s="86">
        <v>0</v>
      </c>
      <c r="P51" s="86">
        <v>0</v>
      </c>
      <c r="Q51" s="86">
        <v>0</v>
      </c>
      <c r="R51" s="86">
        <v>0</v>
      </c>
      <c r="S51" s="86">
        <v>2</v>
      </c>
      <c r="T51" s="86">
        <v>0</v>
      </c>
      <c r="U51" s="86">
        <v>0</v>
      </c>
      <c r="V51" s="86">
        <v>0</v>
      </c>
      <c r="W51" s="86">
        <v>1</v>
      </c>
      <c r="X51" s="86">
        <v>0</v>
      </c>
      <c r="Y51" s="86">
        <v>0</v>
      </c>
      <c r="Z51" s="86">
        <v>0</v>
      </c>
      <c r="AA51" s="86">
        <v>1</v>
      </c>
      <c r="AB51" s="86">
        <v>0</v>
      </c>
      <c r="AC51" s="86">
        <v>0</v>
      </c>
      <c r="AD51" s="86">
        <v>0</v>
      </c>
      <c r="AE51" s="86">
        <v>0</v>
      </c>
      <c r="AF51" s="86">
        <v>0</v>
      </c>
      <c r="AG51" s="86">
        <v>0</v>
      </c>
      <c r="AH51" s="86">
        <v>0</v>
      </c>
      <c r="AI51" s="86">
        <v>0</v>
      </c>
      <c r="AJ51" s="7">
        <v>0</v>
      </c>
      <c r="AK51" s="7">
        <v>0</v>
      </c>
      <c r="AL51" s="7">
        <v>0</v>
      </c>
      <c r="AM51" s="7">
        <v>0</v>
      </c>
      <c r="AN51" s="7">
        <v>0</v>
      </c>
      <c r="AO51" s="7">
        <v>0</v>
      </c>
      <c r="AP51" s="7">
        <v>0</v>
      </c>
      <c r="AQ51" s="7">
        <v>0</v>
      </c>
      <c r="AR51" s="7">
        <v>0</v>
      </c>
      <c r="AS51" s="7">
        <v>0</v>
      </c>
      <c r="AT51" s="86">
        <v>14</v>
      </c>
      <c r="AU51" s="86">
        <v>19</v>
      </c>
      <c r="AV51" s="8">
        <v>9081</v>
      </c>
    </row>
    <row r="52" spans="1:48" ht="15.75" customHeight="1" x14ac:dyDescent="0.2">
      <c r="A52" s="191">
        <v>46</v>
      </c>
      <c r="B52" s="192" t="s">
        <v>140</v>
      </c>
      <c r="C52" s="87">
        <v>1042</v>
      </c>
      <c r="D52" s="87">
        <v>0</v>
      </c>
      <c r="E52" s="87">
        <v>0</v>
      </c>
      <c r="F52" s="87">
        <v>0</v>
      </c>
      <c r="G52" s="87">
        <v>0</v>
      </c>
      <c r="H52" s="87">
        <v>0</v>
      </c>
      <c r="I52" s="87">
        <v>0</v>
      </c>
      <c r="J52" s="87">
        <v>0</v>
      </c>
      <c r="K52" s="87">
        <v>0</v>
      </c>
      <c r="L52" s="87">
        <v>0</v>
      </c>
      <c r="M52" s="87">
        <v>0</v>
      </c>
      <c r="N52" s="87">
        <v>0</v>
      </c>
      <c r="O52" s="87">
        <v>0</v>
      </c>
      <c r="P52" s="87">
        <v>0</v>
      </c>
      <c r="Q52" s="87">
        <v>0</v>
      </c>
      <c r="R52" s="87">
        <v>0</v>
      </c>
      <c r="S52" s="87">
        <v>0</v>
      </c>
      <c r="T52" s="87">
        <v>0</v>
      </c>
      <c r="U52" s="87">
        <v>0</v>
      </c>
      <c r="V52" s="87">
        <v>0</v>
      </c>
      <c r="W52" s="87">
        <v>0</v>
      </c>
      <c r="X52" s="87">
        <v>0</v>
      </c>
      <c r="Y52" s="87">
        <v>0</v>
      </c>
      <c r="Z52" s="87">
        <v>0</v>
      </c>
      <c r="AA52" s="87">
        <v>0</v>
      </c>
      <c r="AB52" s="87">
        <v>0</v>
      </c>
      <c r="AC52" s="87">
        <v>0</v>
      </c>
      <c r="AD52" s="87">
        <v>0</v>
      </c>
      <c r="AE52" s="87">
        <v>0</v>
      </c>
      <c r="AF52" s="87">
        <v>0</v>
      </c>
      <c r="AG52" s="87">
        <v>0</v>
      </c>
      <c r="AH52" s="87">
        <v>0</v>
      </c>
      <c r="AI52" s="87">
        <v>0</v>
      </c>
      <c r="AJ52" s="3">
        <v>0</v>
      </c>
      <c r="AK52" s="3">
        <v>0</v>
      </c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3">
        <v>0</v>
      </c>
      <c r="AR52" s="3">
        <v>0</v>
      </c>
      <c r="AS52" s="3">
        <v>0</v>
      </c>
      <c r="AT52" s="87">
        <v>4</v>
      </c>
      <c r="AU52" s="87">
        <v>22</v>
      </c>
      <c r="AV52" s="4">
        <v>1068</v>
      </c>
    </row>
    <row r="53" spans="1:48" ht="15.75" customHeight="1" x14ac:dyDescent="0.2">
      <c r="A53" s="187">
        <v>47</v>
      </c>
      <c r="B53" s="188" t="s">
        <v>141</v>
      </c>
      <c r="C53" s="85">
        <v>3219</v>
      </c>
      <c r="D53" s="85">
        <v>0</v>
      </c>
      <c r="E53" s="85">
        <v>0</v>
      </c>
      <c r="F53" s="85">
        <v>0</v>
      </c>
      <c r="G53" s="85">
        <v>0</v>
      </c>
      <c r="H53" s="85">
        <v>0</v>
      </c>
      <c r="I53" s="85">
        <v>0</v>
      </c>
      <c r="J53" s="85">
        <v>0</v>
      </c>
      <c r="K53" s="85">
        <v>0</v>
      </c>
      <c r="L53" s="85">
        <v>0</v>
      </c>
      <c r="M53" s="85">
        <v>0</v>
      </c>
      <c r="N53" s="85">
        <v>0</v>
      </c>
      <c r="O53" s="85">
        <v>0</v>
      </c>
      <c r="P53" s="85">
        <v>0</v>
      </c>
      <c r="Q53" s="85">
        <v>0</v>
      </c>
      <c r="R53" s="85">
        <v>0</v>
      </c>
      <c r="S53" s="85">
        <v>0</v>
      </c>
      <c r="T53" s="85">
        <v>0</v>
      </c>
      <c r="U53" s="85">
        <v>0</v>
      </c>
      <c r="V53" s="85">
        <v>0</v>
      </c>
      <c r="W53" s="85">
        <v>0</v>
      </c>
      <c r="X53" s="85">
        <v>0</v>
      </c>
      <c r="Y53" s="85">
        <v>0</v>
      </c>
      <c r="Z53" s="85">
        <v>0</v>
      </c>
      <c r="AA53" s="85">
        <v>0</v>
      </c>
      <c r="AB53" s="85">
        <v>0</v>
      </c>
      <c r="AC53" s="85">
        <v>0</v>
      </c>
      <c r="AD53" s="85">
        <v>0</v>
      </c>
      <c r="AE53" s="85">
        <v>0</v>
      </c>
      <c r="AF53" s="85">
        <v>0</v>
      </c>
      <c r="AG53" s="85">
        <v>0</v>
      </c>
      <c r="AH53" s="85">
        <v>0</v>
      </c>
      <c r="AI53" s="8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85">
        <v>2</v>
      </c>
      <c r="AU53" s="85">
        <v>4</v>
      </c>
      <c r="AV53" s="6">
        <v>3225</v>
      </c>
    </row>
    <row r="54" spans="1:48" ht="15.75" customHeight="1" x14ac:dyDescent="0.2">
      <c r="A54" s="187">
        <v>48</v>
      </c>
      <c r="B54" s="188" t="s">
        <v>213</v>
      </c>
      <c r="C54" s="85">
        <v>4693</v>
      </c>
      <c r="D54" s="85">
        <v>0</v>
      </c>
      <c r="E54" s="85">
        <v>0</v>
      </c>
      <c r="F54" s="85">
        <v>0</v>
      </c>
      <c r="G54" s="85">
        <v>1</v>
      </c>
      <c r="H54" s="85">
        <v>0</v>
      </c>
      <c r="I54" s="85">
        <v>3</v>
      </c>
      <c r="J54" s="85">
        <v>0</v>
      </c>
      <c r="K54" s="85">
        <v>0</v>
      </c>
      <c r="L54" s="85">
        <v>0</v>
      </c>
      <c r="M54" s="85">
        <v>0</v>
      </c>
      <c r="N54" s="85">
        <v>0</v>
      </c>
      <c r="O54" s="85">
        <v>0</v>
      </c>
      <c r="P54" s="85">
        <v>0</v>
      </c>
      <c r="Q54" s="85">
        <v>0</v>
      </c>
      <c r="R54" s="85">
        <v>7</v>
      </c>
      <c r="S54" s="85">
        <v>2</v>
      </c>
      <c r="T54" s="85">
        <v>0</v>
      </c>
      <c r="U54" s="85">
        <v>0</v>
      </c>
      <c r="V54" s="85">
        <v>0</v>
      </c>
      <c r="W54" s="85">
        <v>0</v>
      </c>
      <c r="X54" s="85">
        <v>0</v>
      </c>
      <c r="Y54" s="85">
        <v>0</v>
      </c>
      <c r="Z54" s="85">
        <v>0</v>
      </c>
      <c r="AA54" s="85">
        <v>2</v>
      </c>
      <c r="AB54" s="85">
        <v>0</v>
      </c>
      <c r="AC54" s="85">
        <v>0</v>
      </c>
      <c r="AD54" s="85">
        <v>0</v>
      </c>
      <c r="AE54" s="85">
        <v>0</v>
      </c>
      <c r="AF54" s="85">
        <v>0</v>
      </c>
      <c r="AG54" s="85">
        <v>0</v>
      </c>
      <c r="AH54" s="85">
        <v>0</v>
      </c>
      <c r="AI54" s="8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85">
        <v>22</v>
      </c>
      <c r="AU54" s="85">
        <v>66</v>
      </c>
      <c r="AV54" s="6">
        <v>4796</v>
      </c>
    </row>
    <row r="55" spans="1:48" ht="15.75" customHeight="1" x14ac:dyDescent="0.2">
      <c r="A55" s="187">
        <v>49</v>
      </c>
      <c r="B55" s="188" t="s">
        <v>143</v>
      </c>
      <c r="C55" s="85">
        <v>11760</v>
      </c>
      <c r="D55" s="85">
        <v>0</v>
      </c>
      <c r="E55" s="85">
        <v>0</v>
      </c>
      <c r="F55" s="85">
        <v>0</v>
      </c>
      <c r="G55" s="85">
        <v>0</v>
      </c>
      <c r="H55" s="85">
        <v>0</v>
      </c>
      <c r="I55" s="85">
        <v>0</v>
      </c>
      <c r="J55" s="85">
        <v>0</v>
      </c>
      <c r="K55" s="85">
        <v>269</v>
      </c>
      <c r="L55" s="85">
        <v>0</v>
      </c>
      <c r="M55" s="85">
        <v>3</v>
      </c>
      <c r="N55" s="85">
        <v>0</v>
      </c>
      <c r="O55" s="85">
        <v>0</v>
      </c>
      <c r="P55" s="85">
        <v>0</v>
      </c>
      <c r="Q55" s="85">
        <v>0</v>
      </c>
      <c r="R55" s="85">
        <v>0</v>
      </c>
      <c r="S55" s="85">
        <v>1</v>
      </c>
      <c r="T55" s="85">
        <v>0</v>
      </c>
      <c r="U55" s="85">
        <v>0</v>
      </c>
      <c r="V55" s="85">
        <v>10</v>
      </c>
      <c r="W55" s="85">
        <v>123</v>
      </c>
      <c r="X55" s="85">
        <v>28</v>
      </c>
      <c r="Y55" s="85">
        <v>0</v>
      </c>
      <c r="Z55" s="85">
        <v>1</v>
      </c>
      <c r="AA55" s="85">
        <v>0</v>
      </c>
      <c r="AB55" s="85">
        <v>1</v>
      </c>
      <c r="AC55" s="85">
        <v>0</v>
      </c>
      <c r="AD55" s="85">
        <v>0</v>
      </c>
      <c r="AE55" s="85">
        <v>0</v>
      </c>
      <c r="AF55" s="85">
        <v>0</v>
      </c>
      <c r="AG55" s="85">
        <v>0</v>
      </c>
      <c r="AH55" s="85">
        <v>0</v>
      </c>
      <c r="AI55" s="85">
        <v>188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85">
        <v>92</v>
      </c>
      <c r="AU55" s="85">
        <v>110</v>
      </c>
      <c r="AV55" s="6">
        <v>12586</v>
      </c>
    </row>
    <row r="56" spans="1:48" ht="15.75" customHeight="1" x14ac:dyDescent="0.2">
      <c r="A56" s="189">
        <v>50</v>
      </c>
      <c r="B56" s="190" t="s">
        <v>144</v>
      </c>
      <c r="C56" s="86">
        <v>6922</v>
      </c>
      <c r="D56" s="86">
        <v>0</v>
      </c>
      <c r="E56" s="86">
        <v>0</v>
      </c>
      <c r="F56" s="86">
        <v>0</v>
      </c>
      <c r="G56" s="86">
        <v>0</v>
      </c>
      <c r="H56" s="86">
        <v>0</v>
      </c>
      <c r="I56" s="86">
        <v>0</v>
      </c>
      <c r="J56" s="86">
        <v>0</v>
      </c>
      <c r="K56" s="86">
        <v>2</v>
      </c>
      <c r="L56" s="86">
        <v>0</v>
      </c>
      <c r="M56" s="86">
        <v>0</v>
      </c>
      <c r="N56" s="86">
        <v>0</v>
      </c>
      <c r="O56" s="86">
        <v>0</v>
      </c>
      <c r="P56" s="86">
        <v>0</v>
      </c>
      <c r="Q56" s="86">
        <v>0</v>
      </c>
      <c r="R56" s="86">
        <v>0</v>
      </c>
      <c r="S56" s="86">
        <v>46</v>
      </c>
      <c r="T56" s="86">
        <v>0</v>
      </c>
      <c r="U56" s="86">
        <v>0</v>
      </c>
      <c r="V56" s="86">
        <v>97</v>
      </c>
      <c r="W56" s="86">
        <v>48</v>
      </c>
      <c r="X56" s="86">
        <v>23</v>
      </c>
      <c r="Y56" s="86">
        <v>0</v>
      </c>
      <c r="Z56" s="86">
        <v>0</v>
      </c>
      <c r="AA56" s="86">
        <v>0</v>
      </c>
      <c r="AB56" s="86">
        <v>0</v>
      </c>
      <c r="AC56" s="86">
        <v>0</v>
      </c>
      <c r="AD56" s="86">
        <v>0</v>
      </c>
      <c r="AE56" s="86">
        <v>0</v>
      </c>
      <c r="AF56" s="86">
        <v>0</v>
      </c>
      <c r="AG56" s="86">
        <v>0</v>
      </c>
      <c r="AH56" s="86">
        <v>0</v>
      </c>
      <c r="AI56" s="86">
        <v>0</v>
      </c>
      <c r="AJ56" s="7">
        <v>0</v>
      </c>
      <c r="AK56" s="7">
        <v>0</v>
      </c>
      <c r="AL56" s="7">
        <v>0</v>
      </c>
      <c r="AM56" s="7">
        <v>0</v>
      </c>
      <c r="AN56" s="7">
        <v>0</v>
      </c>
      <c r="AO56" s="7">
        <v>0</v>
      </c>
      <c r="AP56" s="7">
        <v>0</v>
      </c>
      <c r="AQ56" s="7">
        <v>0</v>
      </c>
      <c r="AR56" s="7">
        <v>0</v>
      </c>
      <c r="AS56" s="7">
        <v>0</v>
      </c>
      <c r="AT56" s="86">
        <v>23</v>
      </c>
      <c r="AU56" s="86">
        <v>27</v>
      </c>
      <c r="AV56" s="8">
        <v>7188</v>
      </c>
    </row>
    <row r="57" spans="1:48" ht="15.75" customHeight="1" x14ac:dyDescent="0.2">
      <c r="A57" s="191">
        <v>51</v>
      </c>
      <c r="B57" s="192" t="s">
        <v>145</v>
      </c>
      <c r="C57" s="87">
        <v>7624</v>
      </c>
      <c r="D57" s="87">
        <v>0</v>
      </c>
      <c r="E57" s="87">
        <v>0</v>
      </c>
      <c r="F57" s="87">
        <v>0</v>
      </c>
      <c r="G57" s="87">
        <v>0</v>
      </c>
      <c r="H57" s="87">
        <v>0</v>
      </c>
      <c r="I57" s="87">
        <v>0</v>
      </c>
      <c r="J57" s="87">
        <v>0</v>
      </c>
      <c r="K57" s="87">
        <v>0</v>
      </c>
      <c r="L57" s="87">
        <v>0</v>
      </c>
      <c r="M57" s="87">
        <v>0</v>
      </c>
      <c r="N57" s="87">
        <v>0</v>
      </c>
      <c r="O57" s="87">
        <v>0</v>
      </c>
      <c r="P57" s="87">
        <v>0</v>
      </c>
      <c r="Q57" s="87">
        <v>0</v>
      </c>
      <c r="R57" s="87">
        <v>0</v>
      </c>
      <c r="S57" s="87">
        <v>1</v>
      </c>
      <c r="T57" s="87">
        <v>0</v>
      </c>
      <c r="U57" s="87">
        <v>0</v>
      </c>
      <c r="V57" s="87">
        <v>1</v>
      </c>
      <c r="W57" s="87">
        <v>0</v>
      </c>
      <c r="X57" s="87">
        <v>0</v>
      </c>
      <c r="Y57" s="87">
        <v>0</v>
      </c>
      <c r="Z57" s="87">
        <v>0</v>
      </c>
      <c r="AA57" s="87">
        <v>0</v>
      </c>
      <c r="AB57" s="87">
        <v>0</v>
      </c>
      <c r="AC57" s="87">
        <v>0</v>
      </c>
      <c r="AD57" s="87">
        <v>0</v>
      </c>
      <c r="AE57" s="87">
        <v>0</v>
      </c>
      <c r="AF57" s="87">
        <v>0</v>
      </c>
      <c r="AG57" s="87">
        <v>0</v>
      </c>
      <c r="AH57" s="87">
        <v>0</v>
      </c>
      <c r="AI57" s="87">
        <v>0</v>
      </c>
      <c r="AJ57" s="3">
        <v>0</v>
      </c>
      <c r="AK57" s="3">
        <v>0</v>
      </c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0</v>
      </c>
      <c r="AR57" s="3">
        <v>0</v>
      </c>
      <c r="AS57" s="3">
        <v>0</v>
      </c>
      <c r="AT57" s="87">
        <v>15</v>
      </c>
      <c r="AU57" s="87">
        <v>50</v>
      </c>
      <c r="AV57" s="4">
        <v>7691</v>
      </c>
    </row>
    <row r="58" spans="1:48" ht="15.75" customHeight="1" x14ac:dyDescent="0.2">
      <c r="A58" s="187">
        <v>52</v>
      </c>
      <c r="B58" s="188" t="s">
        <v>146</v>
      </c>
      <c r="C58" s="85">
        <v>36205</v>
      </c>
      <c r="D58" s="85">
        <v>0</v>
      </c>
      <c r="E58" s="85">
        <v>0</v>
      </c>
      <c r="F58" s="85">
        <v>0</v>
      </c>
      <c r="G58" s="85">
        <v>0</v>
      </c>
      <c r="H58" s="85">
        <v>3</v>
      </c>
      <c r="I58" s="85">
        <v>10</v>
      </c>
      <c r="J58" s="85">
        <v>0</v>
      </c>
      <c r="K58" s="85">
        <v>0</v>
      </c>
      <c r="L58" s="85">
        <v>0</v>
      </c>
      <c r="M58" s="85">
        <v>5</v>
      </c>
      <c r="N58" s="85">
        <v>0</v>
      </c>
      <c r="O58" s="85">
        <v>0</v>
      </c>
      <c r="P58" s="85">
        <v>0</v>
      </c>
      <c r="Q58" s="85">
        <v>0</v>
      </c>
      <c r="R58" s="85">
        <v>0</v>
      </c>
      <c r="S58" s="85">
        <v>1</v>
      </c>
      <c r="T58" s="85">
        <v>0</v>
      </c>
      <c r="U58" s="85">
        <v>0</v>
      </c>
      <c r="V58" s="85">
        <v>1</v>
      </c>
      <c r="W58" s="85">
        <v>0</v>
      </c>
      <c r="X58" s="85">
        <v>0</v>
      </c>
      <c r="Y58" s="85">
        <v>0</v>
      </c>
      <c r="Z58" s="85">
        <v>0</v>
      </c>
      <c r="AA58" s="85">
        <v>1</v>
      </c>
      <c r="AB58" s="85">
        <v>0</v>
      </c>
      <c r="AC58" s="85">
        <v>0</v>
      </c>
      <c r="AD58" s="85">
        <v>1</v>
      </c>
      <c r="AE58" s="85">
        <v>1</v>
      </c>
      <c r="AF58" s="85">
        <v>0</v>
      </c>
      <c r="AG58" s="85">
        <v>0</v>
      </c>
      <c r="AH58" s="85">
        <v>0</v>
      </c>
      <c r="AI58" s="8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85">
        <v>132</v>
      </c>
      <c r="AU58" s="85">
        <v>397</v>
      </c>
      <c r="AV58" s="6">
        <v>36757</v>
      </c>
    </row>
    <row r="59" spans="1:48" ht="15.75" customHeight="1" x14ac:dyDescent="0.2">
      <c r="A59" s="187">
        <v>53</v>
      </c>
      <c r="B59" s="188" t="s">
        <v>147</v>
      </c>
      <c r="C59" s="85">
        <v>18560</v>
      </c>
      <c r="D59" s="85">
        <v>0</v>
      </c>
      <c r="E59" s="85">
        <v>0</v>
      </c>
      <c r="F59" s="85">
        <v>0</v>
      </c>
      <c r="G59" s="85">
        <v>0</v>
      </c>
      <c r="H59" s="85">
        <v>0</v>
      </c>
      <c r="I59" s="85">
        <v>0</v>
      </c>
      <c r="J59" s="85">
        <v>0</v>
      </c>
      <c r="K59" s="85">
        <v>0</v>
      </c>
      <c r="L59" s="85">
        <v>0</v>
      </c>
      <c r="M59" s="85">
        <v>5</v>
      </c>
      <c r="N59" s="85">
        <v>0</v>
      </c>
      <c r="O59" s="85">
        <v>0</v>
      </c>
      <c r="P59" s="85">
        <v>0</v>
      </c>
      <c r="Q59" s="85">
        <v>2</v>
      </c>
      <c r="R59" s="85">
        <v>0</v>
      </c>
      <c r="S59" s="85">
        <v>0</v>
      </c>
      <c r="T59" s="85">
        <v>0</v>
      </c>
      <c r="U59" s="85">
        <v>0</v>
      </c>
      <c r="V59" s="85">
        <v>0</v>
      </c>
      <c r="W59" s="85">
        <v>0</v>
      </c>
      <c r="X59" s="85">
        <v>0</v>
      </c>
      <c r="Y59" s="85">
        <v>0</v>
      </c>
      <c r="Z59" s="85">
        <v>0</v>
      </c>
      <c r="AA59" s="85">
        <v>0</v>
      </c>
      <c r="AB59" s="85">
        <v>0</v>
      </c>
      <c r="AC59" s="85">
        <v>0</v>
      </c>
      <c r="AD59" s="85">
        <v>0</v>
      </c>
      <c r="AE59" s="85">
        <v>0</v>
      </c>
      <c r="AF59" s="85">
        <v>0</v>
      </c>
      <c r="AG59" s="85">
        <v>0</v>
      </c>
      <c r="AH59" s="85">
        <v>0</v>
      </c>
      <c r="AI59" s="8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85">
        <v>61</v>
      </c>
      <c r="AU59" s="85">
        <v>240</v>
      </c>
      <c r="AV59" s="6">
        <v>18868</v>
      </c>
    </row>
    <row r="60" spans="1:48" ht="15.75" customHeight="1" x14ac:dyDescent="0.2">
      <c r="A60" s="187">
        <v>54</v>
      </c>
      <c r="B60" s="188" t="s">
        <v>148</v>
      </c>
      <c r="C60" s="85">
        <v>315</v>
      </c>
      <c r="D60" s="85">
        <v>0</v>
      </c>
      <c r="E60" s="85">
        <v>0</v>
      </c>
      <c r="F60" s="85">
        <v>0</v>
      </c>
      <c r="G60" s="85">
        <v>0</v>
      </c>
      <c r="H60" s="85">
        <v>0</v>
      </c>
      <c r="I60" s="85">
        <v>0</v>
      </c>
      <c r="J60" s="85">
        <v>0</v>
      </c>
      <c r="K60" s="85">
        <v>0</v>
      </c>
      <c r="L60" s="85">
        <v>0</v>
      </c>
      <c r="M60" s="85">
        <v>0</v>
      </c>
      <c r="N60" s="85">
        <v>0</v>
      </c>
      <c r="O60" s="85">
        <v>0</v>
      </c>
      <c r="P60" s="85">
        <v>42</v>
      </c>
      <c r="Q60" s="85">
        <v>0</v>
      </c>
      <c r="R60" s="85">
        <v>0</v>
      </c>
      <c r="S60" s="85">
        <v>0</v>
      </c>
      <c r="T60" s="85">
        <v>0</v>
      </c>
      <c r="U60" s="85">
        <v>0</v>
      </c>
      <c r="V60" s="85">
        <v>0</v>
      </c>
      <c r="W60" s="85">
        <v>0</v>
      </c>
      <c r="X60" s="85">
        <v>0</v>
      </c>
      <c r="Y60" s="85">
        <v>0</v>
      </c>
      <c r="Z60" s="85">
        <v>0</v>
      </c>
      <c r="AA60" s="85">
        <v>0</v>
      </c>
      <c r="AB60" s="85">
        <v>0</v>
      </c>
      <c r="AC60" s="85">
        <v>0</v>
      </c>
      <c r="AD60" s="85">
        <v>0</v>
      </c>
      <c r="AE60" s="85">
        <v>0</v>
      </c>
      <c r="AF60" s="85">
        <v>0</v>
      </c>
      <c r="AG60" s="85">
        <v>0</v>
      </c>
      <c r="AH60" s="85">
        <v>0</v>
      </c>
      <c r="AI60" s="8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85">
        <v>0</v>
      </c>
      <c r="AU60" s="85">
        <v>3</v>
      </c>
      <c r="AV60" s="6">
        <v>360</v>
      </c>
    </row>
    <row r="61" spans="1:48" ht="15.75" customHeight="1" x14ac:dyDescent="0.2">
      <c r="A61" s="189">
        <v>55</v>
      </c>
      <c r="B61" s="190" t="s">
        <v>149</v>
      </c>
      <c r="C61" s="86">
        <v>14247</v>
      </c>
      <c r="D61" s="86">
        <v>0</v>
      </c>
      <c r="E61" s="86">
        <v>0</v>
      </c>
      <c r="F61" s="86">
        <v>0</v>
      </c>
      <c r="G61" s="86">
        <v>0</v>
      </c>
      <c r="H61" s="86">
        <v>0</v>
      </c>
      <c r="I61" s="86">
        <v>0</v>
      </c>
      <c r="J61" s="86">
        <v>0</v>
      </c>
      <c r="K61" s="86">
        <v>0</v>
      </c>
      <c r="L61" s="86">
        <v>0</v>
      </c>
      <c r="M61" s="86">
        <v>0</v>
      </c>
      <c r="N61" s="86">
        <v>0</v>
      </c>
      <c r="O61" s="86">
        <v>0</v>
      </c>
      <c r="P61" s="86">
        <v>0</v>
      </c>
      <c r="Q61" s="86">
        <v>0</v>
      </c>
      <c r="R61" s="86">
        <v>0</v>
      </c>
      <c r="S61" s="86">
        <v>54</v>
      </c>
      <c r="T61" s="86">
        <v>0</v>
      </c>
      <c r="U61" s="86">
        <v>0</v>
      </c>
      <c r="V61" s="86">
        <v>3</v>
      </c>
      <c r="W61" s="86">
        <v>3</v>
      </c>
      <c r="X61" s="86">
        <v>0</v>
      </c>
      <c r="Y61" s="86">
        <v>0</v>
      </c>
      <c r="Z61" s="86">
        <v>0</v>
      </c>
      <c r="AA61" s="86">
        <v>0</v>
      </c>
      <c r="AB61" s="86">
        <v>0</v>
      </c>
      <c r="AC61" s="86">
        <v>0</v>
      </c>
      <c r="AD61" s="86">
        <v>0</v>
      </c>
      <c r="AE61" s="86">
        <v>0</v>
      </c>
      <c r="AF61" s="86">
        <v>0</v>
      </c>
      <c r="AG61" s="86">
        <v>0</v>
      </c>
      <c r="AH61" s="86">
        <v>0</v>
      </c>
      <c r="AI61" s="86">
        <v>0</v>
      </c>
      <c r="AJ61" s="7">
        <v>0</v>
      </c>
      <c r="AK61" s="7">
        <v>0</v>
      </c>
      <c r="AL61" s="7">
        <v>0</v>
      </c>
      <c r="AM61" s="7">
        <v>0</v>
      </c>
      <c r="AN61" s="7">
        <v>0</v>
      </c>
      <c r="AO61" s="7">
        <v>0</v>
      </c>
      <c r="AP61" s="7">
        <v>0</v>
      </c>
      <c r="AQ61" s="7">
        <v>0</v>
      </c>
      <c r="AR61" s="7">
        <v>0</v>
      </c>
      <c r="AS61" s="7">
        <v>0</v>
      </c>
      <c r="AT61" s="86">
        <v>79</v>
      </c>
      <c r="AU61" s="86">
        <v>140</v>
      </c>
      <c r="AV61" s="8">
        <v>14526</v>
      </c>
    </row>
    <row r="62" spans="1:48" ht="15.75" customHeight="1" x14ac:dyDescent="0.2">
      <c r="A62" s="191">
        <v>56</v>
      </c>
      <c r="B62" s="192" t="s">
        <v>150</v>
      </c>
      <c r="C62" s="87">
        <v>1800</v>
      </c>
      <c r="D62" s="87">
        <v>0</v>
      </c>
      <c r="E62" s="87">
        <v>0</v>
      </c>
      <c r="F62" s="87">
        <v>901</v>
      </c>
      <c r="G62" s="87">
        <v>0</v>
      </c>
      <c r="H62" s="87">
        <v>0</v>
      </c>
      <c r="I62" s="87">
        <v>0</v>
      </c>
      <c r="J62" s="87">
        <v>0</v>
      </c>
      <c r="K62" s="87">
        <v>0</v>
      </c>
      <c r="L62" s="87">
        <v>0</v>
      </c>
      <c r="M62" s="87">
        <v>0</v>
      </c>
      <c r="N62" s="87">
        <v>0</v>
      </c>
      <c r="O62" s="87">
        <v>0</v>
      </c>
      <c r="P62" s="87">
        <v>0</v>
      </c>
      <c r="Q62" s="87">
        <v>0</v>
      </c>
      <c r="R62" s="87">
        <v>0</v>
      </c>
      <c r="S62" s="87">
        <v>0</v>
      </c>
      <c r="T62" s="87">
        <v>0</v>
      </c>
      <c r="U62" s="87">
        <v>134</v>
      </c>
      <c r="V62" s="87">
        <v>0</v>
      </c>
      <c r="W62" s="87">
        <v>0</v>
      </c>
      <c r="X62" s="87">
        <v>0</v>
      </c>
      <c r="Y62" s="87">
        <v>0</v>
      </c>
      <c r="Z62" s="87">
        <v>37</v>
      </c>
      <c r="AA62" s="87">
        <v>0</v>
      </c>
      <c r="AB62" s="87">
        <v>0</v>
      </c>
      <c r="AC62" s="87">
        <v>0</v>
      </c>
      <c r="AD62" s="87">
        <v>0</v>
      </c>
      <c r="AE62" s="87">
        <v>0</v>
      </c>
      <c r="AF62" s="87">
        <v>0</v>
      </c>
      <c r="AG62" s="87">
        <v>0</v>
      </c>
      <c r="AH62" s="87">
        <v>0</v>
      </c>
      <c r="AI62" s="87">
        <v>0</v>
      </c>
      <c r="AJ62" s="3">
        <v>0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  <c r="AR62" s="3">
        <v>0</v>
      </c>
      <c r="AS62" s="3">
        <v>0</v>
      </c>
      <c r="AT62" s="87">
        <v>9</v>
      </c>
      <c r="AU62" s="87">
        <v>9</v>
      </c>
      <c r="AV62" s="4">
        <v>2890</v>
      </c>
    </row>
    <row r="63" spans="1:48" ht="15.75" customHeight="1" x14ac:dyDescent="0.2">
      <c r="A63" s="187">
        <v>57</v>
      </c>
      <c r="B63" s="188" t="s">
        <v>151</v>
      </c>
      <c r="C63" s="85">
        <v>9007</v>
      </c>
      <c r="D63" s="85">
        <v>0</v>
      </c>
      <c r="E63" s="85">
        <v>0</v>
      </c>
      <c r="F63" s="85">
        <v>0</v>
      </c>
      <c r="G63" s="85">
        <v>0</v>
      </c>
      <c r="H63" s="85">
        <v>0</v>
      </c>
      <c r="I63" s="85">
        <v>0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0</v>
      </c>
      <c r="P63" s="85">
        <v>0</v>
      </c>
      <c r="Q63" s="85">
        <v>0</v>
      </c>
      <c r="R63" s="85">
        <v>0</v>
      </c>
      <c r="S63" s="85">
        <v>0</v>
      </c>
      <c r="T63" s="85">
        <v>0</v>
      </c>
      <c r="U63" s="85">
        <v>0</v>
      </c>
      <c r="V63" s="85">
        <v>58</v>
      </c>
      <c r="W63" s="85">
        <v>3</v>
      </c>
      <c r="X63" s="85">
        <v>0</v>
      </c>
      <c r="Y63" s="85">
        <v>0</v>
      </c>
      <c r="Z63" s="85">
        <v>0</v>
      </c>
      <c r="AA63" s="85">
        <v>0</v>
      </c>
      <c r="AB63" s="85">
        <v>1</v>
      </c>
      <c r="AC63" s="85">
        <v>0</v>
      </c>
      <c r="AD63" s="85">
        <v>0</v>
      </c>
      <c r="AE63" s="85">
        <v>0</v>
      </c>
      <c r="AF63" s="85">
        <v>0</v>
      </c>
      <c r="AG63" s="85">
        <v>0</v>
      </c>
      <c r="AH63" s="85">
        <v>81</v>
      </c>
      <c r="AI63" s="8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85">
        <v>34</v>
      </c>
      <c r="AU63" s="85">
        <v>16</v>
      </c>
      <c r="AV63" s="6">
        <v>9200</v>
      </c>
    </row>
    <row r="64" spans="1:48" ht="15.75" customHeight="1" x14ac:dyDescent="0.2">
      <c r="A64" s="187">
        <v>58</v>
      </c>
      <c r="B64" s="188" t="s">
        <v>152</v>
      </c>
      <c r="C64" s="85">
        <v>7436</v>
      </c>
      <c r="D64" s="85">
        <v>0</v>
      </c>
      <c r="E64" s="85">
        <v>0</v>
      </c>
      <c r="F64" s="85">
        <v>0</v>
      </c>
      <c r="G64" s="85">
        <v>0</v>
      </c>
      <c r="H64" s="85">
        <v>0</v>
      </c>
      <c r="I64" s="85">
        <v>0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0</v>
      </c>
      <c r="P64" s="85">
        <v>0</v>
      </c>
      <c r="Q64" s="85">
        <v>0</v>
      </c>
      <c r="R64" s="85">
        <v>0</v>
      </c>
      <c r="S64" s="85">
        <v>0</v>
      </c>
      <c r="T64" s="85">
        <v>0</v>
      </c>
      <c r="U64" s="85">
        <v>0</v>
      </c>
      <c r="V64" s="85">
        <v>0</v>
      </c>
      <c r="W64" s="85">
        <v>0</v>
      </c>
      <c r="X64" s="85">
        <v>0</v>
      </c>
      <c r="Y64" s="85">
        <v>0</v>
      </c>
      <c r="Z64" s="85">
        <v>0</v>
      </c>
      <c r="AA64" s="85">
        <v>0</v>
      </c>
      <c r="AB64" s="85">
        <v>0</v>
      </c>
      <c r="AC64" s="85">
        <v>0</v>
      </c>
      <c r="AD64" s="85">
        <v>0</v>
      </c>
      <c r="AE64" s="85">
        <v>0</v>
      </c>
      <c r="AF64" s="85">
        <v>0</v>
      </c>
      <c r="AG64" s="85">
        <v>0</v>
      </c>
      <c r="AH64" s="85">
        <v>0</v>
      </c>
      <c r="AI64" s="8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5">
        <v>0</v>
      </c>
      <c r="AP64" s="5">
        <v>0</v>
      </c>
      <c r="AQ64" s="5">
        <v>0</v>
      </c>
      <c r="AR64" s="5">
        <v>0</v>
      </c>
      <c r="AS64" s="5">
        <v>0</v>
      </c>
      <c r="AT64" s="85">
        <v>38</v>
      </c>
      <c r="AU64" s="85">
        <v>22</v>
      </c>
      <c r="AV64" s="6">
        <v>7496</v>
      </c>
    </row>
    <row r="65" spans="1:48" ht="15.75" customHeight="1" x14ac:dyDescent="0.2">
      <c r="A65" s="187">
        <v>59</v>
      </c>
      <c r="B65" s="188" t="s">
        <v>153</v>
      </c>
      <c r="C65" s="85">
        <v>4641</v>
      </c>
      <c r="D65" s="85">
        <v>0</v>
      </c>
      <c r="E65" s="85">
        <v>0</v>
      </c>
      <c r="F65" s="85">
        <v>0</v>
      </c>
      <c r="G65" s="85">
        <v>0</v>
      </c>
      <c r="H65" s="85">
        <v>0</v>
      </c>
      <c r="I65" s="85">
        <v>0</v>
      </c>
      <c r="J65" s="85">
        <v>0</v>
      </c>
      <c r="K65" s="85">
        <v>0</v>
      </c>
      <c r="L65" s="85">
        <v>0</v>
      </c>
      <c r="M65" s="85">
        <v>0</v>
      </c>
      <c r="N65" s="85">
        <v>0</v>
      </c>
      <c r="O65" s="85">
        <v>0</v>
      </c>
      <c r="P65" s="85">
        <v>0</v>
      </c>
      <c r="Q65" s="85">
        <v>0</v>
      </c>
      <c r="R65" s="85">
        <v>0</v>
      </c>
      <c r="S65" s="85">
        <v>0</v>
      </c>
      <c r="T65" s="85">
        <v>0</v>
      </c>
      <c r="U65" s="85">
        <v>0</v>
      </c>
      <c r="V65" s="85">
        <v>0</v>
      </c>
      <c r="W65" s="85">
        <v>0</v>
      </c>
      <c r="X65" s="85">
        <v>0</v>
      </c>
      <c r="Y65" s="85">
        <v>0</v>
      </c>
      <c r="Z65" s="85">
        <v>0</v>
      </c>
      <c r="AA65" s="85">
        <v>0</v>
      </c>
      <c r="AB65" s="85">
        <v>0</v>
      </c>
      <c r="AC65" s="85">
        <v>0</v>
      </c>
      <c r="AD65" s="85">
        <v>0</v>
      </c>
      <c r="AE65" s="85">
        <v>0</v>
      </c>
      <c r="AF65" s="85">
        <v>0</v>
      </c>
      <c r="AG65" s="85">
        <v>0</v>
      </c>
      <c r="AH65" s="85">
        <v>0</v>
      </c>
      <c r="AI65" s="8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85">
        <v>31</v>
      </c>
      <c r="AU65" s="85">
        <v>40</v>
      </c>
      <c r="AV65" s="6">
        <v>4712</v>
      </c>
    </row>
    <row r="66" spans="1:48" ht="15.75" customHeight="1" x14ac:dyDescent="0.2">
      <c r="A66" s="189">
        <v>60</v>
      </c>
      <c r="B66" s="190" t="s">
        <v>154</v>
      </c>
      <c r="C66" s="86">
        <v>5286</v>
      </c>
      <c r="D66" s="86">
        <v>0</v>
      </c>
      <c r="E66" s="86">
        <v>0</v>
      </c>
      <c r="F66" s="86">
        <v>0</v>
      </c>
      <c r="G66" s="86">
        <v>0</v>
      </c>
      <c r="H66" s="86">
        <v>0</v>
      </c>
      <c r="I66" s="86">
        <v>0</v>
      </c>
      <c r="J66" s="86">
        <v>0</v>
      </c>
      <c r="K66" s="86">
        <v>0</v>
      </c>
      <c r="L66" s="86">
        <v>0</v>
      </c>
      <c r="M66" s="86">
        <v>0</v>
      </c>
      <c r="N66" s="86">
        <v>0</v>
      </c>
      <c r="O66" s="86">
        <v>0</v>
      </c>
      <c r="P66" s="86">
        <v>0</v>
      </c>
      <c r="Q66" s="86">
        <v>0</v>
      </c>
      <c r="R66" s="86">
        <v>0</v>
      </c>
      <c r="S66" s="86">
        <v>0</v>
      </c>
      <c r="T66" s="86">
        <v>0</v>
      </c>
      <c r="U66" s="86">
        <v>0</v>
      </c>
      <c r="V66" s="86">
        <v>0</v>
      </c>
      <c r="W66" s="86">
        <v>0</v>
      </c>
      <c r="X66" s="86">
        <v>0</v>
      </c>
      <c r="Y66" s="86">
        <v>0</v>
      </c>
      <c r="Z66" s="86">
        <v>4</v>
      </c>
      <c r="AA66" s="86">
        <v>0</v>
      </c>
      <c r="AB66" s="86">
        <v>0</v>
      </c>
      <c r="AC66" s="86">
        <v>0</v>
      </c>
      <c r="AD66" s="86">
        <v>0</v>
      </c>
      <c r="AE66" s="86">
        <v>0</v>
      </c>
      <c r="AF66" s="86">
        <v>0</v>
      </c>
      <c r="AG66" s="86">
        <v>0</v>
      </c>
      <c r="AH66" s="86">
        <v>0</v>
      </c>
      <c r="AI66" s="86">
        <v>0</v>
      </c>
      <c r="AJ66" s="7">
        <v>0</v>
      </c>
      <c r="AK66" s="7">
        <v>0</v>
      </c>
      <c r="AL66" s="7">
        <v>0</v>
      </c>
      <c r="AM66" s="7">
        <v>0</v>
      </c>
      <c r="AN66" s="7">
        <v>0</v>
      </c>
      <c r="AO66" s="7">
        <v>0</v>
      </c>
      <c r="AP66" s="7">
        <v>0</v>
      </c>
      <c r="AQ66" s="7">
        <v>0</v>
      </c>
      <c r="AR66" s="7">
        <v>0</v>
      </c>
      <c r="AS66" s="7">
        <v>0</v>
      </c>
      <c r="AT66" s="86">
        <v>6</v>
      </c>
      <c r="AU66" s="86">
        <v>28</v>
      </c>
      <c r="AV66" s="8">
        <v>5324</v>
      </c>
    </row>
    <row r="67" spans="1:48" ht="15.75" customHeight="1" x14ac:dyDescent="0.2">
      <c r="A67" s="191">
        <v>61</v>
      </c>
      <c r="B67" s="192" t="s">
        <v>155</v>
      </c>
      <c r="C67" s="87">
        <v>3869</v>
      </c>
      <c r="D67" s="87">
        <v>0</v>
      </c>
      <c r="E67" s="87">
        <v>3</v>
      </c>
      <c r="F67" s="87">
        <v>0</v>
      </c>
      <c r="G67" s="87">
        <v>0</v>
      </c>
      <c r="H67" s="87">
        <v>0</v>
      </c>
      <c r="I67" s="87">
        <v>0</v>
      </c>
      <c r="J67" s="87">
        <v>0</v>
      </c>
      <c r="K67" s="87">
        <v>0</v>
      </c>
      <c r="L67" s="87">
        <v>0</v>
      </c>
      <c r="M67" s="87">
        <v>13</v>
      </c>
      <c r="N67" s="87">
        <v>0</v>
      </c>
      <c r="O67" s="87">
        <v>1</v>
      </c>
      <c r="P67" s="87">
        <v>0</v>
      </c>
      <c r="Q67" s="87">
        <v>0</v>
      </c>
      <c r="R67" s="87">
        <v>1</v>
      </c>
      <c r="S67" s="87">
        <v>43</v>
      </c>
      <c r="T67" s="87">
        <v>0</v>
      </c>
      <c r="U67" s="87">
        <v>0</v>
      </c>
      <c r="V67" s="87">
        <v>0</v>
      </c>
      <c r="W67" s="87">
        <v>0</v>
      </c>
      <c r="X67" s="87">
        <v>0</v>
      </c>
      <c r="Y67" s="87">
        <v>2</v>
      </c>
      <c r="Z67" s="87">
        <v>0</v>
      </c>
      <c r="AA67" s="87">
        <v>0</v>
      </c>
      <c r="AB67" s="87">
        <v>0</v>
      </c>
      <c r="AC67" s="87">
        <v>0</v>
      </c>
      <c r="AD67" s="87">
        <v>0</v>
      </c>
      <c r="AE67" s="87">
        <v>0</v>
      </c>
      <c r="AF67" s="87">
        <v>0</v>
      </c>
      <c r="AG67" s="87">
        <v>0</v>
      </c>
      <c r="AH67" s="87">
        <v>0</v>
      </c>
      <c r="AI67" s="87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0</v>
      </c>
      <c r="AT67" s="87">
        <v>4</v>
      </c>
      <c r="AU67" s="87">
        <v>49</v>
      </c>
      <c r="AV67" s="4">
        <v>3985</v>
      </c>
    </row>
    <row r="68" spans="1:48" ht="15.75" customHeight="1" x14ac:dyDescent="0.2">
      <c r="A68" s="187">
        <v>62</v>
      </c>
      <c r="B68" s="188" t="s">
        <v>156</v>
      </c>
      <c r="C68" s="85">
        <v>1771</v>
      </c>
      <c r="D68" s="85">
        <v>0</v>
      </c>
      <c r="E68" s="85">
        <v>0</v>
      </c>
      <c r="F68" s="85">
        <v>0</v>
      </c>
      <c r="G68" s="85">
        <v>0</v>
      </c>
      <c r="H68" s="85">
        <v>0</v>
      </c>
      <c r="I68" s="85">
        <v>0</v>
      </c>
      <c r="J68" s="85">
        <v>0</v>
      </c>
      <c r="K68" s="85">
        <v>0</v>
      </c>
      <c r="L68" s="85">
        <v>0</v>
      </c>
      <c r="M68" s="85">
        <v>0</v>
      </c>
      <c r="N68" s="85">
        <v>0</v>
      </c>
      <c r="O68" s="85">
        <v>0</v>
      </c>
      <c r="P68" s="85">
        <v>0</v>
      </c>
      <c r="Q68" s="85">
        <v>0</v>
      </c>
      <c r="R68" s="85">
        <v>0</v>
      </c>
      <c r="S68" s="85">
        <v>0</v>
      </c>
      <c r="T68" s="85">
        <v>0</v>
      </c>
      <c r="U68" s="85">
        <v>0</v>
      </c>
      <c r="V68" s="85">
        <v>0</v>
      </c>
      <c r="W68" s="85">
        <v>0</v>
      </c>
      <c r="X68" s="85">
        <v>0</v>
      </c>
      <c r="Y68" s="85">
        <v>0</v>
      </c>
      <c r="Z68" s="85">
        <v>0</v>
      </c>
      <c r="AA68" s="85">
        <v>0</v>
      </c>
      <c r="AB68" s="85">
        <v>0</v>
      </c>
      <c r="AC68" s="85">
        <v>0</v>
      </c>
      <c r="AD68" s="85">
        <v>0</v>
      </c>
      <c r="AE68" s="85">
        <v>0</v>
      </c>
      <c r="AF68" s="85">
        <v>0</v>
      </c>
      <c r="AG68" s="85">
        <v>0</v>
      </c>
      <c r="AH68" s="85">
        <v>0</v>
      </c>
      <c r="AI68" s="8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0</v>
      </c>
      <c r="AO68" s="5">
        <v>0</v>
      </c>
      <c r="AP68" s="5">
        <v>0</v>
      </c>
      <c r="AQ68" s="5">
        <v>0</v>
      </c>
      <c r="AR68" s="5">
        <v>0</v>
      </c>
      <c r="AS68" s="5">
        <v>0</v>
      </c>
      <c r="AT68" s="85">
        <v>5</v>
      </c>
      <c r="AU68" s="85">
        <v>10</v>
      </c>
      <c r="AV68" s="6">
        <v>1786</v>
      </c>
    </row>
    <row r="69" spans="1:48" ht="15.75" customHeight="1" x14ac:dyDescent="0.2">
      <c r="A69" s="187">
        <v>63</v>
      </c>
      <c r="B69" s="188" t="s">
        <v>157</v>
      </c>
      <c r="C69" s="85">
        <v>2061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  <c r="I69" s="85">
        <v>0</v>
      </c>
      <c r="J69" s="85">
        <v>0</v>
      </c>
      <c r="K69" s="85">
        <v>0</v>
      </c>
      <c r="L69" s="85">
        <v>0</v>
      </c>
      <c r="M69" s="85">
        <v>1</v>
      </c>
      <c r="N69" s="85">
        <v>0</v>
      </c>
      <c r="O69" s="85">
        <v>0</v>
      </c>
      <c r="P69" s="85">
        <v>0</v>
      </c>
      <c r="Q69" s="85">
        <v>0</v>
      </c>
      <c r="R69" s="85">
        <v>1</v>
      </c>
      <c r="S69" s="85">
        <v>0</v>
      </c>
      <c r="T69" s="85">
        <v>0</v>
      </c>
      <c r="U69" s="85">
        <v>0</v>
      </c>
      <c r="V69" s="85">
        <v>0</v>
      </c>
      <c r="W69" s="85">
        <v>0</v>
      </c>
      <c r="X69" s="85">
        <v>0</v>
      </c>
      <c r="Y69" s="85">
        <v>0</v>
      </c>
      <c r="Z69" s="85">
        <v>0</v>
      </c>
      <c r="AA69" s="85">
        <v>0</v>
      </c>
      <c r="AB69" s="85">
        <v>0</v>
      </c>
      <c r="AC69" s="85">
        <v>0</v>
      </c>
      <c r="AD69" s="85">
        <v>0</v>
      </c>
      <c r="AE69" s="85">
        <v>0</v>
      </c>
      <c r="AF69" s="85">
        <v>0</v>
      </c>
      <c r="AG69" s="85">
        <v>0</v>
      </c>
      <c r="AH69" s="85">
        <v>0</v>
      </c>
      <c r="AI69" s="8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0</v>
      </c>
      <c r="AO69" s="5">
        <v>0</v>
      </c>
      <c r="AP69" s="5">
        <v>0</v>
      </c>
      <c r="AQ69" s="5">
        <v>0</v>
      </c>
      <c r="AR69" s="5">
        <v>0</v>
      </c>
      <c r="AS69" s="5">
        <v>0</v>
      </c>
      <c r="AT69" s="85">
        <v>4</v>
      </c>
      <c r="AU69" s="85">
        <v>14</v>
      </c>
      <c r="AV69" s="6">
        <v>2081</v>
      </c>
    </row>
    <row r="70" spans="1:48" ht="15.75" customHeight="1" x14ac:dyDescent="0.2">
      <c r="A70" s="187">
        <v>64</v>
      </c>
      <c r="B70" s="188" t="s">
        <v>158</v>
      </c>
      <c r="C70" s="85">
        <v>1888</v>
      </c>
      <c r="D70" s="85">
        <v>0</v>
      </c>
      <c r="E70" s="85">
        <v>0</v>
      </c>
      <c r="F70" s="85">
        <v>0</v>
      </c>
      <c r="G70" s="85">
        <v>0</v>
      </c>
      <c r="H70" s="85">
        <v>0</v>
      </c>
      <c r="I70" s="85">
        <v>0</v>
      </c>
      <c r="J70" s="85">
        <v>0</v>
      </c>
      <c r="K70" s="85">
        <v>0</v>
      </c>
      <c r="L70" s="85">
        <v>0</v>
      </c>
      <c r="M70" s="85">
        <v>0</v>
      </c>
      <c r="N70" s="85">
        <v>0</v>
      </c>
      <c r="O70" s="85">
        <v>0</v>
      </c>
      <c r="P70" s="85">
        <v>0</v>
      </c>
      <c r="Q70" s="85">
        <v>0</v>
      </c>
      <c r="R70" s="85">
        <v>0</v>
      </c>
      <c r="S70" s="85">
        <v>0</v>
      </c>
      <c r="T70" s="85">
        <v>0</v>
      </c>
      <c r="U70" s="85">
        <v>0</v>
      </c>
      <c r="V70" s="85">
        <v>0</v>
      </c>
      <c r="W70" s="85">
        <v>0</v>
      </c>
      <c r="X70" s="85">
        <v>0</v>
      </c>
      <c r="Y70" s="85">
        <v>0</v>
      </c>
      <c r="Z70" s="85">
        <v>0</v>
      </c>
      <c r="AA70" s="85">
        <v>0</v>
      </c>
      <c r="AB70" s="85">
        <v>0</v>
      </c>
      <c r="AC70" s="85">
        <v>0</v>
      </c>
      <c r="AD70" s="85">
        <v>0</v>
      </c>
      <c r="AE70" s="85">
        <v>0</v>
      </c>
      <c r="AF70" s="85">
        <v>0</v>
      </c>
      <c r="AG70" s="85">
        <v>0</v>
      </c>
      <c r="AH70" s="85">
        <v>0</v>
      </c>
      <c r="AI70" s="85">
        <v>0</v>
      </c>
      <c r="AJ70" s="5">
        <v>0</v>
      </c>
      <c r="AK70" s="5">
        <v>0</v>
      </c>
      <c r="AL70" s="5">
        <v>0</v>
      </c>
      <c r="AM70" s="5">
        <v>0</v>
      </c>
      <c r="AN70" s="5">
        <v>0</v>
      </c>
      <c r="AO70" s="5">
        <v>0</v>
      </c>
      <c r="AP70" s="5">
        <v>0</v>
      </c>
      <c r="AQ70" s="5">
        <v>0</v>
      </c>
      <c r="AR70" s="5">
        <v>0</v>
      </c>
      <c r="AS70" s="5">
        <v>0</v>
      </c>
      <c r="AT70" s="85">
        <v>6</v>
      </c>
      <c r="AU70" s="85">
        <v>4</v>
      </c>
      <c r="AV70" s="6">
        <v>1898</v>
      </c>
    </row>
    <row r="71" spans="1:48" ht="15.75" customHeight="1" x14ac:dyDescent="0.2">
      <c r="A71" s="189">
        <v>65</v>
      </c>
      <c r="B71" s="190" t="s">
        <v>173</v>
      </c>
      <c r="C71" s="86">
        <v>7798</v>
      </c>
      <c r="D71" s="86">
        <v>0</v>
      </c>
      <c r="E71" s="86">
        <v>0</v>
      </c>
      <c r="F71" s="86">
        <v>0</v>
      </c>
      <c r="G71" s="86">
        <v>0</v>
      </c>
      <c r="H71" s="86">
        <v>0</v>
      </c>
      <c r="I71" s="86">
        <v>0</v>
      </c>
      <c r="J71" s="86">
        <v>0</v>
      </c>
      <c r="K71" s="86">
        <v>0</v>
      </c>
      <c r="L71" s="86">
        <v>0</v>
      </c>
      <c r="M71" s="86">
        <v>0</v>
      </c>
      <c r="N71" s="86">
        <v>0</v>
      </c>
      <c r="O71" s="86">
        <v>0</v>
      </c>
      <c r="P71" s="86">
        <v>0</v>
      </c>
      <c r="Q71" s="86">
        <v>0</v>
      </c>
      <c r="R71" s="86">
        <v>0</v>
      </c>
      <c r="S71" s="86">
        <v>0</v>
      </c>
      <c r="T71" s="86">
        <v>0</v>
      </c>
      <c r="U71" s="86">
        <v>0</v>
      </c>
      <c r="V71" s="86">
        <v>0</v>
      </c>
      <c r="W71" s="86">
        <v>0</v>
      </c>
      <c r="X71" s="86">
        <v>0</v>
      </c>
      <c r="Y71" s="86">
        <v>0</v>
      </c>
      <c r="Z71" s="86">
        <v>2</v>
      </c>
      <c r="AA71" s="86">
        <v>0</v>
      </c>
      <c r="AB71" s="86">
        <v>0</v>
      </c>
      <c r="AC71" s="86">
        <v>0</v>
      </c>
      <c r="AD71" s="86">
        <v>0</v>
      </c>
      <c r="AE71" s="86">
        <v>0</v>
      </c>
      <c r="AF71" s="86">
        <v>0</v>
      </c>
      <c r="AG71" s="86">
        <v>0</v>
      </c>
      <c r="AH71" s="86">
        <v>0</v>
      </c>
      <c r="AI71" s="86">
        <v>0</v>
      </c>
      <c r="AJ71" s="7">
        <v>0</v>
      </c>
      <c r="AK71" s="7">
        <v>0</v>
      </c>
      <c r="AL71" s="7">
        <v>0</v>
      </c>
      <c r="AM71" s="7">
        <v>0</v>
      </c>
      <c r="AN71" s="7">
        <v>0</v>
      </c>
      <c r="AO71" s="7">
        <v>0</v>
      </c>
      <c r="AP71" s="7">
        <v>0</v>
      </c>
      <c r="AQ71" s="7">
        <v>0</v>
      </c>
      <c r="AR71" s="7">
        <v>0</v>
      </c>
      <c r="AS71" s="7">
        <v>0</v>
      </c>
      <c r="AT71" s="86">
        <v>1</v>
      </c>
      <c r="AU71" s="86">
        <v>18</v>
      </c>
      <c r="AV71" s="8">
        <v>7819</v>
      </c>
    </row>
    <row r="72" spans="1:48" ht="15.75" customHeight="1" x14ac:dyDescent="0.2">
      <c r="A72" s="191">
        <v>66</v>
      </c>
      <c r="B72" s="192" t="s">
        <v>174</v>
      </c>
      <c r="C72" s="87">
        <v>1804</v>
      </c>
      <c r="D72" s="87">
        <v>0</v>
      </c>
      <c r="E72" s="87">
        <v>0</v>
      </c>
      <c r="F72" s="87">
        <v>0</v>
      </c>
      <c r="G72" s="87">
        <v>0</v>
      </c>
      <c r="H72" s="87">
        <v>0</v>
      </c>
      <c r="I72" s="87">
        <v>0</v>
      </c>
      <c r="J72" s="87">
        <v>0</v>
      </c>
      <c r="K72" s="87">
        <v>0</v>
      </c>
      <c r="L72" s="87">
        <v>0</v>
      </c>
      <c r="M72" s="87">
        <v>0</v>
      </c>
      <c r="N72" s="87">
        <v>0</v>
      </c>
      <c r="O72" s="87">
        <v>0</v>
      </c>
      <c r="P72" s="87">
        <v>0</v>
      </c>
      <c r="Q72" s="87">
        <v>0</v>
      </c>
      <c r="R72" s="87">
        <v>0</v>
      </c>
      <c r="S72" s="87">
        <v>0</v>
      </c>
      <c r="T72" s="87">
        <v>0</v>
      </c>
      <c r="U72" s="87">
        <v>0</v>
      </c>
      <c r="V72" s="87">
        <v>0</v>
      </c>
      <c r="W72" s="87">
        <v>0</v>
      </c>
      <c r="X72" s="87">
        <v>0</v>
      </c>
      <c r="Y72" s="87">
        <v>0</v>
      </c>
      <c r="Z72" s="87">
        <v>0</v>
      </c>
      <c r="AA72" s="87">
        <v>0</v>
      </c>
      <c r="AB72" s="87">
        <v>0</v>
      </c>
      <c r="AC72" s="87">
        <v>0</v>
      </c>
      <c r="AD72" s="87">
        <v>0</v>
      </c>
      <c r="AE72" s="87">
        <v>0</v>
      </c>
      <c r="AF72" s="87">
        <v>0</v>
      </c>
      <c r="AG72" s="87">
        <v>0</v>
      </c>
      <c r="AH72" s="87">
        <v>0</v>
      </c>
      <c r="AI72" s="87">
        <v>0</v>
      </c>
      <c r="AJ72" s="3">
        <v>0</v>
      </c>
      <c r="AK72" s="3">
        <v>0</v>
      </c>
      <c r="AL72" s="3">
        <v>0</v>
      </c>
      <c r="AM72" s="3">
        <v>0</v>
      </c>
      <c r="AN72" s="3">
        <v>0</v>
      </c>
      <c r="AO72" s="3">
        <v>0</v>
      </c>
      <c r="AP72" s="3">
        <v>0</v>
      </c>
      <c r="AQ72" s="3">
        <v>0</v>
      </c>
      <c r="AR72" s="3">
        <v>0</v>
      </c>
      <c r="AS72" s="3">
        <v>0</v>
      </c>
      <c r="AT72" s="87">
        <v>1</v>
      </c>
      <c r="AU72" s="87">
        <v>33</v>
      </c>
      <c r="AV72" s="4">
        <v>1838</v>
      </c>
    </row>
    <row r="73" spans="1:48" ht="15.75" customHeight="1" x14ac:dyDescent="0.2">
      <c r="A73" s="187">
        <v>67</v>
      </c>
      <c r="B73" s="188" t="s">
        <v>161</v>
      </c>
      <c r="C73" s="85">
        <v>5284</v>
      </c>
      <c r="D73" s="85">
        <v>0</v>
      </c>
      <c r="E73" s="85">
        <v>5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  <c r="M73" s="85">
        <v>14</v>
      </c>
      <c r="N73" s="85">
        <v>0</v>
      </c>
      <c r="O73" s="85">
        <v>2</v>
      </c>
      <c r="P73" s="85">
        <v>0</v>
      </c>
      <c r="Q73" s="85">
        <v>6</v>
      </c>
      <c r="R73" s="85">
        <v>10</v>
      </c>
      <c r="S73" s="85">
        <v>0</v>
      </c>
      <c r="T73" s="85">
        <v>0</v>
      </c>
      <c r="U73" s="85">
        <v>0</v>
      </c>
      <c r="V73" s="85">
        <v>0</v>
      </c>
      <c r="W73" s="85">
        <v>0</v>
      </c>
      <c r="X73" s="85">
        <v>0</v>
      </c>
      <c r="Y73" s="85">
        <v>5</v>
      </c>
      <c r="Z73" s="85">
        <v>0</v>
      </c>
      <c r="AA73" s="85">
        <v>0</v>
      </c>
      <c r="AB73" s="85">
        <v>0</v>
      </c>
      <c r="AC73" s="85">
        <v>0</v>
      </c>
      <c r="AD73" s="85">
        <v>0</v>
      </c>
      <c r="AE73" s="85">
        <v>0</v>
      </c>
      <c r="AF73" s="85">
        <v>1</v>
      </c>
      <c r="AG73" s="85">
        <v>0</v>
      </c>
      <c r="AH73" s="85">
        <v>0</v>
      </c>
      <c r="AI73" s="85">
        <v>0</v>
      </c>
      <c r="AJ73" s="5">
        <v>0</v>
      </c>
      <c r="AK73" s="5">
        <v>0</v>
      </c>
      <c r="AL73" s="5">
        <v>0</v>
      </c>
      <c r="AM73" s="5">
        <v>0</v>
      </c>
      <c r="AN73" s="5">
        <v>0</v>
      </c>
      <c r="AO73" s="5">
        <v>0</v>
      </c>
      <c r="AP73" s="5">
        <v>0</v>
      </c>
      <c r="AQ73" s="5">
        <v>0</v>
      </c>
      <c r="AR73" s="5">
        <v>0</v>
      </c>
      <c r="AS73" s="5">
        <v>0</v>
      </c>
      <c r="AT73" s="85">
        <v>1</v>
      </c>
      <c r="AU73" s="85">
        <v>58</v>
      </c>
      <c r="AV73" s="6">
        <v>5386</v>
      </c>
    </row>
    <row r="74" spans="1:48" ht="15.75" customHeight="1" x14ac:dyDescent="0.2">
      <c r="A74" s="187">
        <v>68</v>
      </c>
      <c r="B74" s="188" t="s">
        <v>175</v>
      </c>
      <c r="C74" s="85">
        <v>960</v>
      </c>
      <c r="D74" s="85">
        <v>0</v>
      </c>
      <c r="E74" s="85">
        <v>14</v>
      </c>
      <c r="F74" s="85">
        <v>0</v>
      </c>
      <c r="G74" s="85">
        <v>0</v>
      </c>
      <c r="H74" s="85">
        <v>0</v>
      </c>
      <c r="I74" s="85">
        <v>0</v>
      </c>
      <c r="J74" s="85">
        <v>0</v>
      </c>
      <c r="K74" s="85">
        <v>0</v>
      </c>
      <c r="L74" s="85">
        <v>0</v>
      </c>
      <c r="M74" s="85">
        <v>18</v>
      </c>
      <c r="N74" s="85">
        <v>0</v>
      </c>
      <c r="O74" s="85">
        <v>5</v>
      </c>
      <c r="P74" s="85">
        <v>0</v>
      </c>
      <c r="Q74" s="85">
        <v>201</v>
      </c>
      <c r="R74" s="85">
        <v>211</v>
      </c>
      <c r="S74" s="85">
        <v>0</v>
      </c>
      <c r="T74" s="85">
        <v>0</v>
      </c>
      <c r="U74" s="85">
        <v>0</v>
      </c>
      <c r="V74" s="85">
        <v>0</v>
      </c>
      <c r="W74" s="85">
        <v>0</v>
      </c>
      <c r="X74" s="85">
        <v>0</v>
      </c>
      <c r="Y74" s="85">
        <v>19</v>
      </c>
      <c r="Z74" s="85">
        <v>0</v>
      </c>
      <c r="AA74" s="85">
        <v>0</v>
      </c>
      <c r="AB74" s="85">
        <v>0</v>
      </c>
      <c r="AC74" s="85">
        <v>20</v>
      </c>
      <c r="AD74" s="85">
        <v>0</v>
      </c>
      <c r="AE74" s="85">
        <v>0</v>
      </c>
      <c r="AF74" s="85">
        <v>9</v>
      </c>
      <c r="AG74" s="85">
        <v>0</v>
      </c>
      <c r="AH74" s="85">
        <v>0</v>
      </c>
      <c r="AI74" s="85">
        <v>0</v>
      </c>
      <c r="AJ74" s="5">
        <v>0</v>
      </c>
      <c r="AK74" s="5">
        <v>0</v>
      </c>
      <c r="AL74" s="5">
        <v>0</v>
      </c>
      <c r="AM74" s="5">
        <v>0</v>
      </c>
      <c r="AN74" s="5">
        <v>0</v>
      </c>
      <c r="AO74" s="5">
        <v>0</v>
      </c>
      <c r="AP74" s="5">
        <v>0</v>
      </c>
      <c r="AQ74" s="5">
        <v>0</v>
      </c>
      <c r="AR74" s="5">
        <v>0</v>
      </c>
      <c r="AS74" s="5">
        <v>0</v>
      </c>
      <c r="AT74" s="85">
        <v>1</v>
      </c>
      <c r="AU74" s="85">
        <v>30</v>
      </c>
      <c r="AV74" s="6">
        <v>1488</v>
      </c>
    </row>
    <row r="75" spans="1:48" ht="15.75" customHeight="1" thickBot="1" x14ac:dyDescent="0.25">
      <c r="A75" s="193">
        <v>69</v>
      </c>
      <c r="B75" s="194" t="s">
        <v>163</v>
      </c>
      <c r="C75" s="186">
        <v>4752</v>
      </c>
      <c r="D75" s="186">
        <v>0</v>
      </c>
      <c r="E75" s="186">
        <v>6</v>
      </c>
      <c r="F75" s="186">
        <v>0</v>
      </c>
      <c r="G75" s="186">
        <v>0</v>
      </c>
      <c r="H75" s="186">
        <v>0</v>
      </c>
      <c r="I75" s="186">
        <v>0</v>
      </c>
      <c r="J75" s="186">
        <v>0</v>
      </c>
      <c r="K75" s="186">
        <v>0</v>
      </c>
      <c r="L75" s="186">
        <v>0</v>
      </c>
      <c r="M75" s="186">
        <v>17</v>
      </c>
      <c r="N75" s="186">
        <v>0</v>
      </c>
      <c r="O75" s="186">
        <v>5</v>
      </c>
      <c r="P75" s="186">
        <v>0</v>
      </c>
      <c r="Q75" s="186">
        <v>1</v>
      </c>
      <c r="R75" s="186">
        <v>13</v>
      </c>
      <c r="S75" s="186">
        <v>5</v>
      </c>
      <c r="T75" s="186">
        <v>0</v>
      </c>
      <c r="U75" s="186">
        <v>0</v>
      </c>
      <c r="V75" s="186">
        <v>0</v>
      </c>
      <c r="W75" s="186">
        <v>0</v>
      </c>
      <c r="X75" s="186">
        <v>0</v>
      </c>
      <c r="Y75" s="186">
        <v>9</v>
      </c>
      <c r="Z75" s="186">
        <v>0</v>
      </c>
      <c r="AA75" s="186">
        <v>0</v>
      </c>
      <c r="AB75" s="186">
        <v>0</v>
      </c>
      <c r="AC75" s="186">
        <v>2</v>
      </c>
      <c r="AD75" s="186">
        <v>0</v>
      </c>
      <c r="AE75" s="186">
        <v>0</v>
      </c>
      <c r="AF75" s="186">
        <v>2</v>
      </c>
      <c r="AG75" s="186">
        <v>0</v>
      </c>
      <c r="AH75" s="186">
        <v>0</v>
      </c>
      <c r="AI75" s="186">
        <v>0</v>
      </c>
      <c r="AJ75" s="82">
        <v>0</v>
      </c>
      <c r="AK75" s="82">
        <v>0</v>
      </c>
      <c r="AL75" s="82">
        <v>0</v>
      </c>
      <c r="AM75" s="82">
        <v>0</v>
      </c>
      <c r="AN75" s="82">
        <v>0</v>
      </c>
      <c r="AO75" s="82">
        <v>0</v>
      </c>
      <c r="AP75" s="82">
        <v>0</v>
      </c>
      <c r="AQ75" s="82">
        <v>0</v>
      </c>
      <c r="AR75" s="82">
        <v>0</v>
      </c>
      <c r="AS75" s="82">
        <v>0</v>
      </c>
      <c r="AT75" s="186">
        <v>0</v>
      </c>
      <c r="AU75" s="186">
        <v>35</v>
      </c>
      <c r="AV75" s="83">
        <v>4847</v>
      </c>
    </row>
    <row r="76" spans="1:48" ht="15.75" thickBot="1" x14ac:dyDescent="0.25">
      <c r="A76" s="330" t="s">
        <v>2</v>
      </c>
      <c r="B76" s="331"/>
      <c r="C76" s="84">
        <v>628243</v>
      </c>
      <c r="D76" s="84">
        <v>2780</v>
      </c>
      <c r="E76" s="84">
        <v>542</v>
      </c>
      <c r="F76" s="84">
        <v>973</v>
      </c>
      <c r="G76" s="84">
        <v>389</v>
      </c>
      <c r="H76" s="84">
        <v>921</v>
      </c>
      <c r="I76" s="84">
        <v>973</v>
      </c>
      <c r="J76" s="84">
        <v>834</v>
      </c>
      <c r="K76" s="84">
        <v>275</v>
      </c>
      <c r="L76" s="84">
        <v>637</v>
      </c>
      <c r="M76" s="84">
        <v>445</v>
      </c>
      <c r="N76" s="84">
        <v>142</v>
      </c>
      <c r="O76" s="84">
        <v>666</v>
      </c>
      <c r="P76" s="84">
        <v>463</v>
      </c>
      <c r="Q76" s="84">
        <v>382</v>
      </c>
      <c r="R76" s="84">
        <v>473</v>
      </c>
      <c r="S76" s="84">
        <v>502</v>
      </c>
      <c r="T76" s="84">
        <v>499</v>
      </c>
      <c r="U76" s="84">
        <v>181</v>
      </c>
      <c r="V76" s="84">
        <v>1651</v>
      </c>
      <c r="W76" s="84">
        <v>1120</v>
      </c>
      <c r="X76" s="84">
        <v>631</v>
      </c>
      <c r="Y76" s="84">
        <v>711</v>
      </c>
      <c r="Z76" s="84">
        <v>645</v>
      </c>
      <c r="AA76" s="84">
        <v>130</v>
      </c>
      <c r="AB76" s="84">
        <v>60</v>
      </c>
      <c r="AC76" s="84">
        <v>414</v>
      </c>
      <c r="AD76" s="84">
        <v>257</v>
      </c>
      <c r="AE76" s="84">
        <v>1159</v>
      </c>
      <c r="AF76" s="84">
        <v>286</v>
      </c>
      <c r="AG76" s="84">
        <v>168</v>
      </c>
      <c r="AH76" s="84">
        <v>95</v>
      </c>
      <c r="AI76" s="84">
        <v>189</v>
      </c>
      <c r="AJ76" s="84">
        <v>0</v>
      </c>
      <c r="AK76" s="84">
        <v>0</v>
      </c>
      <c r="AL76" s="84">
        <v>0</v>
      </c>
      <c r="AM76" s="84">
        <v>0</v>
      </c>
      <c r="AN76" s="84">
        <v>0</v>
      </c>
      <c r="AO76" s="84">
        <v>0</v>
      </c>
      <c r="AP76" s="84">
        <v>0</v>
      </c>
      <c r="AQ76" s="84">
        <v>0</v>
      </c>
      <c r="AR76" s="84">
        <v>0</v>
      </c>
      <c r="AS76" s="84">
        <v>0</v>
      </c>
      <c r="AT76" s="84">
        <v>1918</v>
      </c>
      <c r="AU76" s="84">
        <v>3708</v>
      </c>
      <c r="AV76" s="185">
        <v>653462</v>
      </c>
    </row>
    <row r="79" spans="1:48" x14ac:dyDescent="0.2">
      <c r="B79" s="213" t="s">
        <v>246</v>
      </c>
    </row>
  </sheetData>
  <mergeCells count="2">
    <mergeCell ref="A1:B1"/>
    <mergeCell ref="A76:B76"/>
  </mergeCells>
  <printOptions horizontalCentered="1"/>
  <pageMargins left="0.4" right="0.4" top="0.5" bottom="0.5" header="0.35" footer="0.3"/>
  <pageSetup paperSize="5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Initial &amp; Final Compare</vt:lpstr>
      <vt:lpstr>22-23 Initial_Type1,1B,2,3,3B,4</vt:lpstr>
      <vt:lpstr>FY22-23 Initial Type 5</vt:lpstr>
      <vt:lpstr>Detail Calculation exclude debt</vt:lpstr>
      <vt:lpstr>Detail Calculation for debt</vt:lpstr>
      <vt:lpstr>Detail</vt:lpstr>
      <vt:lpstr>2.1.22 SIS</vt:lpstr>
      <vt:lpstr>'22-23 Initial_Type1,1B,2,3,3B,4'!Print_Area</vt:lpstr>
      <vt:lpstr>Detail!Print_Area</vt:lpstr>
      <vt:lpstr>'Detail Calculation exclude debt'!Print_Area</vt:lpstr>
      <vt:lpstr>'Detail Calculation for debt'!Print_Area</vt:lpstr>
      <vt:lpstr>'FY22-23 Initial Type 5'!Print_Area</vt:lpstr>
      <vt:lpstr>'Initial &amp; Final Compare'!Print_Area</vt:lpstr>
      <vt:lpstr>'2.1.22 SIS'!Print_Titles</vt:lpstr>
      <vt:lpstr>'22-23 Initial_Type1,1B,2,3,3B,4'!Print_Titles</vt:lpstr>
      <vt:lpstr>Detail!Print_Titles</vt:lpstr>
      <vt:lpstr>'Detail Calculation exclude debt'!Print_Titles</vt:lpstr>
      <vt:lpstr>'Detail Calculation for debt'!Print_Titles</vt:lpstr>
      <vt:lpstr>'Initial &amp; Final Compare'!Print_Titles</vt:lpstr>
    </vt:vector>
  </TitlesOfParts>
  <Company>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ebaker</dc:creator>
  <cp:lastModifiedBy>Denise Bourgeois</cp:lastModifiedBy>
  <cp:lastPrinted>2022-07-21T20:13:14Z</cp:lastPrinted>
  <dcterms:created xsi:type="dcterms:W3CDTF">2002-01-31T14:19:47Z</dcterms:created>
  <dcterms:modified xsi:type="dcterms:W3CDTF">2022-07-21T20:17:02Z</dcterms:modified>
</cp:coreProperties>
</file>