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JGambin\Desktop\RFA Process\26-27 Annual RFA\Application Toolbox\Finalized Documents\"/>
    </mc:Choice>
  </mc:AlternateContent>
  <xr:revisionPtr revIDLastSave="0" documentId="13_ncr:1_{BD211C2C-7971-4D02-A130-99E2EADE9CD9}" xr6:coauthVersionLast="47" xr6:coauthVersionMax="47" xr10:uidLastSave="{00000000-0000-0000-0000-000000000000}"/>
  <bookViews>
    <workbookView xWindow="28680" yWindow="-120" windowWidth="29040" windowHeight="15720" firstSheet="17" activeTab="20" xr2:uid="{00000000-000D-0000-FFFF-FFFF00000000}"/>
  </bookViews>
  <sheets>
    <sheet name="DropDowns" sheetId="1" r:id="rId1"/>
    <sheet name="Non-Profit Information" sheetId="2" r:id="rId2"/>
    <sheet name="School Information" sheetId="3" r:id="rId3"/>
    <sheet name="Enrollment Projection" sheetId="4" r:id="rId4"/>
    <sheet name="Curriculum Selection" sheetId="5" state="hidden" r:id="rId5"/>
    <sheet name="Instructional Minutes" sheetId="6" r:id="rId6"/>
    <sheet name="School Calendar" sheetId="7" r:id="rId7"/>
    <sheet name="ESP Louisiana" sheetId="8" r:id="rId8"/>
    <sheet name="ESP Out of State" sheetId="9" r:id="rId9"/>
    <sheet name="Exp. Oper. Academic (LA)" sheetId="10" r:id="rId10"/>
    <sheet name="Exp. Oper.Academic Out of State" sheetId="11" r:id="rId11"/>
    <sheet name="Financial Template Instructions" sheetId="12" r:id="rId12"/>
    <sheet name="Attestations" sheetId="13" r:id="rId13"/>
    <sheet name="School Lunch Revenue" sheetId="14" r:id="rId14"/>
    <sheet name="Type 2 Rev Projection Yr1" sheetId="15" r:id="rId15"/>
    <sheet name="Type 2 Rev Projection Yr2" sheetId="16" r:id="rId16"/>
    <sheet name="Type 2 Rev Projection Yr3" sheetId="17" r:id="rId17"/>
    <sheet name="Type 2 Rev Projection Yr4" sheetId="18" r:id="rId18"/>
    <sheet name="Type 2 Rev Projection Yr5" sheetId="19" r:id="rId19"/>
    <sheet name="Startup Conversion Statement" sheetId="20" r:id="rId20"/>
    <sheet name="Operating Statement of Activity" sheetId="21" r:id="rId21"/>
    <sheet name="Statewide ED &amp; SWD Reqs" sheetId="22" state="hidden" r:id="rId22"/>
    <sheet name="ED%" sheetId="23" state="hidden" r:id="rId23"/>
    <sheet name="SWD%" sheetId="24" state="hidden" r:id="rId24"/>
  </sheets>
  <definedNames>
    <definedName name="Google_Sheet_Link_1047554318_1106012861" hidden="1">Z_DF43B8DA_68E8_4080_9138_D41A38219876_.wvu.Rows</definedName>
    <definedName name="Google_Sheet_Link_1111374420_2053332461" hidden="1">Z_DF43B8DA_68E8_4080_9138_D41A38219876_.wvu.PrintArea</definedName>
    <definedName name="Google_Sheet_Link_1611273935_1106012861" hidden="1">Z_DF43B8DA_68E8_4080_9138_D41A38219876_.wvu.PrintTitles</definedName>
    <definedName name="Z_DF43B8DA_68E8_4080_9138_D41A38219876_.wvu.PrintArea" localSheetId="14">'Type 2 Rev Projection Yr1'!$A$1:$AH$75</definedName>
    <definedName name="Z_DF43B8DA_68E8_4080_9138_D41A38219876_.wvu.PrintArea" localSheetId="15">'Type 2 Rev Projection Yr2'!$A$1:$AH$75</definedName>
    <definedName name="Z_DF43B8DA_68E8_4080_9138_D41A38219876_.wvu.PrintArea" localSheetId="16">'Type 2 Rev Projection Yr3'!$A$1:$AH$75</definedName>
    <definedName name="Z_DF43B8DA_68E8_4080_9138_D41A38219876_.wvu.PrintArea" localSheetId="17">'Type 2 Rev Projection Yr4'!$A$1:$AH$75</definedName>
    <definedName name="Z_DF43B8DA_68E8_4080_9138_D41A38219876_.wvu.PrintArea" localSheetId="18">'Type 2 Rev Projection Yr5'!$A$1:$AH$75</definedName>
    <definedName name="Z_DF43B8DA_68E8_4080_9138_D41A38219876_.wvu.PrintTitles" localSheetId="14">'Type 2 Rev Projection Yr1'!$A:$B</definedName>
    <definedName name="Z_DF43B8DA_68E8_4080_9138_D41A38219876_.wvu.PrintTitles" localSheetId="15">'Type 2 Rev Projection Yr2'!$A:$B</definedName>
    <definedName name="Z_DF43B8DA_68E8_4080_9138_D41A38219876_.wvu.PrintTitles" localSheetId="16">'Type 2 Rev Projection Yr3'!$A:$B</definedName>
    <definedName name="Z_DF43B8DA_68E8_4080_9138_D41A38219876_.wvu.PrintTitles" localSheetId="17">'Type 2 Rev Projection Yr4'!$A:$B</definedName>
    <definedName name="Z_DF43B8DA_68E8_4080_9138_D41A38219876_.wvu.PrintTitles" localSheetId="18">'Type 2 Rev Projection Yr5'!$A:$B</definedName>
    <definedName name="Z_DF43B8DA_68E8_4080_9138_D41A38219876_.wvu.Rows" localSheetId="14">'Type 2 Rev Projection Yr1'!$5:$5</definedName>
    <definedName name="Z_DF43B8DA_68E8_4080_9138_D41A38219876_.wvu.Rows" localSheetId="15">'Type 2 Rev Projection Yr2'!$5:$5</definedName>
    <definedName name="Z_DF43B8DA_68E8_4080_9138_D41A38219876_.wvu.Rows" localSheetId="16">'Type 2 Rev Projection Yr3'!$5:$5</definedName>
    <definedName name="Z_DF43B8DA_68E8_4080_9138_D41A38219876_.wvu.Rows" localSheetId="17">'Type 2 Rev Projection Yr4'!$5:$5</definedName>
    <definedName name="Z_DF43B8DA_68E8_4080_9138_D41A38219876_.wvu.Rows" localSheetId="18">'Type 2 Rev Projection Yr5'!$5:$5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9" roundtripDataChecksum="2ysVQL6R1D6CfeY64s69i7PEiubNV84Je1Llo5x/EEE="/>
    </ext>
  </extLst>
</workbook>
</file>

<file path=xl/calcChain.xml><?xml version="1.0" encoding="utf-8"?>
<calcChain xmlns="http://schemas.openxmlformats.org/spreadsheetml/2006/main">
  <c r="B3" i="22" l="1"/>
  <c r="B2" i="22"/>
  <c r="N162" i="21"/>
  <c r="L162" i="21"/>
  <c r="J162" i="21"/>
  <c r="H162" i="21"/>
  <c r="F162" i="21"/>
  <c r="D162" i="21"/>
  <c r="D158" i="21"/>
  <c r="N150" i="21"/>
  <c r="L150" i="21"/>
  <c r="J150" i="21"/>
  <c r="H150" i="21"/>
  <c r="F150" i="21"/>
  <c r="D150" i="21"/>
  <c r="N143" i="21"/>
  <c r="L143" i="21"/>
  <c r="J143" i="21"/>
  <c r="H143" i="21"/>
  <c r="F143" i="21"/>
  <c r="D143" i="21"/>
  <c r="N135" i="21"/>
  <c r="L135" i="21"/>
  <c r="J135" i="21"/>
  <c r="H135" i="21"/>
  <c r="F135" i="21"/>
  <c r="D135" i="21"/>
  <c r="N127" i="21"/>
  <c r="L127" i="21"/>
  <c r="J127" i="21"/>
  <c r="H127" i="21"/>
  <c r="F127" i="21"/>
  <c r="D127" i="21"/>
  <c r="N119" i="21"/>
  <c r="L119" i="21"/>
  <c r="J119" i="21"/>
  <c r="H119" i="21"/>
  <c r="F119" i="21"/>
  <c r="D119" i="21"/>
  <c r="N110" i="21"/>
  <c r="L110" i="21"/>
  <c r="J110" i="21"/>
  <c r="H110" i="21"/>
  <c r="F110" i="21"/>
  <c r="D110" i="21"/>
  <c r="N100" i="21"/>
  <c r="L100" i="21"/>
  <c r="J100" i="21"/>
  <c r="H100" i="21"/>
  <c r="F100" i="21"/>
  <c r="D100" i="21"/>
  <c r="D164" i="21" s="1"/>
  <c r="N64" i="21"/>
  <c r="L64" i="21"/>
  <c r="J64" i="21"/>
  <c r="H64" i="21"/>
  <c r="F64" i="21"/>
  <c r="D56" i="21"/>
  <c r="D55" i="21"/>
  <c r="D59" i="21" s="1"/>
  <c r="D28" i="21"/>
  <c r="D27" i="21"/>
  <c r="D63" i="21"/>
  <c r="D64" i="21" s="1"/>
  <c r="D14" i="21"/>
  <c r="D17" i="21" s="1"/>
  <c r="B47" i="20"/>
  <c r="B41" i="20"/>
  <c r="B29" i="20"/>
  <c r="B21" i="20"/>
  <c r="B48" i="20" s="1"/>
  <c r="B9" i="20"/>
  <c r="U76" i="19"/>
  <c r="N12" i="21" s="1"/>
  <c r="R76" i="19"/>
  <c r="N21" i="21" s="1"/>
  <c r="N31" i="21" s="1"/>
  <c r="A76" i="19"/>
  <c r="AH75" i="19"/>
  <c r="N51" i="21" s="1"/>
  <c r="AC75" i="19"/>
  <c r="N47" i="21" s="1"/>
  <c r="AA75" i="19"/>
  <c r="N40" i="21" s="1"/>
  <c r="Y75" i="19"/>
  <c r="N44" i="21" s="1"/>
  <c r="U75" i="19"/>
  <c r="R75" i="19"/>
  <c r="Q75" i="19"/>
  <c r="N75" i="19"/>
  <c r="K75" i="19"/>
  <c r="H75" i="19"/>
  <c r="AH74" i="19"/>
  <c r="AF74" i="19"/>
  <c r="AE74" i="19"/>
  <c r="AC74" i="19"/>
  <c r="AA74" i="19"/>
  <c r="Y74" i="19"/>
  <c r="W74" i="19"/>
  <c r="U74" i="19"/>
  <c r="R74" i="19"/>
  <c r="Q74" i="19"/>
  <c r="O74" i="19"/>
  <c r="N74" i="19"/>
  <c r="L74" i="19"/>
  <c r="K74" i="19"/>
  <c r="I74" i="19"/>
  <c r="H74" i="19"/>
  <c r="F74" i="19"/>
  <c r="E74" i="19"/>
  <c r="AH73" i="19"/>
  <c r="AF73" i="19"/>
  <c r="AE73" i="19"/>
  <c r="AC73" i="19"/>
  <c r="AA73" i="19"/>
  <c r="Y73" i="19"/>
  <c r="W73" i="19"/>
  <c r="U73" i="19"/>
  <c r="R73" i="19"/>
  <c r="Q73" i="19"/>
  <c r="O73" i="19"/>
  <c r="N73" i="19"/>
  <c r="L73" i="19"/>
  <c r="K73" i="19"/>
  <c r="I73" i="19"/>
  <c r="H73" i="19"/>
  <c r="F73" i="19"/>
  <c r="E73" i="19"/>
  <c r="AH72" i="19"/>
  <c r="AF72" i="19"/>
  <c r="AE72" i="19"/>
  <c r="AC72" i="19"/>
  <c r="AA72" i="19"/>
  <c r="Y72" i="19"/>
  <c r="W72" i="19"/>
  <c r="U72" i="19"/>
  <c r="R72" i="19"/>
  <c r="Q72" i="19"/>
  <c r="O72" i="19"/>
  <c r="N72" i="19"/>
  <c r="L72" i="19"/>
  <c r="K72" i="19"/>
  <c r="I72" i="19"/>
  <c r="H72" i="19"/>
  <c r="F72" i="19"/>
  <c r="E72" i="19"/>
  <c r="AH71" i="19"/>
  <c r="AF71" i="19"/>
  <c r="AE71" i="19"/>
  <c r="AC71" i="19"/>
  <c r="AA71" i="19"/>
  <c r="Y71" i="19"/>
  <c r="W71" i="19"/>
  <c r="U71" i="19"/>
  <c r="R71" i="19"/>
  <c r="Q71" i="19"/>
  <c r="O71" i="19"/>
  <c r="N71" i="19"/>
  <c r="L71" i="19"/>
  <c r="K71" i="19"/>
  <c r="I71" i="19"/>
  <c r="H71" i="19"/>
  <c r="F71" i="19"/>
  <c r="E71" i="19"/>
  <c r="AH70" i="19"/>
  <c r="AF70" i="19"/>
  <c r="AE70" i="19"/>
  <c r="AC70" i="19"/>
  <c r="AA70" i="19"/>
  <c r="Y70" i="19"/>
  <c r="W70" i="19"/>
  <c r="U70" i="19"/>
  <c r="R70" i="19"/>
  <c r="Q70" i="19"/>
  <c r="O70" i="19"/>
  <c r="N70" i="19"/>
  <c r="L70" i="19"/>
  <c r="K70" i="19"/>
  <c r="I70" i="19"/>
  <c r="H70" i="19"/>
  <c r="F70" i="19"/>
  <c r="E70" i="19"/>
  <c r="AH69" i="19"/>
  <c r="AF69" i="19"/>
  <c r="AE69" i="19"/>
  <c r="AC69" i="19"/>
  <c r="AA69" i="19"/>
  <c r="Y69" i="19"/>
  <c r="W69" i="19"/>
  <c r="U69" i="19"/>
  <c r="R69" i="19"/>
  <c r="Q69" i="19"/>
  <c r="O69" i="19"/>
  <c r="N69" i="19"/>
  <c r="L69" i="19"/>
  <c r="K69" i="19"/>
  <c r="I69" i="19"/>
  <c r="H69" i="19"/>
  <c r="F69" i="19"/>
  <c r="E69" i="19"/>
  <c r="AH68" i="19"/>
  <c r="AF68" i="19"/>
  <c r="AE68" i="19"/>
  <c r="AC68" i="19"/>
  <c r="AA68" i="19"/>
  <c r="Y68" i="19"/>
  <c r="W68" i="19"/>
  <c r="U68" i="19"/>
  <c r="R68" i="19"/>
  <c r="Q68" i="19"/>
  <c r="O68" i="19"/>
  <c r="N68" i="19"/>
  <c r="L68" i="19"/>
  <c r="K68" i="19"/>
  <c r="I68" i="19"/>
  <c r="H68" i="19"/>
  <c r="F68" i="19"/>
  <c r="E68" i="19"/>
  <c r="AH67" i="19"/>
  <c r="AF67" i="19"/>
  <c r="AE67" i="19"/>
  <c r="AC67" i="19"/>
  <c r="AA67" i="19"/>
  <c r="Y67" i="19"/>
  <c r="W67" i="19"/>
  <c r="U67" i="19"/>
  <c r="R67" i="19"/>
  <c r="Q67" i="19"/>
  <c r="O67" i="19"/>
  <c r="N67" i="19"/>
  <c r="L67" i="19"/>
  <c r="K67" i="19"/>
  <c r="I67" i="19"/>
  <c r="H67" i="19"/>
  <c r="F67" i="19"/>
  <c r="E67" i="19"/>
  <c r="AH66" i="19"/>
  <c r="AF66" i="19"/>
  <c r="AE66" i="19"/>
  <c r="AC66" i="19"/>
  <c r="AA66" i="19"/>
  <c r="Y66" i="19"/>
  <c r="W66" i="19"/>
  <c r="U66" i="19"/>
  <c r="R66" i="19"/>
  <c r="Q66" i="19"/>
  <c r="O66" i="19"/>
  <c r="N66" i="19"/>
  <c r="L66" i="19"/>
  <c r="K66" i="19"/>
  <c r="I66" i="19"/>
  <c r="H66" i="19"/>
  <c r="F66" i="19"/>
  <c r="E66" i="19"/>
  <c r="AH65" i="19"/>
  <c r="AF65" i="19"/>
  <c r="AE65" i="19"/>
  <c r="AC65" i="19"/>
  <c r="AA65" i="19"/>
  <c r="Y65" i="19"/>
  <c r="W65" i="19"/>
  <c r="U65" i="19"/>
  <c r="R65" i="19"/>
  <c r="Q65" i="19"/>
  <c r="O65" i="19"/>
  <c r="N65" i="19"/>
  <c r="L65" i="19"/>
  <c r="K65" i="19"/>
  <c r="I65" i="19"/>
  <c r="H65" i="19"/>
  <c r="F65" i="19"/>
  <c r="E65" i="19"/>
  <c r="AH64" i="19"/>
  <c r="AF64" i="19"/>
  <c r="AE64" i="19"/>
  <c r="AC64" i="19"/>
  <c r="AA64" i="19"/>
  <c r="Y64" i="19"/>
  <c r="W64" i="19"/>
  <c r="U64" i="19"/>
  <c r="R64" i="19"/>
  <c r="Q64" i="19"/>
  <c r="O64" i="19"/>
  <c r="N64" i="19"/>
  <c r="L64" i="19"/>
  <c r="K64" i="19"/>
  <c r="I64" i="19"/>
  <c r="H64" i="19"/>
  <c r="F64" i="19"/>
  <c r="E64" i="19"/>
  <c r="AH63" i="19"/>
  <c r="AF63" i="19"/>
  <c r="AE63" i="19"/>
  <c r="AC63" i="19"/>
  <c r="AA63" i="19"/>
  <c r="Y63" i="19"/>
  <c r="W63" i="19"/>
  <c r="U63" i="19"/>
  <c r="R63" i="19"/>
  <c r="Q63" i="19"/>
  <c r="O63" i="19"/>
  <c r="N63" i="19"/>
  <c r="L63" i="19"/>
  <c r="K63" i="19"/>
  <c r="I63" i="19"/>
  <c r="H63" i="19"/>
  <c r="F63" i="19"/>
  <c r="E63" i="19"/>
  <c r="AH62" i="19"/>
  <c r="AF62" i="19"/>
  <c r="AE62" i="19"/>
  <c r="AC62" i="19"/>
  <c r="AA62" i="19"/>
  <c r="Y62" i="19"/>
  <c r="W62" i="19"/>
  <c r="U62" i="19"/>
  <c r="R62" i="19"/>
  <c r="Q62" i="19"/>
  <c r="O62" i="19"/>
  <c r="N62" i="19"/>
  <c r="L62" i="19"/>
  <c r="K62" i="19"/>
  <c r="I62" i="19"/>
  <c r="H62" i="19"/>
  <c r="F62" i="19"/>
  <c r="E62" i="19"/>
  <c r="AH61" i="19"/>
  <c r="AF61" i="19"/>
  <c r="AE61" i="19"/>
  <c r="AC61" i="19"/>
  <c r="AA61" i="19"/>
  <c r="Y61" i="19"/>
  <c r="W61" i="19"/>
  <c r="U61" i="19"/>
  <c r="R61" i="19"/>
  <c r="Q61" i="19"/>
  <c r="O61" i="19"/>
  <c r="N61" i="19"/>
  <c r="L61" i="19"/>
  <c r="K61" i="19"/>
  <c r="I61" i="19"/>
  <c r="H61" i="19"/>
  <c r="F61" i="19"/>
  <c r="E61" i="19"/>
  <c r="AH60" i="19"/>
  <c r="AF60" i="19"/>
  <c r="AE60" i="19"/>
  <c r="AC60" i="19"/>
  <c r="AA60" i="19"/>
  <c r="Y60" i="19"/>
  <c r="W60" i="19"/>
  <c r="U60" i="19"/>
  <c r="R60" i="19"/>
  <c r="Q60" i="19"/>
  <c r="O60" i="19"/>
  <c r="N60" i="19"/>
  <c r="L60" i="19"/>
  <c r="K60" i="19"/>
  <c r="I60" i="19"/>
  <c r="H60" i="19"/>
  <c r="F60" i="19"/>
  <c r="E60" i="19"/>
  <c r="AH59" i="19"/>
  <c r="AF59" i="19"/>
  <c r="AE59" i="19"/>
  <c r="AC59" i="19"/>
  <c r="AA59" i="19"/>
  <c r="Y59" i="19"/>
  <c r="W59" i="19"/>
  <c r="U59" i="19"/>
  <c r="R59" i="19"/>
  <c r="Q59" i="19"/>
  <c r="O59" i="19"/>
  <c r="N59" i="19"/>
  <c r="L59" i="19"/>
  <c r="K59" i="19"/>
  <c r="I59" i="19"/>
  <c r="H59" i="19"/>
  <c r="F59" i="19"/>
  <c r="E59" i="19"/>
  <c r="AH58" i="19"/>
  <c r="AF58" i="19"/>
  <c r="AE58" i="19"/>
  <c r="AC58" i="19"/>
  <c r="AA58" i="19"/>
  <c r="Y58" i="19"/>
  <c r="W58" i="19"/>
  <c r="U58" i="19"/>
  <c r="R58" i="19"/>
  <c r="Q58" i="19"/>
  <c r="O58" i="19"/>
  <c r="N58" i="19"/>
  <c r="L58" i="19"/>
  <c r="K58" i="19"/>
  <c r="I58" i="19"/>
  <c r="H58" i="19"/>
  <c r="F58" i="19"/>
  <c r="E58" i="19"/>
  <c r="AH57" i="19"/>
  <c r="AF57" i="19"/>
  <c r="AE57" i="19"/>
  <c r="AC57" i="19"/>
  <c r="AA57" i="19"/>
  <c r="Y57" i="19"/>
  <c r="W57" i="19"/>
  <c r="U57" i="19"/>
  <c r="R57" i="19"/>
  <c r="Q57" i="19"/>
  <c r="O57" i="19"/>
  <c r="N57" i="19"/>
  <c r="L57" i="19"/>
  <c r="K57" i="19"/>
  <c r="I57" i="19"/>
  <c r="H57" i="19"/>
  <c r="F57" i="19"/>
  <c r="E57" i="19"/>
  <c r="AH56" i="19"/>
  <c r="AF56" i="19"/>
  <c r="AE56" i="19"/>
  <c r="AC56" i="19"/>
  <c r="AA56" i="19"/>
  <c r="Y56" i="19"/>
  <c r="W56" i="19"/>
  <c r="U56" i="19"/>
  <c r="R56" i="19"/>
  <c r="Q56" i="19"/>
  <c r="O56" i="19"/>
  <c r="N56" i="19"/>
  <c r="L56" i="19"/>
  <c r="K56" i="19"/>
  <c r="I56" i="19"/>
  <c r="H56" i="19"/>
  <c r="F56" i="19"/>
  <c r="E56" i="19"/>
  <c r="AH55" i="19"/>
  <c r="AF55" i="19"/>
  <c r="AE55" i="19"/>
  <c r="AC55" i="19"/>
  <c r="AA55" i="19"/>
  <c r="Y55" i="19"/>
  <c r="W55" i="19"/>
  <c r="U55" i="19"/>
  <c r="R55" i="19"/>
  <c r="Q55" i="19"/>
  <c r="O55" i="19"/>
  <c r="N55" i="19"/>
  <c r="L55" i="19"/>
  <c r="K55" i="19"/>
  <c r="I55" i="19"/>
  <c r="H55" i="19"/>
  <c r="F55" i="19"/>
  <c r="E55" i="19"/>
  <c r="AH54" i="19"/>
  <c r="AF54" i="19"/>
  <c r="AE54" i="19"/>
  <c r="AC54" i="19"/>
  <c r="AA54" i="19"/>
  <c r="Y54" i="19"/>
  <c r="W54" i="19"/>
  <c r="U54" i="19"/>
  <c r="R54" i="19"/>
  <c r="Q54" i="19"/>
  <c r="O54" i="19"/>
  <c r="N54" i="19"/>
  <c r="L54" i="19"/>
  <c r="K54" i="19"/>
  <c r="I54" i="19"/>
  <c r="H54" i="19"/>
  <c r="F54" i="19"/>
  <c r="E54" i="19"/>
  <c r="AH53" i="19"/>
  <c r="AF53" i="19"/>
  <c r="AE53" i="19"/>
  <c r="AC53" i="19"/>
  <c r="AA53" i="19"/>
  <c r="Y53" i="19"/>
  <c r="W53" i="19"/>
  <c r="U53" i="19"/>
  <c r="R53" i="19"/>
  <c r="Q53" i="19"/>
  <c r="O53" i="19"/>
  <c r="N53" i="19"/>
  <c r="L53" i="19"/>
  <c r="K53" i="19"/>
  <c r="I53" i="19"/>
  <c r="H53" i="19"/>
  <c r="F53" i="19"/>
  <c r="E53" i="19"/>
  <c r="AH52" i="19"/>
  <c r="AF52" i="19"/>
  <c r="AE52" i="19"/>
  <c r="AC52" i="19"/>
  <c r="AA52" i="19"/>
  <c r="Y52" i="19"/>
  <c r="W52" i="19"/>
  <c r="U52" i="19"/>
  <c r="R52" i="19"/>
  <c r="Q52" i="19"/>
  <c r="O52" i="19"/>
  <c r="N52" i="19"/>
  <c r="L52" i="19"/>
  <c r="K52" i="19"/>
  <c r="I52" i="19"/>
  <c r="H52" i="19"/>
  <c r="F52" i="19"/>
  <c r="E52" i="19"/>
  <c r="AH51" i="19"/>
  <c r="AF51" i="19"/>
  <c r="AE51" i="19"/>
  <c r="AC51" i="19"/>
  <c r="AA51" i="19"/>
  <c r="Y51" i="19"/>
  <c r="W51" i="19"/>
  <c r="U51" i="19"/>
  <c r="R51" i="19"/>
  <c r="Q51" i="19"/>
  <c r="O51" i="19"/>
  <c r="N51" i="19"/>
  <c r="L51" i="19"/>
  <c r="K51" i="19"/>
  <c r="I51" i="19"/>
  <c r="H51" i="19"/>
  <c r="F51" i="19"/>
  <c r="E51" i="19"/>
  <c r="AH50" i="19"/>
  <c r="AF50" i="19"/>
  <c r="AE50" i="19"/>
  <c r="AC50" i="19"/>
  <c r="AA50" i="19"/>
  <c r="Y50" i="19"/>
  <c r="W50" i="19"/>
  <c r="U50" i="19"/>
  <c r="R50" i="19"/>
  <c r="Q50" i="19"/>
  <c r="O50" i="19"/>
  <c r="N50" i="19"/>
  <c r="L50" i="19"/>
  <c r="K50" i="19"/>
  <c r="I50" i="19"/>
  <c r="H50" i="19"/>
  <c r="F50" i="19"/>
  <c r="E50" i="19"/>
  <c r="AH49" i="19"/>
  <c r="AF49" i="19"/>
  <c r="AE49" i="19"/>
  <c r="AC49" i="19"/>
  <c r="AA49" i="19"/>
  <c r="Y49" i="19"/>
  <c r="W49" i="19"/>
  <c r="U49" i="19"/>
  <c r="R49" i="19"/>
  <c r="Q49" i="19"/>
  <c r="O49" i="19"/>
  <c r="N49" i="19"/>
  <c r="L49" i="19"/>
  <c r="K49" i="19"/>
  <c r="I49" i="19"/>
  <c r="H49" i="19"/>
  <c r="F49" i="19"/>
  <c r="E49" i="19"/>
  <c r="AH48" i="19"/>
  <c r="AF48" i="19"/>
  <c r="AE48" i="19"/>
  <c r="AC48" i="19"/>
  <c r="AA48" i="19"/>
  <c r="Y48" i="19"/>
  <c r="W48" i="19"/>
  <c r="U48" i="19"/>
  <c r="R48" i="19"/>
  <c r="Q48" i="19"/>
  <c r="O48" i="19"/>
  <c r="N48" i="19"/>
  <c r="L48" i="19"/>
  <c r="K48" i="19"/>
  <c r="I48" i="19"/>
  <c r="H48" i="19"/>
  <c r="F48" i="19"/>
  <c r="E48" i="19"/>
  <c r="AH47" i="19"/>
  <c r="AF47" i="19"/>
  <c r="AE47" i="19"/>
  <c r="AC47" i="19"/>
  <c r="AA47" i="19"/>
  <c r="Y47" i="19"/>
  <c r="W47" i="19"/>
  <c r="U47" i="19"/>
  <c r="R47" i="19"/>
  <c r="Q47" i="19"/>
  <c r="O47" i="19"/>
  <c r="N47" i="19"/>
  <c r="L47" i="19"/>
  <c r="K47" i="19"/>
  <c r="I47" i="19"/>
  <c r="H47" i="19"/>
  <c r="F47" i="19"/>
  <c r="E47" i="19"/>
  <c r="AH46" i="19"/>
  <c r="AF46" i="19"/>
  <c r="AE46" i="19"/>
  <c r="AC46" i="19"/>
  <c r="AA46" i="19"/>
  <c r="Y46" i="19"/>
  <c r="W46" i="19"/>
  <c r="U46" i="19"/>
  <c r="R46" i="19"/>
  <c r="Q46" i="19"/>
  <c r="O46" i="19"/>
  <c r="N46" i="19"/>
  <c r="L46" i="19"/>
  <c r="K46" i="19"/>
  <c r="I46" i="19"/>
  <c r="H46" i="19"/>
  <c r="F46" i="19"/>
  <c r="E46" i="19"/>
  <c r="AH45" i="19"/>
  <c r="AF45" i="19"/>
  <c r="AE45" i="19"/>
  <c r="AC45" i="19"/>
  <c r="AA45" i="19"/>
  <c r="Y45" i="19"/>
  <c r="W45" i="19"/>
  <c r="U45" i="19"/>
  <c r="R45" i="19"/>
  <c r="Q45" i="19"/>
  <c r="O45" i="19"/>
  <c r="N45" i="19"/>
  <c r="L45" i="19"/>
  <c r="K45" i="19"/>
  <c r="I45" i="19"/>
  <c r="H45" i="19"/>
  <c r="F45" i="19"/>
  <c r="E45" i="19"/>
  <c r="AH44" i="19"/>
  <c r="AF44" i="19"/>
  <c r="AE44" i="19"/>
  <c r="AC44" i="19"/>
  <c r="AA44" i="19"/>
  <c r="Y44" i="19"/>
  <c r="W44" i="19"/>
  <c r="U44" i="19"/>
  <c r="R44" i="19"/>
  <c r="Q44" i="19"/>
  <c r="O44" i="19"/>
  <c r="N44" i="19"/>
  <c r="L44" i="19"/>
  <c r="K44" i="19"/>
  <c r="I44" i="19"/>
  <c r="H44" i="19"/>
  <c r="F44" i="19"/>
  <c r="E44" i="19"/>
  <c r="AH43" i="19"/>
  <c r="AF43" i="19"/>
  <c r="AE43" i="19"/>
  <c r="AC43" i="19"/>
  <c r="AA43" i="19"/>
  <c r="Y43" i="19"/>
  <c r="W43" i="19"/>
  <c r="U43" i="19"/>
  <c r="R43" i="19"/>
  <c r="Q43" i="19"/>
  <c r="O43" i="19"/>
  <c r="N43" i="19"/>
  <c r="L43" i="19"/>
  <c r="K43" i="19"/>
  <c r="I43" i="19"/>
  <c r="H43" i="19"/>
  <c r="F43" i="19"/>
  <c r="E43" i="19"/>
  <c r="AH42" i="19"/>
  <c r="AF42" i="19"/>
  <c r="AE42" i="19"/>
  <c r="AC42" i="19"/>
  <c r="AA42" i="19"/>
  <c r="Y42" i="19"/>
  <c r="W42" i="19"/>
  <c r="U42" i="19"/>
  <c r="R42" i="19"/>
  <c r="Q42" i="19"/>
  <c r="O42" i="19"/>
  <c r="N42" i="19"/>
  <c r="L42" i="19"/>
  <c r="K42" i="19"/>
  <c r="I42" i="19"/>
  <c r="H42" i="19"/>
  <c r="F42" i="19"/>
  <c r="E42" i="19"/>
  <c r="AH41" i="19"/>
  <c r="AF41" i="19"/>
  <c r="AE41" i="19"/>
  <c r="AC41" i="19"/>
  <c r="AA41" i="19"/>
  <c r="Y41" i="19"/>
  <c r="W41" i="19"/>
  <c r="U41" i="19"/>
  <c r="R41" i="19"/>
  <c r="Q41" i="19"/>
  <c r="O41" i="19"/>
  <c r="N41" i="19"/>
  <c r="L41" i="19"/>
  <c r="K41" i="19"/>
  <c r="I41" i="19"/>
  <c r="H41" i="19"/>
  <c r="F41" i="19"/>
  <c r="E41" i="19"/>
  <c r="AH40" i="19"/>
  <c r="AF40" i="19"/>
  <c r="AE40" i="19"/>
  <c r="AC40" i="19"/>
  <c r="AA40" i="19"/>
  <c r="Y40" i="19"/>
  <c r="W40" i="19"/>
  <c r="U40" i="19"/>
  <c r="R40" i="19"/>
  <c r="Q40" i="19"/>
  <c r="O40" i="19"/>
  <c r="N40" i="19"/>
  <c r="L40" i="19"/>
  <c r="K40" i="19"/>
  <c r="I40" i="19"/>
  <c r="H40" i="19"/>
  <c r="F40" i="19"/>
  <c r="E40" i="19"/>
  <c r="AH39" i="19"/>
  <c r="AF39" i="19"/>
  <c r="AE39" i="19"/>
  <c r="AC39" i="19"/>
  <c r="AA39" i="19"/>
  <c r="Y39" i="19"/>
  <c r="W39" i="19"/>
  <c r="U39" i="19"/>
  <c r="R39" i="19"/>
  <c r="Q39" i="19"/>
  <c r="O39" i="19"/>
  <c r="N39" i="19"/>
  <c r="L39" i="19"/>
  <c r="K39" i="19"/>
  <c r="I39" i="19"/>
  <c r="H39" i="19"/>
  <c r="F39" i="19"/>
  <c r="E39" i="19"/>
  <c r="AH38" i="19"/>
  <c r="AF38" i="19"/>
  <c r="AE38" i="19"/>
  <c r="AC38" i="19"/>
  <c r="AA38" i="19"/>
  <c r="Y38" i="19"/>
  <c r="W38" i="19"/>
  <c r="U38" i="19"/>
  <c r="R38" i="19"/>
  <c r="Q38" i="19"/>
  <c r="O38" i="19"/>
  <c r="N38" i="19"/>
  <c r="L38" i="19"/>
  <c r="K38" i="19"/>
  <c r="I38" i="19"/>
  <c r="H38" i="19"/>
  <c r="F38" i="19"/>
  <c r="E38" i="19"/>
  <c r="AH37" i="19"/>
  <c r="AF37" i="19"/>
  <c r="AE37" i="19"/>
  <c r="AC37" i="19"/>
  <c r="AA37" i="19"/>
  <c r="Y37" i="19"/>
  <c r="W37" i="19"/>
  <c r="U37" i="19"/>
  <c r="R37" i="19"/>
  <c r="Q37" i="19"/>
  <c r="O37" i="19"/>
  <c r="N37" i="19"/>
  <c r="L37" i="19"/>
  <c r="K37" i="19"/>
  <c r="I37" i="19"/>
  <c r="H37" i="19"/>
  <c r="F37" i="19"/>
  <c r="E37" i="19"/>
  <c r="AH36" i="19"/>
  <c r="AF36" i="19"/>
  <c r="AE36" i="19"/>
  <c r="AC36" i="19"/>
  <c r="AA36" i="19"/>
  <c r="Y36" i="19"/>
  <c r="W36" i="19"/>
  <c r="U36" i="19"/>
  <c r="R36" i="19"/>
  <c r="Q36" i="19"/>
  <c r="O36" i="19"/>
  <c r="N36" i="19"/>
  <c r="L36" i="19"/>
  <c r="K36" i="19"/>
  <c r="I36" i="19"/>
  <c r="H36" i="19"/>
  <c r="F36" i="19"/>
  <c r="E36" i="19"/>
  <c r="AH35" i="19"/>
  <c r="AF35" i="19"/>
  <c r="AE35" i="19"/>
  <c r="AC35" i="19"/>
  <c r="AA35" i="19"/>
  <c r="Y35" i="19"/>
  <c r="W35" i="19"/>
  <c r="U35" i="19"/>
  <c r="R35" i="19"/>
  <c r="Q35" i="19"/>
  <c r="O35" i="19"/>
  <c r="N35" i="19"/>
  <c r="L35" i="19"/>
  <c r="K35" i="19"/>
  <c r="I35" i="19"/>
  <c r="H35" i="19"/>
  <c r="F35" i="19"/>
  <c r="E35" i="19"/>
  <c r="AH34" i="19"/>
  <c r="AF34" i="19"/>
  <c r="AE34" i="19"/>
  <c r="AC34" i="19"/>
  <c r="AA34" i="19"/>
  <c r="Y34" i="19"/>
  <c r="W34" i="19"/>
  <c r="U34" i="19"/>
  <c r="R34" i="19"/>
  <c r="Q34" i="19"/>
  <c r="O34" i="19"/>
  <c r="N34" i="19"/>
  <c r="L34" i="19"/>
  <c r="K34" i="19"/>
  <c r="I34" i="19"/>
  <c r="H34" i="19"/>
  <c r="F34" i="19"/>
  <c r="E34" i="19"/>
  <c r="AH33" i="19"/>
  <c r="AF33" i="19"/>
  <c r="AE33" i="19"/>
  <c r="AC33" i="19"/>
  <c r="AA33" i="19"/>
  <c r="Y33" i="19"/>
  <c r="W33" i="19"/>
  <c r="U33" i="19"/>
  <c r="R33" i="19"/>
  <c r="Q33" i="19"/>
  <c r="O33" i="19"/>
  <c r="N33" i="19"/>
  <c r="L33" i="19"/>
  <c r="K33" i="19"/>
  <c r="I33" i="19"/>
  <c r="H33" i="19"/>
  <c r="F33" i="19"/>
  <c r="E33" i="19"/>
  <c r="AH32" i="19"/>
  <c r="AF32" i="19"/>
  <c r="AE32" i="19"/>
  <c r="AC32" i="19"/>
  <c r="AA32" i="19"/>
  <c r="Y32" i="19"/>
  <c r="W32" i="19"/>
  <c r="U32" i="19"/>
  <c r="R32" i="19"/>
  <c r="Q32" i="19"/>
  <c r="O32" i="19"/>
  <c r="N32" i="19"/>
  <c r="L32" i="19"/>
  <c r="K32" i="19"/>
  <c r="I32" i="19"/>
  <c r="H32" i="19"/>
  <c r="F32" i="19"/>
  <c r="E32" i="19"/>
  <c r="AH31" i="19"/>
  <c r="AF31" i="19"/>
  <c r="AE31" i="19"/>
  <c r="AC31" i="19"/>
  <c r="AA31" i="19"/>
  <c r="Y31" i="19"/>
  <c r="W31" i="19"/>
  <c r="U31" i="19"/>
  <c r="R31" i="19"/>
  <c r="Q31" i="19"/>
  <c r="O31" i="19"/>
  <c r="N31" i="19"/>
  <c r="L31" i="19"/>
  <c r="K31" i="19"/>
  <c r="I31" i="19"/>
  <c r="H31" i="19"/>
  <c r="F31" i="19"/>
  <c r="E31" i="19"/>
  <c r="AH30" i="19"/>
  <c r="AF30" i="19"/>
  <c r="AE30" i="19"/>
  <c r="AC30" i="19"/>
  <c r="AA30" i="19"/>
  <c r="Y30" i="19"/>
  <c r="W30" i="19"/>
  <c r="U30" i="19"/>
  <c r="R30" i="19"/>
  <c r="Q30" i="19"/>
  <c r="O30" i="19"/>
  <c r="N30" i="19"/>
  <c r="L30" i="19"/>
  <c r="K30" i="19"/>
  <c r="I30" i="19"/>
  <c r="H30" i="19"/>
  <c r="F30" i="19"/>
  <c r="E30" i="19"/>
  <c r="AH29" i="19"/>
  <c r="AF29" i="19"/>
  <c r="AE29" i="19"/>
  <c r="AC29" i="19"/>
  <c r="AA29" i="19"/>
  <c r="Y29" i="19"/>
  <c r="W29" i="19"/>
  <c r="U29" i="19"/>
  <c r="R29" i="19"/>
  <c r="Q29" i="19"/>
  <c r="O29" i="19"/>
  <c r="N29" i="19"/>
  <c r="L29" i="19"/>
  <c r="K29" i="19"/>
  <c r="I29" i="19"/>
  <c r="H29" i="19"/>
  <c r="F29" i="19"/>
  <c r="E29" i="19"/>
  <c r="AH28" i="19"/>
  <c r="AF28" i="19"/>
  <c r="AE28" i="19"/>
  <c r="AC28" i="19"/>
  <c r="AA28" i="19"/>
  <c r="Y28" i="19"/>
  <c r="W28" i="19"/>
  <c r="U28" i="19"/>
  <c r="R28" i="19"/>
  <c r="Q28" i="19"/>
  <c r="O28" i="19"/>
  <c r="N28" i="19"/>
  <c r="L28" i="19"/>
  <c r="K28" i="19"/>
  <c r="I28" i="19"/>
  <c r="H28" i="19"/>
  <c r="F28" i="19"/>
  <c r="E28" i="19"/>
  <c r="AH27" i="19"/>
  <c r="AF27" i="19"/>
  <c r="AE27" i="19"/>
  <c r="AC27" i="19"/>
  <c r="AA27" i="19"/>
  <c r="Y27" i="19"/>
  <c r="W27" i="19"/>
  <c r="U27" i="19"/>
  <c r="R27" i="19"/>
  <c r="Q27" i="19"/>
  <c r="O27" i="19"/>
  <c r="N27" i="19"/>
  <c r="L27" i="19"/>
  <c r="K27" i="19"/>
  <c r="I27" i="19"/>
  <c r="H27" i="19"/>
  <c r="F27" i="19"/>
  <c r="E27" i="19"/>
  <c r="AH26" i="19"/>
  <c r="AF26" i="19"/>
  <c r="AE26" i="19"/>
  <c r="AC26" i="19"/>
  <c r="AA26" i="19"/>
  <c r="Y26" i="19"/>
  <c r="W26" i="19"/>
  <c r="U26" i="19"/>
  <c r="R26" i="19"/>
  <c r="Q26" i="19"/>
  <c r="O26" i="19"/>
  <c r="N26" i="19"/>
  <c r="L26" i="19"/>
  <c r="K26" i="19"/>
  <c r="I26" i="19"/>
  <c r="H26" i="19"/>
  <c r="F26" i="19"/>
  <c r="E26" i="19"/>
  <c r="AH25" i="19"/>
  <c r="AF25" i="19"/>
  <c r="AE25" i="19"/>
  <c r="AC25" i="19"/>
  <c r="AA25" i="19"/>
  <c r="Y25" i="19"/>
  <c r="W25" i="19"/>
  <c r="U25" i="19"/>
  <c r="R25" i="19"/>
  <c r="Q25" i="19"/>
  <c r="O25" i="19"/>
  <c r="N25" i="19"/>
  <c r="L25" i="19"/>
  <c r="K25" i="19"/>
  <c r="I25" i="19"/>
  <c r="H25" i="19"/>
  <c r="F25" i="19"/>
  <c r="E25" i="19"/>
  <c r="AH24" i="19"/>
  <c r="AF24" i="19"/>
  <c r="AE24" i="19"/>
  <c r="AC24" i="19"/>
  <c r="AA24" i="19"/>
  <c r="Y24" i="19"/>
  <c r="W24" i="19"/>
  <c r="U24" i="19"/>
  <c r="R24" i="19"/>
  <c r="Q24" i="19"/>
  <c r="O24" i="19"/>
  <c r="N24" i="19"/>
  <c r="L24" i="19"/>
  <c r="K24" i="19"/>
  <c r="I24" i="19"/>
  <c r="H24" i="19"/>
  <c r="F24" i="19"/>
  <c r="E24" i="19"/>
  <c r="AH23" i="19"/>
  <c r="AF23" i="19"/>
  <c r="AE23" i="19"/>
  <c r="AC23" i="19"/>
  <c r="AA23" i="19"/>
  <c r="Y23" i="19"/>
  <c r="W23" i="19"/>
  <c r="U23" i="19"/>
  <c r="R23" i="19"/>
  <c r="Q23" i="19"/>
  <c r="O23" i="19"/>
  <c r="N23" i="19"/>
  <c r="L23" i="19"/>
  <c r="K23" i="19"/>
  <c r="I23" i="19"/>
  <c r="H23" i="19"/>
  <c r="F23" i="19"/>
  <c r="E23" i="19"/>
  <c r="AH22" i="19"/>
  <c r="AF22" i="19"/>
  <c r="AE22" i="19"/>
  <c r="AC22" i="19"/>
  <c r="AA22" i="19"/>
  <c r="Y22" i="19"/>
  <c r="W22" i="19"/>
  <c r="U22" i="19"/>
  <c r="R22" i="19"/>
  <c r="Q22" i="19"/>
  <c r="O22" i="19"/>
  <c r="N22" i="19"/>
  <c r="L22" i="19"/>
  <c r="K22" i="19"/>
  <c r="I22" i="19"/>
  <c r="H22" i="19"/>
  <c r="F22" i="19"/>
  <c r="E22" i="19"/>
  <c r="AH21" i="19"/>
  <c r="AF21" i="19"/>
  <c r="AE21" i="19"/>
  <c r="AC21" i="19"/>
  <c r="AA21" i="19"/>
  <c r="Y21" i="19"/>
  <c r="W21" i="19"/>
  <c r="U21" i="19"/>
  <c r="R21" i="19"/>
  <c r="Q21" i="19"/>
  <c r="O21" i="19"/>
  <c r="N21" i="19"/>
  <c r="L21" i="19"/>
  <c r="K21" i="19"/>
  <c r="I21" i="19"/>
  <c r="H21" i="19"/>
  <c r="F21" i="19"/>
  <c r="E21" i="19"/>
  <c r="AH20" i="19"/>
  <c r="AF20" i="19"/>
  <c r="AE20" i="19"/>
  <c r="AC20" i="19"/>
  <c r="AA20" i="19"/>
  <c r="Y20" i="19"/>
  <c r="W20" i="19"/>
  <c r="U20" i="19"/>
  <c r="R20" i="19"/>
  <c r="Q20" i="19"/>
  <c r="O20" i="19"/>
  <c r="N20" i="19"/>
  <c r="L20" i="19"/>
  <c r="K20" i="19"/>
  <c r="I20" i="19"/>
  <c r="H20" i="19"/>
  <c r="F20" i="19"/>
  <c r="E20" i="19"/>
  <c r="AH19" i="19"/>
  <c r="AF19" i="19"/>
  <c r="AE19" i="19"/>
  <c r="AC19" i="19"/>
  <c r="AA19" i="19"/>
  <c r="Y19" i="19"/>
  <c r="W19" i="19"/>
  <c r="U19" i="19"/>
  <c r="R19" i="19"/>
  <c r="Q19" i="19"/>
  <c r="O19" i="19"/>
  <c r="N19" i="19"/>
  <c r="L19" i="19"/>
  <c r="K19" i="19"/>
  <c r="I19" i="19"/>
  <c r="H19" i="19"/>
  <c r="F19" i="19"/>
  <c r="E19" i="19"/>
  <c r="AH18" i="19"/>
  <c r="AF18" i="19"/>
  <c r="AE18" i="19"/>
  <c r="AC18" i="19"/>
  <c r="AA18" i="19"/>
  <c r="Y18" i="19"/>
  <c r="W18" i="19"/>
  <c r="U18" i="19"/>
  <c r="R18" i="19"/>
  <c r="Q18" i="19"/>
  <c r="O18" i="19"/>
  <c r="N18" i="19"/>
  <c r="L18" i="19"/>
  <c r="K18" i="19"/>
  <c r="I18" i="19"/>
  <c r="H18" i="19"/>
  <c r="F18" i="19"/>
  <c r="E18" i="19"/>
  <c r="AH17" i="19"/>
  <c r="AF17" i="19"/>
  <c r="AE17" i="19"/>
  <c r="AC17" i="19"/>
  <c r="AA17" i="19"/>
  <c r="Y17" i="19"/>
  <c r="W17" i="19"/>
  <c r="U17" i="19"/>
  <c r="R17" i="19"/>
  <c r="Q17" i="19"/>
  <c r="O17" i="19"/>
  <c r="N17" i="19"/>
  <c r="L17" i="19"/>
  <c r="K17" i="19"/>
  <c r="I17" i="19"/>
  <c r="H17" i="19"/>
  <c r="F17" i="19"/>
  <c r="E17" i="19"/>
  <c r="AH16" i="19"/>
  <c r="AF16" i="19"/>
  <c r="AE16" i="19"/>
  <c r="AC16" i="19"/>
  <c r="AA16" i="19"/>
  <c r="Y16" i="19"/>
  <c r="W16" i="19"/>
  <c r="U16" i="19"/>
  <c r="R16" i="19"/>
  <c r="Q16" i="19"/>
  <c r="O16" i="19"/>
  <c r="N16" i="19"/>
  <c r="L16" i="19"/>
  <c r="K16" i="19"/>
  <c r="I16" i="19"/>
  <c r="H16" i="19"/>
  <c r="F16" i="19"/>
  <c r="E16" i="19"/>
  <c r="AH15" i="19"/>
  <c r="AF15" i="19"/>
  <c r="AE15" i="19"/>
  <c r="AC15" i="19"/>
  <c r="AA15" i="19"/>
  <c r="Y15" i="19"/>
  <c r="W15" i="19"/>
  <c r="U15" i="19"/>
  <c r="R15" i="19"/>
  <c r="Q15" i="19"/>
  <c r="O15" i="19"/>
  <c r="N15" i="19"/>
  <c r="L15" i="19"/>
  <c r="K15" i="19"/>
  <c r="I15" i="19"/>
  <c r="H15" i="19"/>
  <c r="F15" i="19"/>
  <c r="E15" i="19"/>
  <c r="AH14" i="19"/>
  <c r="AF14" i="19"/>
  <c r="AE14" i="19"/>
  <c r="AC14" i="19"/>
  <c r="AA14" i="19"/>
  <c r="Y14" i="19"/>
  <c r="W14" i="19"/>
  <c r="U14" i="19"/>
  <c r="R14" i="19"/>
  <c r="Q14" i="19"/>
  <c r="O14" i="19"/>
  <c r="N14" i="19"/>
  <c r="L14" i="19"/>
  <c r="K14" i="19"/>
  <c r="I14" i="19"/>
  <c r="H14" i="19"/>
  <c r="F14" i="19"/>
  <c r="E14" i="19"/>
  <c r="AH13" i="19"/>
  <c r="AF13" i="19"/>
  <c r="AE13" i="19"/>
  <c r="AC13" i="19"/>
  <c r="AA13" i="19"/>
  <c r="Y13" i="19"/>
  <c r="W13" i="19"/>
  <c r="U13" i="19"/>
  <c r="R13" i="19"/>
  <c r="Q13" i="19"/>
  <c r="O13" i="19"/>
  <c r="N13" i="19"/>
  <c r="L13" i="19"/>
  <c r="K13" i="19"/>
  <c r="I13" i="19"/>
  <c r="H13" i="19"/>
  <c r="F13" i="19"/>
  <c r="E13" i="19"/>
  <c r="AH12" i="19"/>
  <c r="AF12" i="19"/>
  <c r="AE12" i="19"/>
  <c r="AC12" i="19"/>
  <c r="AA12" i="19"/>
  <c r="Y12" i="19"/>
  <c r="W12" i="19"/>
  <c r="U12" i="19"/>
  <c r="R12" i="19"/>
  <c r="Q12" i="19"/>
  <c r="O12" i="19"/>
  <c r="N12" i="19"/>
  <c r="L12" i="19"/>
  <c r="K12" i="19"/>
  <c r="I12" i="19"/>
  <c r="H12" i="19"/>
  <c r="F12" i="19"/>
  <c r="E12" i="19"/>
  <c r="AH11" i="19"/>
  <c r="AF11" i="19"/>
  <c r="AE11" i="19"/>
  <c r="AC11" i="19"/>
  <c r="AA11" i="19"/>
  <c r="Y11" i="19"/>
  <c r="W11" i="19"/>
  <c r="U11" i="19"/>
  <c r="R11" i="19"/>
  <c r="Q11" i="19"/>
  <c r="O11" i="19"/>
  <c r="N11" i="19"/>
  <c r="L11" i="19"/>
  <c r="K11" i="19"/>
  <c r="I11" i="19"/>
  <c r="H11" i="19"/>
  <c r="F11" i="19"/>
  <c r="E11" i="19"/>
  <c r="AH10" i="19"/>
  <c r="AF10" i="19"/>
  <c r="AE10" i="19"/>
  <c r="AC10" i="19"/>
  <c r="AA10" i="19"/>
  <c r="Y10" i="19"/>
  <c r="W10" i="19"/>
  <c r="U10" i="19"/>
  <c r="R10" i="19"/>
  <c r="Q10" i="19"/>
  <c r="O10" i="19"/>
  <c r="N10" i="19"/>
  <c r="L10" i="19"/>
  <c r="K10" i="19"/>
  <c r="I10" i="19"/>
  <c r="H10" i="19"/>
  <c r="F10" i="19"/>
  <c r="E10" i="19"/>
  <c r="AH9" i="19"/>
  <c r="AF9" i="19"/>
  <c r="AE9" i="19"/>
  <c r="AC9" i="19"/>
  <c r="AA9" i="19"/>
  <c r="Y9" i="19"/>
  <c r="W9" i="19"/>
  <c r="U9" i="19"/>
  <c r="R9" i="19"/>
  <c r="Q9" i="19"/>
  <c r="O9" i="19"/>
  <c r="N9" i="19"/>
  <c r="L9" i="19"/>
  <c r="K9" i="19"/>
  <c r="I9" i="19"/>
  <c r="H9" i="19"/>
  <c r="F9" i="19"/>
  <c r="E9" i="19"/>
  <c r="AH8" i="19"/>
  <c r="AF8" i="19"/>
  <c r="AE8" i="19"/>
  <c r="AC8" i="19"/>
  <c r="AA8" i="19"/>
  <c r="Y8" i="19"/>
  <c r="W8" i="19"/>
  <c r="U8" i="19"/>
  <c r="R8" i="19"/>
  <c r="Q8" i="19"/>
  <c r="O8" i="19"/>
  <c r="N8" i="19"/>
  <c r="L8" i="19"/>
  <c r="K8" i="19"/>
  <c r="I8" i="19"/>
  <c r="H8" i="19"/>
  <c r="F8" i="19"/>
  <c r="E8" i="19"/>
  <c r="AH7" i="19"/>
  <c r="AF7" i="19"/>
  <c r="AE7" i="19"/>
  <c r="AC7" i="19"/>
  <c r="AA7" i="19"/>
  <c r="Y7" i="19"/>
  <c r="W7" i="19"/>
  <c r="U7" i="19"/>
  <c r="R7" i="19"/>
  <c r="Q7" i="19"/>
  <c r="O7" i="19"/>
  <c r="N7" i="19"/>
  <c r="L7" i="19"/>
  <c r="K7" i="19"/>
  <c r="I7" i="19"/>
  <c r="H7" i="19"/>
  <c r="F7" i="19"/>
  <c r="E7" i="19"/>
  <c r="AH6" i="19"/>
  <c r="AF6" i="19"/>
  <c r="AE6" i="19"/>
  <c r="AC6" i="19"/>
  <c r="AA6" i="19"/>
  <c r="Y6" i="19"/>
  <c r="W6" i="19"/>
  <c r="U6" i="19"/>
  <c r="R6" i="19"/>
  <c r="Q6" i="19"/>
  <c r="O6" i="19"/>
  <c r="N6" i="19"/>
  <c r="L6" i="19"/>
  <c r="K6" i="19"/>
  <c r="I6" i="19"/>
  <c r="H6" i="19"/>
  <c r="F6" i="19"/>
  <c r="E6" i="19"/>
  <c r="E75" i="19" s="1"/>
  <c r="D4" i="19"/>
  <c r="E4" i="19" s="1"/>
  <c r="F4" i="19" s="1"/>
  <c r="G4" i="19" s="1"/>
  <c r="H4" i="19" s="1"/>
  <c r="I4" i="19" s="1"/>
  <c r="J4" i="19" s="1"/>
  <c r="K4" i="19" s="1"/>
  <c r="L4" i="19" s="1"/>
  <c r="M4" i="19" s="1"/>
  <c r="N4" i="19" s="1"/>
  <c r="O4" i="19" s="1"/>
  <c r="P4" i="19" s="1"/>
  <c r="Q4" i="19" s="1"/>
  <c r="R4" i="19" s="1"/>
  <c r="S4" i="19" s="1"/>
  <c r="T4" i="19" s="1"/>
  <c r="U4" i="19" s="1"/>
  <c r="V4" i="19" s="1"/>
  <c r="W4" i="19" s="1"/>
  <c r="X4" i="19" s="1"/>
  <c r="Y4" i="19" s="1"/>
  <c r="Z4" i="19" s="1"/>
  <c r="AA4" i="19" s="1"/>
  <c r="AB4" i="19" s="1"/>
  <c r="AC4" i="19" s="1"/>
  <c r="AD4" i="19" s="1"/>
  <c r="AE4" i="19" s="1"/>
  <c r="AF4" i="19" s="1"/>
  <c r="AG4" i="19" s="1"/>
  <c r="AH4" i="19" s="1"/>
  <c r="U76" i="18"/>
  <c r="L12" i="21" s="1"/>
  <c r="R76" i="18"/>
  <c r="L21" i="21" s="1"/>
  <c r="L31" i="21" s="1"/>
  <c r="A76" i="18"/>
  <c r="AH75" i="18"/>
  <c r="L51" i="21" s="1"/>
  <c r="AC75" i="18"/>
  <c r="L47" i="21" s="1"/>
  <c r="AA75" i="18"/>
  <c r="L40" i="21" s="1"/>
  <c r="Y75" i="18"/>
  <c r="L44" i="21" s="1"/>
  <c r="U75" i="18"/>
  <c r="R75" i="18"/>
  <c r="Q75" i="18"/>
  <c r="N75" i="18"/>
  <c r="K75" i="18"/>
  <c r="H75" i="18"/>
  <c r="AH74" i="18"/>
  <c r="AF74" i="18"/>
  <c r="AE74" i="18"/>
  <c r="AC74" i="18"/>
  <c r="AA74" i="18"/>
  <c r="Y74" i="18"/>
  <c r="W74" i="18"/>
  <c r="U74" i="18"/>
  <c r="R74" i="18"/>
  <c r="Q74" i="18"/>
  <c r="O74" i="18"/>
  <c r="N74" i="18"/>
  <c r="L74" i="18"/>
  <c r="K74" i="18"/>
  <c r="I74" i="18"/>
  <c r="H74" i="18"/>
  <c r="F74" i="18"/>
  <c r="E74" i="18"/>
  <c r="AH73" i="18"/>
  <c r="AF73" i="18"/>
  <c r="AE73" i="18"/>
  <c r="AC73" i="18"/>
  <c r="AA73" i="18"/>
  <c r="Y73" i="18"/>
  <c r="W73" i="18"/>
  <c r="U73" i="18"/>
  <c r="R73" i="18"/>
  <c r="Q73" i="18"/>
  <c r="O73" i="18"/>
  <c r="N73" i="18"/>
  <c r="L73" i="18"/>
  <c r="K73" i="18"/>
  <c r="I73" i="18"/>
  <c r="H73" i="18"/>
  <c r="F73" i="18"/>
  <c r="E73" i="18"/>
  <c r="AH72" i="18"/>
  <c r="AF72" i="18"/>
  <c r="AE72" i="18"/>
  <c r="AC72" i="18"/>
  <c r="AA72" i="18"/>
  <c r="Y72" i="18"/>
  <c r="W72" i="18"/>
  <c r="U72" i="18"/>
  <c r="R72" i="18"/>
  <c r="Q72" i="18"/>
  <c r="O72" i="18"/>
  <c r="N72" i="18"/>
  <c r="L72" i="18"/>
  <c r="K72" i="18"/>
  <c r="I72" i="18"/>
  <c r="H72" i="18"/>
  <c r="F72" i="18"/>
  <c r="E72" i="18"/>
  <c r="AH71" i="18"/>
  <c r="AF71" i="18"/>
  <c r="AE71" i="18"/>
  <c r="AC71" i="18"/>
  <c r="AA71" i="18"/>
  <c r="Y71" i="18"/>
  <c r="W71" i="18"/>
  <c r="U71" i="18"/>
  <c r="R71" i="18"/>
  <c r="Q71" i="18"/>
  <c r="O71" i="18"/>
  <c r="N71" i="18"/>
  <c r="L71" i="18"/>
  <c r="K71" i="18"/>
  <c r="I71" i="18"/>
  <c r="H71" i="18"/>
  <c r="F71" i="18"/>
  <c r="E71" i="18"/>
  <c r="AH70" i="18"/>
  <c r="AF70" i="18"/>
  <c r="AE70" i="18"/>
  <c r="AC70" i="18"/>
  <c r="AA70" i="18"/>
  <c r="Y70" i="18"/>
  <c r="W70" i="18"/>
  <c r="U70" i="18"/>
  <c r="R70" i="18"/>
  <c r="Q70" i="18"/>
  <c r="O70" i="18"/>
  <c r="N70" i="18"/>
  <c r="L70" i="18"/>
  <c r="K70" i="18"/>
  <c r="I70" i="18"/>
  <c r="H70" i="18"/>
  <c r="F70" i="18"/>
  <c r="E70" i="18"/>
  <c r="AH69" i="18"/>
  <c r="AF69" i="18"/>
  <c r="AE69" i="18"/>
  <c r="AC69" i="18"/>
  <c r="AA69" i="18"/>
  <c r="Y69" i="18"/>
  <c r="W69" i="18"/>
  <c r="U69" i="18"/>
  <c r="R69" i="18"/>
  <c r="Q69" i="18"/>
  <c r="O69" i="18"/>
  <c r="N69" i="18"/>
  <c r="L69" i="18"/>
  <c r="K69" i="18"/>
  <c r="I69" i="18"/>
  <c r="H69" i="18"/>
  <c r="F69" i="18"/>
  <c r="E69" i="18"/>
  <c r="AH68" i="18"/>
  <c r="AF68" i="18"/>
  <c r="AE68" i="18"/>
  <c r="AC68" i="18"/>
  <c r="AA68" i="18"/>
  <c r="Y68" i="18"/>
  <c r="W68" i="18"/>
  <c r="U68" i="18"/>
  <c r="R68" i="18"/>
  <c r="Q68" i="18"/>
  <c r="O68" i="18"/>
  <c r="N68" i="18"/>
  <c r="L68" i="18"/>
  <c r="K68" i="18"/>
  <c r="I68" i="18"/>
  <c r="H68" i="18"/>
  <c r="F68" i="18"/>
  <c r="E68" i="18"/>
  <c r="AH67" i="18"/>
  <c r="AF67" i="18"/>
  <c r="AE67" i="18"/>
  <c r="AC67" i="18"/>
  <c r="AA67" i="18"/>
  <c r="Y67" i="18"/>
  <c r="W67" i="18"/>
  <c r="U67" i="18"/>
  <c r="R67" i="18"/>
  <c r="Q67" i="18"/>
  <c r="O67" i="18"/>
  <c r="N67" i="18"/>
  <c r="L67" i="18"/>
  <c r="K67" i="18"/>
  <c r="I67" i="18"/>
  <c r="H67" i="18"/>
  <c r="F67" i="18"/>
  <c r="E67" i="18"/>
  <c r="AH66" i="18"/>
  <c r="AF66" i="18"/>
  <c r="AE66" i="18"/>
  <c r="AC66" i="18"/>
  <c r="AA66" i="18"/>
  <c r="Y66" i="18"/>
  <c r="W66" i="18"/>
  <c r="U66" i="18"/>
  <c r="R66" i="18"/>
  <c r="Q66" i="18"/>
  <c r="O66" i="18"/>
  <c r="N66" i="18"/>
  <c r="L66" i="18"/>
  <c r="K66" i="18"/>
  <c r="I66" i="18"/>
  <c r="H66" i="18"/>
  <c r="F66" i="18"/>
  <c r="E66" i="18"/>
  <c r="AH65" i="18"/>
  <c r="AF65" i="18"/>
  <c r="AE65" i="18"/>
  <c r="AC65" i="18"/>
  <c r="AA65" i="18"/>
  <c r="Y65" i="18"/>
  <c r="W65" i="18"/>
  <c r="U65" i="18"/>
  <c r="R65" i="18"/>
  <c r="Q65" i="18"/>
  <c r="O65" i="18"/>
  <c r="N65" i="18"/>
  <c r="L65" i="18"/>
  <c r="K65" i="18"/>
  <c r="I65" i="18"/>
  <c r="H65" i="18"/>
  <c r="F65" i="18"/>
  <c r="E65" i="18"/>
  <c r="AH64" i="18"/>
  <c r="AF64" i="18"/>
  <c r="AE64" i="18"/>
  <c r="AC64" i="18"/>
  <c r="AA64" i="18"/>
  <c r="Y64" i="18"/>
  <c r="W64" i="18"/>
  <c r="U64" i="18"/>
  <c r="R64" i="18"/>
  <c r="Q64" i="18"/>
  <c r="O64" i="18"/>
  <c r="N64" i="18"/>
  <c r="L64" i="18"/>
  <c r="K64" i="18"/>
  <c r="I64" i="18"/>
  <c r="H64" i="18"/>
  <c r="F64" i="18"/>
  <c r="E64" i="18"/>
  <c r="AH63" i="18"/>
  <c r="AF63" i="18"/>
  <c r="AE63" i="18"/>
  <c r="AC63" i="18"/>
  <c r="AA63" i="18"/>
  <c r="Y63" i="18"/>
  <c r="W63" i="18"/>
  <c r="U63" i="18"/>
  <c r="R63" i="18"/>
  <c r="Q63" i="18"/>
  <c r="O63" i="18"/>
  <c r="N63" i="18"/>
  <c r="L63" i="18"/>
  <c r="K63" i="18"/>
  <c r="I63" i="18"/>
  <c r="H63" i="18"/>
  <c r="F63" i="18"/>
  <c r="E63" i="18"/>
  <c r="AH62" i="18"/>
  <c r="AF62" i="18"/>
  <c r="AE62" i="18"/>
  <c r="AC62" i="18"/>
  <c r="AA62" i="18"/>
  <c r="Y62" i="18"/>
  <c r="W62" i="18"/>
  <c r="U62" i="18"/>
  <c r="R62" i="18"/>
  <c r="Q62" i="18"/>
  <c r="O62" i="18"/>
  <c r="N62" i="18"/>
  <c r="L62" i="18"/>
  <c r="K62" i="18"/>
  <c r="I62" i="18"/>
  <c r="H62" i="18"/>
  <c r="F62" i="18"/>
  <c r="E62" i="18"/>
  <c r="AH61" i="18"/>
  <c r="AF61" i="18"/>
  <c r="AE61" i="18"/>
  <c r="AC61" i="18"/>
  <c r="AA61" i="18"/>
  <c r="Y61" i="18"/>
  <c r="W61" i="18"/>
  <c r="U61" i="18"/>
  <c r="R61" i="18"/>
  <c r="Q61" i="18"/>
  <c r="O61" i="18"/>
  <c r="N61" i="18"/>
  <c r="L61" i="18"/>
  <c r="K61" i="18"/>
  <c r="I61" i="18"/>
  <c r="H61" i="18"/>
  <c r="F61" i="18"/>
  <c r="E61" i="18"/>
  <c r="AH60" i="18"/>
  <c r="AF60" i="18"/>
  <c r="AE60" i="18"/>
  <c r="AC60" i="18"/>
  <c r="AA60" i="18"/>
  <c r="Y60" i="18"/>
  <c r="W60" i="18"/>
  <c r="U60" i="18"/>
  <c r="R60" i="18"/>
  <c r="Q60" i="18"/>
  <c r="O60" i="18"/>
  <c r="N60" i="18"/>
  <c r="L60" i="18"/>
  <c r="K60" i="18"/>
  <c r="I60" i="18"/>
  <c r="H60" i="18"/>
  <c r="F60" i="18"/>
  <c r="E60" i="18"/>
  <c r="AH59" i="18"/>
  <c r="AF59" i="18"/>
  <c r="AE59" i="18"/>
  <c r="AC59" i="18"/>
  <c r="AA59" i="18"/>
  <c r="Y59" i="18"/>
  <c r="W59" i="18"/>
  <c r="U59" i="18"/>
  <c r="R59" i="18"/>
  <c r="Q59" i="18"/>
  <c r="O59" i="18"/>
  <c r="N59" i="18"/>
  <c r="L59" i="18"/>
  <c r="K59" i="18"/>
  <c r="I59" i="18"/>
  <c r="H59" i="18"/>
  <c r="F59" i="18"/>
  <c r="E59" i="18"/>
  <c r="AH58" i="18"/>
  <c r="AF58" i="18"/>
  <c r="AE58" i="18"/>
  <c r="AC58" i="18"/>
  <c r="AA58" i="18"/>
  <c r="Y58" i="18"/>
  <c r="W58" i="18"/>
  <c r="U58" i="18"/>
  <c r="R58" i="18"/>
  <c r="Q58" i="18"/>
  <c r="O58" i="18"/>
  <c r="N58" i="18"/>
  <c r="L58" i="18"/>
  <c r="K58" i="18"/>
  <c r="I58" i="18"/>
  <c r="H58" i="18"/>
  <c r="F58" i="18"/>
  <c r="E58" i="18"/>
  <c r="AH57" i="18"/>
  <c r="AF57" i="18"/>
  <c r="AE57" i="18"/>
  <c r="AC57" i="18"/>
  <c r="AA57" i="18"/>
  <c r="Y57" i="18"/>
  <c r="W57" i="18"/>
  <c r="U57" i="18"/>
  <c r="R57" i="18"/>
  <c r="Q57" i="18"/>
  <c r="O57" i="18"/>
  <c r="N57" i="18"/>
  <c r="L57" i="18"/>
  <c r="K57" i="18"/>
  <c r="I57" i="18"/>
  <c r="H57" i="18"/>
  <c r="F57" i="18"/>
  <c r="E57" i="18"/>
  <c r="AH56" i="18"/>
  <c r="AF56" i="18"/>
  <c r="AE56" i="18"/>
  <c r="AC56" i="18"/>
  <c r="AA56" i="18"/>
  <c r="Y56" i="18"/>
  <c r="W56" i="18"/>
  <c r="U56" i="18"/>
  <c r="R56" i="18"/>
  <c r="Q56" i="18"/>
  <c r="O56" i="18"/>
  <c r="N56" i="18"/>
  <c r="L56" i="18"/>
  <c r="K56" i="18"/>
  <c r="I56" i="18"/>
  <c r="H56" i="18"/>
  <c r="F56" i="18"/>
  <c r="E56" i="18"/>
  <c r="AH55" i="18"/>
  <c r="AF55" i="18"/>
  <c r="AE55" i="18"/>
  <c r="AC55" i="18"/>
  <c r="AA55" i="18"/>
  <c r="Y55" i="18"/>
  <c r="W55" i="18"/>
  <c r="U55" i="18"/>
  <c r="R55" i="18"/>
  <c r="Q55" i="18"/>
  <c r="O55" i="18"/>
  <c r="N55" i="18"/>
  <c r="L55" i="18"/>
  <c r="K55" i="18"/>
  <c r="I55" i="18"/>
  <c r="H55" i="18"/>
  <c r="F55" i="18"/>
  <c r="E55" i="18"/>
  <c r="AH54" i="18"/>
  <c r="AF54" i="18"/>
  <c r="AE54" i="18"/>
  <c r="AC54" i="18"/>
  <c r="AA54" i="18"/>
  <c r="Y54" i="18"/>
  <c r="W54" i="18"/>
  <c r="U54" i="18"/>
  <c r="R54" i="18"/>
  <c r="Q54" i="18"/>
  <c r="O54" i="18"/>
  <c r="N54" i="18"/>
  <c r="L54" i="18"/>
  <c r="K54" i="18"/>
  <c r="I54" i="18"/>
  <c r="H54" i="18"/>
  <c r="F54" i="18"/>
  <c r="E54" i="18"/>
  <c r="AH53" i="18"/>
  <c r="AF53" i="18"/>
  <c r="AE53" i="18"/>
  <c r="AC53" i="18"/>
  <c r="AA53" i="18"/>
  <c r="Y53" i="18"/>
  <c r="W53" i="18"/>
  <c r="U53" i="18"/>
  <c r="R53" i="18"/>
  <c r="Q53" i="18"/>
  <c r="O53" i="18"/>
  <c r="N53" i="18"/>
  <c r="L53" i="18"/>
  <c r="K53" i="18"/>
  <c r="I53" i="18"/>
  <c r="H53" i="18"/>
  <c r="F53" i="18"/>
  <c r="E53" i="18"/>
  <c r="AH52" i="18"/>
  <c r="AF52" i="18"/>
  <c r="AE52" i="18"/>
  <c r="AC52" i="18"/>
  <c r="AA52" i="18"/>
  <c r="Y52" i="18"/>
  <c r="W52" i="18"/>
  <c r="U52" i="18"/>
  <c r="R52" i="18"/>
  <c r="Q52" i="18"/>
  <c r="O52" i="18"/>
  <c r="N52" i="18"/>
  <c r="L52" i="18"/>
  <c r="K52" i="18"/>
  <c r="I52" i="18"/>
  <c r="H52" i="18"/>
  <c r="F52" i="18"/>
  <c r="E52" i="18"/>
  <c r="AH51" i="18"/>
  <c r="AF51" i="18"/>
  <c r="AE51" i="18"/>
  <c r="AC51" i="18"/>
  <c r="AA51" i="18"/>
  <c r="Y51" i="18"/>
  <c r="W51" i="18"/>
  <c r="U51" i="18"/>
  <c r="R51" i="18"/>
  <c r="Q51" i="18"/>
  <c r="O51" i="18"/>
  <c r="N51" i="18"/>
  <c r="L51" i="18"/>
  <c r="K51" i="18"/>
  <c r="I51" i="18"/>
  <c r="H51" i="18"/>
  <c r="F51" i="18"/>
  <c r="E51" i="18"/>
  <c r="AH50" i="18"/>
  <c r="AF50" i="18"/>
  <c r="AE50" i="18"/>
  <c r="AC50" i="18"/>
  <c r="AA50" i="18"/>
  <c r="Y50" i="18"/>
  <c r="W50" i="18"/>
  <c r="U50" i="18"/>
  <c r="R50" i="18"/>
  <c r="Q50" i="18"/>
  <c r="O50" i="18"/>
  <c r="N50" i="18"/>
  <c r="L50" i="18"/>
  <c r="K50" i="18"/>
  <c r="I50" i="18"/>
  <c r="H50" i="18"/>
  <c r="F50" i="18"/>
  <c r="E50" i="18"/>
  <c r="AH49" i="18"/>
  <c r="AF49" i="18"/>
  <c r="AE49" i="18"/>
  <c r="AC49" i="18"/>
  <c r="AA49" i="18"/>
  <c r="Y49" i="18"/>
  <c r="W49" i="18"/>
  <c r="U49" i="18"/>
  <c r="R49" i="18"/>
  <c r="Q49" i="18"/>
  <c r="O49" i="18"/>
  <c r="N49" i="18"/>
  <c r="L49" i="18"/>
  <c r="K49" i="18"/>
  <c r="I49" i="18"/>
  <c r="H49" i="18"/>
  <c r="F49" i="18"/>
  <c r="E49" i="18"/>
  <c r="AH48" i="18"/>
  <c r="AF48" i="18"/>
  <c r="AE48" i="18"/>
  <c r="AC48" i="18"/>
  <c r="AA48" i="18"/>
  <c r="Y48" i="18"/>
  <c r="W48" i="18"/>
  <c r="U48" i="18"/>
  <c r="R48" i="18"/>
  <c r="Q48" i="18"/>
  <c r="O48" i="18"/>
  <c r="N48" i="18"/>
  <c r="L48" i="18"/>
  <c r="K48" i="18"/>
  <c r="I48" i="18"/>
  <c r="H48" i="18"/>
  <c r="F48" i="18"/>
  <c r="E48" i="18"/>
  <c r="AH47" i="18"/>
  <c r="AF47" i="18"/>
  <c r="AE47" i="18"/>
  <c r="AC47" i="18"/>
  <c r="AA47" i="18"/>
  <c r="Y47" i="18"/>
  <c r="W47" i="18"/>
  <c r="U47" i="18"/>
  <c r="R47" i="18"/>
  <c r="Q47" i="18"/>
  <c r="O47" i="18"/>
  <c r="N47" i="18"/>
  <c r="L47" i="18"/>
  <c r="K47" i="18"/>
  <c r="I47" i="18"/>
  <c r="H47" i="18"/>
  <c r="F47" i="18"/>
  <c r="E47" i="18"/>
  <c r="AH46" i="18"/>
  <c r="AF46" i="18"/>
  <c r="AE46" i="18"/>
  <c r="AC46" i="18"/>
  <c r="AA46" i="18"/>
  <c r="Y46" i="18"/>
  <c r="W46" i="18"/>
  <c r="U46" i="18"/>
  <c r="R46" i="18"/>
  <c r="Q46" i="18"/>
  <c r="O46" i="18"/>
  <c r="N46" i="18"/>
  <c r="L46" i="18"/>
  <c r="K46" i="18"/>
  <c r="I46" i="18"/>
  <c r="H46" i="18"/>
  <c r="F46" i="18"/>
  <c r="E46" i="18"/>
  <c r="AH45" i="18"/>
  <c r="AF45" i="18"/>
  <c r="AE45" i="18"/>
  <c r="AC45" i="18"/>
  <c r="AA45" i="18"/>
  <c r="Y45" i="18"/>
  <c r="W45" i="18"/>
  <c r="U45" i="18"/>
  <c r="R45" i="18"/>
  <c r="Q45" i="18"/>
  <c r="O45" i="18"/>
  <c r="N45" i="18"/>
  <c r="L45" i="18"/>
  <c r="K45" i="18"/>
  <c r="I45" i="18"/>
  <c r="H45" i="18"/>
  <c r="F45" i="18"/>
  <c r="E45" i="18"/>
  <c r="AH44" i="18"/>
  <c r="AF44" i="18"/>
  <c r="AE44" i="18"/>
  <c r="AC44" i="18"/>
  <c r="AA44" i="18"/>
  <c r="Y44" i="18"/>
  <c r="W44" i="18"/>
  <c r="U44" i="18"/>
  <c r="R44" i="18"/>
  <c r="Q44" i="18"/>
  <c r="O44" i="18"/>
  <c r="N44" i="18"/>
  <c r="L44" i="18"/>
  <c r="K44" i="18"/>
  <c r="I44" i="18"/>
  <c r="H44" i="18"/>
  <c r="F44" i="18"/>
  <c r="E44" i="18"/>
  <c r="AH43" i="18"/>
  <c r="AF43" i="18"/>
  <c r="AE43" i="18"/>
  <c r="AC43" i="18"/>
  <c r="AA43" i="18"/>
  <c r="Y43" i="18"/>
  <c r="W43" i="18"/>
  <c r="U43" i="18"/>
  <c r="R43" i="18"/>
  <c r="Q43" i="18"/>
  <c r="O43" i="18"/>
  <c r="N43" i="18"/>
  <c r="L43" i="18"/>
  <c r="K43" i="18"/>
  <c r="I43" i="18"/>
  <c r="H43" i="18"/>
  <c r="F43" i="18"/>
  <c r="E43" i="18"/>
  <c r="AH42" i="18"/>
  <c r="AF42" i="18"/>
  <c r="AE42" i="18"/>
  <c r="AC42" i="18"/>
  <c r="AA42" i="18"/>
  <c r="Y42" i="18"/>
  <c r="W42" i="18"/>
  <c r="U42" i="18"/>
  <c r="R42" i="18"/>
  <c r="Q42" i="18"/>
  <c r="O42" i="18"/>
  <c r="N42" i="18"/>
  <c r="L42" i="18"/>
  <c r="K42" i="18"/>
  <c r="I42" i="18"/>
  <c r="H42" i="18"/>
  <c r="F42" i="18"/>
  <c r="E42" i="18"/>
  <c r="AH41" i="18"/>
  <c r="AF41" i="18"/>
  <c r="AE41" i="18"/>
  <c r="AC41" i="18"/>
  <c r="AA41" i="18"/>
  <c r="Y41" i="18"/>
  <c r="W41" i="18"/>
  <c r="U41" i="18"/>
  <c r="R41" i="18"/>
  <c r="Q41" i="18"/>
  <c r="O41" i="18"/>
  <c r="N41" i="18"/>
  <c r="L41" i="18"/>
  <c r="K41" i="18"/>
  <c r="I41" i="18"/>
  <c r="H41" i="18"/>
  <c r="F41" i="18"/>
  <c r="E41" i="18"/>
  <c r="AH40" i="18"/>
  <c r="AF40" i="18"/>
  <c r="AE40" i="18"/>
  <c r="AC40" i="18"/>
  <c r="AA40" i="18"/>
  <c r="Y40" i="18"/>
  <c r="W40" i="18"/>
  <c r="U40" i="18"/>
  <c r="R40" i="18"/>
  <c r="Q40" i="18"/>
  <c r="O40" i="18"/>
  <c r="N40" i="18"/>
  <c r="L40" i="18"/>
  <c r="K40" i="18"/>
  <c r="I40" i="18"/>
  <c r="H40" i="18"/>
  <c r="F40" i="18"/>
  <c r="E40" i="18"/>
  <c r="AH39" i="18"/>
  <c r="AF39" i="18"/>
  <c r="AE39" i="18"/>
  <c r="AC39" i="18"/>
  <c r="AA39" i="18"/>
  <c r="Y39" i="18"/>
  <c r="W39" i="18"/>
  <c r="U39" i="18"/>
  <c r="R39" i="18"/>
  <c r="Q39" i="18"/>
  <c r="O39" i="18"/>
  <c r="N39" i="18"/>
  <c r="L39" i="18"/>
  <c r="K39" i="18"/>
  <c r="I39" i="18"/>
  <c r="H39" i="18"/>
  <c r="F39" i="18"/>
  <c r="E39" i="18"/>
  <c r="AH38" i="18"/>
  <c r="AF38" i="18"/>
  <c r="AE38" i="18"/>
  <c r="AC38" i="18"/>
  <c r="AA38" i="18"/>
  <c r="Y38" i="18"/>
  <c r="W38" i="18"/>
  <c r="U38" i="18"/>
  <c r="R38" i="18"/>
  <c r="Q38" i="18"/>
  <c r="O38" i="18"/>
  <c r="N38" i="18"/>
  <c r="L38" i="18"/>
  <c r="K38" i="18"/>
  <c r="I38" i="18"/>
  <c r="H38" i="18"/>
  <c r="F38" i="18"/>
  <c r="E38" i="18"/>
  <c r="AH37" i="18"/>
  <c r="AF37" i="18"/>
  <c r="AE37" i="18"/>
  <c r="AC37" i="18"/>
  <c r="AA37" i="18"/>
  <c r="Y37" i="18"/>
  <c r="W37" i="18"/>
  <c r="U37" i="18"/>
  <c r="R37" i="18"/>
  <c r="Q37" i="18"/>
  <c r="O37" i="18"/>
  <c r="N37" i="18"/>
  <c r="L37" i="18"/>
  <c r="K37" i="18"/>
  <c r="I37" i="18"/>
  <c r="H37" i="18"/>
  <c r="F37" i="18"/>
  <c r="E37" i="18"/>
  <c r="AH36" i="18"/>
  <c r="AF36" i="18"/>
  <c r="AE36" i="18"/>
  <c r="AC36" i="18"/>
  <c r="AA36" i="18"/>
  <c r="Y36" i="18"/>
  <c r="W36" i="18"/>
  <c r="U36" i="18"/>
  <c r="R36" i="18"/>
  <c r="Q36" i="18"/>
  <c r="O36" i="18"/>
  <c r="N36" i="18"/>
  <c r="L36" i="18"/>
  <c r="K36" i="18"/>
  <c r="I36" i="18"/>
  <c r="H36" i="18"/>
  <c r="F36" i="18"/>
  <c r="E36" i="18"/>
  <c r="AH35" i="18"/>
  <c r="AF35" i="18"/>
  <c r="AE35" i="18"/>
  <c r="AC35" i="18"/>
  <c r="AA35" i="18"/>
  <c r="Y35" i="18"/>
  <c r="W35" i="18"/>
  <c r="U35" i="18"/>
  <c r="R35" i="18"/>
  <c r="Q35" i="18"/>
  <c r="O35" i="18"/>
  <c r="N35" i="18"/>
  <c r="L35" i="18"/>
  <c r="K35" i="18"/>
  <c r="I35" i="18"/>
  <c r="H35" i="18"/>
  <c r="F35" i="18"/>
  <c r="E35" i="18"/>
  <c r="AH34" i="18"/>
  <c r="AF34" i="18"/>
  <c r="AE34" i="18"/>
  <c r="AC34" i="18"/>
  <c r="AA34" i="18"/>
  <c r="Y34" i="18"/>
  <c r="W34" i="18"/>
  <c r="U34" i="18"/>
  <c r="R34" i="18"/>
  <c r="Q34" i="18"/>
  <c r="O34" i="18"/>
  <c r="N34" i="18"/>
  <c r="L34" i="18"/>
  <c r="K34" i="18"/>
  <c r="I34" i="18"/>
  <c r="H34" i="18"/>
  <c r="F34" i="18"/>
  <c r="E34" i="18"/>
  <c r="AH33" i="18"/>
  <c r="AF33" i="18"/>
  <c r="AE33" i="18"/>
  <c r="AC33" i="18"/>
  <c r="AA33" i="18"/>
  <c r="Y33" i="18"/>
  <c r="W33" i="18"/>
  <c r="U33" i="18"/>
  <c r="R33" i="18"/>
  <c r="Q33" i="18"/>
  <c r="O33" i="18"/>
  <c r="N33" i="18"/>
  <c r="L33" i="18"/>
  <c r="K33" i="18"/>
  <c r="I33" i="18"/>
  <c r="H33" i="18"/>
  <c r="F33" i="18"/>
  <c r="E33" i="18"/>
  <c r="AH32" i="18"/>
  <c r="AF32" i="18"/>
  <c r="AE32" i="18"/>
  <c r="AC32" i="18"/>
  <c r="AA32" i="18"/>
  <c r="Y32" i="18"/>
  <c r="W32" i="18"/>
  <c r="U32" i="18"/>
  <c r="R32" i="18"/>
  <c r="Q32" i="18"/>
  <c r="O32" i="18"/>
  <c r="N32" i="18"/>
  <c r="L32" i="18"/>
  <c r="K32" i="18"/>
  <c r="I32" i="18"/>
  <c r="H32" i="18"/>
  <c r="F32" i="18"/>
  <c r="E32" i="18"/>
  <c r="AH31" i="18"/>
  <c r="AF31" i="18"/>
  <c r="AE31" i="18"/>
  <c r="AC31" i="18"/>
  <c r="AA31" i="18"/>
  <c r="Y31" i="18"/>
  <c r="W31" i="18"/>
  <c r="U31" i="18"/>
  <c r="R31" i="18"/>
  <c r="Q31" i="18"/>
  <c r="O31" i="18"/>
  <c r="N31" i="18"/>
  <c r="L31" i="18"/>
  <c r="K31" i="18"/>
  <c r="I31" i="18"/>
  <c r="H31" i="18"/>
  <c r="F31" i="18"/>
  <c r="E31" i="18"/>
  <c r="AH30" i="18"/>
  <c r="AF30" i="18"/>
  <c r="AE30" i="18"/>
  <c r="AC30" i="18"/>
  <c r="AA30" i="18"/>
  <c r="Y30" i="18"/>
  <c r="W30" i="18"/>
  <c r="U30" i="18"/>
  <c r="R30" i="18"/>
  <c r="Q30" i="18"/>
  <c r="O30" i="18"/>
  <c r="N30" i="18"/>
  <c r="L30" i="18"/>
  <c r="K30" i="18"/>
  <c r="I30" i="18"/>
  <c r="H30" i="18"/>
  <c r="F30" i="18"/>
  <c r="E30" i="18"/>
  <c r="AH29" i="18"/>
  <c r="AF29" i="18"/>
  <c r="AE29" i="18"/>
  <c r="AC29" i="18"/>
  <c r="AA29" i="18"/>
  <c r="Y29" i="18"/>
  <c r="W29" i="18"/>
  <c r="U29" i="18"/>
  <c r="R29" i="18"/>
  <c r="Q29" i="18"/>
  <c r="O29" i="18"/>
  <c r="N29" i="18"/>
  <c r="L29" i="18"/>
  <c r="K29" i="18"/>
  <c r="I29" i="18"/>
  <c r="H29" i="18"/>
  <c r="F29" i="18"/>
  <c r="E29" i="18"/>
  <c r="AH28" i="18"/>
  <c r="AF28" i="18"/>
  <c r="AE28" i="18"/>
  <c r="AC28" i="18"/>
  <c r="AA28" i="18"/>
  <c r="Y28" i="18"/>
  <c r="W28" i="18"/>
  <c r="U28" i="18"/>
  <c r="R28" i="18"/>
  <c r="Q28" i="18"/>
  <c r="O28" i="18"/>
  <c r="N28" i="18"/>
  <c r="L28" i="18"/>
  <c r="K28" i="18"/>
  <c r="I28" i="18"/>
  <c r="H28" i="18"/>
  <c r="F28" i="18"/>
  <c r="E28" i="18"/>
  <c r="AH27" i="18"/>
  <c r="AF27" i="18"/>
  <c r="AE27" i="18"/>
  <c r="AC27" i="18"/>
  <c r="AA27" i="18"/>
  <c r="Y27" i="18"/>
  <c r="W27" i="18"/>
  <c r="U27" i="18"/>
  <c r="R27" i="18"/>
  <c r="Q27" i="18"/>
  <c r="O27" i="18"/>
  <c r="N27" i="18"/>
  <c r="L27" i="18"/>
  <c r="K27" i="18"/>
  <c r="I27" i="18"/>
  <c r="H27" i="18"/>
  <c r="F27" i="18"/>
  <c r="E27" i="18"/>
  <c r="AH26" i="18"/>
  <c r="AF26" i="18"/>
  <c r="AE26" i="18"/>
  <c r="AC26" i="18"/>
  <c r="AA26" i="18"/>
  <c r="Y26" i="18"/>
  <c r="W26" i="18"/>
  <c r="U26" i="18"/>
  <c r="R26" i="18"/>
  <c r="Q26" i="18"/>
  <c r="O26" i="18"/>
  <c r="N26" i="18"/>
  <c r="L26" i="18"/>
  <c r="K26" i="18"/>
  <c r="I26" i="18"/>
  <c r="H26" i="18"/>
  <c r="F26" i="18"/>
  <c r="E26" i="18"/>
  <c r="AH25" i="18"/>
  <c r="AF25" i="18"/>
  <c r="AE25" i="18"/>
  <c r="AC25" i="18"/>
  <c r="AA25" i="18"/>
  <c r="Y25" i="18"/>
  <c r="W25" i="18"/>
  <c r="U25" i="18"/>
  <c r="R25" i="18"/>
  <c r="Q25" i="18"/>
  <c r="O25" i="18"/>
  <c r="N25" i="18"/>
  <c r="L25" i="18"/>
  <c r="K25" i="18"/>
  <c r="I25" i="18"/>
  <c r="H25" i="18"/>
  <c r="F25" i="18"/>
  <c r="E25" i="18"/>
  <c r="AH24" i="18"/>
  <c r="AF24" i="18"/>
  <c r="AE24" i="18"/>
  <c r="AC24" i="18"/>
  <c r="AA24" i="18"/>
  <c r="Y24" i="18"/>
  <c r="W24" i="18"/>
  <c r="U24" i="18"/>
  <c r="R24" i="18"/>
  <c r="Q24" i="18"/>
  <c r="O24" i="18"/>
  <c r="N24" i="18"/>
  <c r="L24" i="18"/>
  <c r="K24" i="18"/>
  <c r="I24" i="18"/>
  <c r="H24" i="18"/>
  <c r="F24" i="18"/>
  <c r="E24" i="18"/>
  <c r="AH23" i="18"/>
  <c r="AF23" i="18"/>
  <c r="AE23" i="18"/>
  <c r="AC23" i="18"/>
  <c r="AA23" i="18"/>
  <c r="Y23" i="18"/>
  <c r="W23" i="18"/>
  <c r="U23" i="18"/>
  <c r="R23" i="18"/>
  <c r="Q23" i="18"/>
  <c r="O23" i="18"/>
  <c r="N23" i="18"/>
  <c r="L23" i="18"/>
  <c r="K23" i="18"/>
  <c r="I23" i="18"/>
  <c r="H23" i="18"/>
  <c r="F23" i="18"/>
  <c r="E23" i="18"/>
  <c r="AH22" i="18"/>
  <c r="AF22" i="18"/>
  <c r="AE22" i="18"/>
  <c r="AC22" i="18"/>
  <c r="AA22" i="18"/>
  <c r="Y22" i="18"/>
  <c r="W22" i="18"/>
  <c r="U22" i="18"/>
  <c r="R22" i="18"/>
  <c r="Q22" i="18"/>
  <c r="O22" i="18"/>
  <c r="N22" i="18"/>
  <c r="L22" i="18"/>
  <c r="K22" i="18"/>
  <c r="I22" i="18"/>
  <c r="H22" i="18"/>
  <c r="F22" i="18"/>
  <c r="E22" i="18"/>
  <c r="AH21" i="18"/>
  <c r="AF21" i="18"/>
  <c r="AE21" i="18"/>
  <c r="AC21" i="18"/>
  <c r="AA21" i="18"/>
  <c r="Y21" i="18"/>
  <c r="W21" i="18"/>
  <c r="U21" i="18"/>
  <c r="R21" i="18"/>
  <c r="Q21" i="18"/>
  <c r="O21" i="18"/>
  <c r="N21" i="18"/>
  <c r="L21" i="18"/>
  <c r="K21" i="18"/>
  <c r="I21" i="18"/>
  <c r="H21" i="18"/>
  <c r="F21" i="18"/>
  <c r="E21" i="18"/>
  <c r="AH20" i="18"/>
  <c r="AF20" i="18"/>
  <c r="AE20" i="18"/>
  <c r="AC20" i="18"/>
  <c r="AA20" i="18"/>
  <c r="Y20" i="18"/>
  <c r="W20" i="18"/>
  <c r="U20" i="18"/>
  <c r="R20" i="18"/>
  <c r="Q20" i="18"/>
  <c r="O20" i="18"/>
  <c r="N20" i="18"/>
  <c r="L20" i="18"/>
  <c r="K20" i="18"/>
  <c r="I20" i="18"/>
  <c r="H20" i="18"/>
  <c r="F20" i="18"/>
  <c r="E20" i="18"/>
  <c r="AH19" i="18"/>
  <c r="AF19" i="18"/>
  <c r="AE19" i="18"/>
  <c r="AC19" i="18"/>
  <c r="AA19" i="18"/>
  <c r="Y19" i="18"/>
  <c r="W19" i="18"/>
  <c r="U19" i="18"/>
  <c r="R19" i="18"/>
  <c r="Q19" i="18"/>
  <c r="O19" i="18"/>
  <c r="N19" i="18"/>
  <c r="L19" i="18"/>
  <c r="K19" i="18"/>
  <c r="I19" i="18"/>
  <c r="H19" i="18"/>
  <c r="F19" i="18"/>
  <c r="E19" i="18"/>
  <c r="AH18" i="18"/>
  <c r="AF18" i="18"/>
  <c r="AE18" i="18"/>
  <c r="AC18" i="18"/>
  <c r="AA18" i="18"/>
  <c r="Y18" i="18"/>
  <c r="W18" i="18"/>
  <c r="U18" i="18"/>
  <c r="R18" i="18"/>
  <c r="Q18" i="18"/>
  <c r="O18" i="18"/>
  <c r="N18" i="18"/>
  <c r="L18" i="18"/>
  <c r="K18" i="18"/>
  <c r="I18" i="18"/>
  <c r="H18" i="18"/>
  <c r="F18" i="18"/>
  <c r="E18" i="18"/>
  <c r="AH17" i="18"/>
  <c r="AF17" i="18"/>
  <c r="AE17" i="18"/>
  <c r="AC17" i="18"/>
  <c r="AA17" i="18"/>
  <c r="Y17" i="18"/>
  <c r="W17" i="18"/>
  <c r="U17" i="18"/>
  <c r="R17" i="18"/>
  <c r="Q17" i="18"/>
  <c r="O17" i="18"/>
  <c r="N17" i="18"/>
  <c r="L17" i="18"/>
  <c r="K17" i="18"/>
  <c r="I17" i="18"/>
  <c r="H17" i="18"/>
  <c r="F17" i="18"/>
  <c r="E17" i="18"/>
  <c r="AH16" i="18"/>
  <c r="AF16" i="18"/>
  <c r="AE16" i="18"/>
  <c r="AC16" i="18"/>
  <c r="AA16" i="18"/>
  <c r="Y16" i="18"/>
  <c r="W16" i="18"/>
  <c r="U16" i="18"/>
  <c r="R16" i="18"/>
  <c r="Q16" i="18"/>
  <c r="O16" i="18"/>
  <c r="N16" i="18"/>
  <c r="L16" i="18"/>
  <c r="K16" i="18"/>
  <c r="I16" i="18"/>
  <c r="H16" i="18"/>
  <c r="F16" i="18"/>
  <c r="E16" i="18"/>
  <c r="AH15" i="18"/>
  <c r="AF15" i="18"/>
  <c r="AE15" i="18"/>
  <c r="AC15" i="18"/>
  <c r="AA15" i="18"/>
  <c r="Y15" i="18"/>
  <c r="W15" i="18"/>
  <c r="U15" i="18"/>
  <c r="R15" i="18"/>
  <c r="Q15" i="18"/>
  <c r="O15" i="18"/>
  <c r="N15" i="18"/>
  <c r="L15" i="18"/>
  <c r="K15" i="18"/>
  <c r="I15" i="18"/>
  <c r="H15" i="18"/>
  <c r="F15" i="18"/>
  <c r="E15" i="18"/>
  <c r="AH14" i="18"/>
  <c r="AF14" i="18"/>
  <c r="AE14" i="18"/>
  <c r="AC14" i="18"/>
  <c r="AA14" i="18"/>
  <c r="Y14" i="18"/>
  <c r="W14" i="18"/>
  <c r="U14" i="18"/>
  <c r="R14" i="18"/>
  <c r="Q14" i="18"/>
  <c r="O14" i="18"/>
  <c r="N14" i="18"/>
  <c r="L14" i="18"/>
  <c r="K14" i="18"/>
  <c r="I14" i="18"/>
  <c r="H14" i="18"/>
  <c r="F14" i="18"/>
  <c r="E14" i="18"/>
  <c r="AH13" i="18"/>
  <c r="AF13" i="18"/>
  <c r="AE13" i="18"/>
  <c r="AC13" i="18"/>
  <c r="AA13" i="18"/>
  <c r="Y13" i="18"/>
  <c r="W13" i="18"/>
  <c r="U13" i="18"/>
  <c r="R13" i="18"/>
  <c r="Q13" i="18"/>
  <c r="O13" i="18"/>
  <c r="N13" i="18"/>
  <c r="L13" i="18"/>
  <c r="K13" i="18"/>
  <c r="I13" i="18"/>
  <c r="H13" i="18"/>
  <c r="F13" i="18"/>
  <c r="E13" i="18"/>
  <c r="AH12" i="18"/>
  <c r="AF12" i="18"/>
  <c r="AE12" i="18"/>
  <c r="AC12" i="18"/>
  <c r="AA12" i="18"/>
  <c r="Y12" i="18"/>
  <c r="W12" i="18"/>
  <c r="U12" i="18"/>
  <c r="R12" i="18"/>
  <c r="Q12" i="18"/>
  <c r="O12" i="18"/>
  <c r="N12" i="18"/>
  <c r="L12" i="18"/>
  <c r="K12" i="18"/>
  <c r="I12" i="18"/>
  <c r="H12" i="18"/>
  <c r="F12" i="18"/>
  <c r="E12" i="18"/>
  <c r="AH11" i="18"/>
  <c r="AF11" i="18"/>
  <c r="AE11" i="18"/>
  <c r="AC11" i="18"/>
  <c r="AA11" i="18"/>
  <c r="Y11" i="18"/>
  <c r="W11" i="18"/>
  <c r="U11" i="18"/>
  <c r="R11" i="18"/>
  <c r="Q11" i="18"/>
  <c r="O11" i="18"/>
  <c r="N11" i="18"/>
  <c r="L11" i="18"/>
  <c r="K11" i="18"/>
  <c r="I11" i="18"/>
  <c r="H11" i="18"/>
  <c r="F11" i="18"/>
  <c r="E11" i="18"/>
  <c r="AH10" i="18"/>
  <c r="AF10" i="18"/>
  <c r="AE10" i="18"/>
  <c r="AC10" i="18"/>
  <c r="AA10" i="18"/>
  <c r="Y10" i="18"/>
  <c r="W10" i="18"/>
  <c r="U10" i="18"/>
  <c r="R10" i="18"/>
  <c r="Q10" i="18"/>
  <c r="O10" i="18"/>
  <c r="N10" i="18"/>
  <c r="L10" i="18"/>
  <c r="K10" i="18"/>
  <c r="I10" i="18"/>
  <c r="H10" i="18"/>
  <c r="F10" i="18"/>
  <c r="E10" i="18"/>
  <c r="AH9" i="18"/>
  <c r="AF9" i="18"/>
  <c r="AE9" i="18"/>
  <c r="AC9" i="18"/>
  <c r="AA9" i="18"/>
  <c r="Y9" i="18"/>
  <c r="W9" i="18"/>
  <c r="U9" i="18"/>
  <c r="R9" i="18"/>
  <c r="Q9" i="18"/>
  <c r="O9" i="18"/>
  <c r="N9" i="18"/>
  <c r="L9" i="18"/>
  <c r="K9" i="18"/>
  <c r="I9" i="18"/>
  <c r="H9" i="18"/>
  <c r="F9" i="18"/>
  <c r="E9" i="18"/>
  <c r="AH8" i="18"/>
  <c r="AF8" i="18"/>
  <c r="AE8" i="18"/>
  <c r="AC8" i="18"/>
  <c r="AA8" i="18"/>
  <c r="Y8" i="18"/>
  <c r="W8" i="18"/>
  <c r="U8" i="18"/>
  <c r="R8" i="18"/>
  <c r="Q8" i="18"/>
  <c r="O8" i="18"/>
  <c r="N8" i="18"/>
  <c r="L8" i="18"/>
  <c r="K8" i="18"/>
  <c r="I8" i="18"/>
  <c r="H8" i="18"/>
  <c r="F8" i="18"/>
  <c r="E8" i="18"/>
  <c r="AH7" i="18"/>
  <c r="AF7" i="18"/>
  <c r="AE7" i="18"/>
  <c r="AC7" i="18"/>
  <c r="AA7" i="18"/>
  <c r="Y7" i="18"/>
  <c r="W7" i="18"/>
  <c r="U7" i="18"/>
  <c r="R7" i="18"/>
  <c r="Q7" i="18"/>
  <c r="O7" i="18"/>
  <c r="N7" i="18"/>
  <c r="L7" i="18"/>
  <c r="K7" i="18"/>
  <c r="I7" i="18"/>
  <c r="H7" i="18"/>
  <c r="F7" i="18"/>
  <c r="E7" i="18"/>
  <c r="AH6" i="18"/>
  <c r="AF6" i="18"/>
  <c r="AE6" i="18"/>
  <c r="AC6" i="18"/>
  <c r="AA6" i="18"/>
  <c r="Y6" i="18"/>
  <c r="W6" i="18"/>
  <c r="U6" i="18"/>
  <c r="R6" i="18"/>
  <c r="Q6" i="18"/>
  <c r="O6" i="18"/>
  <c r="N6" i="18"/>
  <c r="L6" i="18"/>
  <c r="K6" i="18"/>
  <c r="I6" i="18"/>
  <c r="H6" i="18"/>
  <c r="F6" i="18"/>
  <c r="E6" i="18"/>
  <c r="D4" i="18"/>
  <c r="E4" i="18" s="1"/>
  <c r="F4" i="18" s="1"/>
  <c r="G4" i="18" s="1"/>
  <c r="H4" i="18" s="1"/>
  <c r="I4" i="18" s="1"/>
  <c r="J4" i="18" s="1"/>
  <c r="K4" i="18" s="1"/>
  <c r="L4" i="18" s="1"/>
  <c r="M4" i="18" s="1"/>
  <c r="N4" i="18" s="1"/>
  <c r="O4" i="18" s="1"/>
  <c r="P4" i="18" s="1"/>
  <c r="Q4" i="18" s="1"/>
  <c r="R4" i="18" s="1"/>
  <c r="S4" i="18" s="1"/>
  <c r="T4" i="18" s="1"/>
  <c r="U4" i="18" s="1"/>
  <c r="V4" i="18" s="1"/>
  <c r="W4" i="18" s="1"/>
  <c r="X4" i="18" s="1"/>
  <c r="Y4" i="18" s="1"/>
  <c r="Z4" i="18" s="1"/>
  <c r="AA4" i="18" s="1"/>
  <c r="AB4" i="18" s="1"/>
  <c r="AC4" i="18" s="1"/>
  <c r="AD4" i="18" s="1"/>
  <c r="AE4" i="18" s="1"/>
  <c r="AF4" i="18" s="1"/>
  <c r="AG4" i="18" s="1"/>
  <c r="AH4" i="18" s="1"/>
  <c r="U76" i="17"/>
  <c r="J12" i="21" s="1"/>
  <c r="R76" i="17"/>
  <c r="J21" i="21" s="1"/>
  <c r="J31" i="21" s="1"/>
  <c r="A76" i="17"/>
  <c r="AH75" i="17"/>
  <c r="J51" i="21" s="1"/>
  <c r="AC75" i="17"/>
  <c r="J47" i="21" s="1"/>
  <c r="AA75" i="17"/>
  <c r="J40" i="21" s="1"/>
  <c r="Y75" i="17"/>
  <c r="J44" i="21" s="1"/>
  <c r="U75" i="17"/>
  <c r="R75" i="17"/>
  <c r="Q75" i="17"/>
  <c r="N75" i="17"/>
  <c r="K75" i="17"/>
  <c r="H75" i="17"/>
  <c r="AH74" i="17"/>
  <c r="AF74" i="17"/>
  <c r="AE74" i="17"/>
  <c r="AC74" i="17"/>
  <c r="AA74" i="17"/>
  <c r="Y74" i="17"/>
  <c r="W74" i="17"/>
  <c r="U74" i="17"/>
  <c r="R74" i="17"/>
  <c r="Q74" i="17"/>
  <c r="O74" i="17"/>
  <c r="N74" i="17"/>
  <c r="L74" i="17"/>
  <c r="K74" i="17"/>
  <c r="I74" i="17"/>
  <c r="H74" i="17"/>
  <c r="F74" i="17"/>
  <c r="E74" i="17"/>
  <c r="AH73" i="17"/>
  <c r="AF73" i="17"/>
  <c r="AE73" i="17"/>
  <c r="AC73" i="17"/>
  <c r="AA73" i="17"/>
  <c r="Y73" i="17"/>
  <c r="W73" i="17"/>
  <c r="U73" i="17"/>
  <c r="R73" i="17"/>
  <c r="Q73" i="17"/>
  <c r="O73" i="17"/>
  <c r="N73" i="17"/>
  <c r="L73" i="17"/>
  <c r="K73" i="17"/>
  <c r="I73" i="17"/>
  <c r="H73" i="17"/>
  <c r="F73" i="17"/>
  <c r="E73" i="17"/>
  <c r="AH72" i="17"/>
  <c r="AF72" i="17"/>
  <c r="AE72" i="17"/>
  <c r="AC72" i="17"/>
  <c r="AA72" i="17"/>
  <c r="Y72" i="17"/>
  <c r="W72" i="17"/>
  <c r="U72" i="17"/>
  <c r="R72" i="17"/>
  <c r="Q72" i="17"/>
  <c r="O72" i="17"/>
  <c r="N72" i="17"/>
  <c r="L72" i="17"/>
  <c r="K72" i="17"/>
  <c r="I72" i="17"/>
  <c r="H72" i="17"/>
  <c r="F72" i="17"/>
  <c r="E72" i="17"/>
  <c r="AH71" i="17"/>
  <c r="AF71" i="17"/>
  <c r="AE71" i="17"/>
  <c r="AC71" i="17"/>
  <c r="AA71" i="17"/>
  <c r="Y71" i="17"/>
  <c r="W71" i="17"/>
  <c r="U71" i="17"/>
  <c r="R71" i="17"/>
  <c r="Q71" i="17"/>
  <c r="O71" i="17"/>
  <c r="N71" i="17"/>
  <c r="L71" i="17"/>
  <c r="K71" i="17"/>
  <c r="I71" i="17"/>
  <c r="H71" i="17"/>
  <c r="F71" i="17"/>
  <c r="E71" i="17"/>
  <c r="AH70" i="17"/>
  <c r="AF70" i="17"/>
  <c r="AE70" i="17"/>
  <c r="AC70" i="17"/>
  <c r="AA70" i="17"/>
  <c r="Y70" i="17"/>
  <c r="W70" i="17"/>
  <c r="U70" i="17"/>
  <c r="R70" i="17"/>
  <c r="Q70" i="17"/>
  <c r="O70" i="17"/>
  <c r="N70" i="17"/>
  <c r="L70" i="17"/>
  <c r="K70" i="17"/>
  <c r="I70" i="17"/>
  <c r="H70" i="17"/>
  <c r="F70" i="17"/>
  <c r="E70" i="17"/>
  <c r="AH69" i="17"/>
  <c r="AF69" i="17"/>
  <c r="AE69" i="17"/>
  <c r="AC69" i="17"/>
  <c r="AA69" i="17"/>
  <c r="Y69" i="17"/>
  <c r="W69" i="17"/>
  <c r="U69" i="17"/>
  <c r="R69" i="17"/>
  <c r="Q69" i="17"/>
  <c r="O69" i="17"/>
  <c r="N69" i="17"/>
  <c r="L69" i="17"/>
  <c r="K69" i="17"/>
  <c r="I69" i="17"/>
  <c r="H69" i="17"/>
  <c r="F69" i="17"/>
  <c r="E69" i="17"/>
  <c r="AH68" i="17"/>
  <c r="AF68" i="17"/>
  <c r="AE68" i="17"/>
  <c r="AC68" i="17"/>
  <c r="AA68" i="17"/>
  <c r="Y68" i="17"/>
  <c r="W68" i="17"/>
  <c r="U68" i="17"/>
  <c r="R68" i="17"/>
  <c r="Q68" i="17"/>
  <c r="O68" i="17"/>
  <c r="N68" i="17"/>
  <c r="L68" i="17"/>
  <c r="K68" i="17"/>
  <c r="I68" i="17"/>
  <c r="H68" i="17"/>
  <c r="F68" i="17"/>
  <c r="E68" i="17"/>
  <c r="AH67" i="17"/>
  <c r="AF67" i="17"/>
  <c r="AE67" i="17"/>
  <c r="AC67" i="17"/>
  <c r="AA67" i="17"/>
  <c r="Y67" i="17"/>
  <c r="W67" i="17"/>
  <c r="U67" i="17"/>
  <c r="R67" i="17"/>
  <c r="Q67" i="17"/>
  <c r="O67" i="17"/>
  <c r="N67" i="17"/>
  <c r="L67" i="17"/>
  <c r="K67" i="17"/>
  <c r="I67" i="17"/>
  <c r="H67" i="17"/>
  <c r="F67" i="17"/>
  <c r="E67" i="17"/>
  <c r="AH66" i="17"/>
  <c r="AF66" i="17"/>
  <c r="AE66" i="17"/>
  <c r="AC66" i="17"/>
  <c r="AA66" i="17"/>
  <c r="Y66" i="17"/>
  <c r="W66" i="17"/>
  <c r="U66" i="17"/>
  <c r="R66" i="17"/>
  <c r="Q66" i="17"/>
  <c r="O66" i="17"/>
  <c r="N66" i="17"/>
  <c r="L66" i="17"/>
  <c r="K66" i="17"/>
  <c r="I66" i="17"/>
  <c r="H66" i="17"/>
  <c r="F66" i="17"/>
  <c r="E66" i="17"/>
  <c r="AH65" i="17"/>
  <c r="AF65" i="17"/>
  <c r="AE65" i="17"/>
  <c r="AC65" i="17"/>
  <c r="AA65" i="17"/>
  <c r="Y65" i="17"/>
  <c r="W65" i="17"/>
  <c r="U65" i="17"/>
  <c r="R65" i="17"/>
  <c r="Q65" i="17"/>
  <c r="O65" i="17"/>
  <c r="N65" i="17"/>
  <c r="L65" i="17"/>
  <c r="K65" i="17"/>
  <c r="I65" i="17"/>
  <c r="H65" i="17"/>
  <c r="F65" i="17"/>
  <c r="E65" i="17"/>
  <c r="AH64" i="17"/>
  <c r="AF64" i="17"/>
  <c r="AE64" i="17"/>
  <c r="AC64" i="17"/>
  <c r="AA64" i="17"/>
  <c r="Y64" i="17"/>
  <c r="W64" i="17"/>
  <c r="U64" i="17"/>
  <c r="R64" i="17"/>
  <c r="Q64" i="17"/>
  <c r="O64" i="17"/>
  <c r="N64" i="17"/>
  <c r="L64" i="17"/>
  <c r="K64" i="17"/>
  <c r="I64" i="17"/>
  <c r="H64" i="17"/>
  <c r="F64" i="17"/>
  <c r="E64" i="17"/>
  <c r="AH63" i="17"/>
  <c r="AF63" i="17"/>
  <c r="AE63" i="17"/>
  <c r="AC63" i="17"/>
  <c r="AA63" i="17"/>
  <c r="Y63" i="17"/>
  <c r="W63" i="17"/>
  <c r="U63" i="17"/>
  <c r="R63" i="17"/>
  <c r="Q63" i="17"/>
  <c r="O63" i="17"/>
  <c r="N63" i="17"/>
  <c r="L63" i="17"/>
  <c r="K63" i="17"/>
  <c r="I63" i="17"/>
  <c r="H63" i="17"/>
  <c r="F63" i="17"/>
  <c r="E63" i="17"/>
  <c r="AH62" i="17"/>
  <c r="AF62" i="17"/>
  <c r="AE62" i="17"/>
  <c r="AC62" i="17"/>
  <c r="AA62" i="17"/>
  <c r="Y62" i="17"/>
  <c r="W62" i="17"/>
  <c r="U62" i="17"/>
  <c r="R62" i="17"/>
  <c r="Q62" i="17"/>
  <c r="O62" i="17"/>
  <c r="N62" i="17"/>
  <c r="L62" i="17"/>
  <c r="K62" i="17"/>
  <c r="I62" i="17"/>
  <c r="H62" i="17"/>
  <c r="F62" i="17"/>
  <c r="E62" i="17"/>
  <c r="AH61" i="17"/>
  <c r="AF61" i="17"/>
  <c r="AE61" i="17"/>
  <c r="AC61" i="17"/>
  <c r="AA61" i="17"/>
  <c r="Y61" i="17"/>
  <c r="W61" i="17"/>
  <c r="U61" i="17"/>
  <c r="R61" i="17"/>
  <c r="Q61" i="17"/>
  <c r="O61" i="17"/>
  <c r="N61" i="17"/>
  <c r="L61" i="17"/>
  <c r="K61" i="17"/>
  <c r="I61" i="17"/>
  <c r="H61" i="17"/>
  <c r="F61" i="17"/>
  <c r="E61" i="17"/>
  <c r="AH60" i="17"/>
  <c r="AF60" i="17"/>
  <c r="AE60" i="17"/>
  <c r="AC60" i="17"/>
  <c r="AA60" i="17"/>
  <c r="Y60" i="17"/>
  <c r="W60" i="17"/>
  <c r="U60" i="17"/>
  <c r="R60" i="17"/>
  <c r="Q60" i="17"/>
  <c r="O60" i="17"/>
  <c r="N60" i="17"/>
  <c r="L60" i="17"/>
  <c r="K60" i="17"/>
  <c r="I60" i="17"/>
  <c r="H60" i="17"/>
  <c r="F60" i="17"/>
  <c r="E60" i="17"/>
  <c r="AH59" i="17"/>
  <c r="AF59" i="17"/>
  <c r="AE59" i="17"/>
  <c r="AC59" i="17"/>
  <c r="AA59" i="17"/>
  <c r="Y59" i="17"/>
  <c r="W59" i="17"/>
  <c r="U59" i="17"/>
  <c r="R59" i="17"/>
  <c r="Q59" i="17"/>
  <c r="O59" i="17"/>
  <c r="N59" i="17"/>
  <c r="L59" i="17"/>
  <c r="K59" i="17"/>
  <c r="I59" i="17"/>
  <c r="H59" i="17"/>
  <c r="F59" i="17"/>
  <c r="E59" i="17"/>
  <c r="AH58" i="17"/>
  <c r="AF58" i="17"/>
  <c r="AE58" i="17"/>
  <c r="AC58" i="17"/>
  <c r="AA58" i="17"/>
  <c r="Y58" i="17"/>
  <c r="W58" i="17"/>
  <c r="U58" i="17"/>
  <c r="R58" i="17"/>
  <c r="Q58" i="17"/>
  <c r="O58" i="17"/>
  <c r="N58" i="17"/>
  <c r="L58" i="17"/>
  <c r="K58" i="17"/>
  <c r="I58" i="17"/>
  <c r="H58" i="17"/>
  <c r="F58" i="17"/>
  <c r="E58" i="17"/>
  <c r="AH57" i="17"/>
  <c r="AF57" i="17"/>
  <c r="AE57" i="17"/>
  <c r="AC57" i="17"/>
  <c r="AA57" i="17"/>
  <c r="Y57" i="17"/>
  <c r="W57" i="17"/>
  <c r="U57" i="17"/>
  <c r="R57" i="17"/>
  <c r="Q57" i="17"/>
  <c r="O57" i="17"/>
  <c r="N57" i="17"/>
  <c r="L57" i="17"/>
  <c r="K57" i="17"/>
  <c r="I57" i="17"/>
  <c r="H57" i="17"/>
  <c r="F57" i="17"/>
  <c r="E57" i="17"/>
  <c r="AH56" i="17"/>
  <c r="AF56" i="17"/>
  <c r="AE56" i="17"/>
  <c r="AC56" i="17"/>
  <c r="AA56" i="17"/>
  <c r="Y56" i="17"/>
  <c r="W56" i="17"/>
  <c r="U56" i="17"/>
  <c r="R56" i="17"/>
  <c r="Q56" i="17"/>
  <c r="O56" i="17"/>
  <c r="N56" i="17"/>
  <c r="L56" i="17"/>
  <c r="K56" i="17"/>
  <c r="I56" i="17"/>
  <c r="H56" i="17"/>
  <c r="F56" i="17"/>
  <c r="E56" i="17"/>
  <c r="AH55" i="17"/>
  <c r="AF55" i="17"/>
  <c r="AE55" i="17"/>
  <c r="AC55" i="17"/>
  <c r="AA55" i="17"/>
  <c r="Y55" i="17"/>
  <c r="W55" i="17"/>
  <c r="U55" i="17"/>
  <c r="R55" i="17"/>
  <c r="Q55" i="17"/>
  <c r="O55" i="17"/>
  <c r="N55" i="17"/>
  <c r="L55" i="17"/>
  <c r="K55" i="17"/>
  <c r="I55" i="17"/>
  <c r="H55" i="17"/>
  <c r="F55" i="17"/>
  <c r="E55" i="17"/>
  <c r="AH54" i="17"/>
  <c r="AF54" i="17"/>
  <c r="AE54" i="17"/>
  <c r="AC54" i="17"/>
  <c r="AA54" i="17"/>
  <c r="Y54" i="17"/>
  <c r="W54" i="17"/>
  <c r="U54" i="17"/>
  <c r="R54" i="17"/>
  <c r="Q54" i="17"/>
  <c r="O54" i="17"/>
  <c r="N54" i="17"/>
  <c r="L54" i="17"/>
  <c r="K54" i="17"/>
  <c r="I54" i="17"/>
  <c r="H54" i="17"/>
  <c r="F54" i="17"/>
  <c r="E54" i="17"/>
  <c r="AH53" i="17"/>
  <c r="AF53" i="17"/>
  <c r="AE53" i="17"/>
  <c r="AC53" i="17"/>
  <c r="AA53" i="17"/>
  <c r="Y53" i="17"/>
  <c r="W53" i="17"/>
  <c r="U53" i="17"/>
  <c r="R53" i="17"/>
  <c r="Q53" i="17"/>
  <c r="O53" i="17"/>
  <c r="N53" i="17"/>
  <c r="L53" i="17"/>
  <c r="K53" i="17"/>
  <c r="I53" i="17"/>
  <c r="H53" i="17"/>
  <c r="F53" i="17"/>
  <c r="E53" i="17"/>
  <c r="AH52" i="17"/>
  <c r="AF52" i="17"/>
  <c r="AE52" i="17"/>
  <c r="AC52" i="17"/>
  <c r="AA52" i="17"/>
  <c r="Y52" i="17"/>
  <c r="W52" i="17"/>
  <c r="U52" i="17"/>
  <c r="R52" i="17"/>
  <c r="Q52" i="17"/>
  <c r="O52" i="17"/>
  <c r="N52" i="17"/>
  <c r="L52" i="17"/>
  <c r="K52" i="17"/>
  <c r="I52" i="17"/>
  <c r="H52" i="17"/>
  <c r="F52" i="17"/>
  <c r="E52" i="17"/>
  <c r="AH51" i="17"/>
  <c r="AF51" i="17"/>
  <c r="AE51" i="17"/>
  <c r="AC51" i="17"/>
  <c r="AA51" i="17"/>
  <c r="Y51" i="17"/>
  <c r="W51" i="17"/>
  <c r="U51" i="17"/>
  <c r="R51" i="17"/>
  <c r="Q51" i="17"/>
  <c r="O51" i="17"/>
  <c r="N51" i="17"/>
  <c r="L51" i="17"/>
  <c r="K51" i="17"/>
  <c r="I51" i="17"/>
  <c r="H51" i="17"/>
  <c r="F51" i="17"/>
  <c r="E51" i="17"/>
  <c r="AH50" i="17"/>
  <c r="AF50" i="17"/>
  <c r="AE50" i="17"/>
  <c r="AC50" i="17"/>
  <c r="AA50" i="17"/>
  <c r="Y50" i="17"/>
  <c r="W50" i="17"/>
  <c r="U50" i="17"/>
  <c r="R50" i="17"/>
  <c r="Q50" i="17"/>
  <c r="O50" i="17"/>
  <c r="N50" i="17"/>
  <c r="L50" i="17"/>
  <c r="K50" i="17"/>
  <c r="I50" i="17"/>
  <c r="H50" i="17"/>
  <c r="F50" i="17"/>
  <c r="E50" i="17"/>
  <c r="AH49" i="17"/>
  <c r="AF49" i="17"/>
  <c r="AE49" i="17"/>
  <c r="AC49" i="17"/>
  <c r="AA49" i="17"/>
  <c r="Y49" i="17"/>
  <c r="W49" i="17"/>
  <c r="U49" i="17"/>
  <c r="R49" i="17"/>
  <c r="Q49" i="17"/>
  <c r="O49" i="17"/>
  <c r="N49" i="17"/>
  <c r="L49" i="17"/>
  <c r="K49" i="17"/>
  <c r="I49" i="17"/>
  <c r="H49" i="17"/>
  <c r="F49" i="17"/>
  <c r="E49" i="17"/>
  <c r="AH48" i="17"/>
  <c r="AF48" i="17"/>
  <c r="AE48" i="17"/>
  <c r="AC48" i="17"/>
  <c r="AA48" i="17"/>
  <c r="Y48" i="17"/>
  <c r="W48" i="17"/>
  <c r="U48" i="17"/>
  <c r="R48" i="17"/>
  <c r="Q48" i="17"/>
  <c r="O48" i="17"/>
  <c r="N48" i="17"/>
  <c r="L48" i="17"/>
  <c r="K48" i="17"/>
  <c r="I48" i="17"/>
  <c r="H48" i="17"/>
  <c r="F48" i="17"/>
  <c r="E48" i="17"/>
  <c r="AH47" i="17"/>
  <c r="AF47" i="17"/>
  <c r="AE47" i="17"/>
  <c r="AC47" i="17"/>
  <c r="AA47" i="17"/>
  <c r="Y47" i="17"/>
  <c r="W47" i="17"/>
  <c r="U47" i="17"/>
  <c r="R47" i="17"/>
  <c r="Q47" i="17"/>
  <c r="O47" i="17"/>
  <c r="N47" i="17"/>
  <c r="L47" i="17"/>
  <c r="K47" i="17"/>
  <c r="I47" i="17"/>
  <c r="H47" i="17"/>
  <c r="F47" i="17"/>
  <c r="E47" i="17"/>
  <c r="AH46" i="17"/>
  <c r="AF46" i="17"/>
  <c r="AE46" i="17"/>
  <c r="AC46" i="17"/>
  <c r="AA46" i="17"/>
  <c r="Y46" i="17"/>
  <c r="W46" i="17"/>
  <c r="U46" i="17"/>
  <c r="R46" i="17"/>
  <c r="Q46" i="17"/>
  <c r="O46" i="17"/>
  <c r="N46" i="17"/>
  <c r="L46" i="17"/>
  <c r="K46" i="17"/>
  <c r="I46" i="17"/>
  <c r="H46" i="17"/>
  <c r="F46" i="17"/>
  <c r="E46" i="17"/>
  <c r="AH45" i="17"/>
  <c r="AF45" i="17"/>
  <c r="AE45" i="17"/>
  <c r="AC45" i="17"/>
  <c r="AA45" i="17"/>
  <c r="Y45" i="17"/>
  <c r="W45" i="17"/>
  <c r="U45" i="17"/>
  <c r="R45" i="17"/>
  <c r="Q45" i="17"/>
  <c r="O45" i="17"/>
  <c r="N45" i="17"/>
  <c r="L45" i="17"/>
  <c r="K45" i="17"/>
  <c r="I45" i="17"/>
  <c r="H45" i="17"/>
  <c r="F45" i="17"/>
  <c r="E45" i="17"/>
  <c r="AH44" i="17"/>
  <c r="AF44" i="17"/>
  <c r="AE44" i="17"/>
  <c r="AC44" i="17"/>
  <c r="AA44" i="17"/>
  <c r="Y44" i="17"/>
  <c r="W44" i="17"/>
  <c r="U44" i="17"/>
  <c r="R44" i="17"/>
  <c r="Q44" i="17"/>
  <c r="O44" i="17"/>
  <c r="N44" i="17"/>
  <c r="L44" i="17"/>
  <c r="K44" i="17"/>
  <c r="I44" i="17"/>
  <c r="H44" i="17"/>
  <c r="F44" i="17"/>
  <c r="E44" i="17"/>
  <c r="AH43" i="17"/>
  <c r="AF43" i="17"/>
  <c r="AE43" i="17"/>
  <c r="AC43" i="17"/>
  <c r="AA43" i="17"/>
  <c r="Y43" i="17"/>
  <c r="W43" i="17"/>
  <c r="U43" i="17"/>
  <c r="R43" i="17"/>
  <c r="Q43" i="17"/>
  <c r="O43" i="17"/>
  <c r="N43" i="17"/>
  <c r="L43" i="17"/>
  <c r="K43" i="17"/>
  <c r="I43" i="17"/>
  <c r="H43" i="17"/>
  <c r="F43" i="17"/>
  <c r="E43" i="17"/>
  <c r="AH42" i="17"/>
  <c r="AF42" i="17"/>
  <c r="AE42" i="17"/>
  <c r="AC42" i="17"/>
  <c r="AA42" i="17"/>
  <c r="Y42" i="17"/>
  <c r="W42" i="17"/>
  <c r="U42" i="17"/>
  <c r="R42" i="17"/>
  <c r="Q42" i="17"/>
  <c r="O42" i="17"/>
  <c r="N42" i="17"/>
  <c r="L42" i="17"/>
  <c r="K42" i="17"/>
  <c r="I42" i="17"/>
  <c r="H42" i="17"/>
  <c r="F42" i="17"/>
  <c r="E42" i="17"/>
  <c r="AH41" i="17"/>
  <c r="AF41" i="17"/>
  <c r="AE41" i="17"/>
  <c r="AC41" i="17"/>
  <c r="AA41" i="17"/>
  <c r="Y41" i="17"/>
  <c r="W41" i="17"/>
  <c r="U41" i="17"/>
  <c r="R41" i="17"/>
  <c r="Q41" i="17"/>
  <c r="O41" i="17"/>
  <c r="N41" i="17"/>
  <c r="L41" i="17"/>
  <c r="K41" i="17"/>
  <c r="I41" i="17"/>
  <c r="H41" i="17"/>
  <c r="F41" i="17"/>
  <c r="E41" i="17"/>
  <c r="AH40" i="17"/>
  <c r="AF40" i="17"/>
  <c r="AE40" i="17"/>
  <c r="AC40" i="17"/>
  <c r="AA40" i="17"/>
  <c r="Y40" i="17"/>
  <c r="W40" i="17"/>
  <c r="U40" i="17"/>
  <c r="R40" i="17"/>
  <c r="Q40" i="17"/>
  <c r="O40" i="17"/>
  <c r="N40" i="17"/>
  <c r="L40" i="17"/>
  <c r="K40" i="17"/>
  <c r="I40" i="17"/>
  <c r="H40" i="17"/>
  <c r="F40" i="17"/>
  <c r="E40" i="17"/>
  <c r="AH39" i="17"/>
  <c r="AF39" i="17"/>
  <c r="AE39" i="17"/>
  <c r="AC39" i="17"/>
  <c r="AA39" i="17"/>
  <c r="Y39" i="17"/>
  <c r="W39" i="17"/>
  <c r="U39" i="17"/>
  <c r="R39" i="17"/>
  <c r="Q39" i="17"/>
  <c r="O39" i="17"/>
  <c r="N39" i="17"/>
  <c r="L39" i="17"/>
  <c r="K39" i="17"/>
  <c r="I39" i="17"/>
  <c r="H39" i="17"/>
  <c r="F39" i="17"/>
  <c r="E39" i="17"/>
  <c r="AH38" i="17"/>
  <c r="AF38" i="17"/>
  <c r="AE38" i="17"/>
  <c r="AC38" i="17"/>
  <c r="AA38" i="17"/>
  <c r="Y38" i="17"/>
  <c r="W38" i="17"/>
  <c r="U38" i="17"/>
  <c r="R38" i="17"/>
  <c r="Q38" i="17"/>
  <c r="O38" i="17"/>
  <c r="N38" i="17"/>
  <c r="L38" i="17"/>
  <c r="K38" i="17"/>
  <c r="I38" i="17"/>
  <c r="H38" i="17"/>
  <c r="F38" i="17"/>
  <c r="E38" i="17"/>
  <c r="AH37" i="17"/>
  <c r="AF37" i="17"/>
  <c r="AE37" i="17"/>
  <c r="AC37" i="17"/>
  <c r="AA37" i="17"/>
  <c r="Y37" i="17"/>
  <c r="W37" i="17"/>
  <c r="U37" i="17"/>
  <c r="R37" i="17"/>
  <c r="Q37" i="17"/>
  <c r="O37" i="17"/>
  <c r="N37" i="17"/>
  <c r="L37" i="17"/>
  <c r="K37" i="17"/>
  <c r="I37" i="17"/>
  <c r="H37" i="17"/>
  <c r="F37" i="17"/>
  <c r="E37" i="17"/>
  <c r="AH36" i="17"/>
  <c r="AF36" i="17"/>
  <c r="AE36" i="17"/>
  <c r="AC36" i="17"/>
  <c r="AA36" i="17"/>
  <c r="Y36" i="17"/>
  <c r="W36" i="17"/>
  <c r="U36" i="17"/>
  <c r="R36" i="17"/>
  <c r="Q36" i="17"/>
  <c r="O36" i="17"/>
  <c r="N36" i="17"/>
  <c r="L36" i="17"/>
  <c r="K36" i="17"/>
  <c r="I36" i="17"/>
  <c r="H36" i="17"/>
  <c r="F36" i="17"/>
  <c r="E36" i="17"/>
  <c r="AH35" i="17"/>
  <c r="AF35" i="17"/>
  <c r="AE35" i="17"/>
  <c r="AC35" i="17"/>
  <c r="AA35" i="17"/>
  <c r="Y35" i="17"/>
  <c r="W35" i="17"/>
  <c r="U35" i="17"/>
  <c r="R35" i="17"/>
  <c r="Q35" i="17"/>
  <c r="O35" i="17"/>
  <c r="N35" i="17"/>
  <c r="L35" i="17"/>
  <c r="K35" i="17"/>
  <c r="I35" i="17"/>
  <c r="H35" i="17"/>
  <c r="F35" i="17"/>
  <c r="E35" i="17"/>
  <c r="AH34" i="17"/>
  <c r="AF34" i="17"/>
  <c r="AE34" i="17"/>
  <c r="AC34" i="17"/>
  <c r="AA34" i="17"/>
  <c r="Y34" i="17"/>
  <c r="W34" i="17"/>
  <c r="U34" i="17"/>
  <c r="R34" i="17"/>
  <c r="Q34" i="17"/>
  <c r="O34" i="17"/>
  <c r="N34" i="17"/>
  <c r="L34" i="17"/>
  <c r="K34" i="17"/>
  <c r="I34" i="17"/>
  <c r="H34" i="17"/>
  <c r="F34" i="17"/>
  <c r="E34" i="17"/>
  <c r="AH33" i="17"/>
  <c r="AF33" i="17"/>
  <c r="AE33" i="17"/>
  <c r="AC33" i="17"/>
  <c r="AA33" i="17"/>
  <c r="Y33" i="17"/>
  <c r="W33" i="17"/>
  <c r="U33" i="17"/>
  <c r="R33" i="17"/>
  <c r="Q33" i="17"/>
  <c r="O33" i="17"/>
  <c r="N33" i="17"/>
  <c r="L33" i="17"/>
  <c r="K33" i="17"/>
  <c r="I33" i="17"/>
  <c r="H33" i="17"/>
  <c r="F33" i="17"/>
  <c r="E33" i="17"/>
  <c r="AH32" i="17"/>
  <c r="AF32" i="17"/>
  <c r="AE32" i="17"/>
  <c r="AC32" i="17"/>
  <c r="AA32" i="17"/>
  <c r="Y32" i="17"/>
  <c r="W32" i="17"/>
  <c r="U32" i="17"/>
  <c r="R32" i="17"/>
  <c r="Q32" i="17"/>
  <c r="O32" i="17"/>
  <c r="N32" i="17"/>
  <c r="L32" i="17"/>
  <c r="K32" i="17"/>
  <c r="I32" i="17"/>
  <c r="H32" i="17"/>
  <c r="F32" i="17"/>
  <c r="E32" i="17"/>
  <c r="AH31" i="17"/>
  <c r="AF31" i="17"/>
  <c r="AE31" i="17"/>
  <c r="AC31" i="17"/>
  <c r="AA31" i="17"/>
  <c r="Y31" i="17"/>
  <c r="W31" i="17"/>
  <c r="U31" i="17"/>
  <c r="R31" i="17"/>
  <c r="Q31" i="17"/>
  <c r="O31" i="17"/>
  <c r="N31" i="17"/>
  <c r="L31" i="17"/>
  <c r="K31" i="17"/>
  <c r="I31" i="17"/>
  <c r="H31" i="17"/>
  <c r="F31" i="17"/>
  <c r="E31" i="17"/>
  <c r="AH30" i="17"/>
  <c r="AF30" i="17"/>
  <c r="AE30" i="17"/>
  <c r="AC30" i="17"/>
  <c r="AA30" i="17"/>
  <c r="Y30" i="17"/>
  <c r="W30" i="17"/>
  <c r="U30" i="17"/>
  <c r="R30" i="17"/>
  <c r="Q30" i="17"/>
  <c r="O30" i="17"/>
  <c r="N30" i="17"/>
  <c r="L30" i="17"/>
  <c r="K30" i="17"/>
  <c r="I30" i="17"/>
  <c r="H30" i="17"/>
  <c r="F30" i="17"/>
  <c r="E30" i="17"/>
  <c r="AH29" i="17"/>
  <c r="AF29" i="17"/>
  <c r="AE29" i="17"/>
  <c r="AC29" i="17"/>
  <c r="AA29" i="17"/>
  <c r="Y29" i="17"/>
  <c r="W29" i="17"/>
  <c r="U29" i="17"/>
  <c r="R29" i="17"/>
  <c r="Q29" i="17"/>
  <c r="O29" i="17"/>
  <c r="N29" i="17"/>
  <c r="L29" i="17"/>
  <c r="K29" i="17"/>
  <c r="I29" i="17"/>
  <c r="H29" i="17"/>
  <c r="F29" i="17"/>
  <c r="E29" i="17"/>
  <c r="AH28" i="17"/>
  <c r="AF28" i="17"/>
  <c r="AE28" i="17"/>
  <c r="AC28" i="17"/>
  <c r="AA28" i="17"/>
  <c r="Y28" i="17"/>
  <c r="W28" i="17"/>
  <c r="U28" i="17"/>
  <c r="R28" i="17"/>
  <c r="Q28" i="17"/>
  <c r="O28" i="17"/>
  <c r="N28" i="17"/>
  <c r="L28" i="17"/>
  <c r="K28" i="17"/>
  <c r="I28" i="17"/>
  <c r="H28" i="17"/>
  <c r="F28" i="17"/>
  <c r="E28" i="17"/>
  <c r="AH27" i="17"/>
  <c r="AF27" i="17"/>
  <c r="AE27" i="17"/>
  <c r="AC27" i="17"/>
  <c r="AA27" i="17"/>
  <c r="Y27" i="17"/>
  <c r="W27" i="17"/>
  <c r="U27" i="17"/>
  <c r="R27" i="17"/>
  <c r="Q27" i="17"/>
  <c r="O27" i="17"/>
  <c r="N27" i="17"/>
  <c r="L27" i="17"/>
  <c r="K27" i="17"/>
  <c r="I27" i="17"/>
  <c r="H27" i="17"/>
  <c r="F27" i="17"/>
  <c r="E27" i="17"/>
  <c r="AH26" i="17"/>
  <c r="AF26" i="17"/>
  <c r="AE26" i="17"/>
  <c r="AC26" i="17"/>
  <c r="AA26" i="17"/>
  <c r="Y26" i="17"/>
  <c r="W26" i="17"/>
  <c r="U26" i="17"/>
  <c r="R26" i="17"/>
  <c r="Q26" i="17"/>
  <c r="O26" i="17"/>
  <c r="N26" i="17"/>
  <c r="L26" i="17"/>
  <c r="K26" i="17"/>
  <c r="I26" i="17"/>
  <c r="H26" i="17"/>
  <c r="F26" i="17"/>
  <c r="E26" i="17"/>
  <c r="AH25" i="17"/>
  <c r="AF25" i="17"/>
  <c r="AE25" i="17"/>
  <c r="AC25" i="17"/>
  <c r="AA25" i="17"/>
  <c r="Y25" i="17"/>
  <c r="W25" i="17"/>
  <c r="U25" i="17"/>
  <c r="R25" i="17"/>
  <c r="Q25" i="17"/>
  <c r="O25" i="17"/>
  <c r="N25" i="17"/>
  <c r="L25" i="17"/>
  <c r="K25" i="17"/>
  <c r="I25" i="17"/>
  <c r="H25" i="17"/>
  <c r="F25" i="17"/>
  <c r="E25" i="17"/>
  <c r="AH24" i="17"/>
  <c r="AF24" i="17"/>
  <c r="AE24" i="17"/>
  <c r="AC24" i="17"/>
  <c r="AA24" i="17"/>
  <c r="Y24" i="17"/>
  <c r="W24" i="17"/>
  <c r="U24" i="17"/>
  <c r="R24" i="17"/>
  <c r="Q24" i="17"/>
  <c r="O24" i="17"/>
  <c r="N24" i="17"/>
  <c r="L24" i="17"/>
  <c r="K24" i="17"/>
  <c r="I24" i="17"/>
  <c r="H24" i="17"/>
  <c r="F24" i="17"/>
  <c r="E24" i="17"/>
  <c r="AH23" i="17"/>
  <c r="AF23" i="17"/>
  <c r="AE23" i="17"/>
  <c r="AC23" i="17"/>
  <c r="AA23" i="17"/>
  <c r="Y23" i="17"/>
  <c r="W23" i="17"/>
  <c r="U23" i="17"/>
  <c r="R23" i="17"/>
  <c r="Q23" i="17"/>
  <c r="O23" i="17"/>
  <c r="N23" i="17"/>
  <c r="L23" i="17"/>
  <c r="K23" i="17"/>
  <c r="I23" i="17"/>
  <c r="H23" i="17"/>
  <c r="F23" i="17"/>
  <c r="E23" i="17"/>
  <c r="AH22" i="17"/>
  <c r="AF22" i="17"/>
  <c r="AE22" i="17"/>
  <c r="AC22" i="17"/>
  <c r="AA22" i="17"/>
  <c r="Y22" i="17"/>
  <c r="W22" i="17"/>
  <c r="U22" i="17"/>
  <c r="R22" i="17"/>
  <c r="Q22" i="17"/>
  <c r="O22" i="17"/>
  <c r="N22" i="17"/>
  <c r="L22" i="17"/>
  <c r="K22" i="17"/>
  <c r="I22" i="17"/>
  <c r="H22" i="17"/>
  <c r="F22" i="17"/>
  <c r="E22" i="17"/>
  <c r="AH21" i="17"/>
  <c r="AF21" i="17"/>
  <c r="AE21" i="17"/>
  <c r="AC21" i="17"/>
  <c r="AA21" i="17"/>
  <c r="Y21" i="17"/>
  <c r="W21" i="17"/>
  <c r="U21" i="17"/>
  <c r="R21" i="17"/>
  <c r="Q21" i="17"/>
  <c r="O21" i="17"/>
  <c r="N21" i="17"/>
  <c r="L21" i="17"/>
  <c r="K21" i="17"/>
  <c r="I21" i="17"/>
  <c r="H21" i="17"/>
  <c r="F21" i="17"/>
  <c r="E21" i="17"/>
  <c r="AH20" i="17"/>
  <c r="AF20" i="17"/>
  <c r="AE20" i="17"/>
  <c r="AC20" i="17"/>
  <c r="AA20" i="17"/>
  <c r="Y20" i="17"/>
  <c r="W20" i="17"/>
  <c r="U20" i="17"/>
  <c r="R20" i="17"/>
  <c r="Q20" i="17"/>
  <c r="O20" i="17"/>
  <c r="N20" i="17"/>
  <c r="L20" i="17"/>
  <c r="K20" i="17"/>
  <c r="I20" i="17"/>
  <c r="H20" i="17"/>
  <c r="F20" i="17"/>
  <c r="E20" i="17"/>
  <c r="AH19" i="17"/>
  <c r="AF19" i="17"/>
  <c r="AE19" i="17"/>
  <c r="AC19" i="17"/>
  <c r="AA19" i="17"/>
  <c r="Y19" i="17"/>
  <c r="W19" i="17"/>
  <c r="U19" i="17"/>
  <c r="R19" i="17"/>
  <c r="Q19" i="17"/>
  <c r="O19" i="17"/>
  <c r="N19" i="17"/>
  <c r="L19" i="17"/>
  <c r="K19" i="17"/>
  <c r="I19" i="17"/>
  <c r="H19" i="17"/>
  <c r="F19" i="17"/>
  <c r="E19" i="17"/>
  <c r="AH18" i="17"/>
  <c r="AF18" i="17"/>
  <c r="AE18" i="17"/>
  <c r="AC18" i="17"/>
  <c r="AA18" i="17"/>
  <c r="Y18" i="17"/>
  <c r="W18" i="17"/>
  <c r="U18" i="17"/>
  <c r="R18" i="17"/>
  <c r="Q18" i="17"/>
  <c r="O18" i="17"/>
  <c r="N18" i="17"/>
  <c r="L18" i="17"/>
  <c r="K18" i="17"/>
  <c r="I18" i="17"/>
  <c r="H18" i="17"/>
  <c r="F18" i="17"/>
  <c r="E18" i="17"/>
  <c r="AH17" i="17"/>
  <c r="AF17" i="17"/>
  <c r="AE17" i="17"/>
  <c r="AC17" i="17"/>
  <c r="AA17" i="17"/>
  <c r="Y17" i="17"/>
  <c r="W17" i="17"/>
  <c r="U17" i="17"/>
  <c r="R17" i="17"/>
  <c r="Q17" i="17"/>
  <c r="O17" i="17"/>
  <c r="N17" i="17"/>
  <c r="L17" i="17"/>
  <c r="K17" i="17"/>
  <c r="I17" i="17"/>
  <c r="H17" i="17"/>
  <c r="F17" i="17"/>
  <c r="E17" i="17"/>
  <c r="AH16" i="17"/>
  <c r="AF16" i="17"/>
  <c r="AE16" i="17"/>
  <c r="AC16" i="17"/>
  <c r="AA16" i="17"/>
  <c r="Y16" i="17"/>
  <c r="W16" i="17"/>
  <c r="U16" i="17"/>
  <c r="R16" i="17"/>
  <c r="Q16" i="17"/>
  <c r="O16" i="17"/>
  <c r="N16" i="17"/>
  <c r="L16" i="17"/>
  <c r="K16" i="17"/>
  <c r="I16" i="17"/>
  <c r="H16" i="17"/>
  <c r="F16" i="17"/>
  <c r="E16" i="17"/>
  <c r="AH15" i="17"/>
  <c r="AF15" i="17"/>
  <c r="AE15" i="17"/>
  <c r="AC15" i="17"/>
  <c r="AA15" i="17"/>
  <c r="Y15" i="17"/>
  <c r="W15" i="17"/>
  <c r="U15" i="17"/>
  <c r="R15" i="17"/>
  <c r="Q15" i="17"/>
  <c r="O15" i="17"/>
  <c r="N15" i="17"/>
  <c r="L15" i="17"/>
  <c r="K15" i="17"/>
  <c r="I15" i="17"/>
  <c r="H15" i="17"/>
  <c r="F15" i="17"/>
  <c r="E15" i="17"/>
  <c r="AH14" i="17"/>
  <c r="AF14" i="17"/>
  <c r="AE14" i="17"/>
  <c r="AC14" i="17"/>
  <c r="AA14" i="17"/>
  <c r="Y14" i="17"/>
  <c r="W14" i="17"/>
  <c r="U14" i="17"/>
  <c r="R14" i="17"/>
  <c r="Q14" i="17"/>
  <c r="O14" i="17"/>
  <c r="N14" i="17"/>
  <c r="L14" i="17"/>
  <c r="K14" i="17"/>
  <c r="I14" i="17"/>
  <c r="H14" i="17"/>
  <c r="F14" i="17"/>
  <c r="E14" i="17"/>
  <c r="AH13" i="17"/>
  <c r="AF13" i="17"/>
  <c r="AE13" i="17"/>
  <c r="AC13" i="17"/>
  <c r="AA13" i="17"/>
  <c r="Y13" i="17"/>
  <c r="W13" i="17"/>
  <c r="U13" i="17"/>
  <c r="R13" i="17"/>
  <c r="Q13" i="17"/>
  <c r="O13" i="17"/>
  <c r="N13" i="17"/>
  <c r="L13" i="17"/>
  <c r="K13" i="17"/>
  <c r="I13" i="17"/>
  <c r="H13" i="17"/>
  <c r="F13" i="17"/>
  <c r="E13" i="17"/>
  <c r="AH12" i="17"/>
  <c r="AF12" i="17"/>
  <c r="AE12" i="17"/>
  <c r="AC12" i="17"/>
  <c r="AA12" i="17"/>
  <c r="Y12" i="17"/>
  <c r="W12" i="17"/>
  <c r="U12" i="17"/>
  <c r="R12" i="17"/>
  <c r="Q12" i="17"/>
  <c r="O12" i="17"/>
  <c r="N12" i="17"/>
  <c r="L12" i="17"/>
  <c r="K12" i="17"/>
  <c r="I12" i="17"/>
  <c r="H12" i="17"/>
  <c r="F12" i="17"/>
  <c r="E12" i="17"/>
  <c r="AH11" i="17"/>
  <c r="AF11" i="17"/>
  <c r="AE11" i="17"/>
  <c r="AC11" i="17"/>
  <c r="AA11" i="17"/>
  <c r="Y11" i="17"/>
  <c r="W11" i="17"/>
  <c r="U11" i="17"/>
  <c r="R11" i="17"/>
  <c r="Q11" i="17"/>
  <c r="O11" i="17"/>
  <c r="N11" i="17"/>
  <c r="L11" i="17"/>
  <c r="K11" i="17"/>
  <c r="I11" i="17"/>
  <c r="H11" i="17"/>
  <c r="F11" i="17"/>
  <c r="E11" i="17"/>
  <c r="AH10" i="17"/>
  <c r="AF10" i="17"/>
  <c r="AE10" i="17"/>
  <c r="AC10" i="17"/>
  <c r="AA10" i="17"/>
  <c r="Y10" i="17"/>
  <c r="W10" i="17"/>
  <c r="U10" i="17"/>
  <c r="R10" i="17"/>
  <c r="Q10" i="17"/>
  <c r="O10" i="17"/>
  <c r="N10" i="17"/>
  <c r="L10" i="17"/>
  <c r="K10" i="17"/>
  <c r="I10" i="17"/>
  <c r="H10" i="17"/>
  <c r="F10" i="17"/>
  <c r="E10" i="17"/>
  <c r="AH9" i="17"/>
  <c r="AF9" i="17"/>
  <c r="AE9" i="17"/>
  <c r="AC9" i="17"/>
  <c r="AA9" i="17"/>
  <c r="Y9" i="17"/>
  <c r="W9" i="17"/>
  <c r="U9" i="17"/>
  <c r="R9" i="17"/>
  <c r="Q9" i="17"/>
  <c r="O9" i="17"/>
  <c r="N9" i="17"/>
  <c r="L9" i="17"/>
  <c r="K9" i="17"/>
  <c r="I9" i="17"/>
  <c r="H9" i="17"/>
  <c r="F9" i="17"/>
  <c r="E9" i="17"/>
  <c r="AH8" i="17"/>
  <c r="AF8" i="17"/>
  <c r="AE8" i="17"/>
  <c r="AC8" i="17"/>
  <c r="AA8" i="17"/>
  <c r="Y8" i="17"/>
  <c r="W8" i="17"/>
  <c r="U8" i="17"/>
  <c r="R8" i="17"/>
  <c r="Q8" i="17"/>
  <c r="O8" i="17"/>
  <c r="N8" i="17"/>
  <c r="L8" i="17"/>
  <c r="K8" i="17"/>
  <c r="I8" i="17"/>
  <c r="H8" i="17"/>
  <c r="F8" i="17"/>
  <c r="E8" i="17"/>
  <c r="AH7" i="17"/>
  <c r="AF7" i="17"/>
  <c r="AE7" i="17"/>
  <c r="AC7" i="17"/>
  <c r="AA7" i="17"/>
  <c r="Y7" i="17"/>
  <c r="W7" i="17"/>
  <c r="U7" i="17"/>
  <c r="R7" i="17"/>
  <c r="Q7" i="17"/>
  <c r="O7" i="17"/>
  <c r="N7" i="17"/>
  <c r="L7" i="17"/>
  <c r="K7" i="17"/>
  <c r="I7" i="17"/>
  <c r="H7" i="17"/>
  <c r="F7" i="17"/>
  <c r="E7" i="17"/>
  <c r="AH6" i="17"/>
  <c r="AF6" i="17"/>
  <c r="AF75" i="17" s="1"/>
  <c r="AE6" i="17"/>
  <c r="AE75" i="17" s="1"/>
  <c r="J50" i="21" s="1"/>
  <c r="AC6" i="17"/>
  <c r="AA6" i="17"/>
  <c r="Y6" i="17"/>
  <c r="W6" i="17"/>
  <c r="U6" i="17"/>
  <c r="R6" i="17"/>
  <c r="Q6" i="17"/>
  <c r="O6" i="17"/>
  <c r="O75" i="17" s="1"/>
  <c r="N6" i="17"/>
  <c r="L6" i="17"/>
  <c r="L75" i="17" s="1"/>
  <c r="K6" i="17"/>
  <c r="I6" i="17"/>
  <c r="I75" i="17" s="1"/>
  <c r="H6" i="17"/>
  <c r="F6" i="17"/>
  <c r="F75" i="17" s="1"/>
  <c r="E6" i="17"/>
  <c r="E75" i="17" s="1"/>
  <c r="D4" i="17"/>
  <c r="E4" i="17" s="1"/>
  <c r="F4" i="17" s="1"/>
  <c r="G4" i="17" s="1"/>
  <c r="H4" i="17" s="1"/>
  <c r="I4" i="17" s="1"/>
  <c r="J4" i="17" s="1"/>
  <c r="K4" i="17" s="1"/>
  <c r="L4" i="17" s="1"/>
  <c r="M4" i="17" s="1"/>
  <c r="N4" i="17" s="1"/>
  <c r="O4" i="17" s="1"/>
  <c r="P4" i="17" s="1"/>
  <c r="Q4" i="17" s="1"/>
  <c r="R4" i="17" s="1"/>
  <c r="S4" i="17" s="1"/>
  <c r="T4" i="17" s="1"/>
  <c r="U4" i="17" s="1"/>
  <c r="V4" i="17" s="1"/>
  <c r="W4" i="17" s="1"/>
  <c r="X4" i="17" s="1"/>
  <c r="Y4" i="17" s="1"/>
  <c r="Z4" i="17" s="1"/>
  <c r="AA4" i="17" s="1"/>
  <c r="AB4" i="17" s="1"/>
  <c r="AC4" i="17" s="1"/>
  <c r="AD4" i="17" s="1"/>
  <c r="AE4" i="17" s="1"/>
  <c r="AF4" i="17" s="1"/>
  <c r="AG4" i="17" s="1"/>
  <c r="AH4" i="17" s="1"/>
  <c r="U76" i="16"/>
  <c r="H12" i="21" s="1"/>
  <c r="R76" i="16"/>
  <c r="H21" i="21" s="1"/>
  <c r="H31" i="21" s="1"/>
  <c r="A76" i="16"/>
  <c r="AH75" i="16"/>
  <c r="H51" i="21" s="1"/>
  <c r="AC75" i="16"/>
  <c r="H47" i="21" s="1"/>
  <c r="AA75" i="16"/>
  <c r="H40" i="21" s="1"/>
  <c r="Y75" i="16"/>
  <c r="H44" i="21" s="1"/>
  <c r="U75" i="16"/>
  <c r="R75" i="16"/>
  <c r="Q75" i="16"/>
  <c r="N75" i="16"/>
  <c r="K75" i="16"/>
  <c r="H75" i="16"/>
  <c r="AH74" i="16"/>
  <c r="AF74" i="16"/>
  <c r="AE74" i="16"/>
  <c r="AC74" i="16"/>
  <c r="AA74" i="16"/>
  <c r="Y74" i="16"/>
  <c r="W74" i="16"/>
  <c r="U74" i="16"/>
  <c r="R74" i="16"/>
  <c r="Q74" i="16"/>
  <c r="O74" i="16"/>
  <c r="N74" i="16"/>
  <c r="L74" i="16"/>
  <c r="K74" i="16"/>
  <c r="I74" i="16"/>
  <c r="H74" i="16"/>
  <c r="F74" i="16"/>
  <c r="E74" i="16"/>
  <c r="AH73" i="16"/>
  <c r="AF73" i="16"/>
  <c r="AE73" i="16"/>
  <c r="AC73" i="16"/>
  <c r="AA73" i="16"/>
  <c r="Y73" i="16"/>
  <c r="W73" i="16"/>
  <c r="U73" i="16"/>
  <c r="R73" i="16"/>
  <c r="Q73" i="16"/>
  <c r="O73" i="16"/>
  <c r="N73" i="16"/>
  <c r="L73" i="16"/>
  <c r="K73" i="16"/>
  <c r="I73" i="16"/>
  <c r="H73" i="16"/>
  <c r="F73" i="16"/>
  <c r="E73" i="16"/>
  <c r="AH72" i="16"/>
  <c r="AF72" i="16"/>
  <c r="AE72" i="16"/>
  <c r="AC72" i="16"/>
  <c r="AA72" i="16"/>
  <c r="Y72" i="16"/>
  <c r="W72" i="16"/>
  <c r="U72" i="16"/>
  <c r="R72" i="16"/>
  <c r="Q72" i="16"/>
  <c r="O72" i="16"/>
  <c r="N72" i="16"/>
  <c r="L72" i="16"/>
  <c r="K72" i="16"/>
  <c r="I72" i="16"/>
  <c r="H72" i="16"/>
  <c r="F72" i="16"/>
  <c r="E72" i="16"/>
  <c r="AH71" i="16"/>
  <c r="AF71" i="16"/>
  <c r="AE71" i="16"/>
  <c r="AC71" i="16"/>
  <c r="AA71" i="16"/>
  <c r="Y71" i="16"/>
  <c r="W71" i="16"/>
  <c r="U71" i="16"/>
  <c r="R71" i="16"/>
  <c r="Q71" i="16"/>
  <c r="O71" i="16"/>
  <c r="N71" i="16"/>
  <c r="L71" i="16"/>
  <c r="K71" i="16"/>
  <c r="I71" i="16"/>
  <c r="H71" i="16"/>
  <c r="F71" i="16"/>
  <c r="E71" i="16"/>
  <c r="AH70" i="16"/>
  <c r="AF70" i="16"/>
  <c r="AE70" i="16"/>
  <c r="AC70" i="16"/>
  <c r="AA70" i="16"/>
  <c r="Y70" i="16"/>
  <c r="W70" i="16"/>
  <c r="U70" i="16"/>
  <c r="R70" i="16"/>
  <c r="Q70" i="16"/>
  <c r="O70" i="16"/>
  <c r="N70" i="16"/>
  <c r="L70" i="16"/>
  <c r="K70" i="16"/>
  <c r="I70" i="16"/>
  <c r="H70" i="16"/>
  <c r="F70" i="16"/>
  <c r="E70" i="16"/>
  <c r="AH69" i="16"/>
  <c r="AF69" i="16"/>
  <c r="AE69" i="16"/>
  <c r="AC69" i="16"/>
  <c r="AA69" i="16"/>
  <c r="Y69" i="16"/>
  <c r="W69" i="16"/>
  <c r="U69" i="16"/>
  <c r="R69" i="16"/>
  <c r="Q69" i="16"/>
  <c r="O69" i="16"/>
  <c r="N69" i="16"/>
  <c r="L69" i="16"/>
  <c r="K69" i="16"/>
  <c r="I69" i="16"/>
  <c r="H69" i="16"/>
  <c r="F69" i="16"/>
  <c r="E69" i="16"/>
  <c r="AH68" i="16"/>
  <c r="AF68" i="16"/>
  <c r="AE68" i="16"/>
  <c r="AC68" i="16"/>
  <c r="AA68" i="16"/>
  <c r="Y68" i="16"/>
  <c r="W68" i="16"/>
  <c r="U68" i="16"/>
  <c r="R68" i="16"/>
  <c r="Q68" i="16"/>
  <c r="O68" i="16"/>
  <c r="N68" i="16"/>
  <c r="L68" i="16"/>
  <c r="K68" i="16"/>
  <c r="I68" i="16"/>
  <c r="H68" i="16"/>
  <c r="F68" i="16"/>
  <c r="E68" i="16"/>
  <c r="AH67" i="16"/>
  <c r="AF67" i="16"/>
  <c r="AE67" i="16"/>
  <c r="AC67" i="16"/>
  <c r="AA67" i="16"/>
  <c r="Y67" i="16"/>
  <c r="W67" i="16"/>
  <c r="U67" i="16"/>
  <c r="R67" i="16"/>
  <c r="Q67" i="16"/>
  <c r="O67" i="16"/>
  <c r="N67" i="16"/>
  <c r="L67" i="16"/>
  <c r="K67" i="16"/>
  <c r="I67" i="16"/>
  <c r="H67" i="16"/>
  <c r="F67" i="16"/>
  <c r="E67" i="16"/>
  <c r="AH66" i="16"/>
  <c r="AF66" i="16"/>
  <c r="AE66" i="16"/>
  <c r="AC66" i="16"/>
  <c r="AA66" i="16"/>
  <c r="Y66" i="16"/>
  <c r="W66" i="16"/>
  <c r="U66" i="16"/>
  <c r="R66" i="16"/>
  <c r="Q66" i="16"/>
  <c r="O66" i="16"/>
  <c r="N66" i="16"/>
  <c r="L66" i="16"/>
  <c r="K66" i="16"/>
  <c r="I66" i="16"/>
  <c r="H66" i="16"/>
  <c r="F66" i="16"/>
  <c r="E66" i="16"/>
  <c r="AH65" i="16"/>
  <c r="AF65" i="16"/>
  <c r="AE65" i="16"/>
  <c r="AC65" i="16"/>
  <c r="AA65" i="16"/>
  <c r="Y65" i="16"/>
  <c r="W65" i="16"/>
  <c r="U65" i="16"/>
  <c r="R65" i="16"/>
  <c r="Q65" i="16"/>
  <c r="O65" i="16"/>
  <c r="N65" i="16"/>
  <c r="L65" i="16"/>
  <c r="K65" i="16"/>
  <c r="I65" i="16"/>
  <c r="H65" i="16"/>
  <c r="F65" i="16"/>
  <c r="E65" i="16"/>
  <c r="AH64" i="16"/>
  <c r="AF64" i="16"/>
  <c r="AE64" i="16"/>
  <c r="AC64" i="16"/>
  <c r="AA64" i="16"/>
  <c r="Y64" i="16"/>
  <c r="W64" i="16"/>
  <c r="U64" i="16"/>
  <c r="R64" i="16"/>
  <c r="Q64" i="16"/>
  <c r="O64" i="16"/>
  <c r="N64" i="16"/>
  <c r="L64" i="16"/>
  <c r="K64" i="16"/>
  <c r="I64" i="16"/>
  <c r="H64" i="16"/>
  <c r="F64" i="16"/>
  <c r="E64" i="16"/>
  <c r="AH63" i="16"/>
  <c r="AF63" i="16"/>
  <c r="AE63" i="16"/>
  <c r="AC63" i="16"/>
  <c r="AA63" i="16"/>
  <c r="Y63" i="16"/>
  <c r="W63" i="16"/>
  <c r="U63" i="16"/>
  <c r="R63" i="16"/>
  <c r="Q63" i="16"/>
  <c r="O63" i="16"/>
  <c r="N63" i="16"/>
  <c r="L63" i="16"/>
  <c r="K63" i="16"/>
  <c r="I63" i="16"/>
  <c r="H63" i="16"/>
  <c r="F63" i="16"/>
  <c r="E63" i="16"/>
  <c r="AH62" i="16"/>
  <c r="AF62" i="16"/>
  <c r="AE62" i="16"/>
  <c r="AC62" i="16"/>
  <c r="AA62" i="16"/>
  <c r="Y62" i="16"/>
  <c r="W62" i="16"/>
  <c r="U62" i="16"/>
  <c r="R62" i="16"/>
  <c r="Q62" i="16"/>
  <c r="O62" i="16"/>
  <c r="N62" i="16"/>
  <c r="L62" i="16"/>
  <c r="K62" i="16"/>
  <c r="I62" i="16"/>
  <c r="H62" i="16"/>
  <c r="F62" i="16"/>
  <c r="E62" i="16"/>
  <c r="AH61" i="16"/>
  <c r="AF61" i="16"/>
  <c r="AE61" i="16"/>
  <c r="AC61" i="16"/>
  <c r="AA61" i="16"/>
  <c r="Y61" i="16"/>
  <c r="W61" i="16"/>
  <c r="U61" i="16"/>
  <c r="R61" i="16"/>
  <c r="Q61" i="16"/>
  <c r="O61" i="16"/>
  <c r="N61" i="16"/>
  <c r="L61" i="16"/>
  <c r="K61" i="16"/>
  <c r="I61" i="16"/>
  <c r="H61" i="16"/>
  <c r="F61" i="16"/>
  <c r="E61" i="16"/>
  <c r="AH60" i="16"/>
  <c r="AF60" i="16"/>
  <c r="AE60" i="16"/>
  <c r="AC60" i="16"/>
  <c r="AA60" i="16"/>
  <c r="Y60" i="16"/>
  <c r="W60" i="16"/>
  <c r="U60" i="16"/>
  <c r="R60" i="16"/>
  <c r="Q60" i="16"/>
  <c r="O60" i="16"/>
  <c r="N60" i="16"/>
  <c r="L60" i="16"/>
  <c r="K60" i="16"/>
  <c r="I60" i="16"/>
  <c r="H60" i="16"/>
  <c r="F60" i="16"/>
  <c r="E60" i="16"/>
  <c r="AH59" i="16"/>
  <c r="AF59" i="16"/>
  <c r="AE59" i="16"/>
  <c r="AC59" i="16"/>
  <c r="AA59" i="16"/>
  <c r="Y59" i="16"/>
  <c r="W59" i="16"/>
  <c r="U59" i="16"/>
  <c r="R59" i="16"/>
  <c r="Q59" i="16"/>
  <c r="O59" i="16"/>
  <c r="N59" i="16"/>
  <c r="L59" i="16"/>
  <c r="K59" i="16"/>
  <c r="I59" i="16"/>
  <c r="H59" i="16"/>
  <c r="F59" i="16"/>
  <c r="E59" i="16"/>
  <c r="AH58" i="16"/>
  <c r="AF58" i="16"/>
  <c r="AE58" i="16"/>
  <c r="AC58" i="16"/>
  <c r="AA58" i="16"/>
  <c r="Y58" i="16"/>
  <c r="W58" i="16"/>
  <c r="U58" i="16"/>
  <c r="R58" i="16"/>
  <c r="Q58" i="16"/>
  <c r="O58" i="16"/>
  <c r="N58" i="16"/>
  <c r="L58" i="16"/>
  <c r="K58" i="16"/>
  <c r="I58" i="16"/>
  <c r="H58" i="16"/>
  <c r="F58" i="16"/>
  <c r="E58" i="16"/>
  <c r="AH57" i="16"/>
  <c r="AF57" i="16"/>
  <c r="AE57" i="16"/>
  <c r="AC57" i="16"/>
  <c r="AA57" i="16"/>
  <c r="Y57" i="16"/>
  <c r="W57" i="16"/>
  <c r="U57" i="16"/>
  <c r="R57" i="16"/>
  <c r="Q57" i="16"/>
  <c r="O57" i="16"/>
  <c r="N57" i="16"/>
  <c r="L57" i="16"/>
  <c r="K57" i="16"/>
  <c r="I57" i="16"/>
  <c r="H57" i="16"/>
  <c r="F57" i="16"/>
  <c r="E57" i="16"/>
  <c r="AH56" i="16"/>
  <c r="AF56" i="16"/>
  <c r="AE56" i="16"/>
  <c r="AC56" i="16"/>
  <c r="AA56" i="16"/>
  <c r="Y56" i="16"/>
  <c r="W56" i="16"/>
  <c r="U56" i="16"/>
  <c r="R56" i="16"/>
  <c r="Q56" i="16"/>
  <c r="O56" i="16"/>
  <c r="N56" i="16"/>
  <c r="L56" i="16"/>
  <c r="K56" i="16"/>
  <c r="I56" i="16"/>
  <c r="H56" i="16"/>
  <c r="F56" i="16"/>
  <c r="E56" i="16"/>
  <c r="AH55" i="16"/>
  <c r="AF55" i="16"/>
  <c r="AE55" i="16"/>
  <c r="AC55" i="16"/>
  <c r="AA55" i="16"/>
  <c r="Y55" i="16"/>
  <c r="W55" i="16"/>
  <c r="U55" i="16"/>
  <c r="R55" i="16"/>
  <c r="Q55" i="16"/>
  <c r="O55" i="16"/>
  <c r="N55" i="16"/>
  <c r="L55" i="16"/>
  <c r="K55" i="16"/>
  <c r="I55" i="16"/>
  <c r="H55" i="16"/>
  <c r="F55" i="16"/>
  <c r="E55" i="16"/>
  <c r="AH54" i="16"/>
  <c r="AF54" i="16"/>
  <c r="AE54" i="16"/>
  <c r="AC54" i="16"/>
  <c r="AA54" i="16"/>
  <c r="Y54" i="16"/>
  <c r="W54" i="16"/>
  <c r="U54" i="16"/>
  <c r="R54" i="16"/>
  <c r="Q54" i="16"/>
  <c r="O54" i="16"/>
  <c r="N54" i="16"/>
  <c r="L54" i="16"/>
  <c r="K54" i="16"/>
  <c r="I54" i="16"/>
  <c r="H54" i="16"/>
  <c r="F54" i="16"/>
  <c r="E54" i="16"/>
  <c r="AH53" i="16"/>
  <c r="AF53" i="16"/>
  <c r="AE53" i="16"/>
  <c r="AC53" i="16"/>
  <c r="AA53" i="16"/>
  <c r="Y53" i="16"/>
  <c r="W53" i="16"/>
  <c r="U53" i="16"/>
  <c r="R53" i="16"/>
  <c r="Q53" i="16"/>
  <c r="O53" i="16"/>
  <c r="N53" i="16"/>
  <c r="L53" i="16"/>
  <c r="K53" i="16"/>
  <c r="I53" i="16"/>
  <c r="H53" i="16"/>
  <c r="F53" i="16"/>
  <c r="E53" i="16"/>
  <c r="AH52" i="16"/>
  <c r="AF52" i="16"/>
  <c r="AE52" i="16"/>
  <c r="AC52" i="16"/>
  <c r="AA52" i="16"/>
  <c r="Y52" i="16"/>
  <c r="W52" i="16"/>
  <c r="U52" i="16"/>
  <c r="R52" i="16"/>
  <c r="Q52" i="16"/>
  <c r="O52" i="16"/>
  <c r="N52" i="16"/>
  <c r="L52" i="16"/>
  <c r="K52" i="16"/>
  <c r="I52" i="16"/>
  <c r="H52" i="16"/>
  <c r="F52" i="16"/>
  <c r="E52" i="16"/>
  <c r="AH51" i="16"/>
  <c r="AF51" i="16"/>
  <c r="AE51" i="16"/>
  <c r="AC51" i="16"/>
  <c r="AA51" i="16"/>
  <c r="Y51" i="16"/>
  <c r="W51" i="16"/>
  <c r="U51" i="16"/>
  <c r="R51" i="16"/>
  <c r="Q51" i="16"/>
  <c r="O51" i="16"/>
  <c r="N51" i="16"/>
  <c r="L51" i="16"/>
  <c r="K51" i="16"/>
  <c r="I51" i="16"/>
  <c r="H51" i="16"/>
  <c r="F51" i="16"/>
  <c r="E51" i="16"/>
  <c r="AH50" i="16"/>
  <c r="AF50" i="16"/>
  <c r="AE50" i="16"/>
  <c r="AC50" i="16"/>
  <c r="AA50" i="16"/>
  <c r="Y50" i="16"/>
  <c r="W50" i="16"/>
  <c r="U50" i="16"/>
  <c r="R50" i="16"/>
  <c r="Q50" i="16"/>
  <c r="O50" i="16"/>
  <c r="N50" i="16"/>
  <c r="L50" i="16"/>
  <c r="K50" i="16"/>
  <c r="I50" i="16"/>
  <c r="H50" i="16"/>
  <c r="F50" i="16"/>
  <c r="E50" i="16"/>
  <c r="AH49" i="16"/>
  <c r="AF49" i="16"/>
  <c r="AE49" i="16"/>
  <c r="AC49" i="16"/>
  <c r="AA49" i="16"/>
  <c r="Y49" i="16"/>
  <c r="W49" i="16"/>
  <c r="U49" i="16"/>
  <c r="R49" i="16"/>
  <c r="Q49" i="16"/>
  <c r="O49" i="16"/>
  <c r="N49" i="16"/>
  <c r="L49" i="16"/>
  <c r="K49" i="16"/>
  <c r="I49" i="16"/>
  <c r="H49" i="16"/>
  <c r="F49" i="16"/>
  <c r="E49" i="16"/>
  <c r="AH48" i="16"/>
  <c r="AF48" i="16"/>
  <c r="AE48" i="16"/>
  <c r="AC48" i="16"/>
  <c r="AA48" i="16"/>
  <c r="Y48" i="16"/>
  <c r="W48" i="16"/>
  <c r="U48" i="16"/>
  <c r="R48" i="16"/>
  <c r="Q48" i="16"/>
  <c r="O48" i="16"/>
  <c r="N48" i="16"/>
  <c r="L48" i="16"/>
  <c r="K48" i="16"/>
  <c r="I48" i="16"/>
  <c r="H48" i="16"/>
  <c r="F48" i="16"/>
  <c r="E48" i="16"/>
  <c r="AH47" i="16"/>
  <c r="AF47" i="16"/>
  <c r="AE47" i="16"/>
  <c r="AC47" i="16"/>
  <c r="AA47" i="16"/>
  <c r="Y47" i="16"/>
  <c r="W47" i="16"/>
  <c r="U47" i="16"/>
  <c r="R47" i="16"/>
  <c r="Q47" i="16"/>
  <c r="O47" i="16"/>
  <c r="N47" i="16"/>
  <c r="L47" i="16"/>
  <c r="K47" i="16"/>
  <c r="I47" i="16"/>
  <c r="H47" i="16"/>
  <c r="F47" i="16"/>
  <c r="E47" i="16"/>
  <c r="AH46" i="16"/>
  <c r="AF46" i="16"/>
  <c r="AE46" i="16"/>
  <c r="AC46" i="16"/>
  <c r="AA46" i="16"/>
  <c r="Y46" i="16"/>
  <c r="W46" i="16"/>
  <c r="U46" i="16"/>
  <c r="R46" i="16"/>
  <c r="Q46" i="16"/>
  <c r="O46" i="16"/>
  <c r="N46" i="16"/>
  <c r="L46" i="16"/>
  <c r="K46" i="16"/>
  <c r="I46" i="16"/>
  <c r="H46" i="16"/>
  <c r="F46" i="16"/>
  <c r="E46" i="16"/>
  <c r="AH45" i="16"/>
  <c r="AF45" i="16"/>
  <c r="AE45" i="16"/>
  <c r="AC45" i="16"/>
  <c r="AA45" i="16"/>
  <c r="Y45" i="16"/>
  <c r="W45" i="16"/>
  <c r="U45" i="16"/>
  <c r="R45" i="16"/>
  <c r="Q45" i="16"/>
  <c r="O45" i="16"/>
  <c r="N45" i="16"/>
  <c r="L45" i="16"/>
  <c r="K45" i="16"/>
  <c r="I45" i="16"/>
  <c r="H45" i="16"/>
  <c r="F45" i="16"/>
  <c r="E45" i="16"/>
  <c r="AH44" i="16"/>
  <c r="AF44" i="16"/>
  <c r="AE44" i="16"/>
  <c r="AC44" i="16"/>
  <c r="AA44" i="16"/>
  <c r="Y44" i="16"/>
  <c r="W44" i="16"/>
  <c r="U44" i="16"/>
  <c r="R44" i="16"/>
  <c r="Q44" i="16"/>
  <c r="O44" i="16"/>
  <c r="N44" i="16"/>
  <c r="L44" i="16"/>
  <c r="K44" i="16"/>
  <c r="I44" i="16"/>
  <c r="H44" i="16"/>
  <c r="F44" i="16"/>
  <c r="E44" i="16"/>
  <c r="AH43" i="16"/>
  <c r="AF43" i="16"/>
  <c r="AE43" i="16"/>
  <c r="AC43" i="16"/>
  <c r="AA43" i="16"/>
  <c r="Y43" i="16"/>
  <c r="W43" i="16"/>
  <c r="U43" i="16"/>
  <c r="R43" i="16"/>
  <c r="Q43" i="16"/>
  <c r="O43" i="16"/>
  <c r="N43" i="16"/>
  <c r="L43" i="16"/>
  <c r="K43" i="16"/>
  <c r="I43" i="16"/>
  <c r="H43" i="16"/>
  <c r="F43" i="16"/>
  <c r="E43" i="16"/>
  <c r="AH42" i="16"/>
  <c r="AF42" i="16"/>
  <c r="AE42" i="16"/>
  <c r="AC42" i="16"/>
  <c r="AA42" i="16"/>
  <c r="Y42" i="16"/>
  <c r="W42" i="16"/>
  <c r="U42" i="16"/>
  <c r="R42" i="16"/>
  <c r="Q42" i="16"/>
  <c r="O42" i="16"/>
  <c r="N42" i="16"/>
  <c r="L42" i="16"/>
  <c r="K42" i="16"/>
  <c r="I42" i="16"/>
  <c r="H42" i="16"/>
  <c r="F42" i="16"/>
  <c r="E42" i="16"/>
  <c r="AH41" i="16"/>
  <c r="AF41" i="16"/>
  <c r="AE41" i="16"/>
  <c r="AC41" i="16"/>
  <c r="AA41" i="16"/>
  <c r="Y41" i="16"/>
  <c r="W41" i="16"/>
  <c r="U41" i="16"/>
  <c r="R41" i="16"/>
  <c r="Q41" i="16"/>
  <c r="O41" i="16"/>
  <c r="N41" i="16"/>
  <c r="L41" i="16"/>
  <c r="K41" i="16"/>
  <c r="I41" i="16"/>
  <c r="H41" i="16"/>
  <c r="F41" i="16"/>
  <c r="E41" i="16"/>
  <c r="AH40" i="16"/>
  <c r="AF40" i="16"/>
  <c r="AE40" i="16"/>
  <c r="AC40" i="16"/>
  <c r="AA40" i="16"/>
  <c r="Y40" i="16"/>
  <c r="W40" i="16"/>
  <c r="U40" i="16"/>
  <c r="R40" i="16"/>
  <c r="Q40" i="16"/>
  <c r="O40" i="16"/>
  <c r="N40" i="16"/>
  <c r="L40" i="16"/>
  <c r="K40" i="16"/>
  <c r="I40" i="16"/>
  <c r="H40" i="16"/>
  <c r="F40" i="16"/>
  <c r="E40" i="16"/>
  <c r="AH39" i="16"/>
  <c r="AF39" i="16"/>
  <c r="AE39" i="16"/>
  <c r="AC39" i="16"/>
  <c r="AA39" i="16"/>
  <c r="Y39" i="16"/>
  <c r="W39" i="16"/>
  <c r="U39" i="16"/>
  <c r="R39" i="16"/>
  <c r="Q39" i="16"/>
  <c r="O39" i="16"/>
  <c r="N39" i="16"/>
  <c r="L39" i="16"/>
  <c r="K39" i="16"/>
  <c r="I39" i="16"/>
  <c r="H39" i="16"/>
  <c r="F39" i="16"/>
  <c r="E39" i="16"/>
  <c r="AH38" i="16"/>
  <c r="AF38" i="16"/>
  <c r="AE38" i="16"/>
  <c r="AC38" i="16"/>
  <c r="AA38" i="16"/>
  <c r="Y38" i="16"/>
  <c r="W38" i="16"/>
  <c r="U38" i="16"/>
  <c r="R38" i="16"/>
  <c r="Q38" i="16"/>
  <c r="O38" i="16"/>
  <c r="N38" i="16"/>
  <c r="L38" i="16"/>
  <c r="K38" i="16"/>
  <c r="I38" i="16"/>
  <c r="H38" i="16"/>
  <c r="F38" i="16"/>
  <c r="E38" i="16"/>
  <c r="AH37" i="16"/>
  <c r="AF37" i="16"/>
  <c r="AE37" i="16"/>
  <c r="AC37" i="16"/>
  <c r="AA37" i="16"/>
  <c r="Y37" i="16"/>
  <c r="W37" i="16"/>
  <c r="U37" i="16"/>
  <c r="R37" i="16"/>
  <c r="Q37" i="16"/>
  <c r="O37" i="16"/>
  <c r="N37" i="16"/>
  <c r="L37" i="16"/>
  <c r="K37" i="16"/>
  <c r="I37" i="16"/>
  <c r="H37" i="16"/>
  <c r="F37" i="16"/>
  <c r="E37" i="16"/>
  <c r="AH36" i="16"/>
  <c r="AF36" i="16"/>
  <c r="AE36" i="16"/>
  <c r="AC36" i="16"/>
  <c r="AA36" i="16"/>
  <c r="Y36" i="16"/>
  <c r="W36" i="16"/>
  <c r="U36" i="16"/>
  <c r="R36" i="16"/>
  <c r="Q36" i="16"/>
  <c r="O36" i="16"/>
  <c r="N36" i="16"/>
  <c r="L36" i="16"/>
  <c r="K36" i="16"/>
  <c r="I36" i="16"/>
  <c r="H36" i="16"/>
  <c r="F36" i="16"/>
  <c r="E36" i="16"/>
  <c r="AH35" i="16"/>
  <c r="AF35" i="16"/>
  <c r="AE35" i="16"/>
  <c r="AC35" i="16"/>
  <c r="AA35" i="16"/>
  <c r="Y35" i="16"/>
  <c r="W35" i="16"/>
  <c r="U35" i="16"/>
  <c r="R35" i="16"/>
  <c r="Q35" i="16"/>
  <c r="O35" i="16"/>
  <c r="N35" i="16"/>
  <c r="L35" i="16"/>
  <c r="K35" i="16"/>
  <c r="I35" i="16"/>
  <c r="H35" i="16"/>
  <c r="F35" i="16"/>
  <c r="E35" i="16"/>
  <c r="AH34" i="16"/>
  <c r="AF34" i="16"/>
  <c r="AE34" i="16"/>
  <c r="AC34" i="16"/>
  <c r="AA34" i="16"/>
  <c r="Y34" i="16"/>
  <c r="W34" i="16"/>
  <c r="U34" i="16"/>
  <c r="R34" i="16"/>
  <c r="Q34" i="16"/>
  <c r="O34" i="16"/>
  <c r="N34" i="16"/>
  <c r="L34" i="16"/>
  <c r="K34" i="16"/>
  <c r="I34" i="16"/>
  <c r="H34" i="16"/>
  <c r="F34" i="16"/>
  <c r="E34" i="16"/>
  <c r="AH33" i="16"/>
  <c r="AF33" i="16"/>
  <c r="AE33" i="16"/>
  <c r="AC33" i="16"/>
  <c r="AA33" i="16"/>
  <c r="Y33" i="16"/>
  <c r="W33" i="16"/>
  <c r="U33" i="16"/>
  <c r="R33" i="16"/>
  <c r="Q33" i="16"/>
  <c r="O33" i="16"/>
  <c r="N33" i="16"/>
  <c r="L33" i="16"/>
  <c r="K33" i="16"/>
  <c r="I33" i="16"/>
  <c r="H33" i="16"/>
  <c r="F33" i="16"/>
  <c r="E33" i="16"/>
  <c r="AH32" i="16"/>
  <c r="AF32" i="16"/>
  <c r="AE32" i="16"/>
  <c r="AC32" i="16"/>
  <c r="AA32" i="16"/>
  <c r="Y32" i="16"/>
  <c r="W32" i="16"/>
  <c r="U32" i="16"/>
  <c r="R32" i="16"/>
  <c r="Q32" i="16"/>
  <c r="O32" i="16"/>
  <c r="N32" i="16"/>
  <c r="L32" i="16"/>
  <c r="K32" i="16"/>
  <c r="I32" i="16"/>
  <c r="H32" i="16"/>
  <c r="F32" i="16"/>
  <c r="E32" i="16"/>
  <c r="AH31" i="16"/>
  <c r="AF31" i="16"/>
  <c r="AE31" i="16"/>
  <c r="AC31" i="16"/>
  <c r="AA31" i="16"/>
  <c r="Y31" i="16"/>
  <c r="W31" i="16"/>
  <c r="U31" i="16"/>
  <c r="R31" i="16"/>
  <c r="Q31" i="16"/>
  <c r="O31" i="16"/>
  <c r="N31" i="16"/>
  <c r="L31" i="16"/>
  <c r="K31" i="16"/>
  <c r="I31" i="16"/>
  <c r="H31" i="16"/>
  <c r="F31" i="16"/>
  <c r="E31" i="16"/>
  <c r="AH30" i="16"/>
  <c r="AF30" i="16"/>
  <c r="AE30" i="16"/>
  <c r="AC30" i="16"/>
  <c r="AA30" i="16"/>
  <c r="Y30" i="16"/>
  <c r="W30" i="16"/>
  <c r="U30" i="16"/>
  <c r="R30" i="16"/>
  <c r="Q30" i="16"/>
  <c r="O30" i="16"/>
  <c r="N30" i="16"/>
  <c r="L30" i="16"/>
  <c r="K30" i="16"/>
  <c r="I30" i="16"/>
  <c r="H30" i="16"/>
  <c r="F30" i="16"/>
  <c r="E30" i="16"/>
  <c r="AH29" i="16"/>
  <c r="AF29" i="16"/>
  <c r="AE29" i="16"/>
  <c r="AC29" i="16"/>
  <c r="AA29" i="16"/>
  <c r="Y29" i="16"/>
  <c r="W29" i="16"/>
  <c r="U29" i="16"/>
  <c r="R29" i="16"/>
  <c r="Q29" i="16"/>
  <c r="O29" i="16"/>
  <c r="N29" i="16"/>
  <c r="L29" i="16"/>
  <c r="K29" i="16"/>
  <c r="I29" i="16"/>
  <c r="H29" i="16"/>
  <c r="F29" i="16"/>
  <c r="E29" i="16"/>
  <c r="AH28" i="16"/>
  <c r="AF28" i="16"/>
  <c r="AE28" i="16"/>
  <c r="AC28" i="16"/>
  <c r="AA28" i="16"/>
  <c r="Y28" i="16"/>
  <c r="W28" i="16"/>
  <c r="U28" i="16"/>
  <c r="R28" i="16"/>
  <c r="Q28" i="16"/>
  <c r="O28" i="16"/>
  <c r="N28" i="16"/>
  <c r="L28" i="16"/>
  <c r="K28" i="16"/>
  <c r="I28" i="16"/>
  <c r="H28" i="16"/>
  <c r="F28" i="16"/>
  <c r="E28" i="16"/>
  <c r="AH27" i="16"/>
  <c r="AF27" i="16"/>
  <c r="AE27" i="16"/>
  <c r="AC27" i="16"/>
  <c r="AA27" i="16"/>
  <c r="Y27" i="16"/>
  <c r="W27" i="16"/>
  <c r="U27" i="16"/>
  <c r="R27" i="16"/>
  <c r="Q27" i="16"/>
  <c r="O27" i="16"/>
  <c r="N27" i="16"/>
  <c r="L27" i="16"/>
  <c r="K27" i="16"/>
  <c r="I27" i="16"/>
  <c r="H27" i="16"/>
  <c r="F27" i="16"/>
  <c r="E27" i="16"/>
  <c r="AH26" i="16"/>
  <c r="AF26" i="16"/>
  <c r="AE26" i="16"/>
  <c r="AC26" i="16"/>
  <c r="AA26" i="16"/>
  <c r="Y26" i="16"/>
  <c r="W26" i="16"/>
  <c r="U26" i="16"/>
  <c r="R26" i="16"/>
  <c r="Q26" i="16"/>
  <c r="O26" i="16"/>
  <c r="N26" i="16"/>
  <c r="L26" i="16"/>
  <c r="K26" i="16"/>
  <c r="I26" i="16"/>
  <c r="H26" i="16"/>
  <c r="F26" i="16"/>
  <c r="E26" i="16"/>
  <c r="AH25" i="16"/>
  <c r="AF25" i="16"/>
  <c r="AE25" i="16"/>
  <c r="AC25" i="16"/>
  <c r="AA25" i="16"/>
  <c r="Y25" i="16"/>
  <c r="W25" i="16"/>
  <c r="U25" i="16"/>
  <c r="R25" i="16"/>
  <c r="Q25" i="16"/>
  <c r="O25" i="16"/>
  <c r="N25" i="16"/>
  <c r="L25" i="16"/>
  <c r="K25" i="16"/>
  <c r="I25" i="16"/>
  <c r="H25" i="16"/>
  <c r="F25" i="16"/>
  <c r="E25" i="16"/>
  <c r="AH24" i="16"/>
  <c r="AF24" i="16"/>
  <c r="AE24" i="16"/>
  <c r="AC24" i="16"/>
  <c r="AA24" i="16"/>
  <c r="Y24" i="16"/>
  <c r="W24" i="16"/>
  <c r="U24" i="16"/>
  <c r="R24" i="16"/>
  <c r="Q24" i="16"/>
  <c r="O24" i="16"/>
  <c r="N24" i="16"/>
  <c r="L24" i="16"/>
  <c r="K24" i="16"/>
  <c r="I24" i="16"/>
  <c r="H24" i="16"/>
  <c r="F24" i="16"/>
  <c r="E24" i="16"/>
  <c r="AH23" i="16"/>
  <c r="AF23" i="16"/>
  <c r="AE23" i="16"/>
  <c r="AC23" i="16"/>
  <c r="AA23" i="16"/>
  <c r="Y23" i="16"/>
  <c r="W23" i="16"/>
  <c r="U23" i="16"/>
  <c r="R23" i="16"/>
  <c r="Q23" i="16"/>
  <c r="O23" i="16"/>
  <c r="N23" i="16"/>
  <c r="L23" i="16"/>
  <c r="K23" i="16"/>
  <c r="I23" i="16"/>
  <c r="H23" i="16"/>
  <c r="F23" i="16"/>
  <c r="E23" i="16"/>
  <c r="AH22" i="16"/>
  <c r="AF22" i="16"/>
  <c r="AE22" i="16"/>
  <c r="AC22" i="16"/>
  <c r="AA22" i="16"/>
  <c r="Y22" i="16"/>
  <c r="W22" i="16"/>
  <c r="U22" i="16"/>
  <c r="R22" i="16"/>
  <c r="Q22" i="16"/>
  <c r="O22" i="16"/>
  <c r="N22" i="16"/>
  <c r="L22" i="16"/>
  <c r="K22" i="16"/>
  <c r="I22" i="16"/>
  <c r="H22" i="16"/>
  <c r="F22" i="16"/>
  <c r="E22" i="16"/>
  <c r="AH21" i="16"/>
  <c r="AF21" i="16"/>
  <c r="AE21" i="16"/>
  <c r="AC21" i="16"/>
  <c r="AA21" i="16"/>
  <c r="Y21" i="16"/>
  <c r="W21" i="16"/>
  <c r="U21" i="16"/>
  <c r="R21" i="16"/>
  <c r="Q21" i="16"/>
  <c r="O21" i="16"/>
  <c r="N21" i="16"/>
  <c r="L21" i="16"/>
  <c r="K21" i="16"/>
  <c r="I21" i="16"/>
  <c r="H21" i="16"/>
  <c r="F21" i="16"/>
  <c r="E21" i="16"/>
  <c r="AH20" i="16"/>
  <c r="AF20" i="16"/>
  <c r="AE20" i="16"/>
  <c r="AC20" i="16"/>
  <c r="AA20" i="16"/>
  <c r="Y20" i="16"/>
  <c r="W20" i="16"/>
  <c r="U20" i="16"/>
  <c r="R20" i="16"/>
  <c r="Q20" i="16"/>
  <c r="O20" i="16"/>
  <c r="N20" i="16"/>
  <c r="L20" i="16"/>
  <c r="K20" i="16"/>
  <c r="I20" i="16"/>
  <c r="H20" i="16"/>
  <c r="F20" i="16"/>
  <c r="E20" i="16"/>
  <c r="AH19" i="16"/>
  <c r="AF19" i="16"/>
  <c r="AE19" i="16"/>
  <c r="AC19" i="16"/>
  <c r="AA19" i="16"/>
  <c r="Y19" i="16"/>
  <c r="W19" i="16"/>
  <c r="U19" i="16"/>
  <c r="R19" i="16"/>
  <c r="Q19" i="16"/>
  <c r="O19" i="16"/>
  <c r="N19" i="16"/>
  <c r="L19" i="16"/>
  <c r="K19" i="16"/>
  <c r="I19" i="16"/>
  <c r="H19" i="16"/>
  <c r="F19" i="16"/>
  <c r="E19" i="16"/>
  <c r="AH18" i="16"/>
  <c r="AF18" i="16"/>
  <c r="AE18" i="16"/>
  <c r="AC18" i="16"/>
  <c r="AA18" i="16"/>
  <c r="Y18" i="16"/>
  <c r="W18" i="16"/>
  <c r="U18" i="16"/>
  <c r="R18" i="16"/>
  <c r="Q18" i="16"/>
  <c r="O18" i="16"/>
  <c r="N18" i="16"/>
  <c r="L18" i="16"/>
  <c r="K18" i="16"/>
  <c r="I18" i="16"/>
  <c r="H18" i="16"/>
  <c r="F18" i="16"/>
  <c r="E18" i="16"/>
  <c r="AH17" i="16"/>
  <c r="AF17" i="16"/>
  <c r="AE17" i="16"/>
  <c r="AC17" i="16"/>
  <c r="AA17" i="16"/>
  <c r="Y17" i="16"/>
  <c r="W17" i="16"/>
  <c r="U17" i="16"/>
  <c r="R17" i="16"/>
  <c r="Q17" i="16"/>
  <c r="O17" i="16"/>
  <c r="N17" i="16"/>
  <c r="L17" i="16"/>
  <c r="K17" i="16"/>
  <c r="I17" i="16"/>
  <c r="H17" i="16"/>
  <c r="F17" i="16"/>
  <c r="E17" i="16"/>
  <c r="AH16" i="16"/>
  <c r="AF16" i="16"/>
  <c r="AE16" i="16"/>
  <c r="AC16" i="16"/>
  <c r="AA16" i="16"/>
  <c r="Y16" i="16"/>
  <c r="W16" i="16"/>
  <c r="U16" i="16"/>
  <c r="R16" i="16"/>
  <c r="Q16" i="16"/>
  <c r="O16" i="16"/>
  <c r="N16" i="16"/>
  <c r="L16" i="16"/>
  <c r="K16" i="16"/>
  <c r="I16" i="16"/>
  <c r="H16" i="16"/>
  <c r="F16" i="16"/>
  <c r="E16" i="16"/>
  <c r="AH15" i="16"/>
  <c r="AF15" i="16"/>
  <c r="AE15" i="16"/>
  <c r="AC15" i="16"/>
  <c r="AA15" i="16"/>
  <c r="Y15" i="16"/>
  <c r="W15" i="16"/>
  <c r="U15" i="16"/>
  <c r="R15" i="16"/>
  <c r="Q15" i="16"/>
  <c r="O15" i="16"/>
  <c r="N15" i="16"/>
  <c r="L15" i="16"/>
  <c r="K15" i="16"/>
  <c r="I15" i="16"/>
  <c r="H15" i="16"/>
  <c r="F15" i="16"/>
  <c r="E15" i="16"/>
  <c r="AH14" i="16"/>
  <c r="AF14" i="16"/>
  <c r="AE14" i="16"/>
  <c r="AC14" i="16"/>
  <c r="AA14" i="16"/>
  <c r="Y14" i="16"/>
  <c r="W14" i="16"/>
  <c r="U14" i="16"/>
  <c r="R14" i="16"/>
  <c r="Q14" i="16"/>
  <c r="O14" i="16"/>
  <c r="N14" i="16"/>
  <c r="L14" i="16"/>
  <c r="K14" i="16"/>
  <c r="I14" i="16"/>
  <c r="H14" i="16"/>
  <c r="F14" i="16"/>
  <c r="E14" i="16"/>
  <c r="AH13" i="16"/>
  <c r="AF13" i="16"/>
  <c r="AE13" i="16"/>
  <c r="AC13" i="16"/>
  <c r="AA13" i="16"/>
  <c r="Y13" i="16"/>
  <c r="W13" i="16"/>
  <c r="U13" i="16"/>
  <c r="R13" i="16"/>
  <c r="Q13" i="16"/>
  <c r="O13" i="16"/>
  <c r="N13" i="16"/>
  <c r="L13" i="16"/>
  <c r="K13" i="16"/>
  <c r="I13" i="16"/>
  <c r="H13" i="16"/>
  <c r="F13" i="16"/>
  <c r="E13" i="16"/>
  <c r="AH12" i="16"/>
  <c r="AF12" i="16"/>
  <c r="AE12" i="16"/>
  <c r="AC12" i="16"/>
  <c r="AA12" i="16"/>
  <c r="Y12" i="16"/>
  <c r="W12" i="16"/>
  <c r="U12" i="16"/>
  <c r="R12" i="16"/>
  <c r="Q12" i="16"/>
  <c r="O12" i="16"/>
  <c r="N12" i="16"/>
  <c r="L12" i="16"/>
  <c r="K12" i="16"/>
  <c r="I12" i="16"/>
  <c r="H12" i="16"/>
  <c r="F12" i="16"/>
  <c r="E12" i="16"/>
  <c r="AH11" i="16"/>
  <c r="AF11" i="16"/>
  <c r="AE11" i="16"/>
  <c r="AC11" i="16"/>
  <c r="AA11" i="16"/>
  <c r="Y11" i="16"/>
  <c r="W11" i="16"/>
  <c r="U11" i="16"/>
  <c r="R11" i="16"/>
  <c r="Q11" i="16"/>
  <c r="O11" i="16"/>
  <c r="N11" i="16"/>
  <c r="L11" i="16"/>
  <c r="K11" i="16"/>
  <c r="I11" i="16"/>
  <c r="H11" i="16"/>
  <c r="F11" i="16"/>
  <c r="E11" i="16"/>
  <c r="AH10" i="16"/>
  <c r="AF10" i="16"/>
  <c r="AE10" i="16"/>
  <c r="AC10" i="16"/>
  <c r="AA10" i="16"/>
  <c r="Y10" i="16"/>
  <c r="W10" i="16"/>
  <c r="U10" i="16"/>
  <c r="R10" i="16"/>
  <c r="Q10" i="16"/>
  <c r="O10" i="16"/>
  <c r="N10" i="16"/>
  <c r="L10" i="16"/>
  <c r="K10" i="16"/>
  <c r="I10" i="16"/>
  <c r="H10" i="16"/>
  <c r="F10" i="16"/>
  <c r="E10" i="16"/>
  <c r="AH9" i="16"/>
  <c r="AF9" i="16"/>
  <c r="AE9" i="16"/>
  <c r="AC9" i="16"/>
  <c r="AA9" i="16"/>
  <c r="Y9" i="16"/>
  <c r="W9" i="16"/>
  <c r="U9" i="16"/>
  <c r="R9" i="16"/>
  <c r="Q9" i="16"/>
  <c r="O9" i="16"/>
  <c r="N9" i="16"/>
  <c r="L9" i="16"/>
  <c r="K9" i="16"/>
  <c r="I9" i="16"/>
  <c r="H9" i="16"/>
  <c r="F9" i="16"/>
  <c r="E9" i="16"/>
  <c r="AH8" i="16"/>
  <c r="AF8" i="16"/>
  <c r="AE8" i="16"/>
  <c r="AC8" i="16"/>
  <c r="AA8" i="16"/>
  <c r="Y8" i="16"/>
  <c r="W8" i="16"/>
  <c r="U8" i="16"/>
  <c r="R8" i="16"/>
  <c r="Q8" i="16"/>
  <c r="O8" i="16"/>
  <c r="N8" i="16"/>
  <c r="L8" i="16"/>
  <c r="K8" i="16"/>
  <c r="I8" i="16"/>
  <c r="H8" i="16"/>
  <c r="F8" i="16"/>
  <c r="E8" i="16"/>
  <c r="AH7" i="16"/>
  <c r="AF7" i="16"/>
  <c r="AE7" i="16"/>
  <c r="AC7" i="16"/>
  <c r="AA7" i="16"/>
  <c r="Y7" i="16"/>
  <c r="W7" i="16"/>
  <c r="U7" i="16"/>
  <c r="R7" i="16"/>
  <c r="Q7" i="16"/>
  <c r="O7" i="16"/>
  <c r="N7" i="16"/>
  <c r="L7" i="16"/>
  <c r="K7" i="16"/>
  <c r="I7" i="16"/>
  <c r="H7" i="16"/>
  <c r="F7" i="16"/>
  <c r="E7" i="16"/>
  <c r="AH6" i="16"/>
  <c r="AF6" i="16"/>
  <c r="AF75" i="16" s="1"/>
  <c r="AE6" i="16"/>
  <c r="AE75" i="16" s="1"/>
  <c r="H50" i="21" s="1"/>
  <c r="AC6" i="16"/>
  <c r="AA6" i="16"/>
  <c r="Y6" i="16"/>
  <c r="W6" i="16"/>
  <c r="U6" i="16"/>
  <c r="R6" i="16"/>
  <c r="Q6" i="16"/>
  <c r="O6" i="16"/>
  <c r="O75" i="16" s="1"/>
  <c r="N6" i="16"/>
  <c r="L6" i="16"/>
  <c r="L75" i="16" s="1"/>
  <c r="K6" i="16"/>
  <c r="I6" i="16"/>
  <c r="I75" i="16" s="1"/>
  <c r="H6" i="16"/>
  <c r="F6" i="16"/>
  <c r="F75" i="16" s="1"/>
  <c r="E6" i="16"/>
  <c r="E75" i="16" s="1"/>
  <c r="D4" i="16"/>
  <c r="E4" i="16" s="1"/>
  <c r="F4" i="16" s="1"/>
  <c r="G4" i="16" s="1"/>
  <c r="H4" i="16" s="1"/>
  <c r="I4" i="16" s="1"/>
  <c r="J4" i="16" s="1"/>
  <c r="K4" i="16" s="1"/>
  <c r="L4" i="16" s="1"/>
  <c r="M4" i="16" s="1"/>
  <c r="N4" i="16" s="1"/>
  <c r="O4" i="16" s="1"/>
  <c r="P4" i="16" s="1"/>
  <c r="Q4" i="16" s="1"/>
  <c r="R4" i="16" s="1"/>
  <c r="S4" i="16" s="1"/>
  <c r="T4" i="16" s="1"/>
  <c r="U4" i="16" s="1"/>
  <c r="V4" i="16" s="1"/>
  <c r="W4" i="16" s="1"/>
  <c r="X4" i="16" s="1"/>
  <c r="Y4" i="16" s="1"/>
  <c r="Z4" i="16" s="1"/>
  <c r="AA4" i="16" s="1"/>
  <c r="AB4" i="16" s="1"/>
  <c r="AC4" i="16" s="1"/>
  <c r="AD4" i="16" s="1"/>
  <c r="AE4" i="16" s="1"/>
  <c r="AF4" i="16" s="1"/>
  <c r="AG4" i="16" s="1"/>
  <c r="AH4" i="16" s="1"/>
  <c r="U76" i="15"/>
  <c r="F12" i="21" s="1"/>
  <c r="R76" i="15"/>
  <c r="F21" i="21" s="1"/>
  <c r="F31" i="21" s="1"/>
  <c r="A76" i="15"/>
  <c r="AH75" i="15"/>
  <c r="F51" i="21" s="1"/>
  <c r="AC75" i="15"/>
  <c r="F47" i="21" s="1"/>
  <c r="AA75" i="15"/>
  <c r="F40" i="21" s="1"/>
  <c r="Y75" i="15"/>
  <c r="F44" i="21" s="1"/>
  <c r="U75" i="15"/>
  <c r="R75" i="15"/>
  <c r="Q75" i="15"/>
  <c r="N75" i="15"/>
  <c r="K75" i="15"/>
  <c r="H75" i="15"/>
  <c r="AH74" i="15"/>
  <c r="AF74" i="15"/>
  <c r="AE74" i="15"/>
  <c r="AC74" i="15"/>
  <c r="AA74" i="15"/>
  <c r="Y74" i="15"/>
  <c r="W74" i="15"/>
  <c r="U74" i="15"/>
  <c r="R74" i="15"/>
  <c r="Q74" i="15"/>
  <c r="O74" i="15"/>
  <c r="N74" i="15"/>
  <c r="L74" i="15"/>
  <c r="K74" i="15"/>
  <c r="I74" i="15"/>
  <c r="H74" i="15"/>
  <c r="F74" i="15"/>
  <c r="E74" i="15"/>
  <c r="AH73" i="15"/>
  <c r="AF73" i="15"/>
  <c r="AE73" i="15"/>
  <c r="AC73" i="15"/>
  <c r="AA73" i="15"/>
  <c r="Y73" i="15"/>
  <c r="W73" i="15"/>
  <c r="U73" i="15"/>
  <c r="R73" i="15"/>
  <c r="Q73" i="15"/>
  <c r="O73" i="15"/>
  <c r="N73" i="15"/>
  <c r="L73" i="15"/>
  <c r="K73" i="15"/>
  <c r="I73" i="15"/>
  <c r="H73" i="15"/>
  <c r="F73" i="15"/>
  <c r="E73" i="15"/>
  <c r="AH72" i="15"/>
  <c r="AF72" i="15"/>
  <c r="AE72" i="15"/>
  <c r="AC72" i="15"/>
  <c r="AA72" i="15"/>
  <c r="Y72" i="15"/>
  <c r="W72" i="15"/>
  <c r="U72" i="15"/>
  <c r="R72" i="15"/>
  <c r="Q72" i="15"/>
  <c r="O72" i="15"/>
  <c r="N72" i="15"/>
  <c r="L72" i="15"/>
  <c r="K72" i="15"/>
  <c r="I72" i="15"/>
  <c r="H72" i="15"/>
  <c r="F72" i="15"/>
  <c r="E72" i="15"/>
  <c r="AH71" i="15"/>
  <c r="AF71" i="15"/>
  <c r="AE71" i="15"/>
  <c r="AC71" i="15"/>
  <c r="AA71" i="15"/>
  <c r="Y71" i="15"/>
  <c r="W71" i="15"/>
  <c r="U71" i="15"/>
  <c r="R71" i="15"/>
  <c r="Q71" i="15"/>
  <c r="O71" i="15"/>
  <c r="N71" i="15"/>
  <c r="L71" i="15"/>
  <c r="K71" i="15"/>
  <c r="I71" i="15"/>
  <c r="H71" i="15"/>
  <c r="F71" i="15"/>
  <c r="E71" i="15"/>
  <c r="AH70" i="15"/>
  <c r="AF70" i="15"/>
  <c r="AE70" i="15"/>
  <c r="AC70" i="15"/>
  <c r="AA70" i="15"/>
  <c r="Y70" i="15"/>
  <c r="W70" i="15"/>
  <c r="U70" i="15"/>
  <c r="R70" i="15"/>
  <c r="Q70" i="15"/>
  <c r="O70" i="15"/>
  <c r="N70" i="15"/>
  <c r="L70" i="15"/>
  <c r="K70" i="15"/>
  <c r="I70" i="15"/>
  <c r="H70" i="15"/>
  <c r="F70" i="15"/>
  <c r="E70" i="15"/>
  <c r="AH69" i="15"/>
  <c r="AF69" i="15"/>
  <c r="AE69" i="15"/>
  <c r="AC69" i="15"/>
  <c r="AA69" i="15"/>
  <c r="Y69" i="15"/>
  <c r="W69" i="15"/>
  <c r="U69" i="15"/>
  <c r="R69" i="15"/>
  <c r="Q69" i="15"/>
  <c r="O69" i="15"/>
  <c r="N69" i="15"/>
  <c r="L69" i="15"/>
  <c r="K69" i="15"/>
  <c r="I69" i="15"/>
  <c r="H69" i="15"/>
  <c r="F69" i="15"/>
  <c r="E69" i="15"/>
  <c r="AH68" i="15"/>
  <c r="AF68" i="15"/>
  <c r="AE68" i="15"/>
  <c r="AC68" i="15"/>
  <c r="AA68" i="15"/>
  <c r="Y68" i="15"/>
  <c r="W68" i="15"/>
  <c r="U68" i="15"/>
  <c r="R68" i="15"/>
  <c r="Q68" i="15"/>
  <c r="O68" i="15"/>
  <c r="N68" i="15"/>
  <c r="L68" i="15"/>
  <c r="K68" i="15"/>
  <c r="I68" i="15"/>
  <c r="H68" i="15"/>
  <c r="F68" i="15"/>
  <c r="E68" i="15"/>
  <c r="AH67" i="15"/>
  <c r="AF67" i="15"/>
  <c r="AE67" i="15"/>
  <c r="AC67" i="15"/>
  <c r="AA67" i="15"/>
  <c r="Y67" i="15"/>
  <c r="W67" i="15"/>
  <c r="U67" i="15"/>
  <c r="R67" i="15"/>
  <c r="Q67" i="15"/>
  <c r="O67" i="15"/>
  <c r="N67" i="15"/>
  <c r="L67" i="15"/>
  <c r="K67" i="15"/>
  <c r="I67" i="15"/>
  <c r="H67" i="15"/>
  <c r="F67" i="15"/>
  <c r="E67" i="15"/>
  <c r="AH66" i="15"/>
  <c r="AF66" i="15"/>
  <c r="AE66" i="15"/>
  <c r="AC66" i="15"/>
  <c r="AA66" i="15"/>
  <c r="Y66" i="15"/>
  <c r="W66" i="15"/>
  <c r="U66" i="15"/>
  <c r="R66" i="15"/>
  <c r="Q66" i="15"/>
  <c r="O66" i="15"/>
  <c r="N66" i="15"/>
  <c r="L66" i="15"/>
  <c r="K66" i="15"/>
  <c r="I66" i="15"/>
  <c r="H66" i="15"/>
  <c r="F66" i="15"/>
  <c r="E66" i="15"/>
  <c r="AH65" i="15"/>
  <c r="AF65" i="15"/>
  <c r="AE65" i="15"/>
  <c r="AC65" i="15"/>
  <c r="AA65" i="15"/>
  <c r="Y65" i="15"/>
  <c r="W65" i="15"/>
  <c r="U65" i="15"/>
  <c r="R65" i="15"/>
  <c r="Q65" i="15"/>
  <c r="O65" i="15"/>
  <c r="N65" i="15"/>
  <c r="L65" i="15"/>
  <c r="K65" i="15"/>
  <c r="I65" i="15"/>
  <c r="H65" i="15"/>
  <c r="F65" i="15"/>
  <c r="E65" i="15"/>
  <c r="AH64" i="15"/>
  <c r="AF64" i="15"/>
  <c r="AE64" i="15"/>
  <c r="AC64" i="15"/>
  <c r="AA64" i="15"/>
  <c r="Y64" i="15"/>
  <c r="W64" i="15"/>
  <c r="U64" i="15"/>
  <c r="R64" i="15"/>
  <c r="Q64" i="15"/>
  <c r="O64" i="15"/>
  <c r="N64" i="15"/>
  <c r="L64" i="15"/>
  <c r="K64" i="15"/>
  <c r="I64" i="15"/>
  <c r="H64" i="15"/>
  <c r="F64" i="15"/>
  <c r="E64" i="15"/>
  <c r="AH63" i="15"/>
  <c r="AF63" i="15"/>
  <c r="AE63" i="15"/>
  <c r="AC63" i="15"/>
  <c r="AA63" i="15"/>
  <c r="Y63" i="15"/>
  <c r="W63" i="15"/>
  <c r="U63" i="15"/>
  <c r="R63" i="15"/>
  <c r="Q63" i="15"/>
  <c r="O63" i="15"/>
  <c r="N63" i="15"/>
  <c r="L63" i="15"/>
  <c r="K63" i="15"/>
  <c r="I63" i="15"/>
  <c r="H63" i="15"/>
  <c r="F63" i="15"/>
  <c r="E63" i="15"/>
  <c r="AH62" i="15"/>
  <c r="AF62" i="15"/>
  <c r="AE62" i="15"/>
  <c r="AC62" i="15"/>
  <c r="AA62" i="15"/>
  <c r="Y62" i="15"/>
  <c r="W62" i="15"/>
  <c r="U62" i="15"/>
  <c r="R62" i="15"/>
  <c r="Q62" i="15"/>
  <c r="O62" i="15"/>
  <c r="N62" i="15"/>
  <c r="L62" i="15"/>
  <c r="K62" i="15"/>
  <c r="I62" i="15"/>
  <c r="H62" i="15"/>
  <c r="F62" i="15"/>
  <c r="E62" i="15"/>
  <c r="AH61" i="15"/>
  <c r="AF61" i="15"/>
  <c r="AE61" i="15"/>
  <c r="AC61" i="15"/>
  <c r="AA61" i="15"/>
  <c r="Y61" i="15"/>
  <c r="W61" i="15"/>
  <c r="U61" i="15"/>
  <c r="R61" i="15"/>
  <c r="Q61" i="15"/>
  <c r="O61" i="15"/>
  <c r="N61" i="15"/>
  <c r="L61" i="15"/>
  <c r="K61" i="15"/>
  <c r="I61" i="15"/>
  <c r="H61" i="15"/>
  <c r="F61" i="15"/>
  <c r="E61" i="15"/>
  <c r="AH60" i="15"/>
  <c r="AF60" i="15"/>
  <c r="AE60" i="15"/>
  <c r="AC60" i="15"/>
  <c r="AA60" i="15"/>
  <c r="Y60" i="15"/>
  <c r="W60" i="15"/>
  <c r="U60" i="15"/>
  <c r="R60" i="15"/>
  <c r="Q60" i="15"/>
  <c r="O60" i="15"/>
  <c r="N60" i="15"/>
  <c r="L60" i="15"/>
  <c r="K60" i="15"/>
  <c r="I60" i="15"/>
  <c r="H60" i="15"/>
  <c r="F60" i="15"/>
  <c r="E60" i="15"/>
  <c r="AH59" i="15"/>
  <c r="AF59" i="15"/>
  <c r="AE59" i="15"/>
  <c r="AC59" i="15"/>
  <c r="AA59" i="15"/>
  <c r="Y59" i="15"/>
  <c r="W59" i="15"/>
  <c r="U59" i="15"/>
  <c r="R59" i="15"/>
  <c r="Q59" i="15"/>
  <c r="O59" i="15"/>
  <c r="N59" i="15"/>
  <c r="L59" i="15"/>
  <c r="K59" i="15"/>
  <c r="I59" i="15"/>
  <c r="H59" i="15"/>
  <c r="F59" i="15"/>
  <c r="E59" i="15"/>
  <c r="AH58" i="15"/>
  <c r="AF58" i="15"/>
  <c r="AE58" i="15"/>
  <c r="AC58" i="15"/>
  <c r="AA58" i="15"/>
  <c r="Y58" i="15"/>
  <c r="W58" i="15"/>
  <c r="U58" i="15"/>
  <c r="R58" i="15"/>
  <c r="Q58" i="15"/>
  <c r="O58" i="15"/>
  <c r="N58" i="15"/>
  <c r="L58" i="15"/>
  <c r="K58" i="15"/>
  <c r="I58" i="15"/>
  <c r="H58" i="15"/>
  <c r="F58" i="15"/>
  <c r="E58" i="15"/>
  <c r="AH57" i="15"/>
  <c r="AF57" i="15"/>
  <c r="AE57" i="15"/>
  <c r="AC57" i="15"/>
  <c r="AA57" i="15"/>
  <c r="Y57" i="15"/>
  <c r="W57" i="15"/>
  <c r="U57" i="15"/>
  <c r="R57" i="15"/>
  <c r="Q57" i="15"/>
  <c r="O57" i="15"/>
  <c r="N57" i="15"/>
  <c r="L57" i="15"/>
  <c r="K57" i="15"/>
  <c r="I57" i="15"/>
  <c r="H57" i="15"/>
  <c r="F57" i="15"/>
  <c r="E57" i="15"/>
  <c r="AH56" i="15"/>
  <c r="AF56" i="15"/>
  <c r="AE56" i="15"/>
  <c r="AC56" i="15"/>
  <c r="AA56" i="15"/>
  <c r="Y56" i="15"/>
  <c r="W56" i="15"/>
  <c r="U56" i="15"/>
  <c r="R56" i="15"/>
  <c r="Q56" i="15"/>
  <c r="O56" i="15"/>
  <c r="N56" i="15"/>
  <c r="L56" i="15"/>
  <c r="K56" i="15"/>
  <c r="I56" i="15"/>
  <c r="H56" i="15"/>
  <c r="F56" i="15"/>
  <c r="E56" i="15"/>
  <c r="AH55" i="15"/>
  <c r="AF55" i="15"/>
  <c r="AE55" i="15"/>
  <c r="AC55" i="15"/>
  <c r="AA55" i="15"/>
  <c r="Y55" i="15"/>
  <c r="W55" i="15"/>
  <c r="U55" i="15"/>
  <c r="R55" i="15"/>
  <c r="Q55" i="15"/>
  <c r="O55" i="15"/>
  <c r="N55" i="15"/>
  <c r="L55" i="15"/>
  <c r="K55" i="15"/>
  <c r="I55" i="15"/>
  <c r="H55" i="15"/>
  <c r="F55" i="15"/>
  <c r="E55" i="15"/>
  <c r="AH54" i="15"/>
  <c r="AF54" i="15"/>
  <c r="AE54" i="15"/>
  <c r="AC54" i="15"/>
  <c r="AA54" i="15"/>
  <c r="Y54" i="15"/>
  <c r="W54" i="15"/>
  <c r="U54" i="15"/>
  <c r="R54" i="15"/>
  <c r="Q54" i="15"/>
  <c r="O54" i="15"/>
  <c r="N54" i="15"/>
  <c r="L54" i="15"/>
  <c r="K54" i="15"/>
  <c r="I54" i="15"/>
  <c r="H54" i="15"/>
  <c r="F54" i="15"/>
  <c r="E54" i="15"/>
  <c r="AH53" i="15"/>
  <c r="AF53" i="15"/>
  <c r="AE53" i="15"/>
  <c r="AC53" i="15"/>
  <c r="AA53" i="15"/>
  <c r="Y53" i="15"/>
  <c r="W53" i="15"/>
  <c r="U53" i="15"/>
  <c r="R53" i="15"/>
  <c r="Q53" i="15"/>
  <c r="O53" i="15"/>
  <c r="N53" i="15"/>
  <c r="L53" i="15"/>
  <c r="K53" i="15"/>
  <c r="I53" i="15"/>
  <c r="H53" i="15"/>
  <c r="F53" i="15"/>
  <c r="E53" i="15"/>
  <c r="AH52" i="15"/>
  <c r="AF52" i="15"/>
  <c r="AE52" i="15"/>
  <c r="AC52" i="15"/>
  <c r="AA52" i="15"/>
  <c r="Y52" i="15"/>
  <c r="W52" i="15"/>
  <c r="U52" i="15"/>
  <c r="R52" i="15"/>
  <c r="Q52" i="15"/>
  <c r="O52" i="15"/>
  <c r="N52" i="15"/>
  <c r="L52" i="15"/>
  <c r="K52" i="15"/>
  <c r="I52" i="15"/>
  <c r="H52" i="15"/>
  <c r="F52" i="15"/>
  <c r="E52" i="15"/>
  <c r="AH51" i="15"/>
  <c r="AF51" i="15"/>
  <c r="AE51" i="15"/>
  <c r="AC51" i="15"/>
  <c r="AA51" i="15"/>
  <c r="Y51" i="15"/>
  <c r="W51" i="15"/>
  <c r="U51" i="15"/>
  <c r="R51" i="15"/>
  <c r="Q51" i="15"/>
  <c r="O51" i="15"/>
  <c r="N51" i="15"/>
  <c r="L51" i="15"/>
  <c r="K51" i="15"/>
  <c r="I51" i="15"/>
  <c r="H51" i="15"/>
  <c r="F51" i="15"/>
  <c r="E51" i="15"/>
  <c r="AH50" i="15"/>
  <c r="AF50" i="15"/>
  <c r="AE50" i="15"/>
  <c r="AC50" i="15"/>
  <c r="AA50" i="15"/>
  <c r="Y50" i="15"/>
  <c r="W50" i="15"/>
  <c r="U50" i="15"/>
  <c r="R50" i="15"/>
  <c r="Q50" i="15"/>
  <c r="O50" i="15"/>
  <c r="N50" i="15"/>
  <c r="L50" i="15"/>
  <c r="K50" i="15"/>
  <c r="I50" i="15"/>
  <c r="H50" i="15"/>
  <c r="F50" i="15"/>
  <c r="E50" i="15"/>
  <c r="AH49" i="15"/>
  <c r="AF49" i="15"/>
  <c r="AE49" i="15"/>
  <c r="AC49" i="15"/>
  <c r="AA49" i="15"/>
  <c r="Y49" i="15"/>
  <c r="W49" i="15"/>
  <c r="U49" i="15"/>
  <c r="R49" i="15"/>
  <c r="Q49" i="15"/>
  <c r="O49" i="15"/>
  <c r="N49" i="15"/>
  <c r="L49" i="15"/>
  <c r="K49" i="15"/>
  <c r="I49" i="15"/>
  <c r="H49" i="15"/>
  <c r="F49" i="15"/>
  <c r="E49" i="15"/>
  <c r="AH48" i="15"/>
  <c r="AF48" i="15"/>
  <c r="AE48" i="15"/>
  <c r="AC48" i="15"/>
  <c r="AA48" i="15"/>
  <c r="Y48" i="15"/>
  <c r="W48" i="15"/>
  <c r="U48" i="15"/>
  <c r="R48" i="15"/>
  <c r="Q48" i="15"/>
  <c r="O48" i="15"/>
  <c r="N48" i="15"/>
  <c r="L48" i="15"/>
  <c r="K48" i="15"/>
  <c r="I48" i="15"/>
  <c r="H48" i="15"/>
  <c r="F48" i="15"/>
  <c r="E48" i="15"/>
  <c r="AH47" i="15"/>
  <c r="AF47" i="15"/>
  <c r="AE47" i="15"/>
  <c r="AC47" i="15"/>
  <c r="AA47" i="15"/>
  <c r="Y47" i="15"/>
  <c r="W47" i="15"/>
  <c r="U47" i="15"/>
  <c r="R47" i="15"/>
  <c r="Q47" i="15"/>
  <c r="O47" i="15"/>
  <c r="N47" i="15"/>
  <c r="L47" i="15"/>
  <c r="K47" i="15"/>
  <c r="I47" i="15"/>
  <c r="H47" i="15"/>
  <c r="F47" i="15"/>
  <c r="E47" i="15"/>
  <c r="AH46" i="15"/>
  <c r="AF46" i="15"/>
  <c r="AE46" i="15"/>
  <c r="AC46" i="15"/>
  <c r="AA46" i="15"/>
  <c r="Y46" i="15"/>
  <c r="W46" i="15"/>
  <c r="U46" i="15"/>
  <c r="R46" i="15"/>
  <c r="Q46" i="15"/>
  <c r="O46" i="15"/>
  <c r="N46" i="15"/>
  <c r="L46" i="15"/>
  <c r="K46" i="15"/>
  <c r="I46" i="15"/>
  <c r="H46" i="15"/>
  <c r="F46" i="15"/>
  <c r="E46" i="15"/>
  <c r="AH45" i="15"/>
  <c r="AF45" i="15"/>
  <c r="AE45" i="15"/>
  <c r="AC45" i="15"/>
  <c r="AA45" i="15"/>
  <c r="Y45" i="15"/>
  <c r="W45" i="15"/>
  <c r="U45" i="15"/>
  <c r="R45" i="15"/>
  <c r="Q45" i="15"/>
  <c r="O45" i="15"/>
  <c r="N45" i="15"/>
  <c r="L45" i="15"/>
  <c r="K45" i="15"/>
  <c r="I45" i="15"/>
  <c r="H45" i="15"/>
  <c r="F45" i="15"/>
  <c r="E45" i="15"/>
  <c r="AH44" i="15"/>
  <c r="AF44" i="15"/>
  <c r="AE44" i="15"/>
  <c r="AC44" i="15"/>
  <c r="AA44" i="15"/>
  <c r="Y44" i="15"/>
  <c r="W44" i="15"/>
  <c r="U44" i="15"/>
  <c r="R44" i="15"/>
  <c r="Q44" i="15"/>
  <c r="O44" i="15"/>
  <c r="N44" i="15"/>
  <c r="L44" i="15"/>
  <c r="K44" i="15"/>
  <c r="I44" i="15"/>
  <c r="H44" i="15"/>
  <c r="F44" i="15"/>
  <c r="E44" i="15"/>
  <c r="AH43" i="15"/>
  <c r="AF43" i="15"/>
  <c r="AE43" i="15"/>
  <c r="AC43" i="15"/>
  <c r="AA43" i="15"/>
  <c r="Y43" i="15"/>
  <c r="W43" i="15"/>
  <c r="U43" i="15"/>
  <c r="R43" i="15"/>
  <c r="Q43" i="15"/>
  <c r="O43" i="15"/>
  <c r="N43" i="15"/>
  <c r="L43" i="15"/>
  <c r="K43" i="15"/>
  <c r="I43" i="15"/>
  <c r="H43" i="15"/>
  <c r="F43" i="15"/>
  <c r="E43" i="15"/>
  <c r="AH42" i="15"/>
  <c r="AF42" i="15"/>
  <c r="AE42" i="15"/>
  <c r="AC42" i="15"/>
  <c r="AA42" i="15"/>
  <c r="Y42" i="15"/>
  <c r="W42" i="15"/>
  <c r="U42" i="15"/>
  <c r="R42" i="15"/>
  <c r="Q42" i="15"/>
  <c r="O42" i="15"/>
  <c r="N42" i="15"/>
  <c r="L42" i="15"/>
  <c r="K42" i="15"/>
  <c r="I42" i="15"/>
  <c r="H42" i="15"/>
  <c r="F42" i="15"/>
  <c r="E42" i="15"/>
  <c r="AH41" i="15"/>
  <c r="AF41" i="15"/>
  <c r="AE41" i="15"/>
  <c r="AC41" i="15"/>
  <c r="AA41" i="15"/>
  <c r="Y41" i="15"/>
  <c r="W41" i="15"/>
  <c r="U41" i="15"/>
  <c r="R41" i="15"/>
  <c r="Q41" i="15"/>
  <c r="O41" i="15"/>
  <c r="N41" i="15"/>
  <c r="L41" i="15"/>
  <c r="K41" i="15"/>
  <c r="I41" i="15"/>
  <c r="H41" i="15"/>
  <c r="F41" i="15"/>
  <c r="E41" i="15"/>
  <c r="AH40" i="15"/>
  <c r="AF40" i="15"/>
  <c r="AE40" i="15"/>
  <c r="AC40" i="15"/>
  <c r="AA40" i="15"/>
  <c r="Y40" i="15"/>
  <c r="W40" i="15"/>
  <c r="U40" i="15"/>
  <c r="R40" i="15"/>
  <c r="Q40" i="15"/>
  <c r="O40" i="15"/>
  <c r="N40" i="15"/>
  <c r="L40" i="15"/>
  <c r="K40" i="15"/>
  <c r="I40" i="15"/>
  <c r="H40" i="15"/>
  <c r="F40" i="15"/>
  <c r="E40" i="15"/>
  <c r="AH39" i="15"/>
  <c r="AF39" i="15"/>
  <c r="AE39" i="15"/>
  <c r="AC39" i="15"/>
  <c r="AA39" i="15"/>
  <c r="Y39" i="15"/>
  <c r="W39" i="15"/>
  <c r="U39" i="15"/>
  <c r="R39" i="15"/>
  <c r="Q39" i="15"/>
  <c r="O39" i="15"/>
  <c r="N39" i="15"/>
  <c r="L39" i="15"/>
  <c r="K39" i="15"/>
  <c r="I39" i="15"/>
  <c r="H39" i="15"/>
  <c r="F39" i="15"/>
  <c r="E39" i="15"/>
  <c r="AH38" i="15"/>
  <c r="AF38" i="15"/>
  <c r="AE38" i="15"/>
  <c r="AC38" i="15"/>
  <c r="AA38" i="15"/>
  <c r="Y38" i="15"/>
  <c r="W38" i="15"/>
  <c r="U38" i="15"/>
  <c r="R38" i="15"/>
  <c r="Q38" i="15"/>
  <c r="O38" i="15"/>
  <c r="N38" i="15"/>
  <c r="L38" i="15"/>
  <c r="K38" i="15"/>
  <c r="I38" i="15"/>
  <c r="H38" i="15"/>
  <c r="F38" i="15"/>
  <c r="E38" i="15"/>
  <c r="AH37" i="15"/>
  <c r="AF37" i="15"/>
  <c r="AE37" i="15"/>
  <c r="AC37" i="15"/>
  <c r="AA37" i="15"/>
  <c r="Y37" i="15"/>
  <c r="W37" i="15"/>
  <c r="U37" i="15"/>
  <c r="R37" i="15"/>
  <c r="Q37" i="15"/>
  <c r="O37" i="15"/>
  <c r="N37" i="15"/>
  <c r="L37" i="15"/>
  <c r="K37" i="15"/>
  <c r="I37" i="15"/>
  <c r="H37" i="15"/>
  <c r="F37" i="15"/>
  <c r="E37" i="15"/>
  <c r="AH36" i="15"/>
  <c r="AF36" i="15"/>
  <c r="AE36" i="15"/>
  <c r="AC36" i="15"/>
  <c r="AA36" i="15"/>
  <c r="Y36" i="15"/>
  <c r="W36" i="15"/>
  <c r="U36" i="15"/>
  <c r="R36" i="15"/>
  <c r="Q36" i="15"/>
  <c r="O36" i="15"/>
  <c r="N36" i="15"/>
  <c r="L36" i="15"/>
  <c r="K36" i="15"/>
  <c r="I36" i="15"/>
  <c r="H36" i="15"/>
  <c r="F36" i="15"/>
  <c r="E36" i="15"/>
  <c r="AH35" i="15"/>
  <c r="AF35" i="15"/>
  <c r="AE35" i="15"/>
  <c r="AC35" i="15"/>
  <c r="AA35" i="15"/>
  <c r="Y35" i="15"/>
  <c r="W35" i="15"/>
  <c r="U35" i="15"/>
  <c r="R35" i="15"/>
  <c r="Q35" i="15"/>
  <c r="O35" i="15"/>
  <c r="N35" i="15"/>
  <c r="L35" i="15"/>
  <c r="K35" i="15"/>
  <c r="I35" i="15"/>
  <c r="H35" i="15"/>
  <c r="F35" i="15"/>
  <c r="E35" i="15"/>
  <c r="AH34" i="15"/>
  <c r="AF34" i="15"/>
  <c r="AE34" i="15"/>
  <c r="AC34" i="15"/>
  <c r="AA34" i="15"/>
  <c r="Y34" i="15"/>
  <c r="W34" i="15"/>
  <c r="U34" i="15"/>
  <c r="R34" i="15"/>
  <c r="Q34" i="15"/>
  <c r="O34" i="15"/>
  <c r="N34" i="15"/>
  <c r="L34" i="15"/>
  <c r="K34" i="15"/>
  <c r="I34" i="15"/>
  <c r="H34" i="15"/>
  <c r="F34" i="15"/>
  <c r="E34" i="15"/>
  <c r="AH33" i="15"/>
  <c r="AF33" i="15"/>
  <c r="AE33" i="15"/>
  <c r="AC33" i="15"/>
  <c r="AA33" i="15"/>
  <c r="Y33" i="15"/>
  <c r="W33" i="15"/>
  <c r="U33" i="15"/>
  <c r="R33" i="15"/>
  <c r="Q33" i="15"/>
  <c r="O33" i="15"/>
  <c r="N33" i="15"/>
  <c r="L33" i="15"/>
  <c r="K33" i="15"/>
  <c r="I33" i="15"/>
  <c r="H33" i="15"/>
  <c r="F33" i="15"/>
  <c r="E33" i="15"/>
  <c r="AH32" i="15"/>
  <c r="AF32" i="15"/>
  <c r="AE32" i="15"/>
  <c r="AC32" i="15"/>
  <c r="AA32" i="15"/>
  <c r="Y32" i="15"/>
  <c r="W32" i="15"/>
  <c r="U32" i="15"/>
  <c r="R32" i="15"/>
  <c r="Q32" i="15"/>
  <c r="O32" i="15"/>
  <c r="N32" i="15"/>
  <c r="L32" i="15"/>
  <c r="K32" i="15"/>
  <c r="I32" i="15"/>
  <c r="H32" i="15"/>
  <c r="F32" i="15"/>
  <c r="E32" i="15"/>
  <c r="AH31" i="15"/>
  <c r="AF31" i="15"/>
  <c r="AE31" i="15"/>
  <c r="AC31" i="15"/>
  <c r="AA31" i="15"/>
  <c r="Y31" i="15"/>
  <c r="W31" i="15"/>
  <c r="U31" i="15"/>
  <c r="R31" i="15"/>
  <c r="Q31" i="15"/>
  <c r="O31" i="15"/>
  <c r="N31" i="15"/>
  <c r="L31" i="15"/>
  <c r="K31" i="15"/>
  <c r="I31" i="15"/>
  <c r="H31" i="15"/>
  <c r="F31" i="15"/>
  <c r="E31" i="15"/>
  <c r="AH30" i="15"/>
  <c r="AF30" i="15"/>
  <c r="AE30" i="15"/>
  <c r="AC30" i="15"/>
  <c r="AA30" i="15"/>
  <c r="Y30" i="15"/>
  <c r="W30" i="15"/>
  <c r="U30" i="15"/>
  <c r="R30" i="15"/>
  <c r="Q30" i="15"/>
  <c r="O30" i="15"/>
  <c r="N30" i="15"/>
  <c r="L30" i="15"/>
  <c r="K30" i="15"/>
  <c r="I30" i="15"/>
  <c r="H30" i="15"/>
  <c r="F30" i="15"/>
  <c r="E30" i="15"/>
  <c r="AH29" i="15"/>
  <c r="AF29" i="15"/>
  <c r="AE29" i="15"/>
  <c r="AC29" i="15"/>
  <c r="AA29" i="15"/>
  <c r="Y29" i="15"/>
  <c r="W29" i="15"/>
  <c r="U29" i="15"/>
  <c r="R29" i="15"/>
  <c r="Q29" i="15"/>
  <c r="O29" i="15"/>
  <c r="N29" i="15"/>
  <c r="L29" i="15"/>
  <c r="K29" i="15"/>
  <c r="I29" i="15"/>
  <c r="H29" i="15"/>
  <c r="F29" i="15"/>
  <c r="E29" i="15"/>
  <c r="AH28" i="15"/>
  <c r="AF28" i="15"/>
  <c r="AE28" i="15"/>
  <c r="AC28" i="15"/>
  <c r="AA28" i="15"/>
  <c r="Y28" i="15"/>
  <c r="W28" i="15"/>
  <c r="U28" i="15"/>
  <c r="R28" i="15"/>
  <c r="Q28" i="15"/>
  <c r="O28" i="15"/>
  <c r="N28" i="15"/>
  <c r="L28" i="15"/>
  <c r="K28" i="15"/>
  <c r="I28" i="15"/>
  <c r="H28" i="15"/>
  <c r="F28" i="15"/>
  <c r="E28" i="15"/>
  <c r="AH27" i="15"/>
  <c r="AF27" i="15"/>
  <c r="AE27" i="15"/>
  <c r="AC27" i="15"/>
  <c r="AA27" i="15"/>
  <c r="Y27" i="15"/>
  <c r="W27" i="15"/>
  <c r="U27" i="15"/>
  <c r="R27" i="15"/>
  <c r="Q27" i="15"/>
  <c r="O27" i="15"/>
  <c r="N27" i="15"/>
  <c r="L27" i="15"/>
  <c r="K27" i="15"/>
  <c r="I27" i="15"/>
  <c r="H27" i="15"/>
  <c r="F27" i="15"/>
  <c r="E27" i="15"/>
  <c r="AH26" i="15"/>
  <c r="AF26" i="15"/>
  <c r="AE26" i="15"/>
  <c r="AC26" i="15"/>
  <c r="AA26" i="15"/>
  <c r="Y26" i="15"/>
  <c r="W26" i="15"/>
  <c r="U26" i="15"/>
  <c r="R26" i="15"/>
  <c r="Q26" i="15"/>
  <c r="O26" i="15"/>
  <c r="N26" i="15"/>
  <c r="L26" i="15"/>
  <c r="K26" i="15"/>
  <c r="I26" i="15"/>
  <c r="H26" i="15"/>
  <c r="F26" i="15"/>
  <c r="E26" i="15"/>
  <c r="AH25" i="15"/>
  <c r="AF25" i="15"/>
  <c r="AE25" i="15"/>
  <c r="AC25" i="15"/>
  <c r="AA25" i="15"/>
  <c r="Y25" i="15"/>
  <c r="W25" i="15"/>
  <c r="U25" i="15"/>
  <c r="R25" i="15"/>
  <c r="Q25" i="15"/>
  <c r="O25" i="15"/>
  <c r="N25" i="15"/>
  <c r="L25" i="15"/>
  <c r="K25" i="15"/>
  <c r="I25" i="15"/>
  <c r="H25" i="15"/>
  <c r="F25" i="15"/>
  <c r="E25" i="15"/>
  <c r="AH24" i="15"/>
  <c r="AF24" i="15"/>
  <c r="AE24" i="15"/>
  <c r="AC24" i="15"/>
  <c r="AA24" i="15"/>
  <c r="Y24" i="15"/>
  <c r="W24" i="15"/>
  <c r="U24" i="15"/>
  <c r="R24" i="15"/>
  <c r="Q24" i="15"/>
  <c r="O24" i="15"/>
  <c r="N24" i="15"/>
  <c r="L24" i="15"/>
  <c r="K24" i="15"/>
  <c r="I24" i="15"/>
  <c r="H24" i="15"/>
  <c r="F24" i="15"/>
  <c r="E24" i="15"/>
  <c r="AH23" i="15"/>
  <c r="AF23" i="15"/>
  <c r="AE23" i="15"/>
  <c r="AC23" i="15"/>
  <c r="AA23" i="15"/>
  <c r="Y23" i="15"/>
  <c r="W23" i="15"/>
  <c r="U23" i="15"/>
  <c r="R23" i="15"/>
  <c r="Q23" i="15"/>
  <c r="O23" i="15"/>
  <c r="N23" i="15"/>
  <c r="L23" i="15"/>
  <c r="K23" i="15"/>
  <c r="I23" i="15"/>
  <c r="H23" i="15"/>
  <c r="F23" i="15"/>
  <c r="E23" i="15"/>
  <c r="AH22" i="15"/>
  <c r="AF22" i="15"/>
  <c r="AE22" i="15"/>
  <c r="AC22" i="15"/>
  <c r="AA22" i="15"/>
  <c r="Y22" i="15"/>
  <c r="W22" i="15"/>
  <c r="U22" i="15"/>
  <c r="R22" i="15"/>
  <c r="Q22" i="15"/>
  <c r="O22" i="15"/>
  <c r="N22" i="15"/>
  <c r="L22" i="15"/>
  <c r="K22" i="15"/>
  <c r="I22" i="15"/>
  <c r="H22" i="15"/>
  <c r="F22" i="15"/>
  <c r="E22" i="15"/>
  <c r="AH21" i="15"/>
  <c r="AF21" i="15"/>
  <c r="AE21" i="15"/>
  <c r="AC21" i="15"/>
  <c r="AA21" i="15"/>
  <c r="Y21" i="15"/>
  <c r="W21" i="15"/>
  <c r="U21" i="15"/>
  <c r="R21" i="15"/>
  <c r="Q21" i="15"/>
  <c r="O21" i="15"/>
  <c r="N21" i="15"/>
  <c r="L21" i="15"/>
  <c r="K21" i="15"/>
  <c r="I21" i="15"/>
  <c r="H21" i="15"/>
  <c r="F21" i="15"/>
  <c r="E21" i="15"/>
  <c r="AH20" i="15"/>
  <c r="AF20" i="15"/>
  <c r="AE20" i="15"/>
  <c r="AC20" i="15"/>
  <c r="AA20" i="15"/>
  <c r="Y20" i="15"/>
  <c r="W20" i="15"/>
  <c r="U20" i="15"/>
  <c r="R20" i="15"/>
  <c r="Q20" i="15"/>
  <c r="O20" i="15"/>
  <c r="N20" i="15"/>
  <c r="L20" i="15"/>
  <c r="K20" i="15"/>
  <c r="I20" i="15"/>
  <c r="H20" i="15"/>
  <c r="F20" i="15"/>
  <c r="E20" i="15"/>
  <c r="AH19" i="15"/>
  <c r="AF19" i="15"/>
  <c r="AE19" i="15"/>
  <c r="AC19" i="15"/>
  <c r="AA19" i="15"/>
  <c r="Y19" i="15"/>
  <c r="W19" i="15"/>
  <c r="U19" i="15"/>
  <c r="R19" i="15"/>
  <c r="Q19" i="15"/>
  <c r="O19" i="15"/>
  <c r="N19" i="15"/>
  <c r="L19" i="15"/>
  <c r="K19" i="15"/>
  <c r="I19" i="15"/>
  <c r="H19" i="15"/>
  <c r="F19" i="15"/>
  <c r="E19" i="15"/>
  <c r="AH18" i="15"/>
  <c r="AF18" i="15"/>
  <c r="AE18" i="15"/>
  <c r="AC18" i="15"/>
  <c r="AA18" i="15"/>
  <c r="Y18" i="15"/>
  <c r="W18" i="15"/>
  <c r="U18" i="15"/>
  <c r="R18" i="15"/>
  <c r="Q18" i="15"/>
  <c r="O18" i="15"/>
  <c r="N18" i="15"/>
  <c r="L18" i="15"/>
  <c r="K18" i="15"/>
  <c r="I18" i="15"/>
  <c r="H18" i="15"/>
  <c r="F18" i="15"/>
  <c r="E18" i="15"/>
  <c r="AH17" i="15"/>
  <c r="AF17" i="15"/>
  <c r="AE17" i="15"/>
  <c r="AC17" i="15"/>
  <c r="AA17" i="15"/>
  <c r="Y17" i="15"/>
  <c r="W17" i="15"/>
  <c r="U17" i="15"/>
  <c r="R17" i="15"/>
  <c r="Q17" i="15"/>
  <c r="O17" i="15"/>
  <c r="N17" i="15"/>
  <c r="L17" i="15"/>
  <c r="K17" i="15"/>
  <c r="I17" i="15"/>
  <c r="H17" i="15"/>
  <c r="F17" i="15"/>
  <c r="E17" i="15"/>
  <c r="AH16" i="15"/>
  <c r="AF16" i="15"/>
  <c r="AE16" i="15"/>
  <c r="AC16" i="15"/>
  <c r="AA16" i="15"/>
  <c r="Y16" i="15"/>
  <c r="W16" i="15"/>
  <c r="U16" i="15"/>
  <c r="R16" i="15"/>
  <c r="Q16" i="15"/>
  <c r="O16" i="15"/>
  <c r="N16" i="15"/>
  <c r="L16" i="15"/>
  <c r="K16" i="15"/>
  <c r="I16" i="15"/>
  <c r="H16" i="15"/>
  <c r="F16" i="15"/>
  <c r="E16" i="15"/>
  <c r="AH15" i="15"/>
  <c r="AF15" i="15"/>
  <c r="AE15" i="15"/>
  <c r="AC15" i="15"/>
  <c r="AA15" i="15"/>
  <c r="Y15" i="15"/>
  <c r="W15" i="15"/>
  <c r="U15" i="15"/>
  <c r="R15" i="15"/>
  <c r="Q15" i="15"/>
  <c r="O15" i="15"/>
  <c r="N15" i="15"/>
  <c r="L15" i="15"/>
  <c r="K15" i="15"/>
  <c r="I15" i="15"/>
  <c r="H15" i="15"/>
  <c r="F15" i="15"/>
  <c r="E15" i="15"/>
  <c r="AH14" i="15"/>
  <c r="AF14" i="15"/>
  <c r="AE14" i="15"/>
  <c r="AC14" i="15"/>
  <c r="AA14" i="15"/>
  <c r="Y14" i="15"/>
  <c r="W14" i="15"/>
  <c r="U14" i="15"/>
  <c r="R14" i="15"/>
  <c r="Q14" i="15"/>
  <c r="O14" i="15"/>
  <c r="N14" i="15"/>
  <c r="L14" i="15"/>
  <c r="K14" i="15"/>
  <c r="I14" i="15"/>
  <c r="H14" i="15"/>
  <c r="F14" i="15"/>
  <c r="E14" i="15"/>
  <c r="AH13" i="15"/>
  <c r="AF13" i="15"/>
  <c r="AE13" i="15"/>
  <c r="AC13" i="15"/>
  <c r="AA13" i="15"/>
  <c r="Y13" i="15"/>
  <c r="W13" i="15"/>
  <c r="U13" i="15"/>
  <c r="R13" i="15"/>
  <c r="Q13" i="15"/>
  <c r="O13" i="15"/>
  <c r="N13" i="15"/>
  <c r="L13" i="15"/>
  <c r="K13" i="15"/>
  <c r="I13" i="15"/>
  <c r="H13" i="15"/>
  <c r="F13" i="15"/>
  <c r="E13" i="15"/>
  <c r="AH12" i="15"/>
  <c r="AF12" i="15"/>
  <c r="AE12" i="15"/>
  <c r="AC12" i="15"/>
  <c r="AA12" i="15"/>
  <c r="Y12" i="15"/>
  <c r="W12" i="15"/>
  <c r="U12" i="15"/>
  <c r="R12" i="15"/>
  <c r="Q12" i="15"/>
  <c r="O12" i="15"/>
  <c r="N12" i="15"/>
  <c r="L12" i="15"/>
  <c r="K12" i="15"/>
  <c r="I12" i="15"/>
  <c r="H12" i="15"/>
  <c r="F12" i="15"/>
  <c r="E12" i="15"/>
  <c r="AH11" i="15"/>
  <c r="AF11" i="15"/>
  <c r="AE11" i="15"/>
  <c r="AC11" i="15"/>
  <c r="AA11" i="15"/>
  <c r="Y11" i="15"/>
  <c r="W11" i="15"/>
  <c r="U11" i="15"/>
  <c r="R11" i="15"/>
  <c r="Q11" i="15"/>
  <c r="O11" i="15"/>
  <c r="N11" i="15"/>
  <c r="L11" i="15"/>
  <c r="K11" i="15"/>
  <c r="I11" i="15"/>
  <c r="H11" i="15"/>
  <c r="F11" i="15"/>
  <c r="E11" i="15"/>
  <c r="AH10" i="15"/>
  <c r="AF10" i="15"/>
  <c r="AE10" i="15"/>
  <c r="AC10" i="15"/>
  <c r="AA10" i="15"/>
  <c r="Y10" i="15"/>
  <c r="W10" i="15"/>
  <c r="U10" i="15"/>
  <c r="R10" i="15"/>
  <c r="Q10" i="15"/>
  <c r="O10" i="15"/>
  <c r="N10" i="15"/>
  <c r="L10" i="15"/>
  <c r="K10" i="15"/>
  <c r="I10" i="15"/>
  <c r="H10" i="15"/>
  <c r="F10" i="15"/>
  <c r="E10" i="15"/>
  <c r="AH9" i="15"/>
  <c r="AF9" i="15"/>
  <c r="AE9" i="15"/>
  <c r="AC9" i="15"/>
  <c r="AA9" i="15"/>
  <c r="Y9" i="15"/>
  <c r="W9" i="15"/>
  <c r="U9" i="15"/>
  <c r="R9" i="15"/>
  <c r="Q9" i="15"/>
  <c r="O9" i="15"/>
  <c r="N9" i="15"/>
  <c r="L9" i="15"/>
  <c r="K9" i="15"/>
  <c r="I9" i="15"/>
  <c r="H9" i="15"/>
  <c r="F9" i="15"/>
  <c r="E9" i="15"/>
  <c r="AH8" i="15"/>
  <c r="AF8" i="15"/>
  <c r="AE8" i="15"/>
  <c r="AC8" i="15"/>
  <c r="AA8" i="15"/>
  <c r="Y8" i="15"/>
  <c r="W8" i="15"/>
  <c r="U8" i="15"/>
  <c r="R8" i="15"/>
  <c r="Q8" i="15"/>
  <c r="O8" i="15"/>
  <c r="N8" i="15"/>
  <c r="L8" i="15"/>
  <c r="K8" i="15"/>
  <c r="I8" i="15"/>
  <c r="H8" i="15"/>
  <c r="F8" i="15"/>
  <c r="E8" i="15"/>
  <c r="AH7" i="15"/>
  <c r="AF7" i="15"/>
  <c r="AE7" i="15"/>
  <c r="AC7" i="15"/>
  <c r="AA7" i="15"/>
  <c r="Y7" i="15"/>
  <c r="W7" i="15"/>
  <c r="U7" i="15"/>
  <c r="R7" i="15"/>
  <c r="Q7" i="15"/>
  <c r="O7" i="15"/>
  <c r="N7" i="15"/>
  <c r="L7" i="15"/>
  <c r="K7" i="15"/>
  <c r="I7" i="15"/>
  <c r="H7" i="15"/>
  <c r="F7" i="15"/>
  <c r="E7" i="15"/>
  <c r="AH6" i="15"/>
  <c r="AF6" i="15"/>
  <c r="AE6" i="15"/>
  <c r="AC6" i="15"/>
  <c r="AA6" i="15"/>
  <c r="Y6" i="15"/>
  <c r="W6" i="15"/>
  <c r="U6" i="15"/>
  <c r="R6" i="15"/>
  <c r="Q6" i="15"/>
  <c r="O6" i="15"/>
  <c r="N6" i="15"/>
  <c r="L6" i="15"/>
  <c r="K6" i="15"/>
  <c r="I6" i="15"/>
  <c r="H6" i="15"/>
  <c r="F6" i="15"/>
  <c r="E6" i="15"/>
  <c r="D4" i="15"/>
  <c r="E4" i="15" s="1"/>
  <c r="F4" i="15" s="1"/>
  <c r="G4" i="15" s="1"/>
  <c r="H4" i="15" s="1"/>
  <c r="I4" i="15" s="1"/>
  <c r="J4" i="15" s="1"/>
  <c r="K4" i="15" s="1"/>
  <c r="L4" i="15" s="1"/>
  <c r="M4" i="15" s="1"/>
  <c r="N4" i="15" s="1"/>
  <c r="O4" i="15" s="1"/>
  <c r="P4" i="15" s="1"/>
  <c r="Q4" i="15" s="1"/>
  <c r="R4" i="15" s="1"/>
  <c r="S4" i="15" s="1"/>
  <c r="T4" i="15" s="1"/>
  <c r="U4" i="15" s="1"/>
  <c r="V4" i="15" s="1"/>
  <c r="W4" i="15" s="1"/>
  <c r="X4" i="15" s="1"/>
  <c r="Y4" i="15" s="1"/>
  <c r="Z4" i="15" s="1"/>
  <c r="AA4" i="15" s="1"/>
  <c r="AB4" i="15" s="1"/>
  <c r="AC4" i="15" s="1"/>
  <c r="AD4" i="15" s="1"/>
  <c r="AE4" i="15" s="1"/>
  <c r="AF4" i="15" s="1"/>
  <c r="AG4" i="15" s="1"/>
  <c r="AH4" i="15" s="1"/>
  <c r="G22" i="14"/>
  <c r="F22" i="14"/>
  <c r="E22" i="14"/>
  <c r="D22" i="14"/>
  <c r="C22" i="14"/>
  <c r="C17" i="7"/>
  <c r="P24" i="6"/>
  <c r="O24" i="6"/>
  <c r="N24" i="6"/>
  <c r="M24" i="6"/>
  <c r="L24" i="6"/>
  <c r="K24" i="6"/>
  <c r="J24" i="6"/>
  <c r="I24" i="6"/>
  <c r="H24" i="6"/>
  <c r="G24" i="6"/>
  <c r="F24" i="6"/>
  <c r="E24" i="6"/>
  <c r="D24" i="6"/>
  <c r="C31" i="6" s="1"/>
  <c r="H31" i="4"/>
  <c r="H30" i="4"/>
  <c r="G24" i="4"/>
  <c r="F24" i="4"/>
  <c r="E24" i="4"/>
  <c r="D24" i="4"/>
  <c r="C24" i="4"/>
  <c r="B24" i="4"/>
  <c r="G21" i="4"/>
  <c r="F21" i="4"/>
  <c r="E21" i="4"/>
  <c r="D21" i="4"/>
  <c r="C21" i="4"/>
  <c r="B21" i="4"/>
  <c r="D31" i="21" l="1"/>
  <c r="D66" i="21" s="1"/>
  <c r="D167" i="21" s="1"/>
  <c r="D169" i="21" s="1"/>
  <c r="D171" i="21" s="1"/>
  <c r="W75" i="17"/>
  <c r="J43" i="21" s="1"/>
  <c r="F75" i="19"/>
  <c r="AF75" i="19"/>
  <c r="W75" i="19"/>
  <c r="N43" i="21" s="1"/>
  <c r="O75" i="19"/>
  <c r="L75" i="19"/>
  <c r="I75" i="19"/>
  <c r="E75" i="18"/>
  <c r="AF75" i="18"/>
  <c r="W75" i="18"/>
  <c r="L43" i="21" s="1"/>
  <c r="O75" i="18"/>
  <c r="L75" i="18"/>
  <c r="I75" i="18"/>
  <c r="F75" i="18"/>
  <c r="AF75" i="15"/>
  <c r="W75" i="15"/>
  <c r="F43" i="21" s="1"/>
  <c r="O75" i="15"/>
  <c r="L75" i="15"/>
  <c r="I75" i="15"/>
  <c r="F75" i="15"/>
  <c r="E75" i="15"/>
  <c r="G21" i="14"/>
  <c r="G29" i="14"/>
  <c r="G28" i="14"/>
  <c r="G25" i="14"/>
  <c r="G23" i="14"/>
  <c r="F28" i="14"/>
  <c r="C75" i="18"/>
  <c r="F29" i="14"/>
  <c r="F25" i="14"/>
  <c r="F23" i="14"/>
  <c r="F21" i="14"/>
  <c r="E23" i="14"/>
  <c r="C75" i="17"/>
  <c r="E28" i="14"/>
  <c r="E25" i="14"/>
  <c r="E21" i="14"/>
  <c r="C75" i="16"/>
  <c r="D29" i="14"/>
  <c r="D28" i="14"/>
  <c r="D26" i="14"/>
  <c r="D21" i="14"/>
  <c r="C29" i="14"/>
  <c r="C28" i="14"/>
  <c r="C25" i="14"/>
  <c r="AE75" i="19"/>
  <c r="N50" i="21" s="1"/>
  <c r="AE75" i="15"/>
  <c r="F50" i="21" s="1"/>
  <c r="AE75" i="18"/>
  <c r="L50" i="21" s="1"/>
  <c r="W75" i="16"/>
  <c r="H43" i="21" s="1"/>
  <c r="H17" i="21"/>
  <c r="H153" i="21"/>
  <c r="H158" i="21" s="1"/>
  <c r="H164" i="21" s="1"/>
  <c r="L17" i="21"/>
  <c r="L153" i="21"/>
  <c r="L158" i="21" s="1"/>
  <c r="L164" i="21" s="1"/>
  <c r="F17" i="21"/>
  <c r="F153" i="21"/>
  <c r="F158" i="21" s="1"/>
  <c r="F164" i="21" s="1"/>
  <c r="N17" i="21"/>
  <c r="N153" i="21"/>
  <c r="N158" i="21" s="1"/>
  <c r="N164" i="21" s="1"/>
  <c r="J17" i="21"/>
  <c r="J153" i="21"/>
  <c r="J158" i="21" s="1"/>
  <c r="J164" i="21" s="1"/>
  <c r="D20" i="14"/>
  <c r="C26" i="14"/>
  <c r="E29" i="14"/>
  <c r="C20" i="14"/>
  <c r="C23" i="14"/>
  <c r="F20" i="14"/>
  <c r="E26" i="14"/>
  <c r="G20" i="14"/>
  <c r="E20" i="14"/>
  <c r="D23" i="14"/>
  <c r="F26" i="14"/>
  <c r="C21" i="14"/>
  <c r="G26" i="14"/>
  <c r="C75" i="19"/>
  <c r="C30" i="6"/>
  <c r="D25" i="14"/>
  <c r="C75" i="15"/>
  <c r="D30" i="14" l="1"/>
  <c r="H41" i="21" s="1"/>
  <c r="H59" i="21" s="1"/>
  <c r="H66" i="21" s="1"/>
  <c r="H167" i="21" s="1"/>
  <c r="G30" i="14"/>
  <c r="N41" i="21" s="1"/>
  <c r="N59" i="21" s="1"/>
  <c r="N66" i="21" s="1"/>
  <c r="N167" i="21" s="1"/>
  <c r="C30" i="14"/>
  <c r="F41" i="21" s="1"/>
  <c r="F59" i="21" s="1"/>
  <c r="F66" i="21" s="1"/>
  <c r="F167" i="21" s="1"/>
  <c r="F169" i="21" s="1"/>
  <c r="E30" i="14"/>
  <c r="J41" i="21" s="1"/>
  <c r="J59" i="21" s="1"/>
  <c r="J66" i="21" s="1"/>
  <c r="J167" i="21" s="1"/>
  <c r="F30" i="14"/>
  <c r="L41" i="21" s="1"/>
  <c r="L59" i="21" s="1"/>
  <c r="L66" i="21" s="1"/>
  <c r="L167" i="21" s="1"/>
  <c r="H168" i="21" l="1"/>
  <c r="H169" i="21" s="1"/>
  <c r="F171" i="21"/>
  <c r="H171" i="21" l="1"/>
  <c r="J168" i="21"/>
  <c r="J169" i="21" s="1"/>
  <c r="L168" i="21" l="1"/>
  <c r="L169" i="21" s="1"/>
  <c r="J171" i="21"/>
  <c r="N168" i="21" l="1"/>
  <c r="N169" i="21" s="1"/>
  <c r="N171" i="21" s="1"/>
  <c r="L171"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800-000001000000}">
      <text>
        <r>
          <rPr>
            <sz val="10"/>
            <color rgb="FF000000"/>
            <rFont val="Arial"/>
            <scheme val="minor"/>
          </rPr>
          <t>======
ID#AAAAe6_mNvU
deleteme2    (2022-08-25 21:58:22)
The Department recognizes that charter organizations may use other mission-aligned metrics to measure the success of their schools.  
College prep organizations may use metrics like ACT scores or college acceptance rates. Alternative schools may measure the length of time it takes students to get back on track and return to a non-alternative school. Themed schools and schools that specialize in educating students with specific disabilities may measure student success with unique metrics as well.  
Applicants may add one or more columns to include measures of success according to metrics that pertain to the specific focus of the school.</t>
        </r>
      </text>
    </comment>
    <comment ref="H5" authorId="0" shapeId="0" xr:uid="{00000000-0006-0000-0800-000002000000}">
      <text>
        <r>
          <rPr>
            <sz val="10"/>
            <color rgb="FF000000"/>
            <rFont val="Arial"/>
            <scheme val="minor"/>
          </rPr>
          <t>======
ID#AAAAe6_mNvc
Freddi Wicker    (2022-08-25 21:58:22)
If the ESP offers more than one model of school, indicate in this space which of those models is used in each school.</t>
        </r>
      </text>
    </comment>
  </commentList>
  <extLst>
    <ext xmlns:r="http://schemas.openxmlformats.org/officeDocument/2006/relationships" uri="GoogleSheetsCustomDataVersion2">
      <go:sheetsCustomData xmlns:go="http://customooxmlschemas.google.com/" r:id="rId1" roundtripDataSignature="AMtx7mjDXYhhZN2u27jY5qLJb1fDeToO4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900-000001000000}">
      <text>
        <r>
          <rPr>
            <sz val="10"/>
            <color rgb="FF000000"/>
            <rFont val="Arial"/>
            <scheme val="minor"/>
          </rPr>
          <t>======
ID#AAAAe6_mNvo
deleteme2    (2022-08-25 21:58:22)
The Department recognizes that charter organizations may use other mission-aligned metrics to measure the success of their schools.  
College prep organizations may use metrics like ACT scores or college acceptance rates. Alternative schools may measure the length of time it takes students to get back on track and return to a non-alternative school. Themed schools and schools that specialize in educating students with specific disabilities may measure student success with unique metrics as well.  
Applicants may add one or more columns to include measures of success according to metrics that pertain to the specific focus of the school.</t>
        </r>
      </text>
    </comment>
    <comment ref="I5" authorId="0" shapeId="0" xr:uid="{00000000-0006-0000-0900-000002000000}">
      <text>
        <r>
          <rPr>
            <sz val="10"/>
            <color rgb="FF000000"/>
            <rFont val="Arial"/>
            <scheme val="minor"/>
          </rPr>
          <t>======
ID#AAAAe6_mNvY
Freddi Wicker    (2022-08-25 21:58:22)
If the ESP offers more than one model of school, indicate in this space which of those models is used in each school.</t>
        </r>
      </text>
    </comment>
  </commentList>
  <extLst>
    <ext xmlns:r="http://schemas.openxmlformats.org/officeDocument/2006/relationships" uri="GoogleSheetsCustomDataVersion2">
      <go:sheetsCustomData xmlns:go="http://customooxmlschemas.google.com/" r:id="rId1" roundtripDataSignature="AMtx7mgH34f+WeUA/n/ivWn9HSn8TiQRm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A00-000001000000}">
      <text>
        <r>
          <rPr>
            <sz val="10"/>
            <color rgb="FF000000"/>
            <rFont val="Arial"/>
            <scheme val="minor"/>
          </rPr>
          <t>======
ID#AAAAe6_mNvg
deleteme2    (2022-08-25 21:58:22)
The Department recognizes that charter organizations may use other mission-aligned metrics to measure the success of their schools.  
College prep organizations may use metrics like ACT scores or college acceptance rates. Alternative schools may measure the length of time it takes students to get back on track and return to a non-alternative school. Themed schools and schools that specialize in educating students with specific disabilities may measure student success with unique metrics as well.  
Applicants may add one or more columns to include measures of success according to metrics that pertain to the specific focus of the school.</t>
        </r>
      </text>
    </comment>
    <comment ref="H5" authorId="0" shapeId="0" xr:uid="{00000000-0006-0000-0A00-000002000000}">
      <text>
        <r>
          <rPr>
            <sz val="10"/>
            <color rgb="FF000000"/>
            <rFont val="Arial"/>
            <scheme val="minor"/>
          </rPr>
          <t>======
ID#AAAAe6_mNvk
Freddi Wicker    (2022-08-25 21:58:22)
If the ESP offers more than one model of school, indicate in this space which of those models is used in each school.</t>
        </r>
      </text>
    </comment>
  </commentList>
  <extLst>
    <ext xmlns:r="http://schemas.openxmlformats.org/officeDocument/2006/relationships" uri="GoogleSheetsCustomDataVersion2">
      <go:sheetsCustomData xmlns:go="http://customooxmlschemas.google.com/" r:id="rId1" roundtripDataSignature="AMtx7mger15s7b/RP+QYwFQmGfzW+tFp+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E00-000001000000}">
      <text>
        <r>
          <rPr>
            <sz val="10"/>
            <color rgb="FF000000"/>
            <rFont val="Arial"/>
            <scheme val="minor"/>
          </rPr>
          <t>======
ID#AAAB-2K-pw0
Denise Bourgeois    (2026-07-10 18:58:55)
Jade, columns C-U are updated for all years.</t>
        </r>
      </text>
    </comment>
    <comment ref="I3" authorId="0" shapeId="0" xr:uid="{00000000-0006-0000-0E00-000002000000}">
      <text>
        <r>
          <rPr>
            <sz val="10"/>
            <color rgb="FF000000"/>
            <rFont val="Arial"/>
            <scheme val="minor"/>
          </rPr>
          <t>======
ID#AAAB-2K-pw4
Denise Bourgeois    (2026-07-10 18:58:55)
Note that 100% is not valid. Applicants should be provided the CTE eligibility criteria.</t>
        </r>
      </text>
    </comment>
  </commentList>
  <extLst>
    <ext xmlns:r="http://schemas.openxmlformats.org/officeDocument/2006/relationships" uri="GoogleSheetsCustomDataVersion2">
      <go:sheetsCustomData xmlns:go="http://customooxmlschemas.google.com/" r:id="rId1" roundtripDataSignature="AMtx7mjpOzwZEF212w3LcHnnKsCGf4bIjQ=="/>
    </ext>
  </extLst>
</comments>
</file>

<file path=xl/sharedStrings.xml><?xml version="1.0" encoding="utf-8"?>
<sst xmlns="http://schemas.openxmlformats.org/spreadsheetml/2006/main" count="2171" uniqueCount="720">
  <si>
    <t>Louisiana Non-Profit Name</t>
  </si>
  <si>
    <t>Proposed School Name</t>
  </si>
  <si>
    <r>
      <rPr>
        <b/>
        <sz val="11"/>
        <color rgb="FF333333"/>
        <rFont val="Public Sans"/>
      </rPr>
      <t>Instructions/Notes:</t>
    </r>
    <r>
      <rPr>
        <sz val="11"/>
        <color rgb="FF333333"/>
        <rFont val="Public Sans"/>
      </rPr>
      <t xml:space="preserve">  Enter the requested information in all of the "</t>
    </r>
    <r>
      <rPr>
        <b/>
        <sz val="11"/>
        <color rgb="FF333333"/>
        <rFont val="Public Sans"/>
      </rPr>
      <t>ORANGE</t>
    </r>
    <r>
      <rPr>
        <sz val="11"/>
        <color rgb="FF333333"/>
        <rFont val="Public Sans"/>
      </rPr>
      <t>" boxes.  Choose an option from the drop down menus in the "</t>
    </r>
    <r>
      <rPr>
        <b/>
        <sz val="11"/>
        <color rgb="FF333333"/>
        <rFont val="Public Sans"/>
      </rPr>
      <t>PURPLE</t>
    </r>
    <r>
      <rPr>
        <sz val="11"/>
        <color rgb="FF333333"/>
        <rFont val="Public Sans"/>
      </rPr>
      <t>" boxes.</t>
    </r>
  </si>
  <si>
    <t>The "Finance Contact" should be the person the review team contacts if there are questions about the financial data in this application.</t>
  </si>
  <si>
    <r>
      <rPr>
        <b/>
        <sz val="11"/>
        <color theme="1"/>
        <rFont val="Public Sans"/>
      </rPr>
      <t>Instructions/Notes:</t>
    </r>
    <r>
      <rPr>
        <sz val="11"/>
        <color theme="1"/>
        <rFont val="Public Sans"/>
      </rPr>
      <t xml:space="preserve">  Enter the requested information in all of the "</t>
    </r>
    <r>
      <rPr>
        <b/>
        <sz val="11"/>
        <color rgb="FFFABF8F"/>
        <rFont val="Public Sans"/>
      </rPr>
      <t>ORANGE</t>
    </r>
    <r>
      <rPr>
        <sz val="11"/>
        <color theme="1"/>
        <rFont val="Public Sans"/>
      </rPr>
      <t>" boxes.  Choose an option from the drop down menus in the "</t>
    </r>
    <r>
      <rPr>
        <b/>
        <sz val="11"/>
        <color rgb="FFB2A1C7"/>
        <rFont val="Public Sans"/>
      </rPr>
      <t>PURPLE</t>
    </r>
    <r>
      <rPr>
        <sz val="11"/>
        <color theme="1"/>
        <rFont val="Public Sans"/>
      </rPr>
      <t>" boxes.  Data will auto populate in the "</t>
    </r>
    <r>
      <rPr>
        <b/>
        <sz val="11"/>
        <color rgb="FFA5A5A5"/>
        <rFont val="Public Sans"/>
      </rPr>
      <t>GRAY</t>
    </r>
    <r>
      <rPr>
        <sz val="11"/>
        <color theme="1"/>
        <rFont val="Public Sans"/>
      </rPr>
      <t>" boxes.</t>
    </r>
  </si>
  <si>
    <t>Non-Profit Board Chair Name</t>
  </si>
  <si>
    <t>Finance Contact Name</t>
  </si>
  <si>
    <t>Complete the Number of Students and Student Characteristic tables below for the initial charter term. Enter the Budgeted Enrollment by Grade in the Number of Students table.</t>
  </si>
  <si>
    <t>Non-Profit Board Chair Phone Number</t>
  </si>
  <si>
    <t>Finance Contact Phone Number</t>
  </si>
  <si>
    <t>Non-Profit Board Chair Email Address</t>
  </si>
  <si>
    <t>Finance Contact Email Address</t>
  </si>
  <si>
    <t>Educational Service Provider (If Applicable)</t>
  </si>
  <si>
    <t>Corporate Sponsor (If Applicable)</t>
  </si>
  <si>
    <t>District where the charter school will be located:</t>
  </si>
  <si>
    <t>*Does the school plan to be located in a district facility?</t>
  </si>
  <si>
    <t>Number of Students</t>
  </si>
  <si>
    <t>*Selecting "Yes" does not guarantee that the operator will receive a facility. This model is intended to be used for budgeting purposes only and will not impact the process of obtaining a facility.</t>
  </si>
  <si>
    <t>Grade Level</t>
  </si>
  <si>
    <t>Year 1</t>
  </si>
  <si>
    <t>Year 2</t>
  </si>
  <si>
    <t>Year 3</t>
  </si>
  <si>
    <t>Year 4</t>
  </si>
  <si>
    <t>Year 5</t>
  </si>
  <si>
    <t>At Full Capacity</t>
  </si>
  <si>
    <t>Current Student Count 
(Transitioning School)</t>
  </si>
  <si>
    <t>Pre-K</t>
  </si>
  <si>
    <t>Will the charter school be virtual?</t>
  </si>
  <si>
    <t>**Will the enrollment zone be statewide?</t>
  </si>
  <si>
    <t>Building List</t>
  </si>
  <si>
    <t>**If No, only students from the districts selected below will be allowed to enroll in your charter school.</t>
  </si>
  <si>
    <t>District Location</t>
  </si>
  <si>
    <t>Statewide</t>
  </si>
  <si>
    <t>Charter Type</t>
  </si>
  <si>
    <t>K</t>
  </si>
  <si>
    <t>Has the school previously been open?</t>
  </si>
  <si>
    <t>Virtual</t>
  </si>
  <si>
    <t>Preschool</t>
  </si>
  <si>
    <t>Yes</t>
  </si>
  <si>
    <t>No</t>
  </si>
  <si>
    <t>Enrollment</t>
  </si>
  <si>
    <t>NotStatewide</t>
  </si>
  <si>
    <t>Is the school transitioning from Type 1 to Type 2?</t>
  </si>
  <si>
    <t>Is the school merging with another school?</t>
  </si>
  <si>
    <t>Acadia Parish</t>
  </si>
  <si>
    <t>School(s) name:</t>
  </si>
  <si>
    <t>Type 2</t>
  </si>
  <si>
    <t>N/A</t>
  </si>
  <si>
    <t>If enrollment zone is not statewide, select the district(s) your charter school will enroll from:</t>
  </si>
  <si>
    <t>District 1</t>
  </si>
  <si>
    <t>Allen Parish</t>
  </si>
  <si>
    <t>District 2 (If Applicable)</t>
  </si>
  <si>
    <t>Type 5</t>
  </si>
  <si>
    <t>District 3 (If Applicable)</t>
  </si>
  <si>
    <t>Not Statewide</t>
  </si>
  <si>
    <t>District 4 (If Applicable)</t>
  </si>
  <si>
    <t>District 5 (If Applicable)</t>
  </si>
  <si>
    <t>District 6 (If Applicable)</t>
  </si>
  <si>
    <t>Ascension Parish</t>
  </si>
  <si>
    <t>In the spaces below, please indicate the specific ELA and math curricula that will be used at the proposed school for all gradespans the school will serve at scale.</t>
  </si>
  <si>
    <t>Assumption Parish</t>
  </si>
  <si>
    <t>Gradespan</t>
  </si>
  <si>
    <t>ELA Curriculum Selection(s)</t>
  </si>
  <si>
    <t>Avoyelles Parish</t>
  </si>
  <si>
    <t>Identify tier of the selection based on LDE</t>
  </si>
  <si>
    <t>K-2nd</t>
  </si>
  <si>
    <t>Beauregard Parish</t>
  </si>
  <si>
    <t>3rd - 5th</t>
  </si>
  <si>
    <t>Bienville Parish</t>
  </si>
  <si>
    <t xml:space="preserve">6th - 8th </t>
  </si>
  <si>
    <t xml:space="preserve">9th - 12th </t>
  </si>
  <si>
    <t>Bossier Parish</t>
  </si>
  <si>
    <t>Budgeted Enrollment</t>
  </si>
  <si>
    <t>Math  Curriculum Selection(s)</t>
  </si>
  <si>
    <t>Identify Tier of the selection based on LDE</t>
  </si>
  <si>
    <t>Caddo Parish</t>
  </si>
  <si>
    <t>Calcasieu Parish</t>
  </si>
  <si>
    <t>Minimum Enrollment</t>
  </si>
  <si>
    <t>Caldwell Parish</t>
  </si>
  <si>
    <t>Maximum Enrollment</t>
  </si>
  <si>
    <t>Cameron Parish</t>
  </si>
  <si>
    <t>Budgeted K-12 Enrollment</t>
  </si>
  <si>
    <t>Science  Curriculum Selection(s)</t>
  </si>
  <si>
    <t>Catahoula Parish</t>
  </si>
  <si>
    <t>Enrollment at 120%</t>
  </si>
  <si>
    <t>Claiborne Parish</t>
  </si>
  <si>
    <t>*For more information about required enrollment percentages, click here to view the Special Populations Report (Economically Disadvantaged &amp; Students With Disabilities).</t>
  </si>
  <si>
    <t>Concordia Parish</t>
  </si>
  <si>
    <t>DeSoto Parish</t>
  </si>
  <si>
    <t>Type of Calendar Day</t>
  </si>
  <si>
    <t># of Instructional Minutes</t>
  </si>
  <si>
    <t>Student Characteristics</t>
  </si>
  <si>
    <t>August</t>
  </si>
  <si>
    <t>East Baton Rouge Parish</t>
  </si>
  <si>
    <t>September</t>
  </si>
  <si>
    <t>Characteristic</t>
  </si>
  <si>
    <t>October</t>
  </si>
  <si>
    <t>November</t>
  </si>
  <si>
    <t>December</t>
  </si>
  <si>
    <t>Social Studies  Curriculum Selection(s)</t>
  </si>
  <si>
    <t>January</t>
  </si>
  <si>
    <t>February</t>
  </si>
  <si>
    <t>East Carroll Parish</t>
  </si>
  <si>
    <t>March</t>
  </si>
  <si>
    <t>April</t>
  </si>
  <si>
    <t>*Estimated
Required %</t>
  </si>
  <si>
    <t>May (All Students)</t>
  </si>
  <si>
    <t>Target % Economically Disadvantaged</t>
  </si>
  <si>
    <r>
      <rPr>
        <b/>
        <sz val="11"/>
        <color rgb="FFFFFFFF"/>
        <rFont val="Public Sans"/>
      </rPr>
      <t>May (</t>
    </r>
    <r>
      <rPr>
        <b/>
        <sz val="11"/>
        <color rgb="FFFFFFFF"/>
        <rFont val="Public Sans"/>
      </rPr>
      <t>High School Seniors Only</t>
    </r>
    <r>
      <rPr>
        <b/>
        <sz val="11"/>
        <color rgb="FFFFFFFF"/>
        <rFont val="Public Sans"/>
      </rPr>
      <t>)</t>
    </r>
  </si>
  <si>
    <t>East Feliciana Parish</t>
  </si>
  <si>
    <t>June</t>
  </si>
  <si>
    <t>July</t>
  </si>
  <si>
    <t># of Days/Month</t>
  </si>
  <si>
    <t>Evangeline Parish</t>
  </si>
  <si>
    <t>Franklin Parish</t>
  </si>
  <si>
    <t>Regular School Day</t>
  </si>
  <si>
    <t>Grant Parish</t>
  </si>
  <si>
    <t>Target % Students With Disabilities</t>
  </si>
  <si>
    <t>Iberia Parish</t>
  </si>
  <si>
    <t>Iberville Parish</t>
  </si>
  <si>
    <t>Half-Days/PD Days</t>
  </si>
  <si>
    <t>Will any of the Students With Disabilities be ages 3, 4, or 5?</t>
  </si>
  <si>
    <t>Jackson Parish</t>
  </si>
  <si>
    <t>Target % Gifted &amp; Talented students</t>
  </si>
  <si>
    <t>Target Average # of Career &amp; Technical Education units per student</t>
  </si>
  <si>
    <t>Jefferson Parish</t>
  </si>
  <si>
    <t>Custom Day #1</t>
  </si>
  <si>
    <t>Economically Disadvantaged Subsets:</t>
  </si>
  <si>
    <t>Jefferson Davis Parish</t>
  </si>
  <si>
    <t>Target % Limited English Proficiency</t>
  </si>
  <si>
    <t>Custom Day #2</t>
  </si>
  <si>
    <t>Target % Poverty</t>
  </si>
  <si>
    <t>Lafayette Parish</t>
  </si>
  <si>
    <t xml:space="preserve"> </t>
  </si>
  <si>
    <t>Lafourche Parish</t>
  </si>
  <si>
    <t>Custom Day #3</t>
  </si>
  <si>
    <t>LaSalle Parish</t>
  </si>
  <si>
    <t>Lincoln Parish</t>
  </si>
  <si>
    <t>Custom Day #4</t>
  </si>
  <si>
    <t>Livingston Parish</t>
  </si>
  <si>
    <t>Madison Parish</t>
  </si>
  <si>
    <t>Custom Day #5</t>
  </si>
  <si>
    <t>Morehouse Parish</t>
  </si>
  <si>
    <t>Custom Day #6</t>
  </si>
  <si>
    <t>Natchitoches Parish</t>
  </si>
  <si>
    <r>
      <rPr>
        <b/>
        <i/>
        <sz val="11"/>
        <color rgb="FFFFFFFF"/>
        <rFont val="Public Sans"/>
      </rPr>
      <t xml:space="preserve">This section is only applicable to groups planning to use a Educational Service Provider (ESP). An Educational Service Provider (ESP) is any third-party entity, whether non-profit or for-profit, that provides comprehensive education management services to a school via contract with the school’s governing board. 
Complete one row of the following table for each school that the ESP currently operates.   </t>
    </r>
    <r>
      <rPr>
        <i/>
        <sz val="11"/>
        <color rgb="FFFFFFFF"/>
        <rFont val="Public Sans"/>
      </rPr>
      <t xml:space="preserve">All data provided should from the most recent school year. If data is not available for the most recent school year, please indicate which school year the data is from. </t>
    </r>
  </si>
  <si>
    <t>Orleans Parish</t>
  </si>
  <si>
    <t>Custom Day #7</t>
  </si>
  <si>
    <t>Ouachita Parish</t>
  </si>
  <si>
    <t>#</t>
  </si>
  <si>
    <t>Custom Day #8</t>
  </si>
  <si>
    <t>Proposed School Calendar Information</t>
  </si>
  <si>
    <t>Location (Parish)</t>
  </si>
  <si>
    <t>Plaquemines Parish</t>
  </si>
  <si>
    <t>School Name</t>
  </si>
  <si>
    <t>Authorizer</t>
  </si>
  <si>
    <t>Opening Year</t>
  </si>
  <si>
    <t>Grades served</t>
  </si>
  <si>
    <t>Current Enrollment Number</t>
  </si>
  <si>
    <t>Model of School (e.g. Virtual, Alternative, Montessori, etc.)</t>
  </si>
  <si>
    <t>% Economically Disadvantaged</t>
  </si>
  <si>
    <t>% Students With Disabilities</t>
  </si>
  <si>
    <t>% English Language Learners</t>
  </si>
  <si>
    <t>School Performance Score        (Letter Grade)</t>
  </si>
  <si>
    <t>Progress Index (Letter Grade)</t>
  </si>
  <si>
    <t xml:space="preserve">Check this box  if the SPS and PI meet the requirements of Bulletin 126 for additional schools </t>
  </si>
  <si>
    <t>Pointe Coupee Parish</t>
  </si>
  <si>
    <t>Custom Day #9</t>
  </si>
  <si>
    <t>SY19-20 Organizational Performance Rating</t>
  </si>
  <si>
    <t>SY20-21 Organizational Performance Rating</t>
  </si>
  <si>
    <t>SY21-22 Organizational Performance Rating</t>
  </si>
  <si>
    <t>SY19-20 Financial Performance Rating</t>
  </si>
  <si>
    <t>SY20-21 Financial Performance Rating</t>
  </si>
  <si>
    <t>Rapides Parish</t>
  </si>
  <si>
    <t>SY21-22 Financial Performance Rating</t>
  </si>
  <si>
    <t>First Day of School for All Students</t>
  </si>
  <si>
    <t>Custom Day #10</t>
  </si>
  <si>
    <t>Red River Parish</t>
  </si>
  <si>
    <t>Last Day of School for All Students</t>
  </si>
  <si>
    <t>Richland Parish</t>
  </si>
  <si>
    <t>No School/Holidays (Not Including Weekends)</t>
  </si>
  <si>
    <t>Total Days of School for All Students</t>
  </si>
  <si>
    <t>Sabine Parish</t>
  </si>
  <si>
    <t>St. Bernard Parish</t>
  </si>
  <si>
    <t>St. Charles Parish</t>
  </si>
  <si>
    <t>Last Day for High School Seniors (if applicable)</t>
  </si>
  <si>
    <t>St. Helena Parish</t>
  </si>
  <si>
    <t>Total # of Instructional Minutes/Month</t>
  </si>
  <si>
    <t>Total Days of School for High School Seniors</t>
  </si>
  <si>
    <t>St. James Parish</t>
  </si>
  <si>
    <t xml:space="preserve">Total Days for Seniors - Total Days for All: </t>
  </si>
  <si>
    <t>St. John the Baptist Parish</t>
  </si>
  <si>
    <t>St. Landry Parish</t>
  </si>
  <si>
    <t>St. Martin Parish</t>
  </si>
  <si>
    <t>School Start Time</t>
  </si>
  <si>
    <t>St. Mary Parish</t>
  </si>
  <si>
    <t>School End Time</t>
  </si>
  <si>
    <t>St. Tammany Parish</t>
  </si>
  <si>
    <t>Total # of Minutes Per Day</t>
  </si>
  <si>
    <t>Tangipahoa Parish</t>
  </si>
  <si>
    <r>
      <rPr>
        <b/>
        <sz val="11"/>
        <color rgb="FF333333"/>
        <rFont val="Public Sans"/>
      </rPr>
      <t xml:space="preserve">Total # of </t>
    </r>
    <r>
      <rPr>
        <b/>
        <sz val="11"/>
        <color rgb="FF029CAA"/>
        <rFont val="Public Sans"/>
      </rPr>
      <t xml:space="preserve">Instructional </t>
    </r>
    <r>
      <rPr>
        <b/>
        <sz val="11"/>
        <color rgb="FF333333"/>
        <rFont val="Public Sans"/>
      </rPr>
      <t xml:space="preserve">Minutes Per Day </t>
    </r>
  </si>
  <si>
    <t>Tensas Parish</t>
  </si>
  <si>
    <t>Terrebonne Parish</t>
  </si>
  <si>
    <t>Meets Requirment?</t>
  </si>
  <si>
    <t>Union Parish</t>
  </si>
  <si>
    <t>Total # of Instructional Minutes/Year (All)</t>
  </si>
  <si>
    <t>Vermilion Parish</t>
  </si>
  <si>
    <t>Vernon Parish</t>
  </si>
  <si>
    <t>Total # of Instructional Minutes/Year (Seniors)</t>
  </si>
  <si>
    <t>Washington Parish</t>
  </si>
  <si>
    <t>Webster Parish</t>
  </si>
  <si>
    <t>West Baton Rouge Parish</t>
  </si>
  <si>
    <t>West Carroll Parish</t>
  </si>
  <si>
    <t>West Feliciana Parish</t>
  </si>
  <si>
    <t>Winn Parish</t>
  </si>
  <si>
    <t>City of Monroe</t>
  </si>
  <si>
    <r>
      <rPr>
        <b/>
        <i/>
        <sz val="11"/>
        <color rgb="FFFFFFFF"/>
        <rFont val="Public Sans"/>
      </rPr>
      <t xml:space="preserve">This section is only applicable to groups planning to use an Educational Service Provider (ESP). An Educational Service Provider (ESP) is any third-party entity, whether non-profit or for-profit, that provides comprehensive education management services to a school via contract with the school’s governing board. 
Complete one row of the following table for each school that the ESP currently operates.   </t>
    </r>
    <r>
      <rPr>
        <i/>
        <sz val="11"/>
        <color rgb="FFFFFFFF"/>
        <rFont val="Public Sans"/>
      </rPr>
      <t xml:space="preserve">All data provided should from the most recent school year. If data is not available for the most recent school year, please indicate which school year the data is from. </t>
    </r>
  </si>
  <si>
    <t>City of Bogalusa</t>
  </si>
  <si>
    <t>Zachary Community</t>
  </si>
  <si>
    <t>Location (District, State)</t>
  </si>
  <si>
    <t>City of Baker</t>
  </si>
  <si>
    <t>HS Cohort Graduation Rate (if applicable)</t>
  </si>
  <si>
    <t>District HS Cohort Graduation Rate (if applicable)</t>
  </si>
  <si>
    <t>State HS Cohort Graduation Rate (if applicable)</t>
  </si>
  <si>
    <t>School ELA Proficiency Rate</t>
  </si>
  <si>
    <t>District ELA Proficiency Rate</t>
  </si>
  <si>
    <t>State ELA Proficiency Rate</t>
  </si>
  <si>
    <t>School ED% ELA Proficiency Rate</t>
  </si>
  <si>
    <t>School SWD% ELA Proficiency Rate</t>
  </si>
  <si>
    <t>Central Community</t>
  </si>
  <si>
    <t>School EL% ELA Proficiency Rate</t>
  </si>
  <si>
    <t>School Math Proficiency Rate</t>
  </si>
  <si>
    <t>District Math Proficiency Rate</t>
  </si>
  <si>
    <t>State Math Proficiency Rate</t>
  </si>
  <si>
    <t>School ED% Math Proficiency Rate</t>
  </si>
  <si>
    <t>School SWD% Math Proficiency Rate</t>
  </si>
  <si>
    <t>School EL% Math Proficiency Rate</t>
  </si>
  <si>
    <r>
      <rPr>
        <b/>
        <i/>
        <sz val="11"/>
        <color rgb="FFFFFFFF"/>
        <rFont val="Public Sans"/>
      </rPr>
      <t xml:space="preserve">Complete one row of the following table for each school that the Experienced Operator currently operates.   </t>
    </r>
    <r>
      <rPr>
        <i/>
        <sz val="11"/>
        <color rgb="FFFFFFFF"/>
        <rFont val="Public Sans"/>
      </rPr>
      <t xml:space="preserve">All data provided should from the most recent school year. If data is not available for the most recent school year, please indicate which school year the data is from. </t>
    </r>
  </si>
  <si>
    <r>
      <rPr>
        <b/>
        <i/>
        <sz val="11"/>
        <color rgb="FFFFFFFF"/>
        <rFont val="Public Sans"/>
      </rPr>
      <t xml:space="preserve">Complete one row of the following table for each school that the Experienced Operator currently operates.   </t>
    </r>
    <r>
      <rPr>
        <i/>
        <sz val="11"/>
        <color rgb="FFFFFFFF"/>
        <rFont val="Public Sans"/>
      </rPr>
      <t xml:space="preserve">All data provided should from the most recent school year. If data is not available for the most recent school year, please indicate which school year the data is from. </t>
    </r>
  </si>
  <si>
    <t>Financial Template Instructions</t>
  </si>
  <si>
    <r>
      <rPr>
        <b/>
        <sz val="11"/>
        <color rgb="FFFFFFFF"/>
        <rFont val="Public Sans"/>
      </rPr>
      <t>Attestations</t>
    </r>
    <r>
      <rPr>
        <sz val="11"/>
        <color rgb="FFFFFFFF"/>
        <rFont val="Public Sans"/>
      </rPr>
      <t xml:space="preserve"> tab should be completed with the name of the preparer of the application acknowledging an understanding of the information stated.</t>
    </r>
  </si>
  <si>
    <r>
      <rPr>
        <sz val="11"/>
        <color rgb="FFFFFFFF"/>
        <rFont val="Public Sans"/>
      </rPr>
      <t xml:space="preserve">Complete the </t>
    </r>
    <r>
      <rPr>
        <b/>
        <sz val="11"/>
        <color rgb="FFFFFFFF"/>
        <rFont val="Public Sans"/>
      </rPr>
      <t>School Information</t>
    </r>
    <r>
      <rPr>
        <sz val="11"/>
        <color rgb="FFFFFFFF"/>
        <rFont val="Public Sans"/>
      </rPr>
      <t xml:space="preserve">, </t>
    </r>
    <r>
      <rPr>
        <b/>
        <sz val="11"/>
        <color rgb="FFFFFFFF"/>
        <rFont val="Public Sans"/>
      </rPr>
      <t xml:space="preserve">Enrollment Projection, School Lunch Revenue </t>
    </r>
    <r>
      <rPr>
        <sz val="11"/>
        <color rgb="FFFFFFFF"/>
        <rFont val="Public Sans"/>
      </rPr>
      <t xml:space="preserve">and </t>
    </r>
    <r>
      <rPr>
        <b/>
        <sz val="11"/>
        <color rgb="FFFFFFFF"/>
        <rFont val="Public Sans"/>
      </rPr>
      <t>School Calendar</t>
    </r>
    <r>
      <rPr>
        <sz val="11"/>
        <color rgb="FFFFFFFF"/>
        <rFont val="Public Sans"/>
      </rPr>
      <t xml:space="preserve"> tabs before completing any other financial information .  These tabs must be completed in their entirety as this data will populate into the </t>
    </r>
    <r>
      <rPr>
        <b/>
        <sz val="11"/>
        <color rgb="FFFFFFFF"/>
        <rFont val="Public Sans"/>
      </rPr>
      <t xml:space="preserve">Revenue Projection tabs </t>
    </r>
    <r>
      <rPr>
        <sz val="11"/>
        <color rgb="FFFFFFFF"/>
        <rFont val="Public Sans"/>
      </rPr>
      <t>for years 1 through 5 and create revenue projections for specified revenue sources. </t>
    </r>
  </si>
  <si>
    <r>
      <rPr>
        <sz val="11"/>
        <color rgb="FFFFFFFF"/>
        <rFont val="Public Sans"/>
      </rPr>
      <t xml:space="preserve">On the </t>
    </r>
    <r>
      <rPr>
        <b/>
        <sz val="11"/>
        <color rgb="FFFFFFFF"/>
        <rFont val="Public Sans"/>
      </rPr>
      <t xml:space="preserve">School Lunch Revenue tab </t>
    </r>
    <r>
      <rPr>
        <sz val="11"/>
        <color rgb="FFFFFFFF"/>
        <rFont val="Public Sans"/>
      </rPr>
      <t xml:space="preserve">enter the required information and choose the applicable option from the drop down boxes.   This information is to be utilized to complete the </t>
    </r>
    <r>
      <rPr>
        <b/>
        <sz val="11"/>
        <color rgb="FFFFFFFF"/>
        <rFont val="Public Sans"/>
      </rPr>
      <t xml:space="preserve">Operating Statement of Activity </t>
    </r>
    <r>
      <rPr>
        <sz val="11"/>
        <color rgb="FFFFFFFF"/>
        <rFont val="Public Sans"/>
      </rPr>
      <t>tab.</t>
    </r>
  </si>
  <si>
    <r>
      <rPr>
        <sz val="11"/>
        <color rgb="FFFFFFFF"/>
        <rFont val="Public Sans"/>
      </rPr>
      <t xml:space="preserve">On the </t>
    </r>
    <r>
      <rPr>
        <b/>
        <sz val="11"/>
        <color rgb="FFFFFFFF"/>
        <rFont val="Public Sans"/>
      </rPr>
      <t>Revenue Projection</t>
    </r>
    <r>
      <rPr>
        <sz val="11"/>
        <color rgb="FFFFFFFF"/>
        <rFont val="Public Sans"/>
      </rPr>
      <t xml:space="preserve"> tabs years 1 through 5, enter the anticipated student count by residency must be entered in column C  "Target Enrollment K-12".  This information is utilized to complete the</t>
    </r>
    <r>
      <rPr>
        <b/>
        <sz val="11"/>
        <color rgb="FFFFFFFF"/>
        <rFont val="Public Sans"/>
      </rPr>
      <t xml:space="preserve"> Operating Statement of Activity</t>
    </r>
    <r>
      <rPr>
        <sz val="11"/>
        <color rgb="FFFFFFFF"/>
        <rFont val="Public Sans"/>
      </rPr>
      <t xml:space="preserve"> tab.  </t>
    </r>
  </si>
  <si>
    <r>
      <rPr>
        <sz val="11"/>
        <color rgb="FFFFFFFF"/>
        <rFont val="Public Sans"/>
      </rPr>
      <t>The</t>
    </r>
    <r>
      <rPr>
        <b/>
        <sz val="11"/>
        <color rgb="FFFFFFFF"/>
        <rFont val="Public Sans"/>
      </rPr>
      <t xml:space="preserve"> Start-Up Conversion Statement </t>
    </r>
    <r>
      <rPr>
        <sz val="11"/>
        <color rgb="FFFFFFFF"/>
        <rFont val="Public Sans"/>
      </rPr>
      <t xml:space="preserve">tab should include all projected financial support and expenses to be incurred through June 30 prior to the school year in which the school has been authorized to open.  All anticipated revenues and expenditures for this preparation period should be listed as well as assumptions.  </t>
    </r>
  </si>
  <si>
    <r>
      <rPr>
        <b/>
        <sz val="11"/>
        <color rgb="FFFFFFFF"/>
        <rFont val="Public Sans"/>
      </rPr>
      <t>Operating Statement of Activity</t>
    </r>
    <r>
      <rPr>
        <sz val="11"/>
        <color rgb="FFFFFFFF"/>
        <rFont val="Public Sans"/>
      </rPr>
      <t xml:space="preserve"> should describe all anticipated revenue and expenditures for the first five (5) years of operation.  The fiscal year is July 1 through June 30.  A description of assumptions regarding projections of revenue in addition to automatically generated projections for the Minimum Foundation Program and certain federal revenues must be provided.  For all expense items related to staff estimated to be employed by the charter school, assumption descriptions should at a minimum include the number of staff members, job titles, and salary amounts.  If employees will be supplemented by contract workers, then the assumption description for these contracts should include the number of staff members, job titles, and contract payment terms.</t>
    </r>
  </si>
  <si>
    <t>For information on the revenue and expenditure descriptions utilized in this application refer to:</t>
  </si>
  <si>
    <t>Louisiana Accounting and Uniform Governmental Handbook (LAUGH) Guide</t>
  </si>
  <si>
    <t>For information on the Minimum Foundation Program (MFP) refer to:</t>
  </si>
  <si>
    <t>MFP Library</t>
  </si>
  <si>
    <t>For examples of charter school budgets and quarterly financials refer to:</t>
  </si>
  <si>
    <t>Charter School Budgets</t>
  </si>
  <si>
    <t>For information on the Charter Per Pupil amounts refer to:</t>
  </si>
  <si>
    <t xml:space="preserve">Charter Per Pupil </t>
  </si>
  <si>
    <t>For more information about required enrollment percentages refer to:</t>
  </si>
  <si>
    <t>Special Populations Report (Economically Disadvantaged &amp; Students With Disabilities)</t>
  </si>
  <si>
    <t>Attestations</t>
  </si>
  <si>
    <t xml:space="preserve">Preparer Signature </t>
  </si>
  <si>
    <r>
      <rPr>
        <b/>
        <sz val="11"/>
        <color rgb="FFFFFFFF"/>
        <rFont val="Public Sans"/>
      </rPr>
      <t xml:space="preserve">Instructions: </t>
    </r>
    <r>
      <rPr>
        <sz val="11"/>
        <color rgb="FFFFFFFF"/>
        <rFont val="Public Sans"/>
      </rPr>
      <t xml:space="preserve"> Type in the Preparer's Name and Title once the Attestations have been reviewed, demonstrating agreement with these statements.</t>
    </r>
  </si>
  <si>
    <t>The revenue amounts projected in this application are estimates for this model based on current fiscal information.  They are not guaranteed allocations.</t>
  </si>
  <si>
    <t>The Minimum Foundation Program (MFP) calculation includes a 2% administrative fee.  This percentage is correct for all BESE authorized schools but may differ for charter schools authorized by local school boards.  This is the maximum percent allowable, however, it will not be higher than this amount for district authorized charter schools.</t>
  </si>
  <si>
    <t>Selecting "Yes" to operating in a district facility does not guarantee you will receive a district facility.  This model is intended for budgeting purposes only and will not impact the process of obtaining a facility.</t>
  </si>
  <si>
    <t>The federal allocation amounts provided in this application are only estimates to be utilized to complete the charter application.  These estimated amounts cannot be relied upon as final, actual allocation amounts.   Federal allocation amounts utilized within this application are estimated based on per pupil amounts using K-12 student enrollment provided by the applicant along with actual total allocations for school systems within the geographical location of the proposed charter school.</t>
  </si>
  <si>
    <r>
      <rPr>
        <b/>
        <sz val="11"/>
        <color theme="1"/>
        <rFont val="Public Sans"/>
      </rPr>
      <t>Instructions/Notes:</t>
    </r>
    <r>
      <rPr>
        <sz val="11"/>
        <color theme="1"/>
        <rFont val="Public Sans"/>
      </rPr>
      <t xml:space="preserve">  Enter the requested information in all of the "</t>
    </r>
    <r>
      <rPr>
        <b/>
        <sz val="11"/>
        <color rgb="FFFABF8F"/>
        <rFont val="Public Sans"/>
      </rPr>
      <t>ORANGE</t>
    </r>
    <r>
      <rPr>
        <sz val="11"/>
        <color theme="1"/>
        <rFont val="Public Sans"/>
      </rPr>
      <t>" boxes.  Choose an option from the drop down menus in the "</t>
    </r>
    <r>
      <rPr>
        <b/>
        <sz val="11"/>
        <color rgb="FFB2A1C7"/>
        <rFont val="Public Sans"/>
      </rPr>
      <t>PURPLE</t>
    </r>
    <r>
      <rPr>
        <sz val="11"/>
        <color theme="1"/>
        <rFont val="Public Sans"/>
      </rPr>
      <t>" boxes.  Data will auto populate in the "</t>
    </r>
    <r>
      <rPr>
        <b/>
        <sz val="11"/>
        <color rgb="FFA5A5A5"/>
        <rFont val="Public Sans"/>
      </rPr>
      <t>GRAY</t>
    </r>
    <r>
      <rPr>
        <sz val="11"/>
        <color theme="1"/>
        <rFont val="Public Sans"/>
      </rPr>
      <t>" boxes.</t>
    </r>
  </si>
  <si>
    <t>School Lunch Revenue</t>
  </si>
  <si>
    <t>% of Students Qualifying for Free Lunch:</t>
  </si>
  <si>
    <t>% of Students Qualifying for Reduced Lunch:</t>
  </si>
  <si>
    <t>Will breakfast be offered?</t>
  </si>
  <si>
    <t>% of Students Receiving Free Breakfast:</t>
  </si>
  <si>
    <t>% of Students Receiving Reduced Breakfast:</t>
  </si>
  <si>
    <t>Will afterschool snacks be offered?</t>
  </si>
  <si>
    <t>% of Students Receiving Free Snacks:</t>
  </si>
  <si>
    <t>% of Students Receiving Reduced Snacks:</t>
  </si>
  <si>
    <t xml:space="preserve">Lunch </t>
  </si>
  <si>
    <t>Free</t>
  </si>
  <si>
    <t>Reduced</t>
  </si>
  <si>
    <t>All (F/RL)&gt;60%</t>
  </si>
  <si>
    <t>All (F/RL)&lt;60%</t>
  </si>
  <si>
    <t xml:space="preserve">Breakfast </t>
  </si>
  <si>
    <t xml:space="preserve">Snack </t>
  </si>
  <si>
    <t>Total</t>
  </si>
  <si>
    <t>2026-27 Charter School Application
Revenue Projection Model</t>
  </si>
  <si>
    <t>Minimum Foundation Program (MFP) State Cost Allocation</t>
  </si>
  <si>
    <t>MFP State Cost Allocation</t>
  </si>
  <si>
    <t>Local Revenue Representation</t>
  </si>
  <si>
    <t>Federal Revenue</t>
  </si>
  <si>
    <r>
      <rPr>
        <b/>
        <sz val="10"/>
        <color rgb="FF800080"/>
        <rFont val="Public Sans"/>
      </rPr>
      <t>Year 1</t>
    </r>
    <r>
      <rPr>
        <b/>
        <sz val="10"/>
        <color rgb="FFFFFFFF"/>
        <rFont val="Public Sans"/>
      </rPr>
      <t xml:space="preserve">
</t>
    </r>
    <r>
      <rPr>
        <b/>
        <sz val="10"/>
        <color rgb="FF333333"/>
        <rFont val="Public Sans"/>
      </rPr>
      <t>Target
Enrollment
for K-12</t>
    </r>
  </si>
  <si>
    <r>
      <rPr>
        <b/>
        <sz val="10"/>
        <color rgb="FF800080"/>
        <rFont val="Public Sans"/>
      </rPr>
      <t xml:space="preserve">Year 2
</t>
    </r>
    <r>
      <rPr>
        <b/>
        <sz val="10"/>
        <color rgb="FF333333"/>
        <rFont val="Public Sans"/>
      </rPr>
      <t>Target
Enrollment
for K-12</t>
    </r>
  </si>
  <si>
    <t>Unweighted</t>
  </si>
  <si>
    <t>Economically Disadvantaged (ED)</t>
  </si>
  <si>
    <t>Career &amp; Technical Units (CTE)</t>
  </si>
  <si>
    <t>Students with Disabilities (SWD)</t>
  </si>
  <si>
    <t>Gifted &amp; Talented (GT)</t>
  </si>
  <si>
    <t>Total MFP
State Cost
Projection
(Levels 1,
2, &amp; 3)</t>
  </si>
  <si>
    <r>
      <rPr>
        <b/>
        <sz val="10"/>
        <color rgb="FF4E4E51"/>
        <rFont val="Public Sans"/>
      </rPr>
      <t xml:space="preserve">Initial
FY2025-26
Local Revenue
Representation
Per Pupil
</t>
    </r>
    <r>
      <rPr>
        <sz val="10"/>
        <color rgb="FF029CAA"/>
        <rFont val="Public Sans"/>
      </rPr>
      <t>(In a District Building)</t>
    </r>
    <r>
      <rPr>
        <sz val="10"/>
        <color rgb="FF4E4E51"/>
        <rFont val="Public Sans"/>
      </rPr>
      <t xml:space="preserve">
(per charter law)</t>
    </r>
  </si>
  <si>
    <r>
      <rPr>
        <b/>
        <sz val="10"/>
        <color rgb="FF4E4E51"/>
        <rFont val="Public Sans"/>
      </rPr>
      <t xml:space="preserve">Initial
FY2025-26
Local Revenue
Representation
Per Pupil
</t>
    </r>
    <r>
      <rPr>
        <sz val="10"/>
        <color rgb="FF029CAA"/>
        <rFont val="Public Sans"/>
      </rPr>
      <t>(Not In a District Building)</t>
    </r>
    <r>
      <rPr>
        <sz val="10"/>
        <color rgb="FF4E4E51"/>
        <rFont val="Public Sans"/>
      </rPr>
      <t xml:space="preserve">
(per charter law)</t>
    </r>
  </si>
  <si>
    <t>Local Revenue
Representation</t>
  </si>
  <si>
    <r>
      <rPr>
        <b/>
        <sz val="10"/>
        <color rgb="FF4E4E51"/>
        <rFont val="Public Sans"/>
      </rPr>
      <t xml:space="preserve">Initial
FY2026-27
Local Revenue
Representation
Per Pupil
</t>
    </r>
    <r>
      <rPr>
        <sz val="10"/>
        <color rgb="FF029CAA"/>
        <rFont val="Public Sans"/>
      </rPr>
      <t>(In a District Building)</t>
    </r>
    <r>
      <rPr>
        <sz val="10"/>
        <color rgb="FF4E4E51"/>
        <rFont val="Public Sans"/>
      </rPr>
      <t xml:space="preserve">
(per charter law)</t>
    </r>
  </si>
  <si>
    <t>IDEA</t>
  </si>
  <si>
    <t>IDEA Preschool</t>
  </si>
  <si>
    <t>Carl Perkins</t>
  </si>
  <si>
    <r>
      <rPr>
        <b/>
        <sz val="10"/>
        <color rgb="FF4E4E51"/>
        <rFont val="Public Sans"/>
      </rPr>
      <t xml:space="preserve">Initial
FY2026-27
Local Revenue
Representation
Per Pupil
</t>
    </r>
    <r>
      <rPr>
        <sz val="10"/>
        <color rgb="FF029CAA"/>
        <rFont val="Public Sans"/>
      </rPr>
      <t>(Not In a District Building)</t>
    </r>
    <r>
      <rPr>
        <sz val="10"/>
        <color rgb="FF4E4E51"/>
        <rFont val="Public Sans"/>
      </rPr>
      <t xml:space="preserve">
(per charter law)</t>
    </r>
  </si>
  <si>
    <t>Title I</t>
  </si>
  <si>
    <t>Title II</t>
  </si>
  <si>
    <t>Title III</t>
  </si>
  <si>
    <t>Unweighted
Per Pupil
With
Continuation
of Prior Year
Pay Raises</t>
  </si>
  <si>
    <t>State Cost
Projection</t>
  </si>
  <si>
    <t>Student Count</t>
  </si>
  <si>
    <t>Per Pupil</t>
  </si>
  <si>
    <t>Per
Pupil</t>
  </si>
  <si>
    <t>Federal Projection</t>
  </si>
  <si>
    <r>
      <rPr>
        <b/>
        <sz val="10"/>
        <color rgb="FF333333"/>
        <rFont val="Public Sans"/>
      </rPr>
      <t xml:space="preserve">Federal Projection
</t>
    </r>
    <r>
      <rPr>
        <sz val="10"/>
        <color rgb="FF333333"/>
        <rFont val="Public Sans"/>
      </rPr>
      <t>(Must generate 
$15,000 to be funded)</t>
    </r>
  </si>
  <si>
    <t>Limited English Proficiency Count</t>
  </si>
  <si>
    <r>
      <rPr>
        <b/>
        <sz val="10"/>
        <color rgb="FF333333"/>
        <rFont val="Public Sans"/>
      </rPr>
      <t xml:space="preserve">Federal Projection
</t>
    </r>
    <r>
      <rPr>
        <sz val="10"/>
        <color rgb="FF333333"/>
        <rFont val="Public Sans"/>
      </rPr>
      <t xml:space="preserve">
(Must generate 
$10,000 to be funded)</t>
    </r>
  </si>
  <si>
    <r>
      <rPr>
        <b/>
        <sz val="10"/>
        <color rgb="FF333333"/>
        <rFont val="Public Sans"/>
      </rPr>
      <t xml:space="preserve">Federal Projection
</t>
    </r>
    <r>
      <rPr>
        <sz val="10"/>
        <color rgb="FF333333"/>
        <rFont val="Public Sans"/>
      </rPr>
      <t>(Must generate 
$15,000 to be funded)</t>
    </r>
  </si>
  <si>
    <r>
      <rPr>
        <b/>
        <sz val="10"/>
        <color rgb="FF333333"/>
        <rFont val="Public Sans"/>
      </rPr>
      <t xml:space="preserve">Federal Projection
</t>
    </r>
    <r>
      <rPr>
        <sz val="10"/>
        <color rgb="FF333333"/>
        <rFont val="Public Sans"/>
      </rPr>
      <t xml:space="preserve">
(Must generate 
$10,000 to be funded)</t>
    </r>
  </si>
  <si>
    <t>Source:  MFP July 2026 Budget Letter</t>
  </si>
  <si>
    <t>Data input</t>
  </si>
  <si>
    <t>MFP BL, Per Pupil Summary Table, Col. 6
L1 Base+L2+
L3 HH, Mandated, PY Pay Raises</t>
  </si>
  <si>
    <t>C1 x C2</t>
  </si>
  <si>
    <t>MFP BL, Per Pupil Summary Table, Col. 7</t>
  </si>
  <si>
    <t>C4 x C5</t>
  </si>
  <si>
    <t>MFP BL, Per Pupil Summary Table, Col. 8</t>
  </si>
  <si>
    <t>C7 x C8</t>
  </si>
  <si>
    <t>MFP BL, Per Pupil Summary Table, Col. 9</t>
  </si>
  <si>
    <t>C9 x C10</t>
  </si>
  <si>
    <t>MFP BL, Per Pupil Summary Table, Col. 10</t>
  </si>
  <si>
    <t>C13 x C14</t>
  </si>
  <si>
    <t>C3+C6+C9+C12+C15</t>
  </si>
  <si>
    <t>MFP BL, Per Pupil Summary Table, Col. 11 - In a District Building</t>
  </si>
  <si>
    <t>MFP BL, Per Pupil Summary Table, Col. 12 - Not in a District Building</t>
  </si>
  <si>
    <t>Acadia</t>
  </si>
  <si>
    <t>Allen</t>
  </si>
  <si>
    <t>Ascension</t>
  </si>
  <si>
    <t>Assumption</t>
  </si>
  <si>
    <t>Avoyelles</t>
  </si>
  <si>
    <t>Beauregard</t>
  </si>
  <si>
    <t>Bienville</t>
  </si>
  <si>
    <t>Bossier</t>
  </si>
  <si>
    <t>Caddo</t>
  </si>
  <si>
    <t>Calcasieu</t>
  </si>
  <si>
    <t>Caldwell</t>
  </si>
  <si>
    <t>Cameron</t>
  </si>
  <si>
    <t>Catahoula</t>
  </si>
  <si>
    <t>Claiborne</t>
  </si>
  <si>
    <t>Concordia</t>
  </si>
  <si>
    <t>DeSoto</t>
  </si>
  <si>
    <t>East Baton Rouge</t>
  </si>
  <si>
    <t>East Carroll</t>
  </si>
  <si>
    <t>East Feliciana</t>
  </si>
  <si>
    <t>Evangeline</t>
  </si>
  <si>
    <t>Franklin</t>
  </si>
  <si>
    <t>Grant</t>
  </si>
  <si>
    <t>Iberia</t>
  </si>
  <si>
    <t>Iberville</t>
  </si>
  <si>
    <t>Jackson</t>
  </si>
  <si>
    <t>Jefferson</t>
  </si>
  <si>
    <t>Jefferson Davis</t>
  </si>
  <si>
    <t>Lafayette</t>
  </si>
  <si>
    <t>Lafourche</t>
  </si>
  <si>
    <t>LaSalle</t>
  </si>
  <si>
    <t>Lincoln</t>
  </si>
  <si>
    <t>Livingston</t>
  </si>
  <si>
    <t>Madison</t>
  </si>
  <si>
    <t>Morehouse</t>
  </si>
  <si>
    <t>Natchitoches</t>
  </si>
  <si>
    <t>Orleans</t>
  </si>
  <si>
    <t>Ouachita</t>
  </si>
  <si>
    <t>Plaquemines</t>
  </si>
  <si>
    <t>Pointe Coupee</t>
  </si>
  <si>
    <t>Rapides</t>
  </si>
  <si>
    <t>Red River</t>
  </si>
  <si>
    <t>Richland</t>
  </si>
  <si>
    <t>Sabine</t>
  </si>
  <si>
    <r>
      <rPr>
        <b/>
        <sz val="10"/>
        <color rgb="FF800080"/>
        <rFont val="Public Sans"/>
      </rPr>
      <t xml:space="preserve">Year 3
</t>
    </r>
    <r>
      <rPr>
        <b/>
        <sz val="10"/>
        <color rgb="FF333333"/>
        <rFont val="Public Sans"/>
      </rPr>
      <t>Target
Enrollment
for K-12</t>
    </r>
  </si>
  <si>
    <r>
      <rPr>
        <b/>
        <sz val="10"/>
        <color rgb="FF4E4E51"/>
        <rFont val="Public Sans"/>
      </rPr>
      <t xml:space="preserve">Initial
FY2025-26
Local Revenue
Representation
Per Pupil
</t>
    </r>
    <r>
      <rPr>
        <sz val="10"/>
        <color rgb="FF029CAA"/>
        <rFont val="Public Sans"/>
      </rPr>
      <t>(In a District Building)</t>
    </r>
    <r>
      <rPr>
        <sz val="10"/>
        <color rgb="FF4E4E51"/>
        <rFont val="Public Sans"/>
      </rPr>
      <t xml:space="preserve">
(per charter law)</t>
    </r>
  </si>
  <si>
    <r>
      <rPr>
        <b/>
        <sz val="10"/>
        <color rgb="FF4E4E51"/>
        <rFont val="Public Sans"/>
      </rPr>
      <t xml:space="preserve">Initial
FY2025-26
Local Revenue
Representation
Per Pupil
</t>
    </r>
    <r>
      <rPr>
        <sz val="10"/>
        <color rgb="FF029CAA"/>
        <rFont val="Public Sans"/>
      </rPr>
      <t>(Not In a District Building)</t>
    </r>
    <r>
      <rPr>
        <sz val="10"/>
        <color rgb="FF4E4E51"/>
        <rFont val="Public Sans"/>
      </rPr>
      <t xml:space="preserve">
(per charter law)</t>
    </r>
  </si>
  <si>
    <r>
      <rPr>
        <b/>
        <sz val="10"/>
        <color rgb="FF333333"/>
        <rFont val="Public Sans"/>
      </rPr>
      <t xml:space="preserve">Federal Projection
</t>
    </r>
    <r>
      <rPr>
        <sz val="10"/>
        <color rgb="FF333333"/>
        <rFont val="Public Sans"/>
      </rPr>
      <t>(Must generate 
$15,000 to be funded)</t>
    </r>
  </si>
  <si>
    <t>St. Bernard</t>
  </si>
  <si>
    <r>
      <rPr>
        <b/>
        <sz val="10"/>
        <color rgb="FF333333"/>
        <rFont val="Public Sans"/>
      </rPr>
      <t xml:space="preserve">Federal Projection
</t>
    </r>
    <r>
      <rPr>
        <sz val="10"/>
        <color rgb="FF333333"/>
        <rFont val="Public Sans"/>
      </rPr>
      <t xml:space="preserve">
(Must generate 
$10,000 to be funded)</t>
    </r>
  </si>
  <si>
    <t>St. Charles</t>
  </si>
  <si>
    <t>St. Helena</t>
  </si>
  <si>
    <t>St. James</t>
  </si>
  <si>
    <t>St. John the Baptist</t>
  </si>
  <si>
    <t>St. Landry</t>
  </si>
  <si>
    <t>St. Martin</t>
  </si>
  <si>
    <t>St. Mary</t>
  </si>
  <si>
    <r>
      <rPr>
        <b/>
        <sz val="10"/>
        <color rgb="FF800080"/>
        <rFont val="Public Sans"/>
      </rPr>
      <t xml:space="preserve">Year 4
</t>
    </r>
    <r>
      <rPr>
        <b/>
        <sz val="10"/>
        <color rgb="FF333333"/>
        <rFont val="Public Sans"/>
      </rPr>
      <t>Target
Enrollment
for K-12</t>
    </r>
  </si>
  <si>
    <r>
      <rPr>
        <b/>
        <sz val="10"/>
        <color rgb="FF4E4E51"/>
        <rFont val="Public Sans"/>
      </rPr>
      <t xml:space="preserve">Initial
FY2025-26
Local Revenue
Representation
Per Pupil
</t>
    </r>
    <r>
      <rPr>
        <sz val="10"/>
        <color rgb="FF029CAA"/>
        <rFont val="Public Sans"/>
      </rPr>
      <t>(In a District Building)</t>
    </r>
    <r>
      <rPr>
        <sz val="10"/>
        <color rgb="FF4E4E51"/>
        <rFont val="Public Sans"/>
      </rPr>
      <t xml:space="preserve">
(per charter law)</t>
    </r>
  </si>
  <si>
    <r>
      <rPr>
        <b/>
        <sz val="10"/>
        <color rgb="FF4E4E51"/>
        <rFont val="Public Sans"/>
      </rPr>
      <t xml:space="preserve">Initial
FY2025-26
Local Revenue
Representation
Per Pupil
</t>
    </r>
    <r>
      <rPr>
        <sz val="10"/>
        <color rgb="FF029CAA"/>
        <rFont val="Public Sans"/>
      </rPr>
      <t>(Not In a District Building)</t>
    </r>
    <r>
      <rPr>
        <sz val="10"/>
        <color rgb="FF4E4E51"/>
        <rFont val="Public Sans"/>
      </rPr>
      <t xml:space="preserve">
(per charter law)</t>
    </r>
  </si>
  <si>
    <t>St. Tammany</t>
  </si>
  <si>
    <r>
      <rPr>
        <b/>
        <sz val="10"/>
        <color rgb="FF333333"/>
        <rFont val="Public Sans"/>
      </rPr>
      <t xml:space="preserve">Federal Projection
</t>
    </r>
    <r>
      <rPr>
        <sz val="10"/>
        <color rgb="FF333333"/>
        <rFont val="Public Sans"/>
      </rPr>
      <t>(Must generate 
$15,000 to be funded)</t>
    </r>
  </si>
  <si>
    <r>
      <rPr>
        <b/>
        <sz val="10"/>
        <color rgb="FF333333"/>
        <rFont val="Public Sans"/>
      </rPr>
      <t xml:space="preserve">Federal Projection
</t>
    </r>
    <r>
      <rPr>
        <sz val="10"/>
        <color rgb="FF333333"/>
        <rFont val="Public Sans"/>
      </rPr>
      <t xml:space="preserve">
(Must generate 
$10,000 to be funded)</t>
    </r>
  </si>
  <si>
    <t>Tangipahoa</t>
  </si>
  <si>
    <t>Tensas</t>
  </si>
  <si>
    <t>Terrebonne</t>
  </si>
  <si>
    <t>Union</t>
  </si>
  <si>
    <t>Vermilion</t>
  </si>
  <si>
    <t>Vernon</t>
  </si>
  <si>
    <t>Washington</t>
  </si>
  <si>
    <t>Webster</t>
  </si>
  <si>
    <t>West Baton Rouge</t>
  </si>
  <si>
    <t>West Carroll</t>
  </si>
  <si>
    <t>West Feliciana</t>
  </si>
  <si>
    <t>Winn</t>
  </si>
  <si>
    <t>State Subtotal</t>
  </si>
  <si>
    <r>
      <rPr>
        <b/>
        <sz val="10"/>
        <color rgb="FF800080"/>
        <rFont val="Public Sans"/>
      </rPr>
      <t xml:space="preserve">Year 5
</t>
    </r>
    <r>
      <rPr>
        <b/>
        <sz val="10"/>
        <color rgb="FF333333"/>
        <rFont val="Public Sans"/>
      </rPr>
      <t>Target
Enrollment
for K-12</t>
    </r>
  </si>
  <si>
    <r>
      <rPr>
        <b/>
        <sz val="10"/>
        <color rgb="FF4E4E51"/>
        <rFont val="Public Sans"/>
      </rPr>
      <t xml:space="preserve">Initial
FY2025-26
Local Revenue
Representation
Per Pupil
</t>
    </r>
    <r>
      <rPr>
        <sz val="10"/>
        <color rgb="FF029CAA"/>
        <rFont val="Public Sans"/>
      </rPr>
      <t>(In a District Building)</t>
    </r>
    <r>
      <rPr>
        <sz val="10"/>
        <color rgb="FF4E4E51"/>
        <rFont val="Public Sans"/>
      </rPr>
      <t xml:space="preserve">
(per charter law)</t>
    </r>
  </si>
  <si>
    <r>
      <rPr>
        <b/>
        <sz val="10"/>
        <color rgb="FF4E4E51"/>
        <rFont val="Public Sans"/>
      </rPr>
      <t xml:space="preserve">Initial
FY2025-26
Local Revenue
Representation
Per Pupil
</t>
    </r>
    <r>
      <rPr>
        <sz val="10"/>
        <color rgb="FF029CAA"/>
        <rFont val="Public Sans"/>
      </rPr>
      <t>(Not In a District Building)</t>
    </r>
    <r>
      <rPr>
        <sz val="10"/>
        <color rgb="FF4E4E51"/>
        <rFont val="Public Sans"/>
      </rPr>
      <t xml:space="preserve">
(per charter law)</t>
    </r>
  </si>
  <si>
    <r>
      <rPr>
        <b/>
        <sz val="10"/>
        <color rgb="FF333333"/>
        <rFont val="Public Sans"/>
      </rPr>
      <t xml:space="preserve">Federal Projection
</t>
    </r>
    <r>
      <rPr>
        <sz val="10"/>
        <color rgb="FF333333"/>
        <rFont val="Public Sans"/>
      </rPr>
      <t>(Must generate 
$15,000 to be funded)</t>
    </r>
  </si>
  <si>
    <r>
      <rPr>
        <b/>
        <sz val="10"/>
        <color rgb="FF333333"/>
        <rFont val="Public Sans"/>
      </rPr>
      <t xml:space="preserve">Federal Projection
</t>
    </r>
    <r>
      <rPr>
        <sz val="10"/>
        <color rgb="FF333333"/>
        <rFont val="Public Sans"/>
      </rPr>
      <t xml:space="preserve">
(Must generate 
$10,000 to be funded)</t>
    </r>
  </si>
  <si>
    <r>
      <rPr>
        <b/>
        <sz val="11"/>
        <color theme="1"/>
        <rFont val="Public Sans"/>
      </rPr>
      <t>Instructions/Notes:</t>
    </r>
    <r>
      <rPr>
        <sz val="11"/>
        <color theme="1"/>
        <rFont val="Public Sans"/>
      </rPr>
      <t xml:space="preserve">  Enter the requested information in the "</t>
    </r>
    <r>
      <rPr>
        <b/>
        <sz val="11"/>
        <color rgb="FFFABF8F"/>
        <rFont val="Public Sans"/>
      </rPr>
      <t>ORANGE</t>
    </r>
    <r>
      <rPr>
        <sz val="11"/>
        <color theme="1"/>
        <rFont val="Public Sans"/>
      </rPr>
      <t xml:space="preserve">" boxes.  </t>
    </r>
    <r>
      <rPr>
        <sz val="11"/>
        <color theme="1"/>
        <rFont val="Public Sans"/>
      </rPr>
      <t>Data will auto populate in the "</t>
    </r>
    <r>
      <rPr>
        <b/>
        <sz val="11"/>
        <color rgb="FFA5A5A5"/>
        <rFont val="Public Sans"/>
      </rPr>
      <t>GRAY</t>
    </r>
    <r>
      <rPr>
        <sz val="11"/>
        <color theme="1"/>
        <rFont val="Public Sans"/>
      </rPr>
      <t>" boxes.</t>
    </r>
  </si>
  <si>
    <t>Description</t>
  </si>
  <si>
    <t>Amount</t>
  </si>
  <si>
    <t>REVENUES</t>
  </si>
  <si>
    <t>Start-Up Grants</t>
  </si>
  <si>
    <t>Line of Credit</t>
  </si>
  <si>
    <t>Other Revenue</t>
  </si>
  <si>
    <t>TOTAL REVENUES</t>
  </si>
  <si>
    <t>EXPENDITURES</t>
  </si>
  <si>
    <t>Administrative Expenses</t>
  </si>
  <si>
    <t>Principal</t>
  </si>
  <si>
    <t>Executive Director</t>
  </si>
  <si>
    <t>Payroll Taxes</t>
  </si>
  <si>
    <t>Benefits</t>
  </si>
  <si>
    <t>Staff Development</t>
  </si>
  <si>
    <t>Recruiting/Marketing</t>
  </si>
  <si>
    <t>Advertising</t>
  </si>
  <si>
    <t>Other</t>
  </si>
  <si>
    <t xml:space="preserve">Total Administrative </t>
  </si>
  <si>
    <t>Supplies and Equipment</t>
  </si>
  <si>
    <t>Instructional Materials</t>
  </si>
  <si>
    <t>Office Supplies</t>
  </si>
  <si>
    <t>Postage/Printing/Copying</t>
  </si>
  <si>
    <t>Phone System</t>
  </si>
  <si>
    <t>Total Supplies &amp; Equipment</t>
  </si>
  <si>
    <t>Facility</t>
  </si>
  <si>
    <t>Capital Expenditures</t>
  </si>
  <si>
    <t>Building Fit-Out</t>
  </si>
  <si>
    <t>Renovations &amp; Repairs</t>
  </si>
  <si>
    <t>Rent/Lease</t>
  </si>
  <si>
    <t>Fixtures &amp; Furnishings</t>
  </si>
  <si>
    <t>Utilities</t>
  </si>
  <si>
    <t>Insurance</t>
  </si>
  <si>
    <t>Security</t>
  </si>
  <si>
    <t>Total Facility</t>
  </si>
  <si>
    <t>Contractual</t>
  </si>
  <si>
    <t>Consultants</t>
  </si>
  <si>
    <t>Legal and Accounting</t>
  </si>
  <si>
    <t>Total Contractual</t>
  </si>
  <si>
    <t>TOTAL EXPENDITURES</t>
  </si>
  <si>
    <t>Louisiana laws contain requirements for school system accounting.  By law, the Louisiana Accounting and Uniform Governmental Handbook (LAUGH) (Bulletin 1929) is the required accounting manual for school systems.  See the 'References' tab for a link to the LAUGH Guide.</t>
  </si>
  <si>
    <r>
      <rPr>
        <b/>
        <sz val="10"/>
        <color theme="1"/>
        <rFont val="Public Sans"/>
      </rPr>
      <t>Instructions/Notes:</t>
    </r>
    <r>
      <rPr>
        <sz val="10"/>
        <color theme="1"/>
        <rFont val="Public Sans"/>
      </rPr>
      <t xml:space="preserve">  Enter the requested information in the "</t>
    </r>
    <r>
      <rPr>
        <b/>
        <sz val="10"/>
        <color rgb="FFFABF8F"/>
        <rFont val="Public Sans"/>
      </rPr>
      <t>ORANGE</t>
    </r>
    <r>
      <rPr>
        <sz val="10"/>
        <color theme="1"/>
        <rFont val="Public Sans"/>
      </rPr>
      <t>" boxes.  Data will auto populate in the "</t>
    </r>
    <r>
      <rPr>
        <b/>
        <sz val="10"/>
        <color rgb="FFA5A5A5"/>
        <rFont val="Public Sans"/>
      </rPr>
      <t>GRAY</t>
    </r>
    <r>
      <rPr>
        <sz val="10"/>
        <color theme="1"/>
        <rFont val="Public Sans"/>
      </rPr>
      <t>" boxes.</t>
    </r>
  </si>
  <si>
    <t>Revenues</t>
  </si>
  <si>
    <t>Revenue
Code</t>
  </si>
  <si>
    <t>Year 0
Amount</t>
  </si>
  <si>
    <t>Year 0 Assumptions</t>
  </si>
  <si>
    <t>Year 1
Amount</t>
  </si>
  <si>
    <t>Year 1 Assumptions</t>
  </si>
  <si>
    <t>Year 2
Amount</t>
  </si>
  <si>
    <t>Year 2 Assumptions</t>
  </si>
  <si>
    <t>Year 3
Amount</t>
  </si>
  <si>
    <t>Year 3 Assumptions</t>
  </si>
  <si>
    <t>Year 4
Amount</t>
  </si>
  <si>
    <t>Year 4 Assumptions</t>
  </si>
  <si>
    <t>Year 5
Amount</t>
  </si>
  <si>
    <t>Year 5 Assumptions</t>
  </si>
  <si>
    <t>REVENUES FROM LOCAL SOURCES</t>
  </si>
  <si>
    <t/>
  </si>
  <si>
    <t>Earnings on Investments</t>
  </si>
  <si>
    <t>15XX</t>
  </si>
  <si>
    <t>Income from Meals and Extra Sales</t>
  </si>
  <si>
    <t>16XX</t>
  </si>
  <si>
    <t>School System or School (District) Activities</t>
  </si>
  <si>
    <t>17XX</t>
  </si>
  <si>
    <t>Community Service Activities</t>
  </si>
  <si>
    <t>Other Revenue From Local Sources</t>
  </si>
  <si>
    <t>Contributions and Donations</t>
  </si>
  <si>
    <t>MFP Local Revenue Representation</t>
  </si>
  <si>
    <t>Other Miscellaneous Revenues</t>
  </si>
  <si>
    <t>199X</t>
  </si>
  <si>
    <t>(additional revenue codes may need to be added)</t>
  </si>
  <si>
    <t>1XXX</t>
  </si>
  <si>
    <t>TOTAL REVENUES FROM LOCAL SOURCES</t>
  </si>
  <si>
    <t>REVENUE FROM STATE SOURCES</t>
  </si>
  <si>
    <t>Unrestricted Grants-In-Aid</t>
  </si>
  <si>
    <t>311X</t>
  </si>
  <si>
    <t>Other Unrestricted Revenues</t>
  </si>
  <si>
    <t>Restricted Grants-In-Aid</t>
  </si>
  <si>
    <t>Education Support Fund (8g)</t>
  </si>
  <si>
    <t>Professional Improvement Program (PIP)</t>
  </si>
  <si>
    <t>Other Restricted Revenues</t>
  </si>
  <si>
    <t>3XXX</t>
  </si>
  <si>
    <t>TOTAL REVENUE FROM STATE SOURCES</t>
  </si>
  <si>
    <t>REVENUE FROM FEDERAL SOURCES</t>
  </si>
  <si>
    <t>Unrestricted Grants-In-Aid Direct From the Federal Gov't</t>
  </si>
  <si>
    <t>Impact Aid Fund</t>
  </si>
  <si>
    <t>Other Unrestricted Grants</t>
  </si>
  <si>
    <t>Restricted Grants-In-Aid Direct From the Federal Gov't</t>
  </si>
  <si>
    <t>Other Restricted Grants - Direct</t>
  </si>
  <si>
    <t>Restricted Grants-In-Aid From Federal Gov't Thru State</t>
  </si>
  <si>
    <t>Career &amp; Technical Education (Carl Perkins)</t>
  </si>
  <si>
    <t>School Food Service</t>
  </si>
  <si>
    <t>Special Education</t>
  </si>
  <si>
    <t>IDEA - Part B</t>
  </si>
  <si>
    <t>IDEA - Preschool</t>
  </si>
  <si>
    <t>Other Special Education Programs</t>
  </si>
  <si>
    <t>Every Student Succeeds Act (ESSA)</t>
  </si>
  <si>
    <t>Title I, Part A</t>
  </si>
  <si>
    <t>Title I, Part C - Migrant</t>
  </si>
  <si>
    <t>Title IV - Student Support &amp; Acad. Enrichment</t>
  </si>
  <si>
    <t>Title II - Improving Teacher Quality</t>
  </si>
  <si>
    <t>Title III - English Language Acquisition Grant</t>
  </si>
  <si>
    <t>Other ESSA Programs</t>
  </si>
  <si>
    <t>Other Restricted Grants through State (Includes CSP Grant)</t>
  </si>
  <si>
    <t>Revenue For/On Behalf of the LEA</t>
  </si>
  <si>
    <t>49XX</t>
  </si>
  <si>
    <t>4XXX</t>
  </si>
  <si>
    <t xml:space="preserve"> TOTAL REVENUE FROM FEDERAL SOURCES</t>
  </si>
  <si>
    <t>OTHER SOURCES OF FUNDS</t>
  </si>
  <si>
    <t>5110 - 5500</t>
  </si>
  <si>
    <t>TOTAL OTHER SOURCES OF FUNDS</t>
  </si>
  <si>
    <t>TOTAL REVENUES &amp; OTHER SOURCES OF FUNDS</t>
  </si>
  <si>
    <t>Expenditures</t>
  </si>
  <si>
    <t>Object
Code</t>
  </si>
  <si>
    <t>Function
Code</t>
  </si>
  <si>
    <t>SALARIES</t>
  </si>
  <si>
    <t>Regular Programs - Elementary/Secondary</t>
  </si>
  <si>
    <t>Teachers</t>
  </si>
  <si>
    <t>11XX</t>
  </si>
  <si>
    <t>Aides/Para-Professionals</t>
  </si>
  <si>
    <t>Substitute Teachers and Aides</t>
  </si>
  <si>
    <t>12X</t>
  </si>
  <si>
    <t>12XX</t>
  </si>
  <si>
    <t>Other Instructional Programs (Career &amp; Tech, Other Instructional Programs, Special Programs)</t>
  </si>
  <si>
    <t>13XX - 15XX</t>
  </si>
  <si>
    <t>Pupil Support &amp; Instructional Staff Services</t>
  </si>
  <si>
    <t>Therapists/Specialists/Counselors</t>
  </si>
  <si>
    <t>21XX - 22XX</t>
  </si>
  <si>
    <t>Other Pupil Support &amp; Instructional Staff</t>
  </si>
  <si>
    <t>1XX</t>
  </si>
  <si>
    <t>General Administration &amp; School Administration</t>
  </si>
  <si>
    <t>23XX</t>
  </si>
  <si>
    <t>Principals &amp; Executive Officer</t>
  </si>
  <si>
    <t>2410 &amp; 2430</t>
  </si>
  <si>
    <t>Assistant Principals</t>
  </si>
  <si>
    <t>Clerical/Secretarial</t>
  </si>
  <si>
    <t>23XX - 24XX</t>
  </si>
  <si>
    <t>Other General &amp; School Administration Staff</t>
  </si>
  <si>
    <t>Business &amp; Central Services</t>
  </si>
  <si>
    <t>Business Manager</t>
  </si>
  <si>
    <t>25XX</t>
  </si>
  <si>
    <t>Other Business &amp; Central Services Staff</t>
  </si>
  <si>
    <t>25XX &amp; 28XX</t>
  </si>
  <si>
    <t>Other Salaries</t>
  </si>
  <si>
    <t>Service Workers (Cafeteria, Bus Drivers, Security Guard, Custodians, etc.)</t>
  </si>
  <si>
    <t>26XX - 27XX &amp; 31XX - 33XX</t>
  </si>
  <si>
    <t>(additional object codes may need to be added)</t>
  </si>
  <si>
    <t>Various</t>
  </si>
  <si>
    <t>TOTAL SALARIES</t>
  </si>
  <si>
    <t>EMPLOYEE BENEFITS</t>
  </si>
  <si>
    <t>Health Insurance Benefits - Current Employees</t>
  </si>
  <si>
    <t>Social Security</t>
  </si>
  <si>
    <t>Medicare</t>
  </si>
  <si>
    <t>Retirement</t>
  </si>
  <si>
    <t>23X</t>
  </si>
  <si>
    <t>Unemployment</t>
  </si>
  <si>
    <t>Health Insurance Benefits - Retired Employees</t>
  </si>
  <si>
    <t xml:space="preserve">Other </t>
  </si>
  <si>
    <t>2XX</t>
  </si>
  <si>
    <t>TOTAL EMPLOYEE BENEFITS</t>
  </si>
  <si>
    <t>PURCHASED PROFESSIONAL AND TECHNICAL SERVICES</t>
  </si>
  <si>
    <t>Legal Services</t>
  </si>
  <si>
    <t>Accounting/Auditing Services</t>
  </si>
  <si>
    <t>Management Company Services</t>
  </si>
  <si>
    <t>3XX</t>
  </si>
  <si>
    <t>Other Administratvie Staff Services</t>
  </si>
  <si>
    <t>Other Purchased Prof/Tech Services</t>
  </si>
  <si>
    <t>TOTAL PURCHASED PROFESSIONAL AND TECHNICAL SERVICES</t>
  </si>
  <si>
    <t>PURCHASED PROPERTY SERVICES</t>
  </si>
  <si>
    <t>Water/Sewerage</t>
  </si>
  <si>
    <t>26XX</t>
  </si>
  <si>
    <t>Repairs &amp; Maintenance Services</t>
  </si>
  <si>
    <t>Building and Land Rent/Lease</t>
  </si>
  <si>
    <t>Equipment &amp; Vehicle Rent/Lease</t>
  </si>
  <si>
    <t>4XX</t>
  </si>
  <si>
    <t>TOTAL PURCHASED PROPERTY SERVICES</t>
  </si>
  <si>
    <t>OTHER PURCHASED SERVICES</t>
  </si>
  <si>
    <t>Purchased Student Transportation Services</t>
  </si>
  <si>
    <t>51X</t>
  </si>
  <si>
    <t>27XX</t>
  </si>
  <si>
    <t>Insurance (property, liability, fleet, errors/omissions, etc.)</t>
  </si>
  <si>
    <t>52X</t>
  </si>
  <si>
    <t>Food Service Management</t>
  </si>
  <si>
    <t>31XX</t>
  </si>
  <si>
    <t>Travel</t>
  </si>
  <si>
    <t>58X</t>
  </si>
  <si>
    <t>5XX</t>
  </si>
  <si>
    <t>TOTAL OTHER PURCHASED SERVICES</t>
  </si>
  <si>
    <t xml:space="preserve">SUPPLIES </t>
  </si>
  <si>
    <t>Materials and Supplies</t>
  </si>
  <si>
    <t>Utilities (natural gas, electricity, coal, gasoline)</t>
  </si>
  <si>
    <t>62X</t>
  </si>
  <si>
    <t>Food &amp; Commodities</t>
  </si>
  <si>
    <t>63X</t>
  </si>
  <si>
    <t>Books and Periodicals (including textbooks/workbooks)</t>
  </si>
  <si>
    <t>64X</t>
  </si>
  <si>
    <t xml:space="preserve">Other Supplies </t>
  </si>
  <si>
    <t>6XX</t>
  </si>
  <si>
    <t>TOTAL SUPPLIES</t>
  </si>
  <si>
    <t>PROPERTY</t>
  </si>
  <si>
    <t>Land Purchases and Land Improvements</t>
  </si>
  <si>
    <t>41XX - 42XX</t>
  </si>
  <si>
    <t>Buildings Acquisitions (existing structures)</t>
  </si>
  <si>
    <t>45XX</t>
  </si>
  <si>
    <t>Equipment/Furnishings</t>
  </si>
  <si>
    <t>73X</t>
  </si>
  <si>
    <t>7XX</t>
  </si>
  <si>
    <t>TOTAL PROPERTY</t>
  </si>
  <si>
    <t xml:space="preserve">OTHER OBJECTS </t>
  </si>
  <si>
    <t>Administrative Fee Payable to the Dept. of Education</t>
  </si>
  <si>
    <t>.25% of MFP State &amp; Local Revenue Representation</t>
  </si>
  <si>
    <t>Dues and Fees</t>
  </si>
  <si>
    <t>Loan Repayment (principal only)</t>
  </si>
  <si>
    <t>51XX</t>
  </si>
  <si>
    <t>Interest on Loans/Notes</t>
  </si>
  <si>
    <t>8XX</t>
  </si>
  <si>
    <t>TOTAL OTHER OBJECTS</t>
  </si>
  <si>
    <t>OTHER USES OF FUNDS (Must Provide Detail)</t>
  </si>
  <si>
    <t>890 - 932</t>
  </si>
  <si>
    <t>TOTAL OTHER FINANCE USES</t>
  </si>
  <si>
    <t>TOTAL EXPENDITURES AND OTHER USES OF FUNDS</t>
  </si>
  <si>
    <t>Fund Balance</t>
  </si>
  <si>
    <t>EXCESS (DEFICIENCY) OF REVENUE OVER EXPENDITURES</t>
  </si>
  <si>
    <t>BALANCES AT BEGINNING OF YEAR</t>
  </si>
  <si>
    <t>BALANCES AT END OF YEAR</t>
  </si>
  <si>
    <t>FUND BALANCE AS A PERCENTAGE OF REVENUES</t>
  </si>
  <si>
    <t>For statewide: (these must be updated each year)</t>
  </si>
  <si>
    <t>ED</t>
  </si>
  <si>
    <t>SWD</t>
  </si>
  <si>
    <t>Location</t>
  </si>
  <si>
    <t>Enrollment Zone</t>
  </si>
  <si>
    <t>Enrollment Zone Year</t>
  </si>
  <si>
    <t>Enrollment Zone ED%</t>
  </si>
  <si>
    <t xml:space="preserve">Required ED%  </t>
  </si>
  <si>
    <t>Oct. '22 ED%</t>
  </si>
  <si>
    <t>Feb. '23 ED%</t>
  </si>
  <si>
    <t>Meets ED Requirement</t>
  </si>
  <si>
    <t>Column1</t>
  </si>
  <si>
    <t>Dalton Charter School</t>
  </si>
  <si>
    <t>BESE/RSD</t>
  </si>
  <si>
    <t>EBR</t>
  </si>
  <si>
    <t>2022-2023</t>
  </si>
  <si>
    <t>This must be sorted in descending order of column F (Enrollment Zone Year) so that the most recent year is pulled in the vlookup formula.</t>
  </si>
  <si>
    <t>Democracy Prep Baton Rouge</t>
  </si>
  <si>
    <t>Glen Oaks Middle School</t>
  </si>
  <si>
    <t>Kenilworth Science and Technology Charter School</t>
  </si>
  <si>
    <t>Lanier Charter School</t>
  </si>
  <si>
    <t>Advantage Charter Academy</t>
  </si>
  <si>
    <t>BESE</t>
  </si>
  <si>
    <t>2021-2022</t>
  </si>
  <si>
    <t>Collegiate Baton Rouge</t>
  </si>
  <si>
    <t xml:space="preserve">Geo Prep Baker  </t>
  </si>
  <si>
    <t>GEO Prep Mid-City of Greater Baton Rouge</t>
  </si>
  <si>
    <t>Iberville Charter Academy</t>
  </si>
  <si>
    <t>Impact Charter School</t>
  </si>
  <si>
    <t>JCFA Lafayette</t>
  </si>
  <si>
    <t>Lake Charles Charter Academy</t>
  </si>
  <si>
    <t>Lake Charles College Prep</t>
  </si>
  <si>
    <t>Louisiana Key Academy Northshore</t>
  </si>
  <si>
    <t>Louisiana Virtual Charter Academy</t>
  </si>
  <si>
    <t>New Harmony High Institute</t>
  </si>
  <si>
    <t>Noble Minds</t>
  </si>
  <si>
    <t>Northeast Claiborne Charter</t>
  </si>
  <si>
    <t>Southwest Louisiana Charter Academy</t>
  </si>
  <si>
    <t>University View Academy, Inc.</t>
  </si>
  <si>
    <t>Willow Charter Academy</t>
  </si>
  <si>
    <t>International High School of New Orleans</t>
  </si>
  <si>
    <t>2020-2021</t>
  </si>
  <si>
    <t>JCFA-East</t>
  </si>
  <si>
    <t>Lincoln Preparatory School</t>
  </si>
  <si>
    <t>Louisiana Key Academy</t>
  </si>
  <si>
    <t>Madison Preparatory Academy</t>
  </si>
  <si>
    <t>New Vision Learning Academy</t>
  </si>
  <si>
    <t>St. Landry Charter School</t>
  </si>
  <si>
    <t>The MAX Charter School</t>
  </si>
  <si>
    <t>GEO Prep Academy of Greater Baton Rouge</t>
  </si>
  <si>
    <t>2019-2020</t>
  </si>
  <si>
    <t>JS Clark Leadership Academy</t>
  </si>
  <si>
    <t>LA School for Ag Science</t>
  </si>
  <si>
    <t>Acadiana Renaissance Charter Academy</t>
  </si>
  <si>
    <t>2018-2019</t>
  </si>
  <si>
    <t>GEO Next Generation High School</t>
  </si>
  <si>
    <t>Lafayette Renaissance Charter Academy</t>
  </si>
  <si>
    <t>Red River Charter Academy</t>
  </si>
  <si>
    <t>Athlos Academy of Jefferson Parish</t>
  </si>
  <si>
    <t>2017-2018</t>
  </si>
  <si>
    <t>Delta Charter School MST</t>
  </si>
  <si>
    <t>Belle Chasse Academy</t>
  </si>
  <si>
    <t>2016-2017</t>
  </si>
  <si>
    <t>Lycee Francais de la Nouvelle-Orleans</t>
  </si>
  <si>
    <t>2015-2016</t>
  </si>
  <si>
    <t>New Orleans Military &amp; Maritime Academy</t>
  </si>
  <si>
    <t>Avoyelles Public Charter School</t>
  </si>
  <si>
    <t>2014-2015</t>
  </si>
  <si>
    <t>International School of Louisiana</t>
  </si>
  <si>
    <t>D'Arbonne Woods Charter School</t>
  </si>
  <si>
    <t>2013-2014</t>
  </si>
  <si>
    <t>V. B. Glencoe Charter School</t>
  </si>
  <si>
    <t>Enrollment Zone SWD%</t>
  </si>
  <si>
    <t>Required SWD%</t>
  </si>
  <si>
    <t>Oct '22 SWD%</t>
  </si>
  <si>
    <t>Feb. '23 SWD%</t>
  </si>
  <si>
    <t>Meets SWD Requirement</t>
  </si>
  <si>
    <t>East Baton</t>
  </si>
  <si>
    <t>Kenilworth Science and Technology Charter</t>
  </si>
  <si>
    <t>&lt;5%</t>
  </si>
  <si>
    <t>What is the existing site code? (If Applicable)</t>
  </si>
  <si>
    <t>Special Education (Including Summer &amp; Preschool)/ELL &amp; Gifted/Talented Programs</t>
  </si>
  <si>
    <t>Directors/Supervisors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</si>
</sst>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8" formatCode="&quot;$&quot;#,##0.00_);[Red]\(&quot;$&quot;#,##0.00\)"/>
    <numFmt numFmtId="164" formatCode="0.0%"/>
    <numFmt numFmtId="165" formatCode="#,##0.0_);[Red]\(#,##0.0\)"/>
  </numFmts>
  <fonts count="47">
    <font>
      <sz val="10"/>
      <color rgb="FF000000"/>
      <name val="Arial"/>
      <scheme val="minor"/>
    </font>
    <font>
      <sz val="11"/>
      <color theme="1"/>
      <name val="Public Sans"/>
    </font>
    <font>
      <b/>
      <sz val="11"/>
      <color rgb="FFFFFFFF"/>
      <name val="Public Sans"/>
    </font>
    <font>
      <sz val="11"/>
      <color rgb="FFFFFFFF"/>
      <name val="Public Sans"/>
    </font>
    <font>
      <sz val="11"/>
      <color rgb="FF333333"/>
      <name val="Public Sans"/>
    </font>
    <font>
      <b/>
      <i/>
      <sz val="11"/>
      <color rgb="FFFFFFFF"/>
      <name val="Public Sans"/>
    </font>
    <font>
      <sz val="10"/>
      <name val="Arial"/>
    </font>
    <font>
      <b/>
      <i/>
      <sz val="11"/>
      <color rgb="FFFF0000"/>
      <name val="Public Sans"/>
    </font>
    <font>
      <b/>
      <i/>
      <sz val="11"/>
      <color rgb="FF4E4E51"/>
      <name val="Public Sans"/>
    </font>
    <font>
      <b/>
      <sz val="11"/>
      <color rgb="FF333333"/>
      <name val="Public Sans"/>
    </font>
    <font>
      <sz val="10"/>
      <color theme="1"/>
      <name val="Arial"/>
    </font>
    <font>
      <sz val="10"/>
      <color rgb="FF000000"/>
      <name val="Arial"/>
    </font>
    <font>
      <b/>
      <sz val="11"/>
      <color theme="1"/>
      <name val="Public Sans"/>
    </font>
    <font>
      <u/>
      <sz val="10"/>
      <color theme="10"/>
      <name val="Arial"/>
    </font>
    <font>
      <b/>
      <i/>
      <sz val="11"/>
      <color theme="1"/>
      <name val="Public Sans"/>
    </font>
    <font>
      <i/>
      <sz val="11"/>
      <color rgb="FF333333"/>
      <name val="Public Sans"/>
    </font>
    <font>
      <i/>
      <sz val="11"/>
      <color theme="1"/>
      <name val="Public Sans"/>
    </font>
    <font>
      <b/>
      <sz val="11"/>
      <color theme="0"/>
      <name val="Public Sans"/>
    </font>
    <font>
      <b/>
      <sz val="11"/>
      <color rgb="FF4E4E51"/>
      <name val="Public Sans"/>
    </font>
    <font>
      <b/>
      <u/>
      <sz val="11"/>
      <color rgb="FF029CAA"/>
      <name val="Public Sans"/>
    </font>
    <font>
      <b/>
      <u/>
      <sz val="11"/>
      <color rgb="FF333333"/>
      <name val="Public Sans"/>
    </font>
    <font>
      <b/>
      <sz val="13"/>
      <color rgb="FFFFFFFF"/>
      <name val="Public Sans"/>
    </font>
    <font>
      <b/>
      <sz val="12"/>
      <color rgb="FFFFFFFF"/>
      <name val="Public Sans"/>
    </font>
    <font>
      <b/>
      <sz val="10"/>
      <color rgb="FFFFFFFF"/>
      <name val="Public Sans"/>
    </font>
    <font>
      <b/>
      <sz val="10"/>
      <color rgb="FF800080"/>
      <name val="Public Sans"/>
    </font>
    <font>
      <b/>
      <sz val="10"/>
      <color rgb="FF333333"/>
      <name val="Public Sans"/>
    </font>
    <font>
      <b/>
      <sz val="10"/>
      <color rgb="FF4E4E51"/>
      <name val="Public Sans"/>
    </font>
    <font>
      <sz val="10"/>
      <color rgb="FF333333"/>
      <name val="Public Sans"/>
    </font>
    <font>
      <sz val="8"/>
      <color rgb="FF333333"/>
      <name val="Public Sans"/>
    </font>
    <font>
      <sz val="10"/>
      <color rgb="FF333333"/>
      <name val="&quot;Public Sans&quot;"/>
    </font>
    <font>
      <sz val="10"/>
      <color theme="1"/>
      <name val="Public Sans"/>
    </font>
    <font>
      <sz val="8"/>
      <color theme="1"/>
      <name val="Public Sans"/>
    </font>
    <font>
      <b/>
      <sz val="10"/>
      <color theme="1"/>
      <name val="Public Sans"/>
    </font>
    <font>
      <sz val="10"/>
      <color rgb="FFFFFFFF"/>
      <name val="Public Sans"/>
    </font>
    <font>
      <sz val="10"/>
      <color rgb="FF4E4E51"/>
      <name val="Public Sans"/>
    </font>
    <font>
      <sz val="8"/>
      <color rgb="FF1F4E79"/>
      <name val="Calibri"/>
    </font>
    <font>
      <sz val="10"/>
      <color theme="1"/>
      <name val="Arial"/>
    </font>
    <font>
      <b/>
      <sz val="8"/>
      <color rgb="FF1F4E79"/>
      <name val="Calibri"/>
    </font>
    <font>
      <sz val="11"/>
      <color rgb="FF000000"/>
      <name val="Calibri"/>
    </font>
    <font>
      <b/>
      <sz val="11"/>
      <color rgb="FFFABF8F"/>
      <name val="Public Sans"/>
    </font>
    <font>
      <b/>
      <sz val="11"/>
      <color rgb="FFB2A1C7"/>
      <name val="Public Sans"/>
    </font>
    <font>
      <b/>
      <sz val="11"/>
      <color rgb="FFA5A5A5"/>
      <name val="Public Sans"/>
    </font>
    <font>
      <i/>
      <sz val="11"/>
      <color rgb="FFFFFFFF"/>
      <name val="Public Sans"/>
    </font>
    <font>
      <b/>
      <sz val="11"/>
      <color rgb="FF029CAA"/>
      <name val="Public Sans"/>
    </font>
    <font>
      <sz val="10"/>
      <color rgb="FF029CAA"/>
      <name val="Public Sans"/>
    </font>
    <font>
      <b/>
      <sz val="10"/>
      <color rgb="FFFABF8F"/>
      <name val="Public Sans"/>
    </font>
    <font>
      <b/>
      <sz val="10"/>
      <color rgb="FFA5A5A5"/>
      <name val="Public Sans"/>
    </font>
  </fonts>
  <fills count="24">
    <fill>
      <patternFill patternType="none"/>
    </fill>
    <fill>
      <patternFill patternType="gray125"/>
    </fill>
    <fill>
      <patternFill patternType="solid">
        <fgColor rgb="FF029CAA"/>
        <bgColor rgb="FF029CAA"/>
      </patternFill>
    </fill>
    <fill>
      <patternFill patternType="solid">
        <fgColor rgb="FFF7E4D1"/>
        <bgColor rgb="FFF7E4D1"/>
      </patternFill>
    </fill>
    <fill>
      <patternFill patternType="solid">
        <fgColor theme="0"/>
        <bgColor theme="0"/>
      </patternFill>
    </fill>
    <fill>
      <patternFill patternType="solid">
        <fgColor rgb="FFD8D1DB"/>
        <bgColor rgb="FFD8D1DB"/>
      </patternFill>
    </fill>
    <fill>
      <patternFill patternType="solid">
        <fgColor rgb="FFFFFF00"/>
        <bgColor rgb="FFFFFF00"/>
      </patternFill>
    </fill>
    <fill>
      <patternFill patternType="solid">
        <fgColor rgb="FFE5DFEC"/>
        <bgColor rgb="FFE5DFEC"/>
      </patternFill>
    </fill>
    <fill>
      <patternFill patternType="solid">
        <fgColor rgb="FFD8D8D8"/>
        <bgColor rgb="FFD8D8D8"/>
      </patternFill>
    </fill>
    <fill>
      <patternFill patternType="solid">
        <fgColor rgb="FFB8CCE4"/>
        <bgColor rgb="FFB8CCE4"/>
      </patternFill>
    </fill>
    <fill>
      <patternFill patternType="solid">
        <fgColor rgb="FFBFBFBF"/>
        <bgColor rgb="FFBFBFBF"/>
      </patternFill>
    </fill>
    <fill>
      <patternFill patternType="solid">
        <fgColor rgb="FF3C1053"/>
        <bgColor rgb="FF3C1053"/>
      </patternFill>
    </fill>
    <fill>
      <patternFill patternType="solid">
        <fgColor rgb="FFDC8527"/>
        <bgColor rgb="FFDC8527"/>
      </patternFill>
    </fill>
    <fill>
      <patternFill patternType="solid">
        <fgColor rgb="FFDAEEF3"/>
        <bgColor rgb="FFDAEEF3"/>
      </patternFill>
    </fill>
    <fill>
      <patternFill patternType="solid">
        <fgColor rgb="FFFFC7CE"/>
        <bgColor rgb="FFFFC7CE"/>
      </patternFill>
    </fill>
    <fill>
      <patternFill patternType="solid">
        <fgColor rgb="FFFFFFFF"/>
        <bgColor rgb="FFFFFFFF"/>
      </patternFill>
    </fill>
    <fill>
      <patternFill patternType="solid">
        <fgColor rgb="FFDCE6F1"/>
        <bgColor rgb="FFDCE6F1"/>
      </patternFill>
    </fill>
    <fill>
      <patternFill patternType="solid">
        <fgColor rgb="FFFFFF99"/>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79998168889431442"/>
        <bgColor rgb="FFF7E4D1"/>
      </patternFill>
    </fill>
  </fills>
  <borders count="1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medium">
        <color rgb="FF000000"/>
      </top>
      <bottom style="medium">
        <color rgb="FF000000"/>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top style="medium">
        <color rgb="FF000000"/>
      </top>
      <bottom style="thin">
        <color rgb="FF000000"/>
      </bottom>
      <diagonal/>
    </border>
    <border>
      <left/>
      <right style="thin">
        <color rgb="FF000000"/>
      </right>
      <top/>
      <bottom/>
      <diagonal/>
    </border>
    <border>
      <left/>
      <right/>
      <top/>
      <bottom/>
      <diagonal/>
    </border>
    <border>
      <left style="thin">
        <color rgb="FF000000"/>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right style="thin">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thin">
        <color rgb="FF000000"/>
      </right>
      <top/>
      <bottom style="thin">
        <color rgb="FF000000"/>
      </bottom>
      <diagonal/>
    </border>
    <border>
      <left/>
      <right/>
      <top style="medium">
        <color rgb="FF000000"/>
      </top>
      <bottom style="medium">
        <color rgb="FF000000"/>
      </bottom>
      <diagonal/>
    </border>
    <border>
      <left/>
      <right/>
      <top/>
      <bottom style="thin">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333333"/>
      </right>
      <top style="thin">
        <color rgb="FF000000"/>
      </top>
      <bottom style="thin">
        <color rgb="FFBFBFBF"/>
      </bottom>
      <diagonal/>
    </border>
    <border>
      <left style="thin">
        <color rgb="FF333333"/>
      </left>
      <right style="thin">
        <color rgb="FF333333"/>
      </right>
      <top style="thin">
        <color rgb="FF000000"/>
      </top>
      <bottom style="thin">
        <color rgb="FFBFBFBF"/>
      </bottom>
      <diagonal/>
    </border>
    <border>
      <left style="thin">
        <color rgb="FF000000"/>
      </left>
      <right style="thin">
        <color rgb="FF000000"/>
      </right>
      <top style="thin">
        <color rgb="FF000000"/>
      </top>
      <bottom style="thin">
        <color rgb="FFBFBFBF"/>
      </bottom>
      <diagonal/>
    </border>
    <border>
      <left style="thin">
        <color rgb="FF333333"/>
      </left>
      <right style="thin">
        <color rgb="FF000000"/>
      </right>
      <top style="thin">
        <color rgb="FF000000"/>
      </top>
      <bottom style="thin">
        <color rgb="FFBFBFBF"/>
      </bottom>
      <diagonal/>
    </border>
    <border>
      <left/>
      <right style="thin">
        <color rgb="FF000000"/>
      </right>
      <top style="thin">
        <color rgb="FF000000"/>
      </top>
      <bottom style="thin">
        <color rgb="FFBFBFBF"/>
      </bottom>
      <diagonal/>
    </border>
    <border>
      <left style="thin">
        <color rgb="FF000000"/>
      </left>
      <right style="thin">
        <color rgb="FF333333"/>
      </right>
      <top/>
      <bottom style="thin">
        <color rgb="FFBFBFBF"/>
      </bottom>
      <diagonal/>
    </border>
    <border>
      <left style="thin">
        <color rgb="FF333333"/>
      </left>
      <right style="thin">
        <color rgb="FF333333"/>
      </right>
      <top/>
      <bottom style="thin">
        <color rgb="FFBFBFBF"/>
      </bottom>
      <diagonal/>
    </border>
    <border>
      <left style="thin">
        <color rgb="FF333333"/>
      </left>
      <right style="thin">
        <color rgb="FF333333"/>
      </right>
      <top/>
      <bottom style="thin">
        <color rgb="FFBFBFBF"/>
      </bottom>
      <diagonal/>
    </border>
    <border>
      <left style="thin">
        <color rgb="FF000000"/>
      </left>
      <right style="thin">
        <color rgb="FF000000"/>
      </right>
      <top/>
      <bottom style="thin">
        <color rgb="FFBFBFBF"/>
      </bottom>
      <diagonal/>
    </border>
    <border>
      <left style="thin">
        <color rgb="FF333333"/>
      </left>
      <right style="thin">
        <color rgb="FF000000"/>
      </right>
      <top/>
      <bottom style="thin">
        <color rgb="FFBFBFBF"/>
      </bottom>
      <diagonal/>
    </border>
    <border>
      <left/>
      <right style="thin">
        <color rgb="FF000000"/>
      </right>
      <top/>
      <bottom style="thin">
        <color rgb="FFBFBFBF"/>
      </bottom>
      <diagonal/>
    </border>
    <border>
      <left style="thin">
        <color rgb="FF000000"/>
      </left>
      <right style="thin">
        <color rgb="FF333333"/>
      </right>
      <top/>
      <bottom style="thin">
        <color rgb="FF000000"/>
      </bottom>
      <diagonal/>
    </border>
    <border>
      <left style="thin">
        <color rgb="FF333333"/>
      </left>
      <right style="thin">
        <color rgb="FF333333"/>
      </right>
      <top/>
      <bottom style="thin">
        <color rgb="FF000000"/>
      </bottom>
      <diagonal/>
    </border>
    <border>
      <left style="thin">
        <color rgb="FF333333"/>
      </left>
      <right style="thin">
        <color rgb="FF333333"/>
      </right>
      <top/>
      <bottom style="thin">
        <color rgb="FF000000"/>
      </bottom>
      <diagonal/>
    </border>
    <border>
      <left style="thin">
        <color rgb="FF33333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double">
        <color rgb="FF000000"/>
      </bottom>
      <diagonal/>
    </border>
    <border>
      <left/>
      <right style="thin">
        <color rgb="FF333333"/>
      </right>
      <top style="thin">
        <color rgb="FF000000"/>
      </top>
      <bottom style="double">
        <color rgb="FF000000"/>
      </bottom>
      <diagonal/>
    </border>
    <border>
      <left style="thin">
        <color rgb="FF333333"/>
      </left>
      <right style="thin">
        <color rgb="FF333333"/>
      </right>
      <top style="thin">
        <color rgb="FF333333"/>
      </top>
      <bottom style="double">
        <color rgb="FF000000"/>
      </bottom>
      <diagonal/>
    </border>
    <border>
      <left style="thin">
        <color rgb="FF333333"/>
      </left>
      <right style="thin">
        <color rgb="FF000000"/>
      </right>
      <top style="thin">
        <color rgb="FF333333"/>
      </top>
      <bottom style="double">
        <color rgb="FF000000"/>
      </bottom>
      <diagonal/>
    </border>
    <border>
      <left style="thin">
        <color rgb="FF333333"/>
      </left>
      <right/>
      <top style="double">
        <color rgb="FF000000"/>
      </top>
      <bottom style="double">
        <color rgb="FF000000"/>
      </bottom>
      <diagonal/>
    </border>
    <border>
      <left/>
      <right style="thin">
        <color rgb="FF000000"/>
      </right>
      <top style="double">
        <color rgb="FF000000"/>
      </top>
      <bottom style="double">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s>
  <cellStyleXfs count="1">
    <xf numFmtId="0" fontId="0" fillId="0" borderId="0"/>
  </cellStyleXfs>
  <cellXfs count="438">
    <xf numFmtId="0" fontId="0" fillId="0" borderId="0" xfId="0"/>
    <xf numFmtId="0" fontId="1" fillId="0" borderId="0" xfId="0" applyFont="1" applyAlignment="1">
      <alignment vertical="center"/>
    </xf>
    <xf numFmtId="0" fontId="1" fillId="0" borderId="0" xfId="0" applyFont="1"/>
    <xf numFmtId="0" fontId="2" fillId="2" borderId="1" xfId="0" applyFont="1" applyFill="1" applyBorder="1" applyAlignment="1">
      <alignment horizontal="center" vertical="center"/>
    </xf>
    <xf numFmtId="0" fontId="3" fillId="0" borderId="0" xfId="0" applyFont="1"/>
    <xf numFmtId="0" fontId="4" fillId="0" borderId="0" xfId="0" applyFont="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7" fillId="4"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9" fillId="0" borderId="1" xfId="0" applyFont="1" applyBorder="1" applyAlignment="1">
      <alignment horizontal="center" vertical="center"/>
    </xf>
    <xf numFmtId="0" fontId="4" fillId="0" borderId="0" xfId="0" applyFont="1"/>
    <xf numFmtId="38" fontId="1" fillId="3" borderId="1" xfId="0" applyNumberFormat="1" applyFont="1" applyFill="1" applyBorder="1" applyAlignment="1">
      <alignment vertical="center"/>
    </xf>
    <xf numFmtId="0" fontId="10" fillId="0" borderId="0" xfId="0" applyFont="1"/>
    <xf numFmtId="0" fontId="1" fillId="0" borderId="0" xfId="0" applyFont="1" applyAlignment="1">
      <alignment horizontal="center" vertical="center"/>
    </xf>
    <xf numFmtId="0" fontId="11" fillId="0" borderId="0" xfId="0" applyFont="1"/>
    <xf numFmtId="0" fontId="2" fillId="2" borderId="8" xfId="0" applyFont="1" applyFill="1" applyBorder="1" applyAlignment="1">
      <alignment horizontal="center" vertical="center" wrapText="1"/>
    </xf>
    <xf numFmtId="0" fontId="12" fillId="7" borderId="8" xfId="0" applyFont="1" applyFill="1" applyBorder="1" applyAlignment="1">
      <alignment horizontal="center" vertical="center"/>
    </xf>
    <xf numFmtId="16" fontId="12" fillId="7" borderId="8" xfId="0" quotePrefix="1" applyNumberFormat="1" applyFont="1" applyFill="1" applyBorder="1" applyAlignment="1">
      <alignment horizontal="center" vertical="center"/>
    </xf>
    <xf numFmtId="0" fontId="12" fillId="7" borderId="1" xfId="0" quotePrefix="1" applyFont="1" applyFill="1" applyBorder="1" applyAlignment="1">
      <alignment horizontal="center" vertical="center"/>
    </xf>
    <xf numFmtId="38" fontId="4" fillId="8" borderId="1" xfId="0" applyNumberFormat="1" applyFont="1" applyFill="1" applyBorder="1" applyAlignment="1">
      <alignment vertical="center"/>
    </xf>
    <xf numFmtId="0" fontId="12" fillId="0" borderId="9" xfId="0" applyFont="1" applyBorder="1"/>
    <xf numFmtId="38" fontId="1" fillId="0" borderId="1" xfId="0" applyNumberFormat="1" applyFont="1" applyBorder="1" applyAlignment="1">
      <alignment vertic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2" xfId="0" applyFont="1" applyFill="1" applyBorder="1" applyAlignment="1">
      <alignment horizontal="center" wrapText="1"/>
    </xf>
    <xf numFmtId="0" fontId="9" fillId="0" borderId="1" xfId="0" applyFont="1" applyBorder="1" applyAlignment="1">
      <alignment horizontal="left" vertical="center" wrapText="1"/>
    </xf>
    <xf numFmtId="164" fontId="1" fillId="3" borderId="1" xfId="0" applyNumberFormat="1" applyFont="1" applyFill="1" applyBorder="1" applyAlignment="1">
      <alignment vertical="center"/>
    </xf>
    <xf numFmtId="0" fontId="2" fillId="2" borderId="11" xfId="0" applyFont="1" applyFill="1" applyBorder="1" applyAlignment="1">
      <alignment horizontal="center" wrapText="1"/>
    </xf>
    <xf numFmtId="0" fontId="1" fillId="0" borderId="0" xfId="0" applyFont="1" applyAlignment="1">
      <alignment horizontal="center" vertical="top" wrapText="1"/>
    </xf>
    <xf numFmtId="0" fontId="9" fillId="7" borderId="15" xfId="0" applyFont="1" applyFill="1" applyBorder="1" applyAlignment="1">
      <alignment horizontal="center" vertical="top" wrapText="1"/>
    </xf>
    <xf numFmtId="0" fontId="9" fillId="7" borderId="16" xfId="0" applyFont="1" applyFill="1" applyBorder="1" applyAlignment="1">
      <alignment horizontal="center" vertical="top" wrapText="1"/>
    </xf>
    <xf numFmtId="0" fontId="9" fillId="7" borderId="17" xfId="0" applyFont="1" applyFill="1" applyBorder="1" applyAlignment="1">
      <alignment horizontal="center" vertical="top" wrapText="1"/>
    </xf>
    <xf numFmtId="164" fontId="4" fillId="3" borderId="1" xfId="0" applyNumberFormat="1" applyFont="1" applyFill="1" applyBorder="1" applyAlignment="1">
      <alignment vertical="center"/>
    </xf>
    <xf numFmtId="0" fontId="4" fillId="4" borderId="18" xfId="0" applyFont="1" applyFill="1" applyBorder="1"/>
    <xf numFmtId="0" fontId="1" fillId="3" borderId="19" xfId="0" applyFont="1" applyFill="1" applyBorder="1" applyAlignment="1">
      <alignment horizontal="center"/>
    </xf>
    <xf numFmtId="0" fontId="4" fillId="3" borderId="20" xfId="0" applyFont="1" applyFill="1" applyBorder="1" applyAlignment="1">
      <alignment horizontal="center"/>
    </xf>
    <xf numFmtId="0" fontId="4" fillId="3" borderId="21" xfId="0" applyFont="1" applyFill="1" applyBorder="1" applyAlignment="1">
      <alignment horizontal="center"/>
    </xf>
    <xf numFmtId="0" fontId="4" fillId="3" borderId="22" xfId="0" applyFont="1" applyFill="1" applyBorder="1"/>
    <xf numFmtId="0" fontId="1" fillId="3" borderId="23" xfId="0" applyFont="1" applyFill="1" applyBorder="1" applyAlignment="1">
      <alignment horizontal="center"/>
    </xf>
    <xf numFmtId="0" fontId="4" fillId="3" borderId="24" xfId="0" applyFont="1" applyFill="1" applyBorder="1" applyAlignment="1">
      <alignment horizontal="center"/>
    </xf>
    <xf numFmtId="0" fontId="4" fillId="3" borderId="25" xfId="0" applyFont="1" applyFill="1" applyBorder="1" applyAlignment="1">
      <alignment horizontal="center"/>
    </xf>
    <xf numFmtId="9" fontId="1" fillId="3" borderId="1" xfId="0" applyNumberFormat="1" applyFont="1" applyFill="1" applyBorder="1" applyAlignment="1">
      <alignment vertical="center"/>
    </xf>
    <xf numFmtId="0" fontId="12" fillId="0" borderId="2" xfId="0" applyFont="1" applyBorder="1" applyAlignment="1">
      <alignment horizontal="left" vertical="center" wrapText="1"/>
    </xf>
    <xf numFmtId="0" fontId="15" fillId="3" borderId="22" xfId="0" applyFont="1" applyFill="1" applyBorder="1"/>
    <xf numFmtId="0" fontId="1" fillId="0" borderId="3" xfId="0" applyFont="1" applyBorder="1" applyAlignment="1">
      <alignment vertical="center"/>
    </xf>
    <xf numFmtId="0" fontId="16" fillId="3" borderId="23" xfId="0" applyFont="1" applyFill="1" applyBorder="1" applyAlignment="1">
      <alignment horizontal="center"/>
    </xf>
    <xf numFmtId="0" fontId="1" fillId="0" borderId="4" xfId="0" applyFont="1" applyBorder="1" applyAlignment="1">
      <alignment vertical="center"/>
    </xf>
    <xf numFmtId="0" fontId="2" fillId="2" borderId="1" xfId="0" applyFont="1" applyFill="1" applyBorder="1" applyAlignment="1">
      <alignment horizontal="left" vertical="center" wrapText="1"/>
    </xf>
    <xf numFmtId="0" fontId="15" fillId="3" borderId="26" xfId="0" applyFont="1" applyFill="1" applyBorder="1" applyAlignment="1">
      <alignment horizontal="center"/>
    </xf>
    <xf numFmtId="0" fontId="15" fillId="3" borderId="22" xfId="0" applyFont="1" applyFill="1" applyBorder="1" applyAlignment="1">
      <alignment horizontal="center"/>
    </xf>
    <xf numFmtId="0" fontId="15" fillId="3" borderId="23" xfId="0" applyFont="1" applyFill="1" applyBorder="1" applyAlignment="1">
      <alignment horizontal="center"/>
    </xf>
    <xf numFmtId="0" fontId="1" fillId="0" borderId="0" xfId="0" applyFont="1" applyAlignment="1">
      <alignment horizontal="center"/>
    </xf>
    <xf numFmtId="0" fontId="1" fillId="0" borderId="1" xfId="0" applyFont="1" applyBorder="1"/>
    <xf numFmtId="0" fontId="17" fillId="2" borderId="1"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 fillId="0" borderId="0" xfId="0" applyFont="1" applyAlignment="1">
      <alignment horizontal="right"/>
    </xf>
    <xf numFmtId="0" fontId="17" fillId="2" borderId="1" xfId="0" applyFont="1" applyFill="1" applyBorder="1" applyAlignment="1">
      <alignment horizontal="center" wrapText="1"/>
    </xf>
    <xf numFmtId="0" fontId="9" fillId="0" borderId="31" xfId="0" applyFont="1" applyBorder="1" applyAlignment="1">
      <alignment horizontal="right"/>
    </xf>
    <xf numFmtId="14" fontId="1" fillId="3" borderId="12" xfId="0" applyNumberFormat="1" applyFont="1" applyFill="1" applyBorder="1"/>
    <xf numFmtId="16" fontId="1" fillId="0" borderId="1" xfId="0" applyNumberFormat="1" applyFont="1" applyBorder="1"/>
    <xf numFmtId="0" fontId="1" fillId="0" borderId="2" xfId="0" applyFont="1" applyBorder="1"/>
    <xf numFmtId="0" fontId="9" fillId="0" borderId="32" xfId="0" applyFont="1" applyBorder="1" applyAlignment="1">
      <alignment horizontal="right"/>
    </xf>
    <xf numFmtId="14" fontId="1" fillId="3" borderId="25" xfId="0" applyNumberFormat="1" applyFont="1" applyFill="1" applyBorder="1"/>
    <xf numFmtId="0" fontId="4" fillId="3" borderId="33" xfId="0" applyFont="1" applyFill="1" applyBorder="1"/>
    <xf numFmtId="0" fontId="16" fillId="3" borderId="34" xfId="0" applyFont="1" applyFill="1" applyBorder="1" applyAlignment="1">
      <alignment horizontal="center"/>
    </xf>
    <xf numFmtId="0" fontId="9" fillId="0" borderId="35" xfId="0" applyFont="1" applyBorder="1" applyAlignment="1">
      <alignment horizontal="right"/>
    </xf>
    <xf numFmtId="0" fontId="15" fillId="3" borderId="36" xfId="0" applyFont="1" applyFill="1" applyBorder="1" applyAlignment="1">
      <alignment horizontal="center"/>
    </xf>
    <xf numFmtId="0" fontId="1" fillId="3" borderId="16" xfId="0" applyFont="1" applyFill="1" applyBorder="1"/>
    <xf numFmtId="0" fontId="15" fillId="3" borderId="33" xfId="0" applyFont="1" applyFill="1" applyBorder="1" applyAlignment="1">
      <alignment horizontal="center"/>
    </xf>
    <xf numFmtId="0" fontId="4" fillId="0" borderId="0" xfId="0" applyFont="1" applyAlignment="1">
      <alignment horizontal="right"/>
    </xf>
    <xf numFmtId="0" fontId="15" fillId="3" borderId="34" xfId="0" applyFont="1" applyFill="1" applyBorder="1" applyAlignment="1">
      <alignment horizontal="center"/>
    </xf>
    <xf numFmtId="0" fontId="4" fillId="0" borderId="0" xfId="0" applyFont="1" applyAlignment="1">
      <alignment horizontal="center"/>
    </xf>
    <xf numFmtId="0" fontId="15" fillId="0" borderId="37" xfId="0" applyFont="1" applyBorder="1"/>
    <xf numFmtId="0" fontId="16" fillId="0" borderId="0" xfId="0" applyFont="1" applyAlignment="1">
      <alignment horizontal="center"/>
    </xf>
    <xf numFmtId="0" fontId="1" fillId="3" borderId="38" xfId="0" applyFont="1" applyFill="1" applyBorder="1"/>
    <xf numFmtId="0" fontId="9" fillId="0" borderId="39" xfId="0" applyFont="1" applyBorder="1" applyAlignment="1">
      <alignment horizontal="right"/>
    </xf>
    <xf numFmtId="0" fontId="4" fillId="8" borderId="37" xfId="0" applyFont="1" applyFill="1" applyBorder="1" applyAlignment="1">
      <alignment horizontal="center"/>
    </xf>
    <xf numFmtId="0" fontId="1" fillId="8" borderId="37" xfId="0" applyFont="1" applyFill="1" applyBorder="1"/>
    <xf numFmtId="20" fontId="1" fillId="3" borderId="12" xfId="0" applyNumberFormat="1" applyFont="1" applyFill="1" applyBorder="1"/>
    <xf numFmtId="20" fontId="1" fillId="3" borderId="25" xfId="0" applyNumberFormat="1" applyFont="1" applyFill="1" applyBorder="1"/>
    <xf numFmtId="0" fontId="16" fillId="0" borderId="0" xfId="0" applyFont="1"/>
    <xf numFmtId="3" fontId="1" fillId="3" borderId="25" xfId="0" applyNumberFormat="1" applyFont="1" applyFill="1" applyBorder="1"/>
    <xf numFmtId="3" fontId="1" fillId="3" borderId="16" xfId="0" applyNumberFormat="1" applyFont="1" applyFill="1" applyBorder="1"/>
    <xf numFmtId="0" fontId="1" fillId="9" borderId="37" xfId="0" applyFont="1" applyFill="1" applyBorder="1" applyAlignment="1">
      <alignment horizontal="center"/>
    </xf>
    <xf numFmtId="0" fontId="16" fillId="0" borderId="37" xfId="0" applyFont="1" applyBorder="1"/>
    <xf numFmtId="0" fontId="1" fillId="8" borderId="40" xfId="0" applyFont="1" applyFill="1" applyBorder="1" applyAlignment="1">
      <alignment horizontal="center"/>
    </xf>
    <xf numFmtId="0" fontId="1" fillId="8" borderId="19" xfId="0" applyFont="1" applyFill="1" applyBorder="1"/>
    <xf numFmtId="0" fontId="1" fillId="8" borderId="34" xfId="0" applyFont="1" applyFill="1" applyBorder="1"/>
    <xf numFmtId="0" fontId="2" fillId="2" borderId="1" xfId="0" applyFont="1" applyFill="1" applyBorder="1" applyAlignment="1">
      <alignment horizontal="center" wrapText="1"/>
    </xf>
    <xf numFmtId="0" fontId="18" fillId="0" borderId="1" xfId="0" applyFont="1" applyBorder="1" applyAlignment="1">
      <alignment horizontal="center" vertical="center"/>
    </xf>
    <xf numFmtId="0" fontId="3" fillId="2" borderId="49" xfId="0" applyFont="1" applyFill="1" applyBorder="1"/>
    <xf numFmtId="0" fontId="2" fillId="2" borderId="50" xfId="0" applyFont="1" applyFill="1" applyBorder="1" applyAlignment="1">
      <alignment vertical="center"/>
    </xf>
    <xf numFmtId="0" fontId="3" fillId="2" borderId="50" xfId="0" applyFont="1" applyFill="1" applyBorder="1"/>
    <xf numFmtId="0" fontId="3" fillId="2" borderId="51" xfId="0" applyFont="1" applyFill="1" applyBorder="1"/>
    <xf numFmtId="0" fontId="3" fillId="2" borderId="52" xfId="0" applyFont="1" applyFill="1" applyBorder="1"/>
    <xf numFmtId="0" fontId="3" fillId="2" borderId="53" xfId="0" applyFont="1" applyFill="1" applyBorder="1"/>
    <xf numFmtId="0" fontId="3" fillId="2" borderId="54" xfId="0" applyFont="1" applyFill="1" applyBorder="1"/>
    <xf numFmtId="0" fontId="3" fillId="2" borderId="52" xfId="0" applyFont="1" applyFill="1" applyBorder="1" applyAlignment="1">
      <alignment vertical="top"/>
    </xf>
    <xf numFmtId="0" fontId="3" fillId="2" borderId="53" xfId="0" applyFont="1" applyFill="1" applyBorder="1" applyAlignment="1">
      <alignment vertical="top"/>
    </xf>
    <xf numFmtId="0" fontId="3" fillId="2" borderId="54" xfId="0" applyFont="1" applyFill="1" applyBorder="1" applyAlignment="1">
      <alignment vertical="top"/>
    </xf>
    <xf numFmtId="0" fontId="3" fillId="2" borderId="53" xfId="0" applyFont="1" applyFill="1" applyBorder="1" applyAlignment="1">
      <alignment vertical="top" wrapText="1"/>
    </xf>
    <xf numFmtId="0" fontId="3" fillId="2" borderId="54" xfId="0" applyFont="1" applyFill="1" applyBorder="1" applyAlignment="1">
      <alignment vertical="top" wrapText="1"/>
    </xf>
    <xf numFmtId="0" fontId="3" fillId="2" borderId="56" xfId="0" applyFont="1" applyFill="1" applyBorder="1" applyAlignment="1">
      <alignment vertical="top"/>
    </xf>
    <xf numFmtId="0" fontId="1" fillId="0" borderId="0" xfId="0" applyFont="1" applyAlignment="1">
      <alignment vertical="top"/>
    </xf>
    <xf numFmtId="0" fontId="20" fillId="0" borderId="0" xfId="0" applyFont="1" applyAlignment="1">
      <alignment vertical="center"/>
    </xf>
    <xf numFmtId="0" fontId="9" fillId="0" borderId="37" xfId="0" applyFont="1" applyBorder="1" applyAlignment="1">
      <alignment horizontal="center" vertical="center"/>
    </xf>
    <xf numFmtId="0" fontId="12" fillId="0" borderId="1" xfId="0" applyFont="1" applyBorder="1" applyAlignment="1">
      <alignment horizontal="center" vertical="center"/>
    </xf>
    <xf numFmtId="0" fontId="1" fillId="0" borderId="1" xfId="0" applyFont="1" applyBorder="1" applyAlignment="1">
      <alignment vertical="center"/>
    </xf>
    <xf numFmtId="9" fontId="1" fillId="3" borderId="1" xfId="0" applyNumberFormat="1" applyFont="1" applyFill="1" applyBorder="1" applyAlignment="1">
      <alignment horizontal="center" vertical="center"/>
    </xf>
    <xf numFmtId="0" fontId="4" fillId="0" borderId="0" xfId="0" applyFont="1" applyAlignment="1">
      <alignment horizontal="left" vertical="center"/>
    </xf>
    <xf numFmtId="0" fontId="1" fillId="7" borderId="1" xfId="0" applyFont="1" applyFill="1" applyBorder="1" applyAlignment="1">
      <alignment horizontal="center" vertical="center"/>
    </xf>
    <xf numFmtId="0" fontId="9" fillId="0" borderId="0" xfId="0" applyFont="1" applyAlignment="1">
      <alignment vertical="center"/>
    </xf>
    <xf numFmtId="8" fontId="4" fillId="0" borderId="0" xfId="0" applyNumberFormat="1" applyFont="1" applyAlignment="1">
      <alignment vertical="center"/>
    </xf>
    <xf numFmtId="6" fontId="4" fillId="10" borderId="1" xfId="0" applyNumberFormat="1" applyFont="1" applyFill="1" applyBorder="1" applyAlignment="1">
      <alignment vertical="center"/>
    </xf>
    <xf numFmtId="6" fontId="4" fillId="0" borderId="1" xfId="0" applyNumberFormat="1" applyFont="1" applyBorder="1" applyAlignment="1">
      <alignment vertical="center"/>
    </xf>
    <xf numFmtId="8" fontId="9" fillId="0" borderId="0" xfId="0" applyNumberFormat="1" applyFont="1" applyAlignment="1">
      <alignment vertical="center"/>
    </xf>
    <xf numFmtId="6" fontId="9" fillId="10" borderId="1" xfId="0" applyNumberFormat="1" applyFont="1" applyFill="1" applyBorder="1" applyAlignment="1">
      <alignment vertical="center"/>
    </xf>
    <xf numFmtId="49" fontId="25" fillId="7" borderId="83" xfId="0" applyNumberFormat="1" applyFont="1" applyFill="1" applyBorder="1" applyAlignment="1">
      <alignment horizontal="center" vertical="center" wrapText="1"/>
    </xf>
    <xf numFmtId="49" fontId="25" fillId="7" borderId="85" xfId="0" applyNumberFormat="1" applyFont="1" applyFill="1" applyBorder="1" applyAlignment="1">
      <alignment horizontal="center" vertical="center" wrapText="1"/>
    </xf>
    <xf numFmtId="49" fontId="25" fillId="3" borderId="91" xfId="0" applyNumberFormat="1" applyFont="1" applyFill="1" applyBorder="1" applyAlignment="1">
      <alignment horizontal="center" vertical="center" wrapText="1"/>
    </xf>
    <xf numFmtId="49" fontId="25" fillId="3" borderId="20" xfId="0" applyNumberFormat="1" applyFont="1" applyFill="1" applyBorder="1" applyAlignment="1">
      <alignment horizontal="center" vertical="center" wrapText="1"/>
    </xf>
    <xf numFmtId="49" fontId="25" fillId="7" borderId="35" xfId="0" applyNumberFormat="1" applyFont="1" applyFill="1" applyBorder="1" applyAlignment="1">
      <alignment horizontal="center" vertical="center" wrapText="1"/>
    </xf>
    <xf numFmtId="49" fontId="25" fillId="7" borderId="16" xfId="0" applyNumberFormat="1" applyFont="1" applyFill="1" applyBorder="1" applyAlignment="1">
      <alignment horizontal="center" vertical="center" wrapText="1"/>
    </xf>
    <xf numFmtId="49" fontId="25" fillId="7" borderId="92" xfId="0" applyNumberFormat="1" applyFont="1" applyFill="1" applyBorder="1" applyAlignment="1">
      <alignment horizontal="center" vertical="center" wrapText="1"/>
    </xf>
    <xf numFmtId="1" fontId="27" fillId="14" borderId="93" xfId="0" applyNumberFormat="1" applyFont="1" applyFill="1" applyBorder="1"/>
    <xf numFmtId="1" fontId="27" fillId="14" borderId="91" xfId="0" applyNumberFormat="1" applyFont="1" applyFill="1" applyBorder="1"/>
    <xf numFmtId="1" fontId="25" fillId="14" borderId="91" xfId="0" applyNumberFormat="1" applyFont="1" applyFill="1" applyBorder="1" applyAlignment="1">
      <alignment horizontal="center"/>
    </xf>
    <xf numFmtId="49" fontId="25" fillId="3" borderId="95" xfId="0" applyNumberFormat="1" applyFont="1" applyFill="1" applyBorder="1" applyAlignment="1">
      <alignment horizontal="center" vertical="center" wrapText="1"/>
    </xf>
    <xf numFmtId="49" fontId="25" fillId="3" borderId="12" xfId="0" applyNumberFormat="1" applyFont="1" applyFill="1" applyBorder="1" applyAlignment="1">
      <alignment horizontal="center" vertical="center" wrapText="1"/>
    </xf>
    <xf numFmtId="49" fontId="25" fillId="3" borderId="31" xfId="0" applyNumberFormat="1" applyFont="1" applyFill="1" applyBorder="1" applyAlignment="1">
      <alignment horizontal="center" vertical="center" wrapText="1"/>
    </xf>
    <xf numFmtId="1" fontId="27" fillId="14" borderId="93" xfId="0" applyNumberFormat="1" applyFont="1" applyFill="1" applyBorder="1" applyAlignment="1">
      <alignment horizontal="center" vertical="center"/>
    </xf>
    <xf numFmtId="1" fontId="25" fillId="14" borderId="93" xfId="0" applyNumberFormat="1" applyFont="1" applyFill="1" applyBorder="1" applyAlignment="1">
      <alignment horizontal="center" vertical="center"/>
    </xf>
    <xf numFmtId="1" fontId="28" fillId="14" borderId="91" xfId="0" quotePrefix="1" applyNumberFormat="1" applyFont="1" applyFill="1" applyBorder="1" applyAlignment="1">
      <alignment horizontal="center" wrapText="1"/>
    </xf>
    <xf numFmtId="1" fontId="28" fillId="14" borderId="1" xfId="0" applyNumberFormat="1" applyFont="1" applyFill="1" applyBorder="1" applyAlignment="1">
      <alignment horizontal="center"/>
    </xf>
    <xf numFmtId="1" fontId="28" fillId="14" borderId="93" xfId="0" quotePrefix="1" applyNumberFormat="1" applyFont="1" applyFill="1" applyBorder="1" applyAlignment="1">
      <alignment horizontal="center" vertical="center" wrapText="1"/>
    </xf>
    <xf numFmtId="0" fontId="27" fillId="0" borderId="96" xfId="0" applyFont="1" applyBorder="1" applyAlignment="1">
      <alignment vertical="center"/>
    </xf>
    <xf numFmtId="0" fontId="27" fillId="0" borderId="97" xfId="0" applyFont="1" applyBorder="1" applyAlignment="1">
      <alignment vertical="center"/>
    </xf>
    <xf numFmtId="38" fontId="27" fillId="14" borderId="97" xfId="0" applyNumberFormat="1" applyFont="1" applyFill="1" applyBorder="1" applyAlignment="1">
      <alignment horizontal="right" vertical="center"/>
    </xf>
    <xf numFmtId="6" fontId="29" fillId="0" borderId="98" xfId="0" applyNumberFormat="1" applyFont="1" applyBorder="1" applyAlignment="1">
      <alignment horizontal="right"/>
    </xf>
    <xf numFmtId="6" fontId="27" fillId="0" borderId="99" xfId="0" applyNumberFormat="1" applyFont="1" applyBorder="1" applyAlignment="1">
      <alignment horizontal="right" vertical="center"/>
    </xf>
    <xf numFmtId="1" fontId="28" fillId="14" borderId="93" xfId="0" applyNumberFormat="1" applyFont="1" applyFill="1" applyBorder="1" applyAlignment="1">
      <alignment horizontal="center" vertical="center" wrapText="1"/>
    </xf>
    <xf numFmtId="38" fontId="27" fillId="0" borderId="97" xfId="0" applyNumberFormat="1" applyFont="1" applyBorder="1" applyAlignment="1">
      <alignment horizontal="right" vertical="center" wrapText="1"/>
    </xf>
    <xf numFmtId="0" fontId="30" fillId="0" borderId="96" xfId="0" applyFont="1" applyBorder="1" applyAlignment="1">
      <alignment vertical="center"/>
    </xf>
    <xf numFmtId="6" fontId="27" fillId="0" borderId="99" xfId="0" applyNumberFormat="1" applyFont="1" applyBorder="1" applyAlignment="1">
      <alignment horizontal="right" vertical="center" wrapText="1"/>
    </xf>
    <xf numFmtId="6" fontId="29" fillId="0" borderId="100" xfId="0" applyNumberFormat="1" applyFont="1" applyBorder="1" applyAlignment="1">
      <alignment horizontal="right"/>
    </xf>
    <xf numFmtId="6" fontId="27" fillId="0" borderId="97" xfId="0" applyNumberFormat="1" applyFont="1" applyBorder="1" applyAlignment="1">
      <alignment horizontal="right" vertical="center" wrapText="1"/>
    </xf>
    <xf numFmtId="6" fontId="27" fillId="0" borderId="97" xfId="0" applyNumberFormat="1" applyFont="1" applyBorder="1" applyAlignment="1">
      <alignment horizontal="right" vertical="center"/>
    </xf>
    <xf numFmtId="0" fontId="27" fillId="0" borderId="101" xfId="0" applyFont="1" applyBorder="1" applyAlignment="1">
      <alignment vertical="center"/>
    </xf>
    <xf numFmtId="0" fontId="27" fillId="0" borderId="102" xfId="0" applyFont="1" applyBorder="1" applyAlignment="1">
      <alignment vertical="center"/>
    </xf>
    <xf numFmtId="38" fontId="27" fillId="14" borderId="103" xfId="0" applyNumberFormat="1" applyFont="1" applyFill="1" applyBorder="1" applyAlignment="1">
      <alignment horizontal="right" vertical="center"/>
    </xf>
    <xf numFmtId="6" fontId="29" fillId="0" borderId="104" xfId="0" applyNumberFormat="1" applyFont="1" applyBorder="1" applyAlignment="1">
      <alignment horizontal="right"/>
    </xf>
    <xf numFmtId="0" fontId="30" fillId="0" borderId="101" xfId="0" applyFont="1" applyBorder="1" applyAlignment="1">
      <alignment vertical="center"/>
    </xf>
    <xf numFmtId="6" fontId="27" fillId="0" borderId="105" xfId="0" applyNumberFormat="1" applyFont="1" applyBorder="1" applyAlignment="1">
      <alignment horizontal="right" vertical="center"/>
    </xf>
    <xf numFmtId="38" fontId="27" fillId="0" borderId="102" xfId="0" applyNumberFormat="1" applyFont="1" applyBorder="1" applyAlignment="1">
      <alignment horizontal="right" vertical="center" wrapText="1"/>
    </xf>
    <xf numFmtId="6" fontId="27" fillId="0" borderId="105" xfId="0" applyNumberFormat="1" applyFont="1" applyBorder="1" applyAlignment="1">
      <alignment horizontal="right" vertical="center" wrapText="1"/>
    </xf>
    <xf numFmtId="6" fontId="29" fillId="0" borderId="106" xfId="0" applyNumberFormat="1" applyFont="1" applyBorder="1" applyAlignment="1">
      <alignment horizontal="right"/>
    </xf>
    <xf numFmtId="6" fontId="27" fillId="0" borderId="102" xfId="0" applyNumberFormat="1" applyFont="1" applyBorder="1" applyAlignment="1">
      <alignment horizontal="right" vertical="center" wrapText="1"/>
    </xf>
    <xf numFmtId="6" fontId="27" fillId="0" borderId="102" xfId="0" applyNumberFormat="1" applyFont="1" applyBorder="1" applyAlignment="1">
      <alignment horizontal="right" vertical="center"/>
    </xf>
    <xf numFmtId="0" fontId="30" fillId="0" borderId="107" xfId="0" applyFont="1" applyBorder="1" applyAlignment="1">
      <alignment vertical="center"/>
    </xf>
    <xf numFmtId="0" fontId="27" fillId="0" borderId="108" xfId="0" applyFont="1" applyBorder="1" applyAlignment="1">
      <alignment vertical="center"/>
    </xf>
    <xf numFmtId="38" fontId="27" fillId="14" borderId="109" xfId="0" applyNumberFormat="1" applyFont="1" applyFill="1" applyBorder="1" applyAlignment="1">
      <alignment horizontal="right" vertical="center"/>
    </xf>
    <xf numFmtId="6" fontId="29" fillId="0" borderId="7" xfId="0" applyNumberFormat="1" applyFont="1" applyBorder="1" applyAlignment="1">
      <alignment horizontal="right"/>
    </xf>
    <xf numFmtId="6" fontId="27" fillId="0" borderId="110" xfId="0" applyNumberFormat="1" applyFont="1" applyBorder="1" applyAlignment="1">
      <alignment horizontal="right" vertical="center"/>
    </xf>
    <xf numFmtId="38" fontId="27" fillId="0" borderId="108" xfId="0" applyNumberFormat="1" applyFont="1" applyBorder="1" applyAlignment="1">
      <alignment horizontal="right" vertical="center" wrapText="1"/>
    </xf>
    <xf numFmtId="6" fontId="27" fillId="0" borderId="110" xfId="0" applyNumberFormat="1" applyFont="1" applyBorder="1" applyAlignment="1">
      <alignment horizontal="right" vertical="center" wrapText="1"/>
    </xf>
    <xf numFmtId="0" fontId="27" fillId="0" borderId="107" xfId="0" applyFont="1" applyBorder="1" applyAlignment="1">
      <alignment vertical="center"/>
    </xf>
    <xf numFmtId="6" fontId="29" fillId="0" borderId="47" xfId="0" applyNumberFormat="1" applyFont="1" applyBorder="1" applyAlignment="1">
      <alignment horizontal="right"/>
    </xf>
    <xf numFmtId="6" fontId="27" fillId="0" borderId="108" xfId="0" applyNumberFormat="1" applyFont="1" applyBorder="1" applyAlignment="1">
      <alignment horizontal="right" vertical="center" wrapText="1"/>
    </xf>
    <xf numFmtId="6" fontId="27" fillId="0" borderId="108" xfId="0" applyNumberFormat="1" applyFont="1" applyBorder="1" applyAlignment="1">
      <alignment horizontal="right" vertical="center"/>
    </xf>
    <xf numFmtId="0" fontId="30" fillId="0" borderId="0" xfId="0" applyFont="1"/>
    <xf numFmtId="1" fontId="27" fillId="14" borderId="93" xfId="0" applyNumberFormat="1" applyFont="1" applyFill="1" applyBorder="1" applyAlignment="1">
      <alignment vertical="center"/>
    </xf>
    <xf numFmtId="1" fontId="27" fillId="14" borderId="91" xfId="0" applyNumberFormat="1" applyFont="1" applyFill="1" applyBorder="1" applyAlignment="1">
      <alignment vertical="center"/>
    </xf>
    <xf numFmtId="1" fontId="25" fillId="14" borderId="91" xfId="0" applyNumberFormat="1" applyFont="1" applyFill="1" applyBorder="1" applyAlignment="1">
      <alignment horizontal="center" vertical="center"/>
    </xf>
    <xf numFmtId="0" fontId="30" fillId="0" borderId="0" xfId="0" applyFont="1" applyAlignment="1">
      <alignment vertical="center"/>
    </xf>
    <xf numFmtId="1" fontId="28" fillId="14" borderId="91" xfId="0" quotePrefix="1" applyNumberFormat="1" applyFont="1" applyFill="1" applyBorder="1" applyAlignment="1">
      <alignment horizontal="center" vertical="center" wrapText="1"/>
    </xf>
    <xf numFmtId="0" fontId="31" fillId="0" borderId="0" xfId="0" applyFont="1"/>
    <xf numFmtId="6" fontId="29" fillId="0" borderId="111" xfId="0" applyNumberFormat="1" applyFont="1" applyBorder="1" applyAlignment="1">
      <alignment horizontal="right"/>
    </xf>
    <xf numFmtId="6" fontId="29" fillId="0" borderId="112" xfId="0" applyNumberFormat="1" applyFont="1" applyBorder="1" applyAlignment="1">
      <alignment horizontal="right"/>
    </xf>
    <xf numFmtId="38" fontId="25" fillId="4" borderId="115" xfId="0" applyNumberFormat="1" applyFont="1" applyFill="1" applyBorder="1" applyAlignment="1">
      <alignment horizontal="right" vertical="center" wrapText="1"/>
    </xf>
    <xf numFmtId="6" fontId="32" fillId="0" borderId="116" xfId="0" applyNumberFormat="1" applyFont="1" applyBorder="1" applyAlignment="1">
      <alignment horizontal="right" vertical="center"/>
    </xf>
    <xf numFmtId="6" fontId="25" fillId="0" borderId="116" xfId="0" applyNumberFormat="1" applyFont="1" applyBorder="1" applyAlignment="1">
      <alignment horizontal="right" vertical="center" wrapText="1"/>
    </xf>
    <xf numFmtId="38" fontId="25" fillId="0" borderId="115" xfId="0" applyNumberFormat="1" applyFont="1" applyBorder="1" applyAlignment="1">
      <alignment horizontal="right" vertical="center"/>
    </xf>
    <xf numFmtId="6" fontId="32" fillId="0" borderId="116" xfId="0" applyNumberFormat="1" applyFont="1" applyBorder="1" applyAlignment="1">
      <alignment horizontal="right" vertical="center" wrapText="1"/>
    </xf>
    <xf numFmtId="165" fontId="25" fillId="0" borderId="115" xfId="0" applyNumberFormat="1" applyFont="1" applyBorder="1" applyAlignment="1">
      <alignment horizontal="right" vertical="center"/>
    </xf>
    <xf numFmtId="0" fontId="32" fillId="0" borderId="0" xfId="0" applyFont="1"/>
    <xf numFmtId="6" fontId="25" fillId="0" borderId="116" xfId="0" applyNumberFormat="1" applyFont="1" applyBorder="1" applyAlignment="1">
      <alignment horizontal="right" vertical="center"/>
    </xf>
    <xf numFmtId="6" fontId="11" fillId="0" borderId="0" xfId="0" applyNumberFormat="1" applyFont="1"/>
    <xf numFmtId="0" fontId="12" fillId="0" borderId="0" xfId="0" applyFont="1" applyAlignment="1">
      <alignment horizontal="center" vertical="center"/>
    </xf>
    <xf numFmtId="0" fontId="2" fillId="2" borderId="120" xfId="0" applyFont="1" applyFill="1" applyBorder="1" applyAlignment="1">
      <alignment horizontal="left" vertical="center"/>
    </xf>
    <xf numFmtId="6" fontId="2" fillId="2" borderId="121" xfId="0" applyNumberFormat="1" applyFont="1" applyFill="1" applyBorder="1" applyAlignment="1">
      <alignment vertical="center"/>
    </xf>
    <xf numFmtId="0" fontId="3" fillId="2" borderId="11" xfId="0" applyFont="1" applyFill="1" applyBorder="1" applyAlignment="1">
      <alignment horizontal="left" vertical="center"/>
    </xf>
    <xf numFmtId="0" fontId="4" fillId="0" borderId="32" xfId="0" applyFont="1" applyBorder="1" applyAlignment="1">
      <alignment horizontal="left" vertical="center"/>
    </xf>
    <xf numFmtId="6" fontId="4" fillId="3" borderId="1" xfId="0" applyNumberFormat="1" applyFont="1" applyFill="1" applyBorder="1" applyAlignment="1">
      <alignment vertical="center"/>
    </xf>
    <xf numFmtId="0" fontId="4" fillId="3" borderId="25" xfId="0" applyFont="1" applyFill="1" applyBorder="1" applyAlignment="1">
      <alignment vertical="center"/>
    </xf>
    <xf numFmtId="0" fontId="4" fillId="3" borderId="32" xfId="0" applyFont="1" applyFill="1" applyBorder="1" applyAlignment="1">
      <alignment horizontal="left" vertical="center"/>
    </xf>
    <xf numFmtId="0" fontId="9" fillId="10" borderId="35" xfId="0" applyFont="1" applyFill="1" applyBorder="1" applyAlignment="1">
      <alignment horizontal="left" vertical="center"/>
    </xf>
    <xf numFmtId="6" fontId="9" fillId="10" borderId="92" xfId="0" applyNumberFormat="1" applyFont="1" applyFill="1" applyBorder="1" applyAlignment="1">
      <alignment vertical="center"/>
    </xf>
    <xf numFmtId="0" fontId="4" fillId="10" borderId="38" xfId="0" applyFont="1" applyFill="1" applyBorder="1" applyAlignment="1">
      <alignment horizontal="left" vertical="center"/>
    </xf>
    <xf numFmtId="0" fontId="4" fillId="0" borderId="25" xfId="0" applyFont="1" applyBorder="1" applyAlignment="1">
      <alignment vertical="center"/>
    </xf>
    <xf numFmtId="0" fontId="9" fillId="2" borderId="120" xfId="0" applyFont="1" applyFill="1" applyBorder="1" applyAlignment="1">
      <alignment horizontal="left" vertical="center"/>
    </xf>
    <xf numFmtId="6" fontId="9" fillId="2" borderId="121" xfId="0" applyNumberFormat="1" applyFont="1" applyFill="1" applyBorder="1" applyAlignment="1">
      <alignment vertical="center"/>
    </xf>
    <xf numFmtId="0" fontId="4" fillId="2" borderId="20" xfId="0" applyFont="1" applyFill="1" applyBorder="1" applyAlignment="1">
      <alignment horizontal="left" vertical="center"/>
    </xf>
    <xf numFmtId="0" fontId="9" fillId="0" borderId="122" xfId="0" applyFont="1" applyBorder="1" applyAlignment="1">
      <alignment horizontal="left" vertical="center"/>
    </xf>
    <xf numFmtId="0" fontId="4" fillId="0" borderId="3" xfId="0" applyFont="1" applyBorder="1" applyAlignment="1">
      <alignment vertical="center"/>
    </xf>
    <xf numFmtId="0" fontId="4" fillId="0" borderId="123" xfId="0" applyFont="1" applyBorder="1" applyAlignment="1">
      <alignment vertical="center"/>
    </xf>
    <xf numFmtId="0" fontId="9" fillId="10" borderId="32" xfId="0" applyFont="1" applyFill="1" applyBorder="1" applyAlignment="1">
      <alignment horizontal="left" vertical="center"/>
    </xf>
    <xf numFmtId="0" fontId="9" fillId="10" borderId="25" xfId="0" applyFont="1" applyFill="1" applyBorder="1" applyAlignment="1">
      <alignment horizontal="left" vertical="center"/>
    </xf>
    <xf numFmtId="0" fontId="4" fillId="0" borderId="69" xfId="0" applyFont="1" applyBorder="1" applyAlignment="1">
      <alignment horizontal="left"/>
    </xf>
    <xf numFmtId="0" fontId="4" fillId="0" borderId="70" xfId="0" applyFont="1" applyBorder="1"/>
    <xf numFmtId="0" fontId="4" fillId="10" borderId="16" xfId="0" applyFont="1" applyFill="1" applyBorder="1" applyAlignment="1">
      <alignment horizontal="left" vertical="center"/>
    </xf>
    <xf numFmtId="0" fontId="30" fillId="0" borderId="0" xfId="0" applyFont="1" applyAlignment="1">
      <alignment horizontal="center" vertical="center"/>
    </xf>
    <xf numFmtId="0" fontId="30" fillId="0" borderId="0" xfId="0" applyFont="1" applyAlignment="1">
      <alignment horizontal="left" vertical="center" wrapText="1"/>
    </xf>
    <xf numFmtId="0" fontId="25" fillId="0" borderId="37" xfId="0" applyFont="1" applyBorder="1" applyAlignment="1">
      <alignment horizontal="center" vertical="center"/>
    </xf>
    <xf numFmtId="0" fontId="25" fillId="0" borderId="86" xfId="0" applyFont="1" applyBorder="1" applyAlignment="1">
      <alignment horizontal="center" vertical="center" wrapText="1"/>
    </xf>
    <xf numFmtId="0" fontId="25" fillId="0" borderId="124" xfId="0" applyFont="1" applyBorder="1" applyAlignment="1">
      <alignment horizontal="center" vertical="center" wrapText="1"/>
    </xf>
    <xf numFmtId="0" fontId="23" fillId="2" borderId="125" xfId="0" applyFont="1" applyFill="1" applyBorder="1" applyAlignment="1">
      <alignment horizontal="left" vertical="center" wrapText="1"/>
    </xf>
    <xf numFmtId="0" fontId="33" fillId="2" borderId="49" xfId="0" applyFont="1" applyFill="1" applyBorder="1" applyAlignment="1">
      <alignment horizontal="center" vertical="center"/>
    </xf>
    <xf numFmtId="0" fontId="33" fillId="2" borderId="51" xfId="0" applyFont="1" applyFill="1" applyBorder="1" applyAlignment="1">
      <alignment horizontal="center" vertical="center"/>
    </xf>
    <xf numFmtId="6" fontId="33" fillId="2" borderId="126" xfId="0" applyNumberFormat="1" applyFont="1" applyFill="1" applyBorder="1" applyAlignment="1">
      <alignment vertical="center"/>
    </xf>
    <xf numFmtId="6" fontId="33" fillId="2" borderId="52" xfId="0" applyNumberFormat="1" applyFont="1" applyFill="1" applyBorder="1" applyAlignment="1">
      <alignment vertical="center"/>
    </xf>
    <xf numFmtId="0" fontId="33" fillId="2" borderId="54" xfId="0" applyFont="1" applyFill="1" applyBorder="1" applyAlignment="1">
      <alignment horizontal="left" vertical="center" wrapText="1"/>
    </xf>
    <xf numFmtId="0" fontId="27" fillId="0" borderId="127" xfId="0" applyFont="1" applyBorder="1" applyAlignment="1">
      <alignment horizontal="left" vertical="center" wrapText="1"/>
    </xf>
    <xf numFmtId="0" fontId="27" fillId="0" borderId="69" xfId="0" applyFont="1" applyBorder="1" applyAlignment="1">
      <alignment horizontal="center" vertical="center"/>
    </xf>
    <xf numFmtId="0" fontId="27" fillId="0" borderId="70" xfId="0" applyFont="1" applyBorder="1" applyAlignment="1">
      <alignment horizontal="center" vertical="center"/>
    </xf>
    <xf numFmtId="6" fontId="30" fillId="3" borderId="0" xfId="0" applyNumberFormat="1" applyFont="1" applyFill="1" applyAlignment="1">
      <alignment vertical="center"/>
    </xf>
    <xf numFmtId="6" fontId="30" fillId="3" borderId="52" xfId="0" applyNumberFormat="1" applyFont="1" applyFill="1" applyBorder="1" applyAlignment="1">
      <alignment vertical="center"/>
    </xf>
    <xf numFmtId="0" fontId="30" fillId="3" borderId="54" xfId="0" applyFont="1" applyFill="1" applyBorder="1" applyAlignment="1">
      <alignment horizontal="left" vertical="center" wrapText="1"/>
    </xf>
    <xf numFmtId="6" fontId="30" fillId="0" borderId="0" xfId="0" applyNumberFormat="1" applyFont="1" applyAlignment="1">
      <alignment vertical="center"/>
    </xf>
    <xf numFmtId="6" fontId="30" fillId="0" borderId="69" xfId="0" applyNumberFormat="1" applyFont="1" applyBorder="1" applyAlignment="1">
      <alignment vertical="center"/>
    </xf>
    <xf numFmtId="0" fontId="30" fillId="0" borderId="70" xfId="0" applyFont="1" applyBorder="1" applyAlignment="1">
      <alignment horizontal="left" vertical="center" wrapText="1"/>
    </xf>
    <xf numFmtId="8" fontId="30" fillId="3" borderId="54" xfId="0" applyNumberFormat="1" applyFont="1" applyFill="1" applyBorder="1" applyAlignment="1">
      <alignment horizontal="left" vertical="center" wrapText="1"/>
    </xf>
    <xf numFmtId="0" fontId="27" fillId="15" borderId="70" xfId="0" applyFont="1" applyFill="1" applyBorder="1" applyAlignment="1">
      <alignment horizontal="center" vertical="center" wrapText="1"/>
    </xf>
    <xf numFmtId="0" fontId="27" fillId="3" borderId="70" xfId="0" applyFont="1" applyFill="1" applyBorder="1" applyAlignment="1">
      <alignment horizontal="center" vertical="center" wrapText="1"/>
    </xf>
    <xf numFmtId="0" fontId="27" fillId="3" borderId="128" xfId="0" applyFont="1" applyFill="1" applyBorder="1" applyAlignment="1">
      <alignment horizontal="left" vertical="center" wrapText="1"/>
    </xf>
    <xf numFmtId="0" fontId="27" fillId="3" borderId="54" xfId="0" applyFont="1" applyFill="1" applyBorder="1" applyAlignment="1">
      <alignment horizontal="center" vertical="center"/>
    </xf>
    <xf numFmtId="6" fontId="30" fillId="3" borderId="28" xfId="0" applyNumberFormat="1" applyFont="1" applyFill="1" applyBorder="1" applyAlignment="1">
      <alignment vertical="center"/>
    </xf>
    <xf numFmtId="0" fontId="23" fillId="2" borderId="128" xfId="0" applyFont="1" applyFill="1" applyBorder="1" applyAlignment="1">
      <alignment horizontal="left" vertical="center" wrapText="1"/>
    </xf>
    <xf numFmtId="0" fontId="33" fillId="2" borderId="52" xfId="0" applyFont="1" applyFill="1" applyBorder="1" applyAlignment="1">
      <alignment horizontal="center" vertical="center"/>
    </xf>
    <xf numFmtId="0" fontId="33" fillId="2" borderId="54" xfId="0" applyFont="1" applyFill="1" applyBorder="1" applyAlignment="1">
      <alignment horizontal="center" vertical="center"/>
    </xf>
    <xf numFmtId="6" fontId="32" fillId="10" borderId="52" xfId="0" applyNumberFormat="1" applyFont="1" applyFill="1" applyBorder="1" applyAlignment="1">
      <alignment vertical="center"/>
    </xf>
    <xf numFmtId="6" fontId="32" fillId="10" borderId="28" xfId="0" applyNumberFormat="1" applyFont="1" applyFill="1" applyBorder="1" applyAlignment="1">
      <alignment vertical="center"/>
    </xf>
    <xf numFmtId="0" fontId="30" fillId="2" borderId="54" xfId="0" applyFont="1" applyFill="1" applyBorder="1" applyAlignment="1">
      <alignment horizontal="left" vertical="center" wrapText="1"/>
    </xf>
    <xf numFmtId="0" fontId="30" fillId="0" borderId="127" xfId="0" applyFont="1" applyBorder="1" applyAlignment="1">
      <alignment horizontal="left" vertical="center"/>
    </xf>
    <xf numFmtId="0" fontId="30" fillId="0" borderId="69" xfId="0" applyFont="1" applyBorder="1" applyAlignment="1">
      <alignment horizontal="center" vertical="center"/>
    </xf>
    <xf numFmtId="0" fontId="30" fillId="0" borderId="70" xfId="0" applyFont="1" applyBorder="1" applyAlignment="1">
      <alignment horizontal="center" vertical="center"/>
    </xf>
    <xf numFmtId="6" fontId="30" fillId="2" borderId="28" xfId="0" applyNumberFormat="1" applyFont="1" applyFill="1" applyBorder="1" applyAlignment="1">
      <alignment vertical="center"/>
    </xf>
    <xf numFmtId="6" fontId="30" fillId="2" borderId="52" xfId="0" applyNumberFormat="1" applyFont="1" applyFill="1" applyBorder="1" applyAlignment="1">
      <alignment vertical="center"/>
    </xf>
    <xf numFmtId="0" fontId="34" fillId="0" borderId="127" xfId="0" applyFont="1" applyBorder="1" applyAlignment="1">
      <alignment horizontal="left" vertical="center" wrapText="1"/>
    </xf>
    <xf numFmtId="0" fontId="34" fillId="0" borderId="69" xfId="0" applyFont="1" applyBorder="1" applyAlignment="1">
      <alignment horizontal="center" vertical="center"/>
    </xf>
    <xf numFmtId="0" fontId="34" fillId="0" borderId="70" xfId="0" applyFont="1" applyBorder="1" applyAlignment="1">
      <alignment horizontal="center" vertical="center"/>
    </xf>
    <xf numFmtId="0" fontId="33" fillId="3" borderId="54" xfId="0" applyFont="1" applyFill="1" applyBorder="1" applyAlignment="1">
      <alignment horizontal="left" vertical="center" wrapText="1"/>
    </xf>
    <xf numFmtId="0" fontId="34" fillId="3" borderId="128" xfId="0" applyFont="1" applyFill="1" applyBorder="1" applyAlignment="1">
      <alignment horizontal="left" vertical="center" wrapText="1"/>
    </xf>
    <xf numFmtId="0" fontId="34" fillId="3" borderId="54" xfId="0" applyFont="1" applyFill="1" applyBorder="1" applyAlignment="1">
      <alignment horizontal="center" vertical="center"/>
    </xf>
    <xf numFmtId="0" fontId="30" fillId="0" borderId="127" xfId="0" applyFont="1" applyBorder="1" applyAlignment="1">
      <alignment horizontal="left" vertical="center" wrapText="1"/>
    </xf>
    <xf numFmtId="6" fontId="30" fillId="10" borderId="52" xfId="0" applyNumberFormat="1" applyFont="1" applyFill="1" applyBorder="1" applyAlignment="1">
      <alignment vertical="center"/>
    </xf>
    <xf numFmtId="0" fontId="30" fillId="0" borderId="127" xfId="0" applyFont="1" applyBorder="1" applyAlignment="1">
      <alignment vertical="center"/>
    </xf>
    <xf numFmtId="0" fontId="23" fillId="2" borderId="129" xfId="0" applyFont="1" applyFill="1" applyBorder="1" applyAlignment="1">
      <alignment horizontal="left" vertical="center" wrapText="1"/>
    </xf>
    <xf numFmtId="0" fontId="33" fillId="2" borderId="56" xfId="0" applyFont="1" applyFill="1" applyBorder="1" applyAlignment="1">
      <alignment horizontal="center" vertical="center"/>
    </xf>
    <xf numFmtId="0" fontId="33" fillId="2" borderId="85" xfId="0" applyFont="1" applyFill="1" applyBorder="1" applyAlignment="1">
      <alignment horizontal="center" vertical="center"/>
    </xf>
    <xf numFmtId="6" fontId="32" fillId="10" borderId="56" xfId="0" applyNumberFormat="1" applyFont="1" applyFill="1" applyBorder="1" applyAlignment="1">
      <alignment vertical="center"/>
    </xf>
    <xf numFmtId="6" fontId="32" fillId="10" borderId="58" xfId="0" applyNumberFormat="1" applyFont="1" applyFill="1" applyBorder="1" applyAlignment="1">
      <alignment vertical="center"/>
    </xf>
    <xf numFmtId="6" fontId="32" fillId="2" borderId="85" xfId="0" applyNumberFormat="1" applyFont="1" applyFill="1" applyBorder="1" applyAlignment="1">
      <alignment vertical="center" wrapText="1"/>
    </xf>
    <xf numFmtId="0" fontId="25" fillId="0" borderId="88" xfId="0" applyFont="1" applyBorder="1" applyAlignment="1">
      <alignment horizontal="center" vertical="center" wrapText="1"/>
    </xf>
    <xf numFmtId="6" fontId="30" fillId="2" borderId="130" xfId="0" applyNumberFormat="1" applyFont="1" applyFill="1" applyBorder="1" applyAlignment="1">
      <alignment vertical="center"/>
    </xf>
    <xf numFmtId="6" fontId="30" fillId="2" borderId="49" xfId="0" applyNumberFormat="1" applyFont="1" applyFill="1" applyBorder="1" applyAlignment="1">
      <alignment vertical="center"/>
    </xf>
    <xf numFmtId="0" fontId="30" fillId="2" borderId="51" xfId="0" applyFont="1" applyFill="1" applyBorder="1" applyAlignment="1">
      <alignment horizontal="left" vertical="center" wrapText="1"/>
    </xf>
    <xf numFmtId="0" fontId="30" fillId="3" borderId="0" xfId="0" applyFont="1" applyFill="1" applyAlignment="1">
      <alignment vertical="center"/>
    </xf>
    <xf numFmtId="0" fontId="30" fillId="3" borderId="52" xfId="0" applyFont="1" applyFill="1" applyBorder="1" applyAlignment="1">
      <alignment vertical="center"/>
    </xf>
    <xf numFmtId="0" fontId="30" fillId="0" borderId="69" xfId="0" applyFont="1" applyBorder="1" applyAlignment="1">
      <alignment vertical="center"/>
    </xf>
    <xf numFmtId="0" fontId="27" fillId="0" borderId="70" xfId="0" applyFont="1" applyBorder="1" applyAlignment="1">
      <alignment horizontal="center" vertical="center" wrapText="1"/>
    </xf>
    <xf numFmtId="0" fontId="27" fillId="3" borderId="52" xfId="0" applyFont="1" applyFill="1" applyBorder="1" applyAlignment="1">
      <alignment horizontal="center" vertical="center"/>
    </xf>
    <xf numFmtId="6" fontId="32" fillId="2" borderId="28" xfId="0" applyNumberFormat="1" applyFont="1" applyFill="1" applyBorder="1" applyAlignment="1">
      <alignment vertical="center"/>
    </xf>
    <xf numFmtId="6" fontId="32" fillId="2" borderId="52" xfId="0" applyNumberFormat="1" applyFont="1" applyFill="1" applyBorder="1" applyAlignment="1">
      <alignment vertical="center"/>
    </xf>
    <xf numFmtId="6" fontId="30" fillId="15" borderId="52" xfId="0" applyNumberFormat="1" applyFont="1" applyFill="1" applyBorder="1" applyAlignment="1">
      <alignment vertical="center"/>
    </xf>
    <xf numFmtId="6" fontId="30" fillId="10" borderId="0" xfId="0" applyNumberFormat="1" applyFont="1" applyFill="1" applyAlignment="1">
      <alignment vertical="center" wrapText="1"/>
    </xf>
    <xf numFmtId="6" fontId="30" fillId="10" borderId="52" xfId="0" applyNumberFormat="1" applyFont="1" applyFill="1" applyBorder="1" applyAlignment="1">
      <alignment vertical="center" wrapText="1"/>
    </xf>
    <xf numFmtId="0" fontId="27" fillId="0" borderId="70" xfId="0" applyFont="1" applyBorder="1" applyAlignment="1">
      <alignment horizontal="left" vertical="center" wrapText="1"/>
    </xf>
    <xf numFmtId="0" fontId="27" fillId="3" borderId="128" xfId="0" applyFont="1" applyFill="1" applyBorder="1" applyAlignment="1">
      <alignment horizontal="left" vertical="center"/>
    </xf>
    <xf numFmtId="0" fontId="30" fillId="2" borderId="85" xfId="0" applyFont="1" applyFill="1" applyBorder="1" applyAlignment="1">
      <alignment horizontal="left" vertical="center" wrapText="1"/>
    </xf>
    <xf numFmtId="6" fontId="30" fillId="10" borderId="49" xfId="0" applyNumberFormat="1" applyFont="1" applyFill="1" applyBorder="1" applyAlignment="1">
      <alignment vertical="center"/>
    </xf>
    <xf numFmtId="6" fontId="30" fillId="10" borderId="130" xfId="0" applyNumberFormat="1" applyFont="1" applyFill="1" applyBorder="1" applyAlignment="1">
      <alignment vertical="center"/>
    </xf>
    <xf numFmtId="6" fontId="30" fillId="10" borderId="28" xfId="0" applyNumberFormat="1" applyFont="1" applyFill="1" applyBorder="1" applyAlignment="1">
      <alignment vertical="center"/>
    </xf>
    <xf numFmtId="10" fontId="30" fillId="10" borderId="56" xfId="0" applyNumberFormat="1" applyFont="1" applyFill="1" applyBorder="1" applyAlignment="1">
      <alignment vertical="center"/>
    </xf>
    <xf numFmtId="10" fontId="30" fillId="10" borderId="58" xfId="0" applyNumberFormat="1" applyFont="1" applyFill="1" applyBorder="1" applyAlignment="1">
      <alignment vertical="center"/>
    </xf>
    <xf numFmtId="10" fontId="11" fillId="0" borderId="0" xfId="0" applyNumberFormat="1" applyFont="1"/>
    <xf numFmtId="0" fontId="35" fillId="0" borderId="0" xfId="0" applyFont="1" applyAlignment="1">
      <alignment horizontal="left" vertical="center" wrapText="1"/>
    </xf>
    <xf numFmtId="0" fontId="35" fillId="0" borderId="0" xfId="0" applyFont="1" applyAlignment="1">
      <alignment horizontal="center" vertical="center" wrapText="1"/>
    </xf>
    <xf numFmtId="10" fontId="35" fillId="0" borderId="0" xfId="0" applyNumberFormat="1" applyFont="1" applyAlignment="1">
      <alignment horizontal="center" vertical="center" wrapText="1"/>
    </xf>
    <xf numFmtId="0" fontId="36" fillId="0" borderId="0" xfId="0" applyFont="1"/>
    <xf numFmtId="10" fontId="35" fillId="6" borderId="53" xfId="0" applyNumberFormat="1" applyFont="1" applyFill="1" applyBorder="1" applyAlignment="1">
      <alignment horizontal="center" vertical="center" wrapText="1"/>
    </xf>
    <xf numFmtId="0" fontId="37" fillId="16" borderId="53" xfId="0" applyFont="1" applyFill="1" applyBorder="1" applyAlignment="1">
      <alignment horizontal="left" vertical="center" wrapText="1"/>
    </xf>
    <xf numFmtId="0" fontId="37" fillId="16" borderId="53" xfId="0" applyFont="1" applyFill="1" applyBorder="1" applyAlignment="1">
      <alignment horizontal="center" vertical="center" wrapText="1"/>
    </xf>
    <xf numFmtId="0" fontId="38" fillId="0" borderId="0" xfId="0" applyFont="1"/>
    <xf numFmtId="0" fontId="38" fillId="0" borderId="0" xfId="0" applyFont="1" applyAlignment="1">
      <alignment horizontal="left"/>
    </xf>
    <xf numFmtId="38" fontId="32" fillId="4" borderId="115" xfId="0" applyNumberFormat="1" applyFont="1" applyFill="1" applyBorder="1" applyAlignment="1">
      <alignment horizontal="right" vertical="center" wrapText="1"/>
    </xf>
    <xf numFmtId="38" fontId="4" fillId="0" borderId="1" xfId="0" applyNumberFormat="1" applyFont="1" applyBorder="1" applyAlignment="1">
      <alignment vertical="center"/>
    </xf>
    <xf numFmtId="0" fontId="27" fillId="17" borderId="127" xfId="0" applyFont="1" applyFill="1" applyBorder="1" applyAlignment="1">
      <alignment horizontal="left" vertical="center" wrapText="1"/>
    </xf>
    <xf numFmtId="0" fontId="27" fillId="17" borderId="69" xfId="0" applyFont="1" applyFill="1" applyBorder="1" applyAlignment="1">
      <alignment horizontal="center" vertical="center"/>
    </xf>
    <xf numFmtId="0" fontId="27" fillId="17" borderId="70" xfId="0" applyFont="1" applyFill="1" applyBorder="1" applyAlignment="1">
      <alignment horizontal="center" vertical="center"/>
    </xf>
    <xf numFmtId="6" fontId="30" fillId="17" borderId="0" xfId="0" applyNumberFormat="1" applyFont="1" applyFill="1" applyAlignment="1">
      <alignment vertical="center"/>
    </xf>
    <xf numFmtId="6" fontId="30" fillId="17" borderId="69" xfId="0" applyNumberFormat="1" applyFont="1" applyFill="1" applyBorder="1" applyAlignment="1">
      <alignment vertical="center"/>
    </xf>
    <xf numFmtId="0" fontId="30" fillId="17" borderId="70" xfId="0" applyFont="1" applyFill="1" applyBorder="1" applyAlignment="1">
      <alignment horizontal="left" vertical="center" wrapText="1"/>
    </xf>
    <xf numFmtId="0" fontId="0" fillId="17" borderId="0" xfId="0" applyFill="1"/>
    <xf numFmtId="0" fontId="25" fillId="18" borderId="128" xfId="0" applyFont="1" applyFill="1" applyBorder="1" applyAlignment="1">
      <alignment horizontal="left" vertical="center" wrapText="1"/>
    </xf>
    <xf numFmtId="0" fontId="27" fillId="18" borderId="69" xfId="0" applyFont="1" applyFill="1" applyBorder="1" applyAlignment="1">
      <alignment horizontal="center" vertical="center"/>
    </xf>
    <xf numFmtId="0" fontId="27" fillId="18" borderId="70" xfId="0" applyFont="1" applyFill="1" applyBorder="1" applyAlignment="1">
      <alignment horizontal="center" vertical="center"/>
    </xf>
    <xf numFmtId="6" fontId="30" fillId="18" borderId="0" xfId="0" applyNumberFormat="1" applyFont="1" applyFill="1" applyAlignment="1">
      <alignment vertical="center"/>
    </xf>
    <xf numFmtId="6" fontId="30" fillId="18" borderId="69" xfId="0" applyNumberFormat="1" applyFont="1" applyFill="1" applyBorder="1" applyAlignment="1">
      <alignment vertical="center"/>
    </xf>
    <xf numFmtId="0" fontId="30" fillId="18" borderId="70" xfId="0" applyFont="1" applyFill="1" applyBorder="1" applyAlignment="1">
      <alignment horizontal="left" vertical="center" wrapText="1"/>
    </xf>
    <xf numFmtId="0" fontId="0" fillId="18" borderId="0" xfId="0" applyFill="1"/>
    <xf numFmtId="0" fontId="25" fillId="19" borderId="128" xfId="0" applyFont="1" applyFill="1" applyBorder="1" applyAlignment="1">
      <alignment horizontal="left" vertical="center" wrapText="1"/>
    </xf>
    <xf numFmtId="0" fontId="27" fillId="19" borderId="69" xfId="0" applyFont="1" applyFill="1" applyBorder="1" applyAlignment="1">
      <alignment horizontal="center" vertical="center"/>
    </xf>
    <xf numFmtId="0" fontId="27" fillId="19" borderId="70" xfId="0" applyFont="1" applyFill="1" applyBorder="1" applyAlignment="1">
      <alignment horizontal="center" vertical="center"/>
    </xf>
    <xf numFmtId="6" fontId="30" fillId="19" borderId="0" xfId="0" applyNumberFormat="1" applyFont="1" applyFill="1" applyAlignment="1">
      <alignment vertical="center"/>
    </xf>
    <xf numFmtId="6" fontId="30" fillId="19" borderId="69" xfId="0" applyNumberFormat="1" applyFont="1" applyFill="1" applyBorder="1" applyAlignment="1">
      <alignment vertical="center"/>
    </xf>
    <xf numFmtId="0" fontId="30" fillId="19" borderId="70" xfId="0" applyFont="1" applyFill="1" applyBorder="1" applyAlignment="1">
      <alignment horizontal="left" vertical="center" wrapText="1"/>
    </xf>
    <xf numFmtId="0" fontId="0" fillId="19" borderId="0" xfId="0" applyFill="1"/>
    <xf numFmtId="0" fontId="27" fillId="20" borderId="127" xfId="0" applyFont="1" applyFill="1" applyBorder="1" applyAlignment="1">
      <alignment horizontal="left" vertical="center" wrapText="1"/>
    </xf>
    <xf numFmtId="0" fontId="27" fillId="20" borderId="69" xfId="0" applyFont="1" applyFill="1" applyBorder="1" applyAlignment="1">
      <alignment horizontal="center" vertical="center"/>
    </xf>
    <xf numFmtId="0" fontId="27" fillId="20" borderId="70" xfId="0" applyFont="1" applyFill="1" applyBorder="1" applyAlignment="1">
      <alignment horizontal="center" vertical="center"/>
    </xf>
    <xf numFmtId="6" fontId="30" fillId="20" borderId="0" xfId="0" applyNumberFormat="1" applyFont="1" applyFill="1" applyAlignment="1">
      <alignment vertical="center"/>
    </xf>
    <xf numFmtId="6" fontId="30" fillId="20" borderId="69" xfId="0" applyNumberFormat="1" applyFont="1" applyFill="1" applyBorder="1" applyAlignment="1">
      <alignment vertical="center"/>
    </xf>
    <xf numFmtId="0" fontId="30" fillId="20" borderId="70" xfId="0" applyFont="1" applyFill="1" applyBorder="1" applyAlignment="1">
      <alignment horizontal="left" vertical="center" wrapText="1"/>
    </xf>
    <xf numFmtId="0" fontId="0" fillId="20" borderId="0" xfId="0" applyFill="1"/>
    <xf numFmtId="0" fontId="27" fillId="21" borderId="127" xfId="0" applyFont="1" applyFill="1" applyBorder="1" applyAlignment="1">
      <alignment horizontal="left" vertical="center" wrapText="1"/>
    </xf>
    <xf numFmtId="0" fontId="27" fillId="21" borderId="69" xfId="0" applyFont="1" applyFill="1" applyBorder="1" applyAlignment="1">
      <alignment horizontal="center" vertical="center"/>
    </xf>
    <xf numFmtId="0" fontId="27" fillId="21" borderId="70" xfId="0" applyFont="1" applyFill="1" applyBorder="1" applyAlignment="1">
      <alignment horizontal="center" vertical="center"/>
    </xf>
    <xf numFmtId="6" fontId="30" fillId="21" borderId="0" xfId="0" applyNumberFormat="1" applyFont="1" applyFill="1" applyAlignment="1">
      <alignment vertical="center"/>
    </xf>
    <xf numFmtId="6" fontId="30" fillId="21" borderId="69" xfId="0" applyNumberFormat="1" applyFont="1" applyFill="1" applyBorder="1" applyAlignment="1">
      <alignment vertical="center"/>
    </xf>
    <xf numFmtId="0" fontId="30" fillId="21" borderId="70" xfId="0" applyFont="1" applyFill="1" applyBorder="1" applyAlignment="1">
      <alignment horizontal="left" vertical="center" wrapText="1"/>
    </xf>
    <xf numFmtId="0" fontId="0" fillId="21" borderId="0" xfId="0" applyFill="1"/>
    <xf numFmtId="0" fontId="27" fillId="22" borderId="127" xfId="0" applyFont="1" applyFill="1" applyBorder="1" applyAlignment="1">
      <alignment horizontal="left" vertical="center" wrapText="1"/>
    </xf>
    <xf numFmtId="0" fontId="27" fillId="22" borderId="69" xfId="0" applyFont="1" applyFill="1" applyBorder="1" applyAlignment="1">
      <alignment horizontal="center" vertical="center"/>
    </xf>
    <xf numFmtId="0" fontId="27" fillId="22" borderId="70" xfId="0" applyFont="1" applyFill="1" applyBorder="1" applyAlignment="1">
      <alignment horizontal="center" vertical="center"/>
    </xf>
    <xf numFmtId="0" fontId="30" fillId="23" borderId="0" xfId="0" applyFont="1" applyFill="1" applyAlignment="1">
      <alignment vertical="center"/>
    </xf>
    <xf numFmtId="0" fontId="30" fillId="23" borderId="52" xfId="0" applyFont="1" applyFill="1" applyBorder="1" applyAlignment="1">
      <alignment vertical="center"/>
    </xf>
    <xf numFmtId="0" fontId="30" fillId="23" borderId="54" xfId="0" applyFont="1" applyFill="1" applyBorder="1" applyAlignment="1">
      <alignment horizontal="left" vertical="center" wrapText="1"/>
    </xf>
    <xf numFmtId="0" fontId="0" fillId="22" borderId="0" xfId="0" applyFill="1"/>
    <xf numFmtId="0" fontId="27" fillId="0" borderId="0" xfId="0" applyFont="1" applyAlignment="1">
      <alignment horizontal="left" vertical="center" wrapText="1"/>
    </xf>
    <xf numFmtId="0" fontId="0" fillId="0" borderId="0" xfId="0"/>
    <xf numFmtId="0" fontId="30" fillId="0" borderId="0" xfId="0" applyFont="1" applyAlignment="1">
      <alignment horizontal="left" vertical="center" wrapText="1"/>
    </xf>
    <xf numFmtId="0" fontId="4" fillId="0" borderId="6" xfId="0" applyFont="1" applyBorder="1" applyAlignment="1">
      <alignment horizontal="left" vertical="center" wrapText="1"/>
    </xf>
    <xf numFmtId="0" fontId="6" fillId="0" borderId="7" xfId="0" applyFont="1" applyBorder="1"/>
    <xf numFmtId="0" fontId="2" fillId="2" borderId="2" xfId="0" applyFont="1" applyFill="1" applyBorder="1" applyAlignment="1">
      <alignment horizontal="left" vertical="center"/>
    </xf>
    <xf numFmtId="0" fontId="6" fillId="0" borderId="3" xfId="0" applyFont="1" applyBorder="1"/>
    <xf numFmtId="0" fontId="6" fillId="0" borderId="4" xfId="0" applyFont="1" applyBorder="1"/>
    <xf numFmtId="0" fontId="4" fillId="0" borderId="0" xfId="0" applyFont="1" applyAlignment="1">
      <alignment vertical="center"/>
    </xf>
    <xf numFmtId="0" fontId="4" fillId="0" borderId="6" xfId="0" applyFont="1" applyBorder="1" applyAlignment="1">
      <alignment horizontal="left" wrapText="1"/>
    </xf>
    <xf numFmtId="0" fontId="1" fillId="0" borderId="0" xfId="0" applyFont="1" applyAlignment="1">
      <alignment horizontal="center" vertical="center" wrapText="1"/>
    </xf>
    <xf numFmtId="0" fontId="5" fillId="2"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4" fillId="4"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2" xfId="0" applyFont="1" applyBorder="1" applyAlignment="1">
      <alignment wrapText="1"/>
    </xf>
    <xf numFmtId="0" fontId="5"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6" fillId="0" borderId="14" xfId="0" applyFont="1" applyBorder="1"/>
    <xf numFmtId="0" fontId="2" fillId="2" borderId="10" xfId="0" applyFont="1" applyFill="1" applyBorder="1" applyAlignment="1">
      <alignment horizontal="center" wrapText="1"/>
    </xf>
    <xf numFmtId="0" fontId="2" fillId="2" borderId="29" xfId="0" applyFont="1" applyFill="1" applyBorder="1" applyAlignment="1">
      <alignment horizontal="center"/>
    </xf>
    <xf numFmtId="0" fontId="6" fillId="0" borderId="30" xfId="0" applyFont="1" applyBorder="1"/>
    <xf numFmtId="0" fontId="1" fillId="0" borderId="0" xfId="0" applyFont="1" applyAlignment="1">
      <alignment horizontal="center"/>
    </xf>
    <xf numFmtId="0" fontId="7" fillId="4" borderId="27" xfId="0" applyFont="1" applyFill="1" applyBorder="1" applyAlignment="1">
      <alignment horizontal="center" vertical="center" wrapText="1"/>
    </xf>
    <xf numFmtId="0" fontId="6" fillId="0" borderId="28" xfId="0" applyFont="1" applyBorder="1"/>
    <xf numFmtId="0" fontId="7" fillId="4" borderId="41" xfId="0" applyFont="1" applyFill="1" applyBorder="1" applyAlignment="1">
      <alignment horizontal="center" vertical="center" wrapText="1"/>
    </xf>
    <xf numFmtId="0" fontId="6" fillId="0" borderId="42" xfId="0" applyFont="1" applyBorder="1"/>
    <xf numFmtId="0" fontId="1" fillId="0" borderId="43" xfId="0" applyFont="1" applyBorder="1" applyAlignment="1">
      <alignment horizontal="center"/>
    </xf>
    <xf numFmtId="0" fontId="6" fillId="0" borderId="9" xfId="0" applyFont="1" applyBorder="1"/>
    <xf numFmtId="0" fontId="6" fillId="0" borderId="44" xfId="0" applyFont="1" applyBorder="1"/>
    <xf numFmtId="0" fontId="6" fillId="0" borderId="45" xfId="0" applyFont="1" applyBorder="1"/>
    <xf numFmtId="0" fontId="6" fillId="0" borderId="46" xfId="0" applyFont="1" applyBorder="1"/>
    <xf numFmtId="0" fontId="6" fillId="0" borderId="47" xfId="0" applyFont="1" applyBorder="1"/>
    <xf numFmtId="0" fontId="5" fillId="2" borderId="27" xfId="0" applyFont="1" applyFill="1" applyBorder="1" applyAlignment="1">
      <alignment horizontal="left" vertical="center" wrapText="1"/>
    </xf>
    <xf numFmtId="0" fontId="7" fillId="4" borderId="48" xfId="0" applyFont="1" applyFill="1" applyBorder="1" applyAlignment="1">
      <alignment horizontal="center" vertical="center" wrapText="1"/>
    </xf>
    <xf numFmtId="0" fontId="3" fillId="2" borderId="57" xfId="0" applyFont="1" applyFill="1" applyBorder="1" applyAlignment="1">
      <alignment vertical="top" wrapText="1"/>
    </xf>
    <xf numFmtId="0" fontId="6" fillId="0" borderId="58" xfId="0" applyFont="1" applyBorder="1"/>
    <xf numFmtId="0" fontId="6" fillId="0" borderId="59" xfId="0" applyFont="1" applyBorder="1"/>
    <xf numFmtId="0" fontId="4" fillId="0" borderId="0" xfId="0" applyFont="1"/>
    <xf numFmtId="0" fontId="19" fillId="0" borderId="0" xfId="0" applyFont="1" applyAlignment="1">
      <alignment vertical="center"/>
    </xf>
    <xf numFmtId="0" fontId="1" fillId="0" borderId="0" xfId="0" applyFont="1"/>
    <xf numFmtId="0" fontId="3" fillId="2" borderId="27" xfId="0" applyFont="1" applyFill="1" applyBorder="1" applyAlignment="1">
      <alignment vertical="top" wrapText="1"/>
    </xf>
    <xf numFmtId="0" fontId="6" fillId="0" borderId="55" xfId="0" applyFont="1" applyBorder="1"/>
    <xf numFmtId="0" fontId="3" fillId="2" borderId="2" xfId="0" applyFont="1" applyFill="1" applyBorder="1" applyAlignment="1">
      <alignment vertical="center" wrapText="1"/>
    </xf>
    <xf numFmtId="0" fontId="9" fillId="0" borderId="2" xfId="0" applyFont="1" applyBorder="1" applyAlignment="1">
      <alignment horizontal="left" vertical="center" wrapText="1"/>
    </xf>
    <xf numFmtId="0" fontId="1" fillId="0" borderId="0" xfId="0" applyFont="1" applyAlignment="1">
      <alignment horizontal="left" vertical="center" wrapText="1"/>
    </xf>
    <xf numFmtId="0" fontId="2" fillId="2" borderId="60" xfId="0" applyFont="1" applyFill="1" applyBorder="1" applyAlignment="1">
      <alignment horizontal="center" vertical="center"/>
    </xf>
    <xf numFmtId="0" fontId="6" fillId="0" borderId="61" xfId="0" applyFont="1" applyBorder="1"/>
    <xf numFmtId="49" fontId="23" fillId="12" borderId="86" xfId="0" applyNumberFormat="1" applyFont="1" applyFill="1" applyBorder="1" applyAlignment="1">
      <alignment horizontal="center" vertical="center" wrapText="1"/>
    </xf>
    <xf numFmtId="0" fontId="6" fillId="0" borderId="88" xfId="0" applyFont="1" applyBorder="1"/>
    <xf numFmtId="0" fontId="6" fillId="0" borderId="90" xfId="0" applyFont="1" applyBorder="1"/>
    <xf numFmtId="0" fontId="21" fillId="2" borderId="62" xfId="0" applyFont="1" applyFill="1" applyBorder="1" applyAlignment="1">
      <alignment horizontal="center" vertical="center" wrapText="1"/>
    </xf>
    <xf numFmtId="0" fontId="6" fillId="0" borderId="63" xfId="0" applyFont="1" applyBorder="1"/>
    <xf numFmtId="0" fontId="6" fillId="0" borderId="69" xfId="0" applyFont="1" applyBorder="1"/>
    <xf numFmtId="0" fontId="6" fillId="0" borderId="70" xfId="0" applyFont="1" applyBorder="1"/>
    <xf numFmtId="0" fontId="6" fillId="0" borderId="80" xfId="0" applyFont="1" applyBorder="1"/>
    <xf numFmtId="0" fontId="6" fillId="0" borderId="81" xfId="0" applyFont="1" applyBorder="1"/>
    <xf numFmtId="49" fontId="22" fillId="11" borderId="41" xfId="0" applyNumberFormat="1" applyFont="1" applyFill="1" applyBorder="1" applyAlignment="1">
      <alignment horizontal="center" vertical="center"/>
    </xf>
    <xf numFmtId="0" fontId="6" fillId="0" borderId="64" xfId="0" applyFont="1" applyBorder="1"/>
    <xf numFmtId="49" fontId="22" fillId="11" borderId="65" xfId="0" applyNumberFormat="1" applyFont="1" applyFill="1" applyBorder="1" applyAlignment="1">
      <alignment horizontal="center" vertical="center" wrapText="1"/>
    </xf>
    <xf numFmtId="49" fontId="22" fillId="2" borderId="2" xfId="0" applyNumberFormat="1" applyFont="1" applyFill="1" applyBorder="1" applyAlignment="1">
      <alignment horizontal="center" vertical="center"/>
    </xf>
    <xf numFmtId="10" fontId="22" fillId="12" borderId="65" xfId="0" applyNumberFormat="1" applyFont="1" applyFill="1" applyBorder="1" applyAlignment="1">
      <alignment horizontal="center" vertical="center" wrapText="1"/>
    </xf>
    <xf numFmtId="49" fontId="23" fillId="7" borderId="71" xfId="0" applyNumberFormat="1" applyFont="1" applyFill="1" applyBorder="1" applyAlignment="1">
      <alignment horizontal="center" vertical="center" wrapText="1"/>
    </xf>
    <xf numFmtId="0" fontId="6" fillId="0" borderId="82" xfId="0" applyFont="1" applyBorder="1"/>
    <xf numFmtId="49" fontId="23" fillId="11" borderId="29" xfId="0" applyNumberFormat="1" applyFont="1" applyFill="1" applyBorder="1" applyAlignment="1">
      <alignment horizontal="center" vertical="center"/>
    </xf>
    <xf numFmtId="49" fontId="23" fillId="12" borderId="29" xfId="0" applyNumberFormat="1" applyFont="1" applyFill="1" applyBorder="1" applyAlignment="1">
      <alignment horizontal="center" vertical="center" wrapText="1"/>
    </xf>
    <xf numFmtId="0" fontId="6" fillId="0" borderId="84" xfId="0" applyFont="1" applyBorder="1"/>
    <xf numFmtId="49" fontId="23" fillId="11" borderId="29" xfId="0" applyNumberFormat="1" applyFont="1" applyFill="1" applyBorder="1" applyAlignment="1">
      <alignment horizontal="center" vertical="center" wrapText="1"/>
    </xf>
    <xf numFmtId="0" fontId="6" fillId="0" borderId="76" xfId="0" applyFont="1" applyBorder="1"/>
    <xf numFmtId="49" fontId="25" fillId="7" borderId="10" xfId="0" applyNumberFormat="1" applyFont="1" applyFill="1" applyBorder="1" applyAlignment="1">
      <alignment horizontal="center" vertical="center" wrapText="1"/>
    </xf>
    <xf numFmtId="49" fontId="26" fillId="13" borderId="6" xfId="0" applyNumberFormat="1" applyFont="1" applyFill="1" applyBorder="1" applyAlignment="1">
      <alignment horizontal="center" vertical="center" wrapText="1"/>
    </xf>
    <xf numFmtId="6" fontId="32" fillId="0" borderId="117" xfId="0" applyNumberFormat="1" applyFont="1" applyBorder="1" applyAlignment="1">
      <alignment horizontal="center" vertical="center" wrapText="1"/>
    </xf>
    <xf numFmtId="0" fontId="6" fillId="0" borderId="118" xfId="0" applyFont="1" applyBorder="1"/>
    <xf numFmtId="49" fontId="26" fillId="13" borderId="79" xfId="0" applyNumberFormat="1" applyFont="1" applyFill="1" applyBorder="1" applyAlignment="1">
      <alignment horizontal="center" vertical="center" wrapText="1"/>
    </xf>
    <xf numFmtId="0" fontId="6" fillId="0" borderId="94" xfId="0" applyFont="1" applyBorder="1"/>
    <xf numFmtId="0" fontId="25" fillId="0" borderId="113" xfId="0" applyFont="1" applyBorder="1" applyAlignment="1">
      <alignment horizontal="left" vertical="center"/>
    </xf>
    <xf numFmtId="0" fontId="6" fillId="0" borderId="114" xfId="0" applyFont="1" applyBorder="1"/>
    <xf numFmtId="49" fontId="23" fillId="12" borderId="57" xfId="0" applyNumberFormat="1" applyFont="1" applyFill="1" applyBorder="1" applyAlignment="1">
      <alignment horizontal="center" vertical="center" wrapText="1"/>
    </xf>
    <xf numFmtId="49" fontId="22" fillId="11" borderId="66" xfId="0" applyNumberFormat="1" applyFont="1" applyFill="1" applyBorder="1" applyAlignment="1">
      <alignment horizontal="center" vertical="center"/>
    </xf>
    <xf numFmtId="0" fontId="6" fillId="0" borderId="67" xfId="0" applyFont="1" applyBorder="1"/>
    <xf numFmtId="0" fontId="6" fillId="0" borderId="68" xfId="0" applyFont="1" applyBorder="1"/>
    <xf numFmtId="49" fontId="22" fillId="11" borderId="66" xfId="0" applyNumberFormat="1" applyFont="1" applyFill="1" applyBorder="1" applyAlignment="1">
      <alignment horizontal="center" vertical="center" wrapText="1"/>
    </xf>
    <xf numFmtId="49" fontId="22" fillId="2" borderId="48" xfId="0" applyNumberFormat="1" applyFont="1" applyFill="1" applyBorder="1" applyAlignment="1">
      <alignment horizontal="center" vertical="center"/>
    </xf>
    <xf numFmtId="10" fontId="22" fillId="12" borderId="66" xfId="0" applyNumberFormat="1" applyFont="1" applyFill="1" applyBorder="1" applyAlignment="1">
      <alignment horizontal="center" vertical="center" wrapText="1"/>
    </xf>
    <xf numFmtId="49" fontId="24" fillId="7" borderId="72" xfId="0" applyNumberFormat="1" applyFont="1" applyFill="1" applyBorder="1" applyAlignment="1">
      <alignment horizontal="center" vertical="center" wrapText="1"/>
    </xf>
    <xf numFmtId="49" fontId="23" fillId="11" borderId="73" xfId="0" applyNumberFormat="1" applyFont="1" applyFill="1" applyBorder="1" applyAlignment="1">
      <alignment horizontal="center" vertical="center"/>
    </xf>
    <xf numFmtId="0" fontId="6" fillId="0" borderId="74" xfId="0" applyFont="1" applyBorder="1"/>
    <xf numFmtId="49" fontId="23" fillId="11" borderId="73" xfId="0" applyNumberFormat="1" applyFont="1" applyFill="1" applyBorder="1" applyAlignment="1">
      <alignment horizontal="center" vertical="center" wrapText="1"/>
    </xf>
    <xf numFmtId="0" fontId="6" fillId="0" borderId="75" xfId="0" applyFont="1" applyBorder="1"/>
    <xf numFmtId="49" fontId="25" fillId="7" borderId="72" xfId="0" applyNumberFormat="1" applyFont="1" applyFill="1" applyBorder="1" applyAlignment="1">
      <alignment horizontal="center" vertical="center" wrapText="1"/>
    </xf>
    <xf numFmtId="49" fontId="26" fillId="13" borderId="77" xfId="0" applyNumberFormat="1" applyFont="1" applyFill="1" applyBorder="1" applyAlignment="1">
      <alignment horizontal="center" vertical="center" wrapText="1"/>
    </xf>
    <xf numFmtId="0" fontId="6" fillId="0" borderId="87" xfId="0" applyFont="1" applyBorder="1"/>
    <xf numFmtId="49" fontId="26" fillId="13" borderId="78" xfId="0" applyNumberFormat="1" applyFont="1" applyFill="1" applyBorder="1" applyAlignment="1">
      <alignment horizontal="center" vertical="center" wrapText="1"/>
    </xf>
    <xf numFmtId="0" fontId="6" fillId="0" borderId="89" xfId="0" applyFont="1" applyBorder="1"/>
    <xf numFmtId="0" fontId="1" fillId="0" borderId="119" xfId="0" applyFont="1" applyBorder="1" applyAlignment="1">
      <alignment horizontal="left" vertical="center" wrapText="1"/>
    </xf>
    <xf numFmtId="0" fontId="6" fillId="0" borderId="119" xfId="0" applyFont="1" applyBorder="1"/>
  </cellXfs>
  <cellStyles count="1">
    <cellStyle name="Normal" xfId="0" builtinId="0"/>
  </cellStyles>
  <dxfs count="102">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FF00"/>
          <bgColor rgb="FFFFFF00"/>
        </patternFill>
      </fill>
    </dxf>
    <dxf>
      <fill>
        <patternFill patternType="solid">
          <fgColor rgb="FFDBE5F1"/>
          <bgColor rgb="FFDBE5F1"/>
        </patternFill>
      </fill>
    </dxf>
    <dxf>
      <fill>
        <patternFill patternType="solid">
          <fgColor rgb="FFB8CCE4"/>
          <bgColor rgb="FFB8CCE4"/>
        </patternFill>
      </fill>
    </dxf>
    <dxf>
      <fill>
        <patternFill patternType="solid">
          <fgColor theme="5"/>
          <bgColor theme="5"/>
        </patternFill>
      </fill>
    </dxf>
    <dxf>
      <fill>
        <patternFill patternType="solid">
          <fgColor rgb="FFDBE5F1"/>
          <bgColor rgb="FFDBE5F1"/>
        </patternFill>
      </fill>
    </dxf>
    <dxf>
      <fill>
        <patternFill patternType="solid">
          <fgColor rgb="FFB8CCE4"/>
          <bgColor rgb="FFB8CCE4"/>
        </patternFill>
      </fill>
    </dxf>
    <dxf>
      <fill>
        <patternFill patternType="solid">
          <fgColor theme="5"/>
          <bgColor theme="5"/>
        </patternFill>
      </fill>
    </dxf>
    <dxf>
      <fill>
        <patternFill patternType="solid">
          <fgColor rgb="FFDBE5F1"/>
          <bgColor rgb="FFDBE5F1"/>
        </patternFill>
      </fill>
    </dxf>
    <dxf>
      <fill>
        <patternFill patternType="solid">
          <fgColor rgb="FFB8CCE4"/>
          <bgColor rgb="FFB8CCE4"/>
        </patternFill>
      </fill>
    </dxf>
    <dxf>
      <fill>
        <patternFill patternType="solid">
          <fgColor theme="5"/>
          <bgColor theme="5"/>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
      <fill>
        <patternFill patternType="solid">
          <fgColor rgb="FFDBE5F1"/>
          <bgColor rgb="FFDBE5F1"/>
        </patternFill>
      </fill>
    </dxf>
    <dxf>
      <fill>
        <patternFill patternType="solid">
          <fgColor rgb="FFB8CCE4"/>
          <bgColor rgb="FFB8CCE4"/>
        </patternFill>
      </fill>
    </dxf>
    <dxf>
      <fill>
        <patternFill patternType="solid">
          <fgColor theme="6"/>
          <bgColor theme="6"/>
        </patternFill>
      </fill>
    </dxf>
    <dxf>
      <fill>
        <patternFill patternType="solid">
          <fgColor rgb="FFDBE5F1"/>
          <bgColor rgb="FFDBE5F1"/>
        </patternFill>
      </fill>
    </dxf>
    <dxf>
      <fill>
        <patternFill patternType="solid">
          <fgColor rgb="FFB8CCE4"/>
          <bgColor rgb="FFB8CCE4"/>
        </patternFill>
      </fill>
    </dxf>
    <dxf>
      <fill>
        <patternFill patternType="solid">
          <fgColor theme="7"/>
          <bgColor theme="7"/>
        </patternFill>
      </fill>
    </dxf>
    <dxf>
      <fill>
        <patternFill patternType="solid">
          <fgColor rgb="FFDBE5F1"/>
          <bgColor rgb="FFDBE5F1"/>
        </patternFill>
      </fill>
    </dxf>
    <dxf>
      <fill>
        <patternFill patternType="solid">
          <fgColor rgb="FFB8CCE4"/>
          <bgColor rgb="FFB8CCE4"/>
        </patternFill>
      </fill>
    </dxf>
    <dxf>
      <fill>
        <patternFill patternType="solid">
          <fgColor theme="8"/>
          <bgColor theme="8"/>
        </patternFill>
      </fill>
    </dxf>
    <dxf>
      <fill>
        <patternFill patternType="solid">
          <fgColor rgb="FFDBE5F1"/>
          <bgColor rgb="FFDBE5F1"/>
        </patternFill>
      </fill>
    </dxf>
    <dxf>
      <fill>
        <patternFill patternType="solid">
          <fgColor rgb="FFB8CCE4"/>
          <bgColor rgb="FFB8CCE4"/>
        </patternFill>
      </fill>
    </dxf>
    <dxf>
      <fill>
        <patternFill patternType="solid">
          <fgColor theme="8"/>
          <bgColor theme="8"/>
        </patternFill>
      </fill>
    </dxf>
  </dxfs>
  <tableStyles count="10">
    <tableStyle name="DropDowns-style" pivot="0" count="3" xr9:uid="{00000000-0011-0000-FFFF-FFFF00000000}">
      <tableStyleElement type="headerRow" dxfId="101"/>
      <tableStyleElement type="firstRowStripe" dxfId="100"/>
      <tableStyleElement type="secondRowStripe" dxfId="99"/>
    </tableStyle>
    <tableStyle name="DropDowns-style 2" pivot="0" count="3" xr9:uid="{00000000-0011-0000-FFFF-FFFF01000000}">
      <tableStyleElement type="headerRow" dxfId="98"/>
      <tableStyleElement type="firstRowStripe" dxfId="97"/>
      <tableStyleElement type="secondRowStripe" dxfId="96"/>
    </tableStyle>
    <tableStyle name="DropDowns-style 3" pivot="0" count="3" xr9:uid="{00000000-0011-0000-FFFF-FFFF02000000}">
      <tableStyleElement type="headerRow" dxfId="95"/>
      <tableStyleElement type="firstRowStripe" dxfId="94"/>
      <tableStyleElement type="secondRowStripe" dxfId="93"/>
    </tableStyle>
    <tableStyle name="DropDowns-style 4" pivot="0" count="3" xr9:uid="{00000000-0011-0000-FFFF-FFFF03000000}">
      <tableStyleElement type="headerRow" dxfId="92"/>
      <tableStyleElement type="firstRowStripe" dxfId="91"/>
      <tableStyleElement type="secondRowStripe" dxfId="90"/>
    </tableStyle>
    <tableStyle name="DropDowns-style 5" pivot="0" count="3" xr9:uid="{00000000-0011-0000-FFFF-FFFF04000000}">
      <tableStyleElement type="headerRow" dxfId="89"/>
      <tableStyleElement type="firstRowStripe" dxfId="88"/>
      <tableStyleElement type="secondRowStripe" dxfId="87"/>
    </tableStyle>
    <tableStyle name="DropDowns-style 6" pivot="0" count="3" xr9:uid="{00000000-0011-0000-FFFF-FFFF05000000}">
      <tableStyleElement type="headerRow" dxfId="86"/>
      <tableStyleElement type="firstRowStripe" dxfId="85"/>
      <tableStyleElement type="secondRowStripe" dxfId="84"/>
    </tableStyle>
    <tableStyle name="DropDowns-style 7" pivot="0" count="3" xr9:uid="{00000000-0011-0000-FFFF-FFFF06000000}">
      <tableStyleElement type="headerRow" dxfId="83"/>
      <tableStyleElement type="firstRowStripe" dxfId="82"/>
      <tableStyleElement type="secondRowStripe" dxfId="81"/>
    </tableStyle>
    <tableStyle name="DropDowns-style 8" pivot="0" count="3" xr9:uid="{00000000-0011-0000-FFFF-FFFF07000000}">
      <tableStyleElement type="headerRow" dxfId="80"/>
      <tableStyleElement type="firstRowStripe" dxfId="79"/>
      <tableStyleElement type="secondRowStripe" dxfId="78"/>
    </tableStyle>
    <tableStyle name="DropDowns-style 9" pivot="0" count="3" xr9:uid="{00000000-0011-0000-FFFF-FFFF08000000}">
      <tableStyleElement type="headerRow" dxfId="77"/>
      <tableStyleElement type="firstRowStripe" dxfId="76"/>
      <tableStyleElement type="secondRowStripe" dxfId="75"/>
    </tableStyle>
    <tableStyle name="DropDowns-style 10" pivot="0" count="3" xr9:uid="{00000000-0011-0000-FFFF-FFFF09000000}">
      <tableStyleElement type="headerRow" dxfId="74"/>
      <tableStyleElement type="firstRowStripe" dxfId="73"/>
      <tableStyleElement type="secondRowStripe" dxfId="72"/>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2266950</xdr:colOff>
      <xdr:row>0</xdr:row>
      <xdr:rowOff>19050</xdr:rowOff>
    </xdr:from>
    <xdr:ext cx="6743700" cy="685800"/>
    <xdr:sp macro="" textlink="">
      <xdr:nvSpPr>
        <xdr:cNvPr id="3" name="Shape 3">
          <a:extLst>
            <a:ext uri="{FF2B5EF4-FFF2-40B4-BE49-F238E27FC236}">
              <a16:creationId xmlns:a16="http://schemas.microsoft.com/office/drawing/2014/main" id="{00000000-0008-0000-0100-000003000000}"/>
            </a:ext>
          </a:extLst>
        </xdr:cNvPr>
        <xdr:cNvSpPr txBox="1"/>
      </xdr:nvSpPr>
      <xdr:spPr>
        <a:xfrm>
          <a:off x="1978913" y="3441863"/>
          <a:ext cx="6734175"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Non-Profit Information</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1229975" cy="6953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2200275</xdr:colOff>
      <xdr:row>0</xdr:row>
      <xdr:rowOff>85725</xdr:rowOff>
    </xdr:from>
    <xdr:ext cx="10715625" cy="685800"/>
    <xdr:sp macro="" textlink="">
      <xdr:nvSpPr>
        <xdr:cNvPr id="15" name="Shape 15">
          <a:extLst>
            <a:ext uri="{FF2B5EF4-FFF2-40B4-BE49-F238E27FC236}">
              <a16:creationId xmlns:a16="http://schemas.microsoft.com/office/drawing/2014/main" id="{00000000-0008-0000-0A00-00000F000000}"/>
            </a:ext>
          </a:extLst>
        </xdr:cNvPr>
        <xdr:cNvSpPr txBox="1"/>
      </xdr:nvSpPr>
      <xdr:spPr>
        <a:xfrm>
          <a:off x="0" y="3441863"/>
          <a:ext cx="10692000"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Experienced Operator- Academic Performance (Out of State Providers)</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2</xdr:col>
      <xdr:colOff>200025</xdr:colOff>
      <xdr:row>0</xdr:row>
      <xdr:rowOff>0</xdr:rowOff>
    </xdr:from>
    <xdr:ext cx="6657975" cy="676275"/>
    <xdr:sp macro="" textlink="">
      <xdr:nvSpPr>
        <xdr:cNvPr id="16" name="Shape 16">
          <a:extLst>
            <a:ext uri="{FF2B5EF4-FFF2-40B4-BE49-F238E27FC236}">
              <a16:creationId xmlns:a16="http://schemas.microsoft.com/office/drawing/2014/main" id="{00000000-0008-0000-0B00-000010000000}"/>
            </a:ext>
          </a:extLst>
        </xdr:cNvPr>
        <xdr:cNvSpPr txBox="1"/>
      </xdr:nvSpPr>
      <xdr:spPr>
        <a:xfrm>
          <a:off x="2021775" y="3446625"/>
          <a:ext cx="6648450" cy="6667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400" b="1" u="sng">
              <a:solidFill>
                <a:srgbClr val="0F243E"/>
              </a:solidFill>
              <a:latin typeface="Calibri"/>
              <a:ea typeface="Calibri"/>
              <a:cs typeface="Calibri"/>
              <a:sym typeface="Calibri"/>
            </a:rPr>
            <a:t>2022-2023 CHARTER APPLICATION - Overview:</a:t>
          </a:r>
          <a:endParaRPr sz="1400"/>
        </a:p>
        <a:p>
          <a:pPr marL="0" lvl="0" indent="0" algn="l" rtl="0">
            <a:spcBef>
              <a:spcPts val="0"/>
            </a:spcBef>
            <a:spcAft>
              <a:spcPts val="0"/>
            </a:spcAft>
            <a:buClr>
              <a:srgbClr val="0F243E"/>
            </a:buClr>
            <a:buSzPts val="1400"/>
            <a:buFont typeface="Calibri"/>
            <a:buNone/>
          </a:pPr>
          <a:r>
            <a:rPr lang="en-US" sz="1400" b="1" u="none">
              <a:solidFill>
                <a:srgbClr val="0F243E"/>
              </a:solidFill>
              <a:latin typeface="Calibri"/>
              <a:ea typeface="Calibri"/>
              <a:cs typeface="Calibri"/>
              <a:sym typeface="Calibri"/>
            </a:rPr>
            <a:t>Financial Template Instructions</a:t>
          </a:r>
          <a:endParaRPr sz="1400"/>
        </a:p>
      </xdr:txBody>
    </xdr:sp>
    <xdr:clientData fLocksWithSheet="0"/>
  </xdr:oneCellAnchor>
  <xdr:oneCellAnchor>
    <xdr:from>
      <xdr:col>0</xdr:col>
      <xdr:colOff>0</xdr:colOff>
      <xdr:row>0</xdr:row>
      <xdr:rowOff>0</xdr:rowOff>
    </xdr:from>
    <xdr:ext cx="12639675" cy="695325"/>
    <xdr:pic>
      <xdr:nvPicPr>
        <xdr:cNvPr id="2" name="image1.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2266950</xdr:colOff>
      <xdr:row>0</xdr:row>
      <xdr:rowOff>66675</xdr:rowOff>
    </xdr:from>
    <xdr:ext cx="6829425" cy="685800"/>
    <xdr:sp macro="" textlink="">
      <xdr:nvSpPr>
        <xdr:cNvPr id="17" name="Shape 17">
          <a:extLst>
            <a:ext uri="{FF2B5EF4-FFF2-40B4-BE49-F238E27FC236}">
              <a16:creationId xmlns:a16="http://schemas.microsoft.com/office/drawing/2014/main" id="{00000000-0008-0000-0C00-000011000000}"/>
            </a:ext>
          </a:extLst>
        </xdr:cNvPr>
        <xdr:cNvSpPr txBox="1"/>
      </xdr:nvSpPr>
      <xdr:spPr>
        <a:xfrm>
          <a:off x="1936050" y="3441863"/>
          <a:ext cx="6819900"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Attestations</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2677775" cy="828675"/>
    <xdr:pic>
      <xdr:nvPicPr>
        <xdr:cNvPr id="2" name="image1.jpg" title="Image">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2</xdr:col>
      <xdr:colOff>723900</xdr:colOff>
      <xdr:row>0</xdr:row>
      <xdr:rowOff>57150</xdr:rowOff>
    </xdr:from>
    <xdr:ext cx="4391025" cy="752475"/>
    <xdr:sp macro="" textlink="">
      <xdr:nvSpPr>
        <xdr:cNvPr id="18" name="Shape 18">
          <a:extLst>
            <a:ext uri="{FF2B5EF4-FFF2-40B4-BE49-F238E27FC236}">
              <a16:creationId xmlns:a16="http://schemas.microsoft.com/office/drawing/2014/main" id="{00000000-0008-0000-0D00-000012000000}"/>
            </a:ext>
          </a:extLst>
        </xdr:cNvPr>
        <xdr:cNvSpPr txBox="1"/>
      </xdr:nvSpPr>
      <xdr:spPr>
        <a:xfrm>
          <a:off x="3155250" y="3408525"/>
          <a:ext cx="4381500" cy="7429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School Lunch Revenue</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1647825</xdr:colOff>
      <xdr:row>0</xdr:row>
      <xdr:rowOff>28575</xdr:rowOff>
    </xdr:from>
    <xdr:ext cx="4162425" cy="628650"/>
    <xdr:sp macro="" textlink="">
      <xdr:nvSpPr>
        <xdr:cNvPr id="19" name="Shape 19">
          <a:extLst>
            <a:ext uri="{FF2B5EF4-FFF2-40B4-BE49-F238E27FC236}">
              <a16:creationId xmlns:a16="http://schemas.microsoft.com/office/drawing/2014/main" id="{00000000-0008-0000-1300-000013000000}"/>
            </a:ext>
          </a:extLst>
        </xdr:cNvPr>
        <xdr:cNvSpPr txBox="1"/>
      </xdr:nvSpPr>
      <xdr:spPr>
        <a:xfrm>
          <a:off x="3269550" y="3470438"/>
          <a:ext cx="4152900" cy="6191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Start-Up Conversion Statement of Activities</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8153400" cy="695325"/>
    <xdr:pic>
      <xdr:nvPicPr>
        <xdr:cNvPr id="2" name="image1.jpg" title="Image">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2</xdr:col>
      <xdr:colOff>800100</xdr:colOff>
      <xdr:row>0</xdr:row>
      <xdr:rowOff>95250</xdr:rowOff>
    </xdr:from>
    <xdr:ext cx="3829050" cy="666750"/>
    <xdr:sp macro="" textlink="">
      <xdr:nvSpPr>
        <xdr:cNvPr id="20" name="Shape 20">
          <a:extLst>
            <a:ext uri="{FF2B5EF4-FFF2-40B4-BE49-F238E27FC236}">
              <a16:creationId xmlns:a16="http://schemas.microsoft.com/office/drawing/2014/main" id="{00000000-0008-0000-1400-000014000000}"/>
            </a:ext>
          </a:extLst>
        </xdr:cNvPr>
        <xdr:cNvSpPr txBox="1"/>
      </xdr:nvSpPr>
      <xdr:spPr>
        <a:xfrm>
          <a:off x="3436238" y="3451388"/>
          <a:ext cx="3819525" cy="6572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400" b="1" u="sng">
              <a:solidFill>
                <a:srgbClr val="0F243E"/>
              </a:solidFill>
              <a:latin typeface="Calibri"/>
              <a:ea typeface="Calibri"/>
              <a:cs typeface="Calibri"/>
              <a:sym typeface="Calibri"/>
            </a:rPr>
            <a:t>2023-24 CHARTER APPLICATION - Overview:</a:t>
          </a:r>
          <a:endParaRPr sz="1400"/>
        </a:p>
        <a:p>
          <a:pPr marL="0" lvl="0" indent="0" algn="l" rtl="0">
            <a:spcBef>
              <a:spcPts val="0"/>
            </a:spcBef>
            <a:spcAft>
              <a:spcPts val="0"/>
            </a:spcAft>
            <a:buClr>
              <a:srgbClr val="0F243E"/>
            </a:buClr>
            <a:buSzPts val="1400"/>
            <a:buFont typeface="Calibri"/>
            <a:buNone/>
          </a:pPr>
          <a:r>
            <a:rPr lang="en-US" sz="1400" b="1" u="none">
              <a:solidFill>
                <a:srgbClr val="0F243E"/>
              </a:solidFill>
              <a:latin typeface="Calibri"/>
              <a:ea typeface="Calibri"/>
              <a:cs typeface="Calibri"/>
              <a:sym typeface="Calibri"/>
            </a:rPr>
            <a:t>Operating Statement of Activities</a:t>
          </a:r>
          <a:endParaRPr sz="1400"/>
        </a:p>
      </xdr:txBody>
    </xdr:sp>
    <xdr:clientData fLocksWithSheet="0"/>
  </xdr:oneCellAnchor>
  <xdr:oneCellAnchor>
    <xdr:from>
      <xdr:col>0</xdr:col>
      <xdr:colOff>19050</xdr:colOff>
      <xdr:row>0</xdr:row>
      <xdr:rowOff>19050</xdr:rowOff>
    </xdr:from>
    <xdr:ext cx="25755600" cy="847725"/>
    <xdr:pic>
      <xdr:nvPicPr>
        <xdr:cNvPr id="2" name="image1.jpg" title="Image">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2266950</xdr:colOff>
      <xdr:row>0</xdr:row>
      <xdr:rowOff>19050</xdr:rowOff>
    </xdr:from>
    <xdr:ext cx="6743700" cy="685800"/>
    <xdr:sp macro="" textlink="">
      <xdr:nvSpPr>
        <xdr:cNvPr id="5" name="Shape 5">
          <a:extLst>
            <a:ext uri="{FF2B5EF4-FFF2-40B4-BE49-F238E27FC236}">
              <a16:creationId xmlns:a16="http://schemas.microsoft.com/office/drawing/2014/main" id="{00000000-0008-0000-0200-000005000000}"/>
            </a:ext>
          </a:extLst>
        </xdr:cNvPr>
        <xdr:cNvSpPr txBox="1"/>
      </xdr:nvSpPr>
      <xdr:spPr>
        <a:xfrm>
          <a:off x="1978913" y="3441863"/>
          <a:ext cx="6734175"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School Information</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1229975" cy="6953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95250</xdr:rowOff>
    </xdr:from>
    <xdr:ext cx="4048125" cy="685800"/>
    <xdr:sp macro="" textlink="">
      <xdr:nvSpPr>
        <xdr:cNvPr id="4" name="Shape 4">
          <a:extLst>
            <a:ext uri="{FF2B5EF4-FFF2-40B4-BE49-F238E27FC236}">
              <a16:creationId xmlns:a16="http://schemas.microsoft.com/office/drawing/2014/main" id="{00000000-0008-0000-0300-000004000000}"/>
            </a:ext>
          </a:extLst>
        </xdr:cNvPr>
        <xdr:cNvSpPr txBox="1"/>
      </xdr:nvSpPr>
      <xdr:spPr>
        <a:xfrm>
          <a:off x="3326700" y="3441863"/>
          <a:ext cx="4038600"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400" b="1" u="sng">
              <a:solidFill>
                <a:srgbClr val="0F243E"/>
              </a:solidFill>
              <a:latin typeface="Calibri"/>
              <a:ea typeface="Calibri"/>
              <a:cs typeface="Calibri"/>
              <a:sym typeface="Calibri"/>
            </a:rPr>
            <a:t>2023-2024 CHARTER APPLICATION - Overview:</a:t>
          </a:r>
          <a:endParaRPr sz="1400"/>
        </a:p>
        <a:p>
          <a:pPr marL="0" lvl="0" indent="0" algn="l" rtl="0">
            <a:spcBef>
              <a:spcPts val="0"/>
            </a:spcBef>
            <a:spcAft>
              <a:spcPts val="0"/>
            </a:spcAft>
            <a:buClr>
              <a:srgbClr val="0F243E"/>
            </a:buClr>
            <a:buSzPts val="1400"/>
            <a:buFont typeface="Calibri"/>
            <a:buNone/>
          </a:pPr>
          <a:r>
            <a:rPr lang="en-US" sz="1400" b="1" u="none">
              <a:solidFill>
                <a:srgbClr val="0F243E"/>
              </a:solidFill>
              <a:latin typeface="Calibri"/>
              <a:ea typeface="Calibri"/>
              <a:cs typeface="Calibri"/>
              <a:sym typeface="Calibri"/>
            </a:rPr>
            <a:t>Enrollment Projection Table</a:t>
          </a:r>
          <a:endParaRPr sz="1400"/>
        </a:p>
      </xdr:txBody>
    </xdr:sp>
    <xdr:clientData fLocksWithSheet="0"/>
  </xdr:oneCellAnchor>
  <xdr:oneCellAnchor>
    <xdr:from>
      <xdr:col>0</xdr:col>
      <xdr:colOff>0</xdr:colOff>
      <xdr:row>0</xdr:row>
      <xdr:rowOff>0</xdr:rowOff>
    </xdr:from>
    <xdr:ext cx="9629775" cy="781050"/>
    <xdr:pic>
      <xdr:nvPicPr>
        <xdr:cNvPr id="2" name="image1.jp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638175</xdr:colOff>
      <xdr:row>0</xdr:row>
      <xdr:rowOff>19050</xdr:rowOff>
    </xdr:from>
    <xdr:ext cx="6581775" cy="714375"/>
    <xdr:sp macro="" textlink="">
      <xdr:nvSpPr>
        <xdr:cNvPr id="6" name="Shape 6">
          <a:extLst>
            <a:ext uri="{FF2B5EF4-FFF2-40B4-BE49-F238E27FC236}">
              <a16:creationId xmlns:a16="http://schemas.microsoft.com/office/drawing/2014/main" id="{00000000-0008-0000-0400-000006000000}"/>
            </a:ext>
          </a:extLst>
        </xdr:cNvPr>
        <xdr:cNvSpPr txBox="1"/>
      </xdr:nvSpPr>
      <xdr:spPr>
        <a:xfrm>
          <a:off x="2059875" y="3427575"/>
          <a:ext cx="6572250" cy="7048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400" b="1" u="sng">
              <a:solidFill>
                <a:srgbClr val="0F243E"/>
              </a:solidFill>
              <a:latin typeface="Public Sans"/>
              <a:ea typeface="Public Sans"/>
              <a:cs typeface="Public Sans"/>
              <a:sym typeface="Public Sans"/>
            </a:rPr>
            <a:t>2023-2024 CHARTER APPLICATION - Overview:</a:t>
          </a:r>
          <a:endParaRPr sz="14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400" b="1" u="none">
              <a:solidFill>
                <a:srgbClr val="0F243E"/>
              </a:solidFill>
              <a:latin typeface="Public Sans"/>
              <a:ea typeface="Public Sans"/>
              <a:cs typeface="Public Sans"/>
              <a:sym typeface="Public Sans"/>
            </a:rPr>
            <a:t>Curriculum Selection</a:t>
          </a:r>
          <a:endParaRPr sz="14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9715500" cy="72390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16</xdr:col>
      <xdr:colOff>123825</xdr:colOff>
      <xdr:row>4</xdr:row>
      <xdr:rowOff>85725</xdr:rowOff>
    </xdr:from>
    <xdr:ext cx="7905750" cy="3343275"/>
    <xdr:sp macro="" textlink="">
      <xdr:nvSpPr>
        <xdr:cNvPr id="7" name="Shape 7">
          <a:extLst>
            <a:ext uri="{FF2B5EF4-FFF2-40B4-BE49-F238E27FC236}">
              <a16:creationId xmlns:a16="http://schemas.microsoft.com/office/drawing/2014/main" id="{00000000-0008-0000-0500-000007000000}"/>
            </a:ext>
          </a:extLst>
        </xdr:cNvPr>
        <xdr:cNvSpPr txBox="1"/>
      </xdr:nvSpPr>
      <xdr:spPr>
        <a:xfrm>
          <a:off x="1397888" y="2113125"/>
          <a:ext cx="7896225" cy="3333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b="1">
              <a:solidFill>
                <a:srgbClr val="434343"/>
              </a:solidFill>
              <a:latin typeface="Public Sans"/>
              <a:ea typeface="Public Sans"/>
              <a:cs typeface="Public Sans"/>
              <a:sym typeface="Public Sans"/>
            </a:rPr>
            <a:t>Instructions</a:t>
          </a:r>
          <a:endParaRPr sz="1100">
            <a:solidFill>
              <a:srgbClr val="434343"/>
            </a:solidFill>
            <a:latin typeface="Public Sans"/>
            <a:ea typeface="Public Sans"/>
            <a:cs typeface="Public Sans"/>
            <a:sym typeface="Public Sans"/>
          </a:endParaRPr>
        </a:p>
        <a:p>
          <a:pPr marL="0" lvl="0" indent="0" algn="l" rtl="0">
            <a:spcBef>
              <a:spcPts val="0"/>
            </a:spcBef>
            <a:spcAft>
              <a:spcPts val="0"/>
            </a:spcAft>
            <a:buClr>
              <a:schemeClr val="dk1"/>
            </a:buClr>
            <a:buSzPts val="1100"/>
            <a:buFont typeface="Calibri"/>
            <a:buNone/>
          </a:pPr>
          <a:r>
            <a:rPr lang="en-US" sz="1100" b="1">
              <a:solidFill>
                <a:srgbClr val="434343"/>
              </a:solidFill>
              <a:latin typeface="Public Sans"/>
              <a:ea typeface="Public Sans"/>
              <a:cs typeface="Public Sans"/>
              <a:sym typeface="Public Sans"/>
            </a:rPr>
            <a:t>1) </a:t>
          </a:r>
          <a:r>
            <a:rPr lang="en-US" sz="1100">
              <a:solidFill>
                <a:srgbClr val="434343"/>
              </a:solidFill>
              <a:latin typeface="Public Sans"/>
              <a:ea typeface="Public Sans"/>
              <a:cs typeface="Public Sans"/>
              <a:sym typeface="Public Sans"/>
            </a:rPr>
            <a:t>Enter the requested information in all of the "ORANGE" boxes.  Data will auto populate in the GRAY boxes.</a:t>
          </a:r>
          <a:endParaRPr sz="1100" b="1">
            <a:solidFill>
              <a:srgbClr val="434343"/>
            </a:solidFill>
            <a:latin typeface="Public Sans"/>
            <a:ea typeface="Public Sans"/>
            <a:cs typeface="Public Sans"/>
            <a:sym typeface="Public Sans"/>
          </a:endParaRPr>
        </a:p>
        <a:p>
          <a:pPr marL="0" lvl="0" indent="0" algn="l" rtl="0">
            <a:spcBef>
              <a:spcPts val="0"/>
            </a:spcBef>
            <a:spcAft>
              <a:spcPts val="0"/>
            </a:spcAft>
            <a:buSzPts val="1100"/>
            <a:buFont typeface="Arial"/>
            <a:buNone/>
          </a:pPr>
          <a:endParaRPr sz="1100" b="1">
            <a:solidFill>
              <a:srgbClr val="434343"/>
            </a:solidFill>
            <a:latin typeface="Public Sans"/>
            <a:ea typeface="Public Sans"/>
            <a:cs typeface="Public Sans"/>
            <a:sym typeface="Public Sans"/>
          </a:endParaRPr>
        </a:p>
        <a:p>
          <a:pPr marL="0" lvl="0" indent="0" algn="l" rtl="0">
            <a:spcBef>
              <a:spcPts val="0"/>
            </a:spcBef>
            <a:spcAft>
              <a:spcPts val="0"/>
            </a:spcAft>
            <a:buClr>
              <a:schemeClr val="dk1"/>
            </a:buClr>
            <a:buSzPts val="1100"/>
            <a:buFont typeface="Calibri"/>
            <a:buNone/>
          </a:pPr>
          <a:r>
            <a:rPr lang="en-US" sz="1100" b="1">
              <a:solidFill>
                <a:srgbClr val="434343"/>
              </a:solidFill>
              <a:latin typeface="Public Sans"/>
              <a:ea typeface="Public Sans"/>
              <a:cs typeface="Public Sans"/>
              <a:sym typeface="Public Sans"/>
            </a:rPr>
            <a:t>2) Begin with Column B ("Type of Calendar Day") and Column C "# of Instructional Minutes").  </a:t>
          </a:r>
          <a:r>
            <a:rPr lang="en-US" sz="1100">
              <a:solidFill>
                <a:srgbClr val="434343"/>
              </a:solidFill>
              <a:latin typeface="Public Sans"/>
              <a:ea typeface="Public Sans"/>
              <a:cs typeface="Public Sans"/>
              <a:sym typeface="Public Sans"/>
            </a:rPr>
            <a:t>For each type of day in your schedule, provide the # of instructional minutes. Instructional minutes DO NOT include passing periods, lunch and other non-instructional activities.  For any days that do not fall into "Regular School Day", "Half-Day/PD Days" or "No School/Holiday", use the "Custom Day #X" row.  For example, if during final exams, the number of instructional minutes for students is less than a regular or a half-day/PD day, rename the row "Final Exam Day" and include the number of instructional minutes.  You have the opportunity to add up to ten "custom days" however you do not need to utilize all ten.  </a:t>
          </a:r>
          <a:endParaRPr sz="1100">
            <a:solidFill>
              <a:srgbClr val="434343"/>
            </a:solidFill>
            <a:latin typeface="Public Sans"/>
            <a:ea typeface="Public Sans"/>
            <a:cs typeface="Public Sans"/>
            <a:sym typeface="Public Sans"/>
          </a:endParaRPr>
        </a:p>
        <a:p>
          <a:pPr marL="0" lvl="0" indent="0" algn="l" rtl="0">
            <a:spcBef>
              <a:spcPts val="0"/>
            </a:spcBef>
            <a:spcAft>
              <a:spcPts val="0"/>
            </a:spcAft>
            <a:buSzPts val="1100"/>
            <a:buFont typeface="Arial"/>
            <a:buNone/>
          </a:pPr>
          <a:endParaRPr sz="1100" b="1">
            <a:solidFill>
              <a:srgbClr val="434343"/>
            </a:solidFill>
            <a:latin typeface="Public Sans"/>
            <a:ea typeface="Public Sans"/>
            <a:cs typeface="Public Sans"/>
            <a:sym typeface="Public Sans"/>
          </a:endParaRPr>
        </a:p>
        <a:p>
          <a:pPr marL="0" lvl="0" indent="0" algn="l" rtl="0">
            <a:spcBef>
              <a:spcPts val="0"/>
            </a:spcBef>
            <a:spcAft>
              <a:spcPts val="0"/>
            </a:spcAft>
            <a:buClr>
              <a:schemeClr val="dk1"/>
            </a:buClr>
            <a:buSzPts val="1100"/>
            <a:buFont typeface="Calibri"/>
            <a:buNone/>
          </a:pPr>
          <a:r>
            <a:rPr lang="en-US" sz="1100" b="1">
              <a:solidFill>
                <a:srgbClr val="434343"/>
              </a:solidFill>
              <a:latin typeface="Public Sans"/>
              <a:ea typeface="Public Sans"/>
              <a:cs typeface="Public Sans"/>
              <a:sym typeface="Public Sans"/>
            </a:rPr>
            <a:t>3) Enter the Number of Each Type of Day by Month: </a:t>
          </a:r>
          <a:r>
            <a:rPr lang="en-US" sz="1100">
              <a:solidFill>
                <a:srgbClr val="434343"/>
              </a:solidFill>
              <a:latin typeface="Public Sans"/>
              <a:ea typeface="Public Sans"/>
              <a:cs typeface="Public Sans"/>
              <a:sym typeface="Public Sans"/>
            </a:rPr>
            <a:t>Once you've defined all of the possible types of days in your school's calendar, enter the number of each per month in columns D through P.  </a:t>
          </a:r>
          <a:endParaRPr sz="1100">
            <a:solidFill>
              <a:srgbClr val="434343"/>
            </a:solidFill>
            <a:latin typeface="Public Sans"/>
            <a:ea typeface="Public Sans"/>
            <a:cs typeface="Public Sans"/>
            <a:sym typeface="Public Sans"/>
          </a:endParaRPr>
        </a:p>
        <a:p>
          <a:pPr marL="0" lvl="0" indent="0" algn="l" rtl="0">
            <a:spcBef>
              <a:spcPts val="0"/>
            </a:spcBef>
            <a:spcAft>
              <a:spcPts val="0"/>
            </a:spcAft>
            <a:buSzPts val="1100"/>
            <a:buFont typeface="Arial"/>
            <a:buNone/>
          </a:pPr>
          <a:endParaRPr sz="1100">
            <a:solidFill>
              <a:srgbClr val="434343"/>
            </a:solidFill>
            <a:latin typeface="Public Sans"/>
            <a:ea typeface="Public Sans"/>
            <a:cs typeface="Public Sans"/>
            <a:sym typeface="Public Sans"/>
          </a:endParaRPr>
        </a:p>
        <a:p>
          <a:pPr marL="0" lvl="0" indent="0" algn="l" rtl="0">
            <a:spcBef>
              <a:spcPts val="0"/>
            </a:spcBef>
            <a:spcAft>
              <a:spcPts val="0"/>
            </a:spcAft>
            <a:buClr>
              <a:schemeClr val="dk1"/>
            </a:buClr>
            <a:buSzPts val="1100"/>
            <a:buFont typeface="Calibri"/>
            <a:buNone/>
          </a:pPr>
          <a:r>
            <a:rPr lang="en-US" sz="1100" b="1">
              <a:solidFill>
                <a:srgbClr val="434343"/>
              </a:solidFill>
              <a:latin typeface="Public Sans"/>
              <a:ea typeface="Public Sans"/>
              <a:cs typeface="Public Sans"/>
              <a:sym typeface="Public Sans"/>
            </a:rPr>
            <a:t>3) Note differences between schedules for K-11 students and schedules for High School Seniors.  </a:t>
          </a:r>
          <a:r>
            <a:rPr lang="en-US" sz="1100">
              <a:solidFill>
                <a:srgbClr val="434343"/>
              </a:solidFill>
              <a:latin typeface="Public Sans"/>
              <a:ea typeface="Public Sans"/>
              <a:cs typeface="Public Sans"/>
              <a:sym typeface="Public Sans"/>
            </a:rPr>
            <a:t>Many schools provide an Early Release for Graduating Seniors.  Complete COLUMN M ('May All Students") for all non-early release schedules.  Complete COLUMN N ("May High School Seniors Only") specifically for High School Senior schedules.  If your school does not serve high school seniors or does not have a different schedule for them, do not provide any information in COLUMN N. </a:t>
          </a:r>
          <a:endParaRPr sz="1100">
            <a:solidFill>
              <a:srgbClr val="434343"/>
            </a:solidFill>
            <a:latin typeface="Public Sans"/>
            <a:ea typeface="Public Sans"/>
            <a:cs typeface="Public Sans"/>
            <a:sym typeface="Public Sans"/>
          </a:endParaRPr>
        </a:p>
      </xdr:txBody>
    </xdr:sp>
    <xdr:clientData fLocksWithSheet="0"/>
  </xdr:oneCellAnchor>
  <xdr:oneCellAnchor>
    <xdr:from>
      <xdr:col>1</xdr:col>
      <xdr:colOff>190500</xdr:colOff>
      <xdr:row>1</xdr:row>
      <xdr:rowOff>19050</xdr:rowOff>
    </xdr:from>
    <xdr:ext cx="2828925" cy="895350"/>
    <xdr:sp macro="" textlink="">
      <xdr:nvSpPr>
        <xdr:cNvPr id="8" name="Shape 8">
          <a:extLst>
            <a:ext uri="{FF2B5EF4-FFF2-40B4-BE49-F238E27FC236}">
              <a16:creationId xmlns:a16="http://schemas.microsoft.com/office/drawing/2014/main" id="{00000000-0008-0000-0500-000008000000}"/>
            </a:ext>
          </a:extLst>
        </xdr:cNvPr>
        <xdr:cNvSpPr txBox="1"/>
      </xdr:nvSpPr>
      <xdr:spPr>
        <a:xfrm>
          <a:off x="3936300" y="3337088"/>
          <a:ext cx="2819400" cy="885825"/>
        </a:xfrm>
        <a:prstGeom prst="rect">
          <a:avLst/>
        </a:prstGeom>
        <a:solidFill>
          <a:schemeClr val="lt1"/>
        </a:solidFill>
        <a:ln w="9525" cap="flat" cmpd="sng">
          <a:solidFill>
            <a:srgbClr val="434343"/>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400"/>
            <a:buFont typeface="Calibri"/>
            <a:buNone/>
          </a:pPr>
          <a:r>
            <a:rPr lang="en-US" sz="1400" b="1">
              <a:solidFill>
                <a:srgbClr val="434343"/>
              </a:solidFill>
              <a:latin typeface="Public Sans"/>
              <a:ea typeface="Public Sans"/>
              <a:cs typeface="Public Sans"/>
              <a:sym typeface="Public Sans"/>
            </a:rPr>
            <a:t>Scroll to the right for instructions needed to accurately complete this portion of the workbook.  </a:t>
          </a:r>
          <a:endParaRPr sz="1400" b="1">
            <a:solidFill>
              <a:srgbClr val="434343"/>
            </a:solidFill>
            <a:latin typeface="Public Sans"/>
            <a:ea typeface="Public Sans"/>
            <a:cs typeface="Public Sans"/>
            <a:sym typeface="Public Sans"/>
          </a:endParaRPr>
        </a:p>
      </xdr:txBody>
    </xdr:sp>
    <xdr:clientData fLocksWithSheet="0"/>
  </xdr:oneCellAnchor>
  <xdr:oneCellAnchor>
    <xdr:from>
      <xdr:col>1</xdr:col>
      <xdr:colOff>2552700</xdr:colOff>
      <xdr:row>0</xdr:row>
      <xdr:rowOff>95250</xdr:rowOff>
    </xdr:from>
    <xdr:ext cx="5562600" cy="685800"/>
    <xdr:sp macro="" textlink="">
      <xdr:nvSpPr>
        <xdr:cNvPr id="9" name="Shape 9">
          <a:extLst>
            <a:ext uri="{FF2B5EF4-FFF2-40B4-BE49-F238E27FC236}">
              <a16:creationId xmlns:a16="http://schemas.microsoft.com/office/drawing/2014/main" id="{00000000-0008-0000-0500-000009000000}"/>
            </a:ext>
          </a:extLst>
        </xdr:cNvPr>
        <xdr:cNvSpPr txBox="1"/>
      </xdr:nvSpPr>
      <xdr:spPr>
        <a:xfrm>
          <a:off x="2569463" y="3441863"/>
          <a:ext cx="5553075"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Instructional Minutes Calculation</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10715625" cy="95250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0" y="3308513"/>
          <a:ext cx="10692000" cy="9429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200"/>
            <a:buFont typeface="Calibri"/>
            <a:buNone/>
          </a:pPr>
          <a:r>
            <a:rPr lang="en-US" sz="1200" b="1">
              <a:solidFill>
                <a:srgbClr val="434343"/>
              </a:solidFill>
              <a:latin typeface="Calibri"/>
              <a:ea typeface="Calibri"/>
              <a:cs typeface="Calibri"/>
              <a:sym typeface="Calibri"/>
            </a:rPr>
            <a:t>Instructions/Notes:  </a:t>
          </a:r>
          <a:r>
            <a:rPr lang="en-US" sz="1200">
              <a:solidFill>
                <a:srgbClr val="434343"/>
              </a:solidFill>
              <a:latin typeface="Calibri"/>
              <a:ea typeface="Calibri"/>
              <a:cs typeface="Calibri"/>
              <a:sym typeface="Calibri"/>
            </a:rPr>
            <a:t>Enter the requested information in all of the "</a:t>
          </a:r>
          <a:r>
            <a:rPr lang="en-US" sz="1200">
              <a:solidFill>
                <a:schemeClr val="accent6"/>
              </a:solidFill>
              <a:latin typeface="Calibri"/>
              <a:ea typeface="Calibri"/>
              <a:cs typeface="Calibri"/>
              <a:sym typeface="Calibri"/>
            </a:rPr>
            <a:t>ORANGE</a:t>
          </a:r>
          <a:r>
            <a:rPr lang="en-US" sz="1200">
              <a:solidFill>
                <a:srgbClr val="434343"/>
              </a:solidFill>
              <a:latin typeface="Calibri"/>
              <a:ea typeface="Calibri"/>
              <a:cs typeface="Calibri"/>
              <a:sym typeface="Calibri"/>
            </a:rPr>
            <a:t>" boxes.  Data will auto populate in the GRAY boxes. </a:t>
          </a:r>
          <a:endParaRPr sz="1100">
            <a:solidFill>
              <a:srgbClr val="434343"/>
            </a:solidFill>
          </a:endParaRPr>
        </a:p>
      </xdr:txBody>
    </xdr:sp>
    <xdr:clientData fLocksWithSheet="0"/>
  </xdr:oneCellAnchor>
  <xdr:oneCellAnchor>
    <xdr:from>
      <xdr:col>1</xdr:col>
      <xdr:colOff>2466975</xdr:colOff>
      <xdr:row>0</xdr:row>
      <xdr:rowOff>57150</xdr:rowOff>
    </xdr:from>
    <xdr:ext cx="4410075" cy="752475"/>
    <xdr:sp macro="" textlink="">
      <xdr:nvSpPr>
        <xdr:cNvPr id="11" name="Shape 11">
          <a:extLst>
            <a:ext uri="{FF2B5EF4-FFF2-40B4-BE49-F238E27FC236}">
              <a16:creationId xmlns:a16="http://schemas.microsoft.com/office/drawing/2014/main" id="{00000000-0008-0000-0600-00000B000000}"/>
            </a:ext>
          </a:extLst>
        </xdr:cNvPr>
        <xdr:cNvSpPr txBox="1"/>
      </xdr:nvSpPr>
      <xdr:spPr>
        <a:xfrm>
          <a:off x="3145725" y="3408525"/>
          <a:ext cx="4400550" cy="7429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School Calendar Information</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1457325</xdr:colOff>
      <xdr:row>0</xdr:row>
      <xdr:rowOff>95250</xdr:rowOff>
    </xdr:from>
    <xdr:ext cx="10715625" cy="685800"/>
    <xdr:sp macro="" textlink="">
      <xdr:nvSpPr>
        <xdr:cNvPr id="12" name="Shape 12">
          <a:extLst>
            <a:ext uri="{FF2B5EF4-FFF2-40B4-BE49-F238E27FC236}">
              <a16:creationId xmlns:a16="http://schemas.microsoft.com/office/drawing/2014/main" id="{00000000-0008-0000-0700-00000C000000}"/>
            </a:ext>
          </a:extLst>
        </xdr:cNvPr>
        <xdr:cNvSpPr txBox="1"/>
      </xdr:nvSpPr>
      <xdr:spPr>
        <a:xfrm>
          <a:off x="0" y="3441863"/>
          <a:ext cx="10692000"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Educational Service Providers (Louisiana Operators)</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2</xdr:col>
      <xdr:colOff>2247900</xdr:colOff>
      <xdr:row>0</xdr:row>
      <xdr:rowOff>114300</xdr:rowOff>
    </xdr:from>
    <xdr:ext cx="10715625" cy="685800"/>
    <xdr:sp macro="" textlink="">
      <xdr:nvSpPr>
        <xdr:cNvPr id="13" name="Shape 13">
          <a:extLst>
            <a:ext uri="{FF2B5EF4-FFF2-40B4-BE49-F238E27FC236}">
              <a16:creationId xmlns:a16="http://schemas.microsoft.com/office/drawing/2014/main" id="{00000000-0008-0000-0800-00000D000000}"/>
            </a:ext>
          </a:extLst>
        </xdr:cNvPr>
        <xdr:cNvSpPr txBox="1"/>
      </xdr:nvSpPr>
      <xdr:spPr>
        <a:xfrm>
          <a:off x="0" y="3441863"/>
          <a:ext cx="10692000"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Educational Service Providers (Out of State Providers)</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1390650</xdr:colOff>
      <xdr:row>0</xdr:row>
      <xdr:rowOff>95250</xdr:rowOff>
    </xdr:from>
    <xdr:ext cx="10715625" cy="685800"/>
    <xdr:sp macro="" textlink="">
      <xdr:nvSpPr>
        <xdr:cNvPr id="14" name="Shape 14">
          <a:extLst>
            <a:ext uri="{FF2B5EF4-FFF2-40B4-BE49-F238E27FC236}">
              <a16:creationId xmlns:a16="http://schemas.microsoft.com/office/drawing/2014/main" id="{00000000-0008-0000-0900-00000E000000}"/>
            </a:ext>
          </a:extLst>
        </xdr:cNvPr>
        <xdr:cNvSpPr txBox="1"/>
      </xdr:nvSpPr>
      <xdr:spPr>
        <a:xfrm>
          <a:off x="0" y="3441863"/>
          <a:ext cx="10692000" cy="676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F243E"/>
            </a:buClr>
            <a:buSzPts val="1400"/>
            <a:buFont typeface="Calibri"/>
            <a:buNone/>
          </a:pPr>
          <a:r>
            <a:rPr lang="en-US" sz="1100" b="1" u="sng">
              <a:solidFill>
                <a:srgbClr val="0F243E"/>
              </a:solidFill>
              <a:latin typeface="Public Sans"/>
              <a:ea typeface="Public Sans"/>
              <a:cs typeface="Public Sans"/>
              <a:sym typeface="Public Sans"/>
            </a:rPr>
            <a:t>2023-2024 CHARTER APPLICATION - Overview:</a:t>
          </a:r>
          <a:endParaRPr sz="1100">
            <a:latin typeface="Public Sans"/>
            <a:ea typeface="Public Sans"/>
            <a:cs typeface="Public Sans"/>
            <a:sym typeface="Public Sans"/>
          </a:endParaRPr>
        </a:p>
        <a:p>
          <a:pPr marL="0" lvl="0" indent="0" algn="l" rtl="0">
            <a:spcBef>
              <a:spcPts val="0"/>
            </a:spcBef>
            <a:spcAft>
              <a:spcPts val="0"/>
            </a:spcAft>
            <a:buClr>
              <a:srgbClr val="0F243E"/>
            </a:buClr>
            <a:buSzPts val="1400"/>
            <a:buFont typeface="Calibri"/>
            <a:buNone/>
          </a:pPr>
          <a:r>
            <a:rPr lang="en-US" sz="1100" b="1" u="none">
              <a:solidFill>
                <a:srgbClr val="0F243E"/>
              </a:solidFill>
              <a:latin typeface="Public Sans"/>
              <a:ea typeface="Public Sans"/>
              <a:cs typeface="Public Sans"/>
              <a:sym typeface="Public Sans"/>
            </a:rPr>
            <a:t>Experienced Operator Academic Performance (Louisiana)</a:t>
          </a:r>
          <a:endParaRPr sz="1100">
            <a:latin typeface="Public Sans"/>
            <a:ea typeface="Public Sans"/>
            <a:cs typeface="Public Sans"/>
            <a:sym typeface="Public Sans"/>
          </a:endParaRPr>
        </a:p>
      </xdr:txBody>
    </xdr:sp>
    <xdr:clientData fLocksWithSheet="0"/>
  </xdr:oneCellAnchor>
  <xdr:oneCellAnchor>
    <xdr:from>
      <xdr:col>0</xdr:col>
      <xdr:colOff>0</xdr:colOff>
      <xdr:row>0</xdr:row>
      <xdr:rowOff>0</xdr:rowOff>
    </xdr:from>
    <xdr:ext cx="16402050" cy="885825"/>
    <xdr:pic>
      <xdr:nvPicPr>
        <xdr:cNvPr id="2" name="image1.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3">
  <tableColumns count="1">
    <tableColumn id="1" xr3:uid="{00000000-0010-0000-0000-000001000000}" name="Building List"/>
  </tableColumns>
  <tableStyleInfo name="DropDown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O1:O70">
  <tableColumns count="1">
    <tableColumn id="1" xr3:uid="{00000000-0010-0000-0900-000001000000}" name="NotStatewide"/>
  </tableColumns>
  <tableStyleInfo name="DropDowns-style 10"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C1:C70">
  <tableColumns count="1">
    <tableColumn id="1" xr3:uid="{00000000-0010-0000-0100-000001000000}" name="District Location"/>
  </tableColumns>
  <tableStyleInfo name="DropDowns-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E1:E3">
  <tableColumns count="1">
    <tableColumn id="1" xr3:uid="{00000000-0010-0000-0200-000001000000}" name="Charter Type"/>
  </tableColumns>
  <tableStyleInfo name="DropDowns-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G1:G3">
  <tableColumns count="1">
    <tableColumn id="1" xr3:uid="{00000000-0010-0000-0300-000001000000}" name="Virtual"/>
  </tableColumns>
  <tableStyleInfo name="DropDowns-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I1:I3">
  <tableColumns count="1">
    <tableColumn id="1" xr3:uid="{00000000-0010-0000-0400-000001000000}" name="Preschool"/>
  </tableColumns>
  <tableStyleInfo name="DropDowns-style 5"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J1:J3">
  <tableColumns count="1">
    <tableColumn id="1" xr3:uid="{00000000-0010-0000-0500-000001000000}" name="Yes"/>
  </tableColumns>
  <tableStyleInfo name="DropDowns-style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K1:K2">
  <tableColumns count="1">
    <tableColumn id="1" xr3:uid="{00000000-0010-0000-0600-000001000000}" name="No"/>
  </tableColumns>
  <tableStyleInfo name="DropDowns-style 7"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M1:M3">
  <tableColumns count="1">
    <tableColumn id="1" xr3:uid="{00000000-0010-0000-0700-000001000000}" name="Enrollment"/>
  </tableColumns>
  <tableStyleInfo name="DropDowns-style 8"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N1:N2">
  <tableColumns count="1">
    <tableColumn id="1" xr3:uid="{00000000-0010-0000-0800-000001000000}" name="Statewide"/>
  </tableColumns>
  <tableStyleInfo name="DropDowns-style 9"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louisianabelieves.com/resources/library/budgets-plans" TargetMode="External"/><Relationship Id="rId2" Type="http://schemas.openxmlformats.org/officeDocument/2006/relationships/hyperlink" Target="https://www.louisianabelieves.com/resources/library/minimum-foundation-program" TargetMode="External"/><Relationship Id="rId1" Type="http://schemas.openxmlformats.org/officeDocument/2006/relationships/hyperlink" Target="https://www.louisianabelieves.com/docs/school-choice/guide---laugh-guide.pdf?sfvrsn=2" TargetMode="External"/><Relationship Id="rId6" Type="http://schemas.openxmlformats.org/officeDocument/2006/relationships/drawing" Target="../drawings/drawing11.xml"/><Relationship Id="rId5" Type="http://schemas.openxmlformats.org/officeDocument/2006/relationships/hyperlink" Target="https://go.boarddocs.com/la/bese/Board.nsf/files/CSLS496E1DF1/$file/2022-2023%20Report%20on%20School%20Performance%20According%20to%20Requirements%20Under%20R.S.%2017_3991%20and%20BESE%20Bulletin%20126%2C%20Chapter%2027%2C%20Section%202.pdf" TargetMode="External"/><Relationship Id="rId4" Type="http://schemas.openxmlformats.org/officeDocument/2006/relationships/hyperlink" Target="https://www.louisianabelieves.com/funding/charter-per-pupil-funding"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go.boarddocs.com/la/bese/Board.nsf/files/CSLS496E1DF1/$file/2022-2023%20Report%20on%20School%20Performance%20According%20to%20Requirements%20Under%20R.S.%2017_3991%20and%20BESE%20Bulletin%20126%2C%20Chapter%2027%2C%20Section%202.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2.54296875" defaultRowHeight="15" customHeight="1"/>
  <cols>
    <col min="1" max="1" width="13.453125" customWidth="1"/>
    <col min="2" max="2" width="9.1796875" customWidth="1"/>
    <col min="3" max="3" width="23.54296875" customWidth="1"/>
    <col min="4" max="4" width="9.1796875" customWidth="1"/>
    <col min="5" max="5" width="13.54296875" customWidth="1"/>
    <col min="6" max="8" width="9.1796875" customWidth="1"/>
    <col min="9" max="9" width="11.453125" customWidth="1"/>
    <col min="10" max="12" width="9.1796875" customWidth="1"/>
    <col min="13" max="13" width="12" customWidth="1"/>
    <col min="14" max="14" width="9.1796875" customWidth="1"/>
    <col min="15" max="15" width="23.54296875" customWidth="1"/>
    <col min="16" max="26" width="9.1796875" customWidth="1"/>
  </cols>
  <sheetData>
    <row r="1" spans="1:26" ht="12.75" customHeight="1">
      <c r="A1" s="14" t="s">
        <v>29</v>
      </c>
      <c r="B1" s="14"/>
      <c r="C1" s="14" t="s">
        <v>31</v>
      </c>
      <c r="D1" s="14"/>
      <c r="E1" s="14" t="s">
        <v>33</v>
      </c>
      <c r="F1" s="14"/>
      <c r="G1" s="14" t="s">
        <v>36</v>
      </c>
      <c r="H1" s="14"/>
      <c r="I1" s="14" t="s">
        <v>37</v>
      </c>
      <c r="J1" s="14" t="s">
        <v>38</v>
      </c>
      <c r="K1" s="14" t="s">
        <v>39</v>
      </c>
      <c r="L1" s="14"/>
      <c r="M1" s="14" t="s">
        <v>40</v>
      </c>
      <c r="N1" s="14" t="s">
        <v>32</v>
      </c>
      <c r="O1" s="14" t="s">
        <v>41</v>
      </c>
      <c r="P1" s="14"/>
      <c r="Q1" s="14"/>
      <c r="R1" s="14"/>
      <c r="S1" s="14"/>
      <c r="T1" s="14"/>
      <c r="U1" s="14"/>
      <c r="V1" s="14"/>
      <c r="W1" s="14"/>
      <c r="X1" s="14"/>
      <c r="Y1" s="14"/>
      <c r="Z1" s="14"/>
    </row>
    <row r="2" spans="1:26" ht="12.75" customHeight="1">
      <c r="A2" s="14" t="s">
        <v>38</v>
      </c>
      <c r="B2" s="14"/>
      <c r="C2" s="14" t="s">
        <v>44</v>
      </c>
      <c r="D2" s="14"/>
      <c r="E2" s="14" t="s">
        <v>46</v>
      </c>
      <c r="F2" s="14"/>
      <c r="G2" s="14" t="s">
        <v>38</v>
      </c>
      <c r="H2" s="14"/>
      <c r="I2" s="14" t="s">
        <v>38</v>
      </c>
      <c r="J2" s="14" t="s">
        <v>38</v>
      </c>
      <c r="K2" s="14" t="s">
        <v>47</v>
      </c>
      <c r="L2" s="14"/>
      <c r="M2" s="14" t="s">
        <v>32</v>
      </c>
      <c r="N2" s="14"/>
      <c r="O2" s="14" t="s">
        <v>44</v>
      </c>
      <c r="P2" s="14"/>
      <c r="Q2" s="14"/>
      <c r="R2" s="14"/>
      <c r="S2" s="14"/>
      <c r="T2" s="14"/>
      <c r="U2" s="14"/>
      <c r="V2" s="14"/>
      <c r="W2" s="14"/>
      <c r="X2" s="14"/>
      <c r="Y2" s="14"/>
      <c r="Z2" s="14"/>
    </row>
    <row r="3" spans="1:26" ht="12.75" customHeight="1">
      <c r="A3" s="14" t="s">
        <v>39</v>
      </c>
      <c r="B3" s="14"/>
      <c r="C3" s="14" t="s">
        <v>50</v>
      </c>
      <c r="D3" s="14"/>
      <c r="E3" s="14" t="s">
        <v>52</v>
      </c>
      <c r="F3" s="14"/>
      <c r="G3" s="14" t="s">
        <v>39</v>
      </c>
      <c r="H3" s="14"/>
      <c r="I3" s="14" t="s">
        <v>39</v>
      </c>
      <c r="J3" s="14" t="s">
        <v>39</v>
      </c>
      <c r="K3" s="14"/>
      <c r="L3" s="14"/>
      <c r="M3" s="14" t="s">
        <v>54</v>
      </c>
      <c r="N3" s="14"/>
      <c r="O3" s="14" t="s">
        <v>50</v>
      </c>
      <c r="P3" s="14"/>
      <c r="Q3" s="14"/>
      <c r="R3" s="14"/>
      <c r="S3" s="14"/>
      <c r="T3" s="14"/>
      <c r="U3" s="14"/>
      <c r="V3" s="14"/>
      <c r="W3" s="14"/>
      <c r="X3" s="14"/>
      <c r="Y3" s="14"/>
      <c r="Z3" s="14"/>
    </row>
    <row r="4" spans="1:26" ht="12.75" customHeight="1">
      <c r="A4" s="14"/>
      <c r="B4" s="14"/>
      <c r="C4" s="14" t="s">
        <v>58</v>
      </c>
      <c r="D4" s="14"/>
      <c r="E4" s="14"/>
      <c r="F4" s="14"/>
      <c r="G4" s="14"/>
      <c r="H4" s="14"/>
      <c r="I4" s="14"/>
      <c r="J4" s="14"/>
      <c r="K4" s="14"/>
      <c r="L4" s="14"/>
      <c r="M4" s="14"/>
      <c r="N4" s="14"/>
      <c r="O4" s="14" t="s">
        <v>58</v>
      </c>
      <c r="P4" s="14"/>
      <c r="Q4" s="14"/>
      <c r="R4" s="14"/>
      <c r="S4" s="14"/>
      <c r="T4" s="14"/>
      <c r="U4" s="14"/>
      <c r="V4" s="14"/>
      <c r="W4" s="14"/>
      <c r="X4" s="14"/>
      <c r="Y4" s="14"/>
      <c r="Z4" s="14"/>
    </row>
    <row r="5" spans="1:26" ht="12.75" customHeight="1">
      <c r="A5" s="14"/>
      <c r="B5" s="14"/>
      <c r="C5" s="14" t="s">
        <v>60</v>
      </c>
      <c r="D5" s="14"/>
      <c r="E5" s="14"/>
      <c r="F5" s="14"/>
      <c r="G5" s="14"/>
      <c r="H5" s="14"/>
      <c r="I5" s="14"/>
      <c r="J5" s="14"/>
      <c r="K5" s="14"/>
      <c r="L5" s="14"/>
      <c r="M5" s="14"/>
      <c r="N5" s="14"/>
      <c r="O5" s="14" t="s">
        <v>60</v>
      </c>
      <c r="P5" s="14"/>
      <c r="Q5" s="14"/>
      <c r="R5" s="14"/>
      <c r="S5" s="14"/>
      <c r="T5" s="14"/>
      <c r="U5" s="14"/>
      <c r="V5" s="14"/>
      <c r="W5" s="14"/>
      <c r="X5" s="14"/>
      <c r="Y5" s="14"/>
      <c r="Z5" s="14"/>
    </row>
    <row r="6" spans="1:26" ht="12.75" customHeight="1">
      <c r="A6" s="14"/>
      <c r="B6" s="14"/>
      <c r="C6" s="14" t="s">
        <v>63</v>
      </c>
      <c r="D6" s="14"/>
      <c r="E6" s="14"/>
      <c r="F6" s="14"/>
      <c r="G6" s="14"/>
      <c r="H6" s="14"/>
      <c r="I6" s="14"/>
      <c r="J6" s="14"/>
      <c r="K6" s="14"/>
      <c r="L6" s="14"/>
      <c r="M6" s="14"/>
      <c r="N6" s="14"/>
      <c r="O6" s="14" t="s">
        <v>63</v>
      </c>
      <c r="P6" s="14"/>
      <c r="Q6" s="14"/>
      <c r="R6" s="14"/>
      <c r="S6" s="14"/>
      <c r="T6" s="14"/>
      <c r="U6" s="14"/>
      <c r="V6" s="14"/>
      <c r="W6" s="14"/>
      <c r="X6" s="14"/>
      <c r="Y6" s="14"/>
      <c r="Z6" s="14"/>
    </row>
    <row r="7" spans="1:26" ht="12.75" customHeight="1">
      <c r="A7" s="14"/>
      <c r="B7" s="14"/>
      <c r="C7" s="14" t="s">
        <v>66</v>
      </c>
      <c r="D7" s="14"/>
      <c r="E7" s="14"/>
      <c r="F7" s="14"/>
      <c r="G7" s="14"/>
      <c r="H7" s="14"/>
      <c r="I7" s="14"/>
      <c r="J7" s="14"/>
      <c r="K7" s="14"/>
      <c r="L7" s="14"/>
      <c r="M7" s="14"/>
      <c r="N7" s="14"/>
      <c r="O7" s="14" t="s">
        <v>66</v>
      </c>
      <c r="P7" s="14"/>
      <c r="Q7" s="14"/>
      <c r="R7" s="14"/>
      <c r="S7" s="14"/>
      <c r="T7" s="14"/>
      <c r="U7" s="14"/>
      <c r="V7" s="14"/>
      <c r="W7" s="14"/>
      <c r="X7" s="14"/>
      <c r="Y7" s="14"/>
      <c r="Z7" s="14"/>
    </row>
    <row r="8" spans="1:26" ht="12.75" customHeight="1">
      <c r="A8" s="14"/>
      <c r="B8" s="14"/>
      <c r="C8" s="14" t="s">
        <v>68</v>
      </c>
      <c r="D8" s="14"/>
      <c r="E8" s="14"/>
      <c r="F8" s="14"/>
      <c r="G8" s="14"/>
      <c r="H8" s="14"/>
      <c r="I8" s="14"/>
      <c r="J8" s="14"/>
      <c r="K8" s="14"/>
      <c r="L8" s="14"/>
      <c r="M8" s="14"/>
      <c r="N8" s="14"/>
      <c r="O8" s="14" t="s">
        <v>68</v>
      </c>
      <c r="P8" s="14"/>
      <c r="Q8" s="14"/>
      <c r="R8" s="14"/>
      <c r="S8" s="14"/>
      <c r="T8" s="14"/>
      <c r="U8" s="14"/>
      <c r="V8" s="14"/>
      <c r="W8" s="14"/>
      <c r="X8" s="14"/>
      <c r="Y8" s="14"/>
      <c r="Z8" s="14"/>
    </row>
    <row r="9" spans="1:26" ht="12.75" customHeight="1">
      <c r="A9" s="14"/>
      <c r="B9" s="14"/>
      <c r="C9" s="14" t="s">
        <v>71</v>
      </c>
      <c r="D9" s="14"/>
      <c r="E9" s="14"/>
      <c r="F9" s="14"/>
      <c r="G9" s="14"/>
      <c r="H9" s="14"/>
      <c r="I9" s="14"/>
      <c r="J9" s="14"/>
      <c r="K9" s="14"/>
      <c r="L9" s="14"/>
      <c r="M9" s="14"/>
      <c r="N9" s="14"/>
      <c r="O9" s="14" t="s">
        <v>71</v>
      </c>
      <c r="P9" s="14"/>
      <c r="Q9" s="14"/>
      <c r="R9" s="14"/>
      <c r="S9" s="14"/>
      <c r="T9" s="14"/>
      <c r="U9" s="14"/>
      <c r="V9" s="14"/>
      <c r="W9" s="14"/>
      <c r="X9" s="14"/>
      <c r="Y9" s="14"/>
      <c r="Z9" s="14"/>
    </row>
    <row r="10" spans="1:26" ht="12.75" customHeight="1">
      <c r="A10" s="14"/>
      <c r="B10" s="14"/>
      <c r="C10" s="14" t="s">
        <v>75</v>
      </c>
      <c r="D10" s="14"/>
      <c r="E10" s="14"/>
      <c r="F10" s="14"/>
      <c r="G10" s="14"/>
      <c r="H10" s="14"/>
      <c r="I10" s="14"/>
      <c r="J10" s="14"/>
      <c r="K10" s="14"/>
      <c r="L10" s="14"/>
      <c r="M10" s="14"/>
      <c r="N10" s="14"/>
      <c r="O10" s="14" t="s">
        <v>75</v>
      </c>
      <c r="P10" s="14"/>
      <c r="Q10" s="14"/>
      <c r="R10" s="14"/>
      <c r="S10" s="14"/>
      <c r="T10" s="14"/>
      <c r="U10" s="14"/>
      <c r="V10" s="14"/>
      <c r="W10" s="14"/>
      <c r="X10" s="14"/>
      <c r="Y10" s="14"/>
      <c r="Z10" s="14"/>
    </row>
    <row r="11" spans="1:26" ht="12.75" customHeight="1">
      <c r="A11" s="14"/>
      <c r="B11" s="14"/>
      <c r="C11" s="14" t="s">
        <v>76</v>
      </c>
      <c r="D11" s="14"/>
      <c r="E11" s="14"/>
      <c r="F11" s="14"/>
      <c r="G11" s="14"/>
      <c r="H11" s="14"/>
      <c r="I11" s="14"/>
      <c r="J11" s="14"/>
      <c r="K11" s="14"/>
      <c r="L11" s="14"/>
      <c r="M11" s="14"/>
      <c r="N11" s="14"/>
      <c r="O11" s="14" t="s">
        <v>76</v>
      </c>
      <c r="P11" s="14"/>
      <c r="Q11" s="14"/>
      <c r="R11" s="14"/>
      <c r="S11" s="14"/>
      <c r="T11" s="14"/>
      <c r="U11" s="14"/>
      <c r="V11" s="14"/>
      <c r="W11" s="14"/>
      <c r="X11" s="14"/>
      <c r="Y11" s="14"/>
      <c r="Z11" s="14"/>
    </row>
    <row r="12" spans="1:26" ht="12.75" customHeight="1">
      <c r="A12" s="14"/>
      <c r="B12" s="14"/>
      <c r="C12" s="14" t="s">
        <v>78</v>
      </c>
      <c r="D12" s="14"/>
      <c r="E12" s="14"/>
      <c r="F12" s="14"/>
      <c r="G12" s="14"/>
      <c r="H12" s="14"/>
      <c r="I12" s="14"/>
      <c r="J12" s="14"/>
      <c r="K12" s="14"/>
      <c r="L12" s="14"/>
      <c r="M12" s="14"/>
      <c r="N12" s="14"/>
      <c r="O12" s="14" t="s">
        <v>78</v>
      </c>
      <c r="P12" s="14"/>
      <c r="Q12" s="14"/>
      <c r="R12" s="14"/>
      <c r="S12" s="14"/>
      <c r="T12" s="14"/>
      <c r="U12" s="14"/>
      <c r="V12" s="14"/>
      <c r="W12" s="14"/>
      <c r="X12" s="14"/>
      <c r="Y12" s="14"/>
      <c r="Z12" s="14"/>
    </row>
    <row r="13" spans="1:26" ht="12.75" customHeight="1">
      <c r="A13" s="14"/>
      <c r="B13" s="14"/>
      <c r="C13" s="14" t="s">
        <v>80</v>
      </c>
      <c r="D13" s="14"/>
      <c r="E13" s="14"/>
      <c r="F13" s="14"/>
      <c r="G13" s="14"/>
      <c r="H13" s="14"/>
      <c r="I13" s="14"/>
      <c r="J13" s="14"/>
      <c r="K13" s="14"/>
      <c r="L13" s="14"/>
      <c r="M13" s="14"/>
      <c r="N13" s="14"/>
      <c r="O13" s="14" t="s">
        <v>80</v>
      </c>
      <c r="P13" s="14"/>
      <c r="Q13" s="14"/>
      <c r="R13" s="14"/>
      <c r="S13" s="14"/>
      <c r="T13" s="14"/>
      <c r="U13" s="14"/>
      <c r="V13" s="14"/>
      <c r="W13" s="14"/>
      <c r="X13" s="14"/>
      <c r="Y13" s="14"/>
      <c r="Z13" s="14"/>
    </row>
    <row r="14" spans="1:26" ht="12.75" customHeight="1">
      <c r="A14" s="14"/>
      <c r="B14" s="14"/>
      <c r="C14" s="14" t="s">
        <v>83</v>
      </c>
      <c r="D14" s="14"/>
      <c r="E14" s="14"/>
      <c r="F14" s="14"/>
      <c r="G14" s="14"/>
      <c r="H14" s="14"/>
      <c r="I14" s="14"/>
      <c r="J14" s="14"/>
      <c r="K14" s="14"/>
      <c r="L14" s="14"/>
      <c r="M14" s="14"/>
      <c r="N14" s="14"/>
      <c r="O14" s="14" t="s">
        <v>83</v>
      </c>
      <c r="P14" s="14"/>
      <c r="Q14" s="14"/>
      <c r="R14" s="14"/>
      <c r="S14" s="14"/>
      <c r="T14" s="14"/>
      <c r="U14" s="14"/>
      <c r="V14" s="14"/>
      <c r="W14" s="14"/>
      <c r="X14" s="14"/>
      <c r="Y14" s="14"/>
      <c r="Z14" s="14"/>
    </row>
    <row r="15" spans="1:26" ht="12.75" customHeight="1">
      <c r="A15" s="14"/>
      <c r="B15" s="14"/>
      <c r="C15" s="14" t="s">
        <v>85</v>
      </c>
      <c r="D15" s="14"/>
      <c r="E15" s="14"/>
      <c r="F15" s="14"/>
      <c r="G15" s="14"/>
      <c r="H15" s="14"/>
      <c r="I15" s="14"/>
      <c r="J15" s="14"/>
      <c r="K15" s="14"/>
      <c r="L15" s="14"/>
      <c r="M15" s="14"/>
      <c r="N15" s="14"/>
      <c r="O15" s="14" t="s">
        <v>85</v>
      </c>
      <c r="P15" s="14"/>
      <c r="Q15" s="14"/>
      <c r="R15" s="14"/>
      <c r="S15" s="14"/>
      <c r="T15" s="14"/>
      <c r="U15" s="14"/>
      <c r="V15" s="14"/>
      <c r="W15" s="14"/>
      <c r="X15" s="14"/>
      <c r="Y15" s="14"/>
      <c r="Z15" s="14"/>
    </row>
    <row r="16" spans="1:26" ht="12.75" customHeight="1">
      <c r="A16" s="14"/>
      <c r="B16" s="14"/>
      <c r="C16" s="14" t="s">
        <v>87</v>
      </c>
      <c r="D16" s="14"/>
      <c r="E16" s="14"/>
      <c r="F16" s="14"/>
      <c r="G16" s="14"/>
      <c r="H16" s="14"/>
      <c r="I16" s="14"/>
      <c r="J16" s="14"/>
      <c r="K16" s="14"/>
      <c r="L16" s="14"/>
      <c r="M16" s="14"/>
      <c r="N16" s="14"/>
      <c r="O16" s="14" t="s">
        <v>87</v>
      </c>
      <c r="P16" s="14"/>
      <c r="Q16" s="14"/>
      <c r="R16" s="14"/>
      <c r="S16" s="14"/>
      <c r="T16" s="14"/>
      <c r="U16" s="14"/>
      <c r="V16" s="14"/>
      <c r="W16" s="14"/>
      <c r="X16" s="14"/>
      <c r="Y16" s="14"/>
      <c r="Z16" s="14"/>
    </row>
    <row r="17" spans="1:26" ht="12.75" customHeight="1">
      <c r="A17" s="14"/>
      <c r="B17" s="14"/>
      <c r="C17" s="14" t="s">
        <v>88</v>
      </c>
      <c r="D17" s="14"/>
      <c r="E17" s="14"/>
      <c r="F17" s="14"/>
      <c r="G17" s="14"/>
      <c r="H17" s="14"/>
      <c r="I17" s="14"/>
      <c r="J17" s="14"/>
      <c r="K17" s="14"/>
      <c r="L17" s="14"/>
      <c r="M17" s="14"/>
      <c r="N17" s="14"/>
      <c r="O17" s="14" t="s">
        <v>88</v>
      </c>
      <c r="P17" s="14"/>
      <c r="Q17" s="14"/>
      <c r="R17" s="14"/>
      <c r="S17" s="14"/>
      <c r="T17" s="14"/>
      <c r="U17" s="14"/>
      <c r="V17" s="14"/>
      <c r="W17" s="14"/>
      <c r="X17" s="14"/>
      <c r="Y17" s="14"/>
      <c r="Z17" s="14"/>
    </row>
    <row r="18" spans="1:26" ht="12.75" customHeight="1">
      <c r="A18" s="14"/>
      <c r="B18" s="14"/>
      <c r="C18" s="14" t="s">
        <v>93</v>
      </c>
      <c r="D18" s="14"/>
      <c r="E18" s="14"/>
      <c r="F18" s="14"/>
      <c r="G18" s="14"/>
      <c r="H18" s="14"/>
      <c r="I18" s="14"/>
      <c r="J18" s="14"/>
      <c r="K18" s="14"/>
      <c r="L18" s="14"/>
      <c r="M18" s="14"/>
      <c r="N18" s="14"/>
      <c r="O18" s="14" t="s">
        <v>93</v>
      </c>
      <c r="P18" s="14"/>
      <c r="Q18" s="14"/>
      <c r="R18" s="14"/>
      <c r="S18" s="14"/>
      <c r="T18" s="14"/>
      <c r="U18" s="14"/>
      <c r="V18" s="14"/>
      <c r="W18" s="14"/>
      <c r="X18" s="14"/>
      <c r="Y18" s="14"/>
      <c r="Z18" s="14"/>
    </row>
    <row r="19" spans="1:26" ht="12.75" customHeight="1">
      <c r="A19" s="14"/>
      <c r="B19" s="14"/>
      <c r="C19" s="14" t="s">
        <v>102</v>
      </c>
      <c r="D19" s="14"/>
      <c r="E19" s="14"/>
      <c r="F19" s="14"/>
      <c r="G19" s="14"/>
      <c r="H19" s="14"/>
      <c r="I19" s="14"/>
      <c r="J19" s="14"/>
      <c r="K19" s="14"/>
      <c r="L19" s="14"/>
      <c r="M19" s="14"/>
      <c r="N19" s="14"/>
      <c r="O19" s="14" t="s">
        <v>102</v>
      </c>
      <c r="P19" s="14"/>
      <c r="Q19" s="14"/>
      <c r="R19" s="14"/>
      <c r="S19" s="14"/>
      <c r="T19" s="14"/>
      <c r="U19" s="14"/>
      <c r="V19" s="14"/>
      <c r="W19" s="14"/>
      <c r="X19" s="14"/>
      <c r="Y19" s="14"/>
      <c r="Z19" s="14"/>
    </row>
    <row r="20" spans="1:26" ht="12.75" customHeight="1">
      <c r="A20" s="14"/>
      <c r="B20" s="14"/>
      <c r="C20" s="14" t="s">
        <v>109</v>
      </c>
      <c r="D20" s="14"/>
      <c r="E20" s="14"/>
      <c r="F20" s="14"/>
      <c r="G20" s="14"/>
      <c r="H20" s="14"/>
      <c r="I20" s="14"/>
      <c r="J20" s="14"/>
      <c r="K20" s="14"/>
      <c r="L20" s="14"/>
      <c r="M20" s="14"/>
      <c r="N20" s="14"/>
      <c r="O20" s="14" t="s">
        <v>109</v>
      </c>
      <c r="P20" s="14"/>
      <c r="Q20" s="14"/>
      <c r="R20" s="14"/>
      <c r="S20" s="14"/>
      <c r="T20" s="14"/>
      <c r="U20" s="14"/>
      <c r="V20" s="14"/>
      <c r="W20" s="14"/>
      <c r="X20" s="14"/>
      <c r="Y20" s="14"/>
      <c r="Z20" s="14"/>
    </row>
    <row r="21" spans="1:26" ht="12.75" customHeight="1">
      <c r="A21" s="14"/>
      <c r="B21" s="14"/>
      <c r="C21" s="14" t="s">
        <v>113</v>
      </c>
      <c r="D21" s="14"/>
      <c r="E21" s="14"/>
      <c r="F21" s="14"/>
      <c r="G21" s="14"/>
      <c r="H21" s="14"/>
      <c r="I21" s="14"/>
      <c r="J21" s="14"/>
      <c r="K21" s="14"/>
      <c r="L21" s="14"/>
      <c r="M21" s="14"/>
      <c r="N21" s="14"/>
      <c r="O21" s="14" t="s">
        <v>113</v>
      </c>
      <c r="P21" s="14"/>
      <c r="Q21" s="14"/>
      <c r="R21" s="14"/>
      <c r="S21" s="14"/>
      <c r="T21" s="14"/>
      <c r="U21" s="14"/>
      <c r="V21" s="14"/>
      <c r="W21" s="14"/>
      <c r="X21" s="14"/>
      <c r="Y21" s="14"/>
      <c r="Z21" s="14"/>
    </row>
    <row r="22" spans="1:26" ht="12.75" customHeight="1">
      <c r="A22" s="14"/>
      <c r="B22" s="14"/>
      <c r="C22" s="14" t="s">
        <v>114</v>
      </c>
      <c r="D22" s="14"/>
      <c r="E22" s="14"/>
      <c r="F22" s="14"/>
      <c r="G22" s="14"/>
      <c r="H22" s="14"/>
      <c r="I22" s="14"/>
      <c r="J22" s="14"/>
      <c r="K22" s="14"/>
      <c r="L22" s="14"/>
      <c r="M22" s="14"/>
      <c r="N22" s="14"/>
      <c r="O22" s="14" t="s">
        <v>114</v>
      </c>
      <c r="P22" s="14"/>
      <c r="Q22" s="14"/>
      <c r="R22" s="14"/>
      <c r="S22" s="14"/>
      <c r="T22" s="14"/>
      <c r="U22" s="14"/>
      <c r="V22" s="14"/>
      <c r="W22" s="14"/>
      <c r="X22" s="14"/>
      <c r="Y22" s="14"/>
      <c r="Z22" s="14"/>
    </row>
    <row r="23" spans="1:26" ht="12.75" customHeight="1">
      <c r="A23" s="14"/>
      <c r="B23" s="14"/>
      <c r="C23" s="14" t="s">
        <v>116</v>
      </c>
      <c r="D23" s="14"/>
      <c r="E23" s="14"/>
      <c r="F23" s="14"/>
      <c r="G23" s="14"/>
      <c r="H23" s="14"/>
      <c r="I23" s="14"/>
      <c r="J23" s="14"/>
      <c r="K23" s="14"/>
      <c r="L23" s="14"/>
      <c r="M23" s="14"/>
      <c r="N23" s="14"/>
      <c r="O23" s="14" t="s">
        <v>116</v>
      </c>
      <c r="P23" s="14"/>
      <c r="Q23" s="14"/>
      <c r="R23" s="14"/>
      <c r="S23" s="14"/>
      <c r="T23" s="14"/>
      <c r="U23" s="14"/>
      <c r="V23" s="14"/>
      <c r="W23" s="14"/>
      <c r="X23" s="14"/>
      <c r="Y23" s="14"/>
      <c r="Z23" s="14"/>
    </row>
    <row r="24" spans="1:26" ht="12.75" customHeight="1">
      <c r="A24" s="14"/>
      <c r="B24" s="14"/>
      <c r="C24" s="14" t="s">
        <v>118</v>
      </c>
      <c r="D24" s="14"/>
      <c r="E24" s="14"/>
      <c r="F24" s="14"/>
      <c r="G24" s="14"/>
      <c r="H24" s="14"/>
      <c r="I24" s="14"/>
      <c r="J24" s="14"/>
      <c r="K24" s="14"/>
      <c r="L24" s="14"/>
      <c r="M24" s="14"/>
      <c r="N24" s="14"/>
      <c r="O24" s="14" t="s">
        <v>118</v>
      </c>
      <c r="P24" s="14"/>
      <c r="Q24" s="14"/>
      <c r="R24" s="14"/>
      <c r="S24" s="14"/>
      <c r="T24" s="14"/>
      <c r="U24" s="14"/>
      <c r="V24" s="14"/>
      <c r="W24" s="14"/>
      <c r="X24" s="14"/>
      <c r="Y24" s="14"/>
      <c r="Z24" s="14"/>
    </row>
    <row r="25" spans="1:26" ht="12.75" customHeight="1">
      <c r="A25" s="14"/>
      <c r="B25" s="14"/>
      <c r="C25" s="14" t="s">
        <v>119</v>
      </c>
      <c r="D25" s="14"/>
      <c r="E25" s="14"/>
      <c r="F25" s="14"/>
      <c r="G25" s="14"/>
      <c r="H25" s="14"/>
      <c r="I25" s="14"/>
      <c r="J25" s="14"/>
      <c r="K25" s="14"/>
      <c r="L25" s="14"/>
      <c r="M25" s="14"/>
      <c r="N25" s="14"/>
      <c r="O25" s="14" t="s">
        <v>119</v>
      </c>
      <c r="P25" s="14"/>
      <c r="Q25" s="14"/>
      <c r="R25" s="14"/>
      <c r="S25" s="14"/>
      <c r="T25" s="14"/>
      <c r="U25" s="14"/>
      <c r="V25" s="14"/>
      <c r="W25" s="14"/>
      <c r="X25" s="14"/>
      <c r="Y25" s="14"/>
      <c r="Z25" s="14"/>
    </row>
    <row r="26" spans="1:26" ht="12.75" customHeight="1">
      <c r="A26" s="14"/>
      <c r="B26" s="14"/>
      <c r="C26" s="14" t="s">
        <v>122</v>
      </c>
      <c r="D26" s="14"/>
      <c r="E26" s="14"/>
      <c r="F26" s="14"/>
      <c r="G26" s="14"/>
      <c r="H26" s="14"/>
      <c r="I26" s="14"/>
      <c r="J26" s="14"/>
      <c r="K26" s="14"/>
      <c r="L26" s="14"/>
      <c r="M26" s="14"/>
      <c r="N26" s="14"/>
      <c r="O26" s="14" t="s">
        <v>122</v>
      </c>
      <c r="P26" s="14"/>
      <c r="Q26" s="14"/>
      <c r="R26" s="14"/>
      <c r="S26" s="14"/>
      <c r="T26" s="14"/>
      <c r="U26" s="14"/>
      <c r="V26" s="14"/>
      <c r="W26" s="14"/>
      <c r="X26" s="14"/>
      <c r="Y26" s="14"/>
      <c r="Z26" s="14"/>
    </row>
    <row r="27" spans="1:26" ht="12.75" customHeight="1">
      <c r="A27" s="14"/>
      <c r="B27" s="14"/>
      <c r="C27" s="14" t="s">
        <v>125</v>
      </c>
      <c r="D27" s="14"/>
      <c r="E27" s="14"/>
      <c r="F27" s="14"/>
      <c r="G27" s="14"/>
      <c r="H27" s="14"/>
      <c r="I27" s="14"/>
      <c r="J27" s="14"/>
      <c r="K27" s="14"/>
      <c r="L27" s="14"/>
      <c r="M27" s="14"/>
      <c r="N27" s="14"/>
      <c r="O27" s="14" t="s">
        <v>125</v>
      </c>
      <c r="P27" s="14"/>
      <c r="Q27" s="14"/>
      <c r="R27" s="14"/>
      <c r="S27" s="14"/>
      <c r="T27" s="14"/>
      <c r="U27" s="14"/>
      <c r="V27" s="14"/>
      <c r="W27" s="14"/>
      <c r="X27" s="14"/>
      <c r="Y27" s="14"/>
      <c r="Z27" s="14"/>
    </row>
    <row r="28" spans="1:26" ht="12.75" customHeight="1">
      <c r="A28" s="14"/>
      <c r="B28" s="14"/>
      <c r="C28" s="14" t="s">
        <v>128</v>
      </c>
      <c r="D28" s="14"/>
      <c r="E28" s="14"/>
      <c r="F28" s="14"/>
      <c r="G28" s="14"/>
      <c r="H28" s="14"/>
      <c r="I28" s="14"/>
      <c r="J28" s="14"/>
      <c r="K28" s="14"/>
      <c r="L28" s="14"/>
      <c r="M28" s="14"/>
      <c r="N28" s="14"/>
      <c r="O28" s="14" t="s">
        <v>128</v>
      </c>
      <c r="P28" s="14"/>
      <c r="Q28" s="14"/>
      <c r="R28" s="14"/>
      <c r="S28" s="14"/>
      <c r="T28" s="14"/>
      <c r="U28" s="14"/>
      <c r="V28" s="14"/>
      <c r="W28" s="14"/>
      <c r="X28" s="14"/>
      <c r="Y28" s="14"/>
      <c r="Z28" s="14"/>
    </row>
    <row r="29" spans="1:26" ht="12.75" customHeight="1">
      <c r="A29" s="14"/>
      <c r="B29" s="14"/>
      <c r="C29" s="14" t="s">
        <v>132</v>
      </c>
      <c r="D29" s="14"/>
      <c r="E29" s="14"/>
      <c r="F29" s="14"/>
      <c r="G29" s="14"/>
      <c r="H29" s="14"/>
      <c r="I29" s="14"/>
      <c r="J29" s="14"/>
      <c r="K29" s="14"/>
      <c r="L29" s="14"/>
      <c r="M29" s="14"/>
      <c r="N29" s="14"/>
      <c r="O29" s="14" t="s">
        <v>132</v>
      </c>
      <c r="P29" s="14"/>
      <c r="Q29" s="14"/>
      <c r="R29" s="14"/>
      <c r="S29" s="14"/>
      <c r="T29" s="14"/>
      <c r="U29" s="14"/>
      <c r="V29" s="14"/>
      <c r="W29" s="14"/>
      <c r="X29" s="14"/>
      <c r="Y29" s="14"/>
      <c r="Z29" s="14"/>
    </row>
    <row r="30" spans="1:26" ht="12.75" customHeight="1">
      <c r="A30" s="14"/>
      <c r="B30" s="14"/>
      <c r="C30" s="14" t="s">
        <v>134</v>
      </c>
      <c r="D30" s="14"/>
      <c r="E30" s="14"/>
      <c r="F30" s="14"/>
      <c r="G30" s="14"/>
      <c r="H30" s="14"/>
      <c r="I30" s="14"/>
      <c r="J30" s="14"/>
      <c r="K30" s="14"/>
      <c r="L30" s="14"/>
      <c r="M30" s="14"/>
      <c r="N30" s="14"/>
      <c r="O30" s="14" t="s">
        <v>134</v>
      </c>
      <c r="P30" s="14"/>
      <c r="Q30" s="14"/>
      <c r="R30" s="14"/>
      <c r="S30" s="14"/>
      <c r="T30" s="14"/>
      <c r="U30" s="14"/>
      <c r="V30" s="14"/>
      <c r="W30" s="14"/>
      <c r="X30" s="14"/>
      <c r="Y30" s="14"/>
      <c r="Z30" s="14"/>
    </row>
    <row r="31" spans="1:26" ht="12.75" customHeight="1">
      <c r="A31" s="14"/>
      <c r="B31" s="14"/>
      <c r="C31" s="14" t="s">
        <v>136</v>
      </c>
      <c r="D31" s="14"/>
      <c r="E31" s="14"/>
      <c r="F31" s="14"/>
      <c r="G31" s="14"/>
      <c r="H31" s="14"/>
      <c r="I31" s="14"/>
      <c r="J31" s="14"/>
      <c r="K31" s="14"/>
      <c r="L31" s="14"/>
      <c r="M31" s="14"/>
      <c r="N31" s="14"/>
      <c r="O31" s="14" t="s">
        <v>136</v>
      </c>
      <c r="P31" s="14"/>
      <c r="Q31" s="14"/>
      <c r="R31" s="14"/>
      <c r="S31" s="14"/>
      <c r="T31" s="14"/>
      <c r="U31" s="14"/>
      <c r="V31" s="14"/>
      <c r="W31" s="14"/>
      <c r="X31" s="14"/>
      <c r="Y31" s="14"/>
      <c r="Z31" s="14"/>
    </row>
    <row r="32" spans="1:26" ht="12.75" customHeight="1">
      <c r="A32" s="14"/>
      <c r="B32" s="14"/>
      <c r="C32" s="14" t="s">
        <v>137</v>
      </c>
      <c r="D32" s="14"/>
      <c r="E32" s="14"/>
      <c r="F32" s="14"/>
      <c r="G32" s="14"/>
      <c r="H32" s="14"/>
      <c r="I32" s="14"/>
      <c r="J32" s="14"/>
      <c r="K32" s="14"/>
      <c r="L32" s="14"/>
      <c r="M32" s="14"/>
      <c r="N32" s="14"/>
      <c r="O32" s="14" t="s">
        <v>137</v>
      </c>
      <c r="P32" s="14"/>
      <c r="Q32" s="14"/>
      <c r="R32" s="14"/>
      <c r="S32" s="14"/>
      <c r="T32" s="14"/>
      <c r="U32" s="14"/>
      <c r="V32" s="14"/>
      <c r="W32" s="14"/>
      <c r="X32" s="14"/>
      <c r="Y32" s="14"/>
      <c r="Z32" s="14"/>
    </row>
    <row r="33" spans="1:26" ht="12.75" customHeight="1">
      <c r="A33" s="14"/>
      <c r="B33" s="14"/>
      <c r="C33" s="14" t="s">
        <v>139</v>
      </c>
      <c r="D33" s="14"/>
      <c r="E33" s="14"/>
      <c r="F33" s="14"/>
      <c r="G33" s="14"/>
      <c r="H33" s="14"/>
      <c r="I33" s="14"/>
      <c r="J33" s="14"/>
      <c r="K33" s="14"/>
      <c r="L33" s="14"/>
      <c r="M33" s="14"/>
      <c r="N33" s="14"/>
      <c r="O33" s="14" t="s">
        <v>139</v>
      </c>
      <c r="P33" s="14"/>
      <c r="Q33" s="14"/>
      <c r="R33" s="14"/>
      <c r="S33" s="14"/>
      <c r="T33" s="14"/>
      <c r="U33" s="14"/>
      <c r="V33" s="14"/>
      <c r="W33" s="14"/>
      <c r="X33" s="14"/>
      <c r="Y33" s="14"/>
      <c r="Z33" s="14"/>
    </row>
    <row r="34" spans="1:26" ht="12.75" customHeight="1">
      <c r="A34" s="14"/>
      <c r="B34" s="14"/>
      <c r="C34" s="14" t="s">
        <v>140</v>
      </c>
      <c r="D34" s="14"/>
      <c r="E34" s="14"/>
      <c r="F34" s="14"/>
      <c r="G34" s="14"/>
      <c r="H34" s="14"/>
      <c r="I34" s="14"/>
      <c r="J34" s="14"/>
      <c r="K34" s="14"/>
      <c r="L34" s="14"/>
      <c r="M34" s="14"/>
      <c r="N34" s="14"/>
      <c r="O34" s="14" t="s">
        <v>140</v>
      </c>
      <c r="P34" s="14"/>
      <c r="Q34" s="14"/>
      <c r="R34" s="14"/>
      <c r="S34" s="14"/>
      <c r="T34" s="14"/>
      <c r="U34" s="14"/>
      <c r="V34" s="14"/>
      <c r="W34" s="14"/>
      <c r="X34" s="14"/>
      <c r="Y34" s="14"/>
      <c r="Z34" s="14"/>
    </row>
    <row r="35" spans="1:26" ht="12.75" customHeight="1">
      <c r="A35" s="14"/>
      <c r="B35" s="14"/>
      <c r="C35" s="14" t="s">
        <v>142</v>
      </c>
      <c r="D35" s="14"/>
      <c r="E35" s="14"/>
      <c r="F35" s="14"/>
      <c r="G35" s="14"/>
      <c r="H35" s="14"/>
      <c r="I35" s="14"/>
      <c r="J35" s="14"/>
      <c r="K35" s="14"/>
      <c r="L35" s="14"/>
      <c r="M35" s="14"/>
      <c r="N35" s="14"/>
      <c r="O35" s="14" t="s">
        <v>142</v>
      </c>
      <c r="P35" s="14"/>
      <c r="Q35" s="14"/>
      <c r="R35" s="14"/>
      <c r="S35" s="14"/>
      <c r="T35" s="14"/>
      <c r="U35" s="14"/>
      <c r="V35" s="14"/>
      <c r="W35" s="14"/>
      <c r="X35" s="14"/>
      <c r="Y35" s="14"/>
      <c r="Z35" s="14"/>
    </row>
    <row r="36" spans="1:26" ht="12.75" customHeight="1">
      <c r="A36" s="14"/>
      <c r="B36" s="14"/>
      <c r="C36" s="14" t="s">
        <v>144</v>
      </c>
      <c r="D36" s="14"/>
      <c r="E36" s="14"/>
      <c r="F36" s="14"/>
      <c r="G36" s="14"/>
      <c r="H36" s="14"/>
      <c r="I36" s="14"/>
      <c r="J36" s="14"/>
      <c r="K36" s="14"/>
      <c r="L36" s="14"/>
      <c r="M36" s="14"/>
      <c r="N36" s="14"/>
      <c r="O36" s="14" t="s">
        <v>144</v>
      </c>
      <c r="P36" s="14"/>
      <c r="Q36" s="14"/>
      <c r="R36" s="14"/>
      <c r="S36" s="14"/>
      <c r="T36" s="14"/>
      <c r="U36" s="14"/>
      <c r="V36" s="14"/>
      <c r="W36" s="14"/>
      <c r="X36" s="14"/>
      <c r="Y36" s="14"/>
      <c r="Z36" s="14"/>
    </row>
    <row r="37" spans="1:26" ht="12.75" customHeight="1">
      <c r="A37" s="14"/>
      <c r="B37" s="14"/>
      <c r="C37" s="14" t="s">
        <v>146</v>
      </c>
      <c r="D37" s="14"/>
      <c r="E37" s="14"/>
      <c r="F37" s="14"/>
      <c r="G37" s="14"/>
      <c r="H37" s="14"/>
      <c r="I37" s="14"/>
      <c r="J37" s="14"/>
      <c r="K37" s="14"/>
      <c r="L37" s="14"/>
      <c r="M37" s="14"/>
      <c r="N37" s="14"/>
      <c r="O37" s="14" t="s">
        <v>146</v>
      </c>
      <c r="P37" s="14"/>
      <c r="Q37" s="14"/>
      <c r="R37" s="14"/>
      <c r="S37" s="14"/>
      <c r="T37" s="14"/>
      <c r="U37" s="14"/>
      <c r="V37" s="14"/>
      <c r="W37" s="14"/>
      <c r="X37" s="14"/>
      <c r="Y37" s="14"/>
      <c r="Z37" s="14"/>
    </row>
    <row r="38" spans="1:26" ht="12.75" customHeight="1">
      <c r="A38" s="14"/>
      <c r="B38" s="14"/>
      <c r="C38" s="14" t="s">
        <v>148</v>
      </c>
      <c r="D38" s="14"/>
      <c r="E38" s="14"/>
      <c r="F38" s="14"/>
      <c r="G38" s="14"/>
      <c r="H38" s="14"/>
      <c r="I38" s="14"/>
      <c r="J38" s="14"/>
      <c r="K38" s="14"/>
      <c r="L38" s="14"/>
      <c r="M38" s="14"/>
      <c r="N38" s="14"/>
      <c r="O38" s="14" t="s">
        <v>148</v>
      </c>
      <c r="P38" s="14"/>
      <c r="Q38" s="14"/>
      <c r="R38" s="14"/>
      <c r="S38" s="14"/>
      <c r="T38" s="14"/>
      <c r="U38" s="14"/>
      <c r="V38" s="14"/>
      <c r="W38" s="14"/>
      <c r="X38" s="14"/>
      <c r="Y38" s="14"/>
      <c r="Z38" s="14"/>
    </row>
    <row r="39" spans="1:26" ht="12.75" customHeight="1">
      <c r="A39" s="14"/>
      <c r="B39" s="14"/>
      <c r="C39" s="14" t="s">
        <v>153</v>
      </c>
      <c r="D39" s="14"/>
      <c r="E39" s="14"/>
      <c r="F39" s="14"/>
      <c r="G39" s="14"/>
      <c r="H39" s="14"/>
      <c r="I39" s="14"/>
      <c r="J39" s="14"/>
      <c r="K39" s="14"/>
      <c r="L39" s="14"/>
      <c r="M39" s="14"/>
      <c r="N39" s="14"/>
      <c r="O39" s="14" t="s">
        <v>153</v>
      </c>
      <c r="P39" s="14"/>
      <c r="Q39" s="14"/>
      <c r="R39" s="14"/>
      <c r="S39" s="14"/>
      <c r="T39" s="14"/>
      <c r="U39" s="14"/>
      <c r="V39" s="14"/>
      <c r="W39" s="14"/>
      <c r="X39" s="14"/>
      <c r="Y39" s="14"/>
      <c r="Z39" s="14"/>
    </row>
    <row r="40" spans="1:26" ht="12.75" customHeight="1">
      <c r="A40" s="14"/>
      <c r="B40" s="14"/>
      <c r="C40" s="14" t="s">
        <v>166</v>
      </c>
      <c r="D40" s="14"/>
      <c r="E40" s="14"/>
      <c r="F40" s="14"/>
      <c r="G40" s="14"/>
      <c r="H40" s="14"/>
      <c r="I40" s="14"/>
      <c r="J40" s="14"/>
      <c r="K40" s="14"/>
      <c r="L40" s="14"/>
      <c r="M40" s="14"/>
      <c r="N40" s="14"/>
      <c r="O40" s="14" t="s">
        <v>166</v>
      </c>
      <c r="P40" s="14"/>
      <c r="Q40" s="14"/>
      <c r="R40" s="14"/>
      <c r="S40" s="14"/>
      <c r="T40" s="14"/>
      <c r="U40" s="14"/>
      <c r="V40" s="14"/>
      <c r="W40" s="14"/>
      <c r="X40" s="14"/>
      <c r="Y40" s="14"/>
      <c r="Z40" s="14"/>
    </row>
    <row r="41" spans="1:26" ht="12.75" customHeight="1">
      <c r="A41" s="14"/>
      <c r="B41" s="14"/>
      <c r="C41" s="14" t="s">
        <v>173</v>
      </c>
      <c r="D41" s="14"/>
      <c r="E41" s="14"/>
      <c r="F41" s="14"/>
      <c r="G41" s="14"/>
      <c r="H41" s="14"/>
      <c r="I41" s="14"/>
      <c r="J41" s="14"/>
      <c r="K41" s="14"/>
      <c r="L41" s="14"/>
      <c r="M41" s="14"/>
      <c r="N41" s="14"/>
      <c r="O41" s="14" t="s">
        <v>173</v>
      </c>
      <c r="P41" s="14"/>
      <c r="Q41" s="14"/>
      <c r="R41" s="14"/>
      <c r="S41" s="14"/>
      <c r="T41" s="14"/>
      <c r="U41" s="14"/>
      <c r="V41" s="14"/>
      <c r="W41" s="14"/>
      <c r="X41" s="14"/>
      <c r="Y41" s="14"/>
      <c r="Z41" s="14"/>
    </row>
    <row r="42" spans="1:26" ht="12.75" customHeight="1">
      <c r="A42" s="14"/>
      <c r="B42" s="14"/>
      <c r="C42" s="14" t="s">
        <v>177</v>
      </c>
      <c r="D42" s="14"/>
      <c r="E42" s="14"/>
      <c r="F42" s="14"/>
      <c r="G42" s="14"/>
      <c r="H42" s="14"/>
      <c r="I42" s="14"/>
      <c r="J42" s="14"/>
      <c r="K42" s="14"/>
      <c r="L42" s="14"/>
      <c r="M42" s="14"/>
      <c r="N42" s="14"/>
      <c r="O42" s="14" t="s">
        <v>177</v>
      </c>
      <c r="P42" s="14"/>
      <c r="Q42" s="14"/>
      <c r="R42" s="14"/>
      <c r="S42" s="14"/>
      <c r="T42" s="14"/>
      <c r="U42" s="14"/>
      <c r="V42" s="14"/>
      <c r="W42" s="14"/>
      <c r="X42" s="14"/>
      <c r="Y42" s="14"/>
      <c r="Z42" s="14"/>
    </row>
    <row r="43" spans="1:26" ht="12.75" customHeight="1">
      <c r="A43" s="14"/>
      <c r="B43" s="14"/>
      <c r="C43" s="14" t="s">
        <v>179</v>
      </c>
      <c r="D43" s="14"/>
      <c r="E43" s="14"/>
      <c r="F43" s="14"/>
      <c r="G43" s="14"/>
      <c r="H43" s="14"/>
      <c r="I43" s="14"/>
      <c r="J43" s="14"/>
      <c r="K43" s="14"/>
      <c r="L43" s="14"/>
      <c r="M43" s="14"/>
      <c r="N43" s="14"/>
      <c r="O43" s="14" t="s">
        <v>179</v>
      </c>
      <c r="P43" s="14"/>
      <c r="Q43" s="14"/>
      <c r="R43" s="14"/>
      <c r="S43" s="14"/>
      <c r="T43" s="14"/>
      <c r="U43" s="14"/>
      <c r="V43" s="14"/>
      <c r="W43" s="14"/>
      <c r="X43" s="14"/>
      <c r="Y43" s="14"/>
      <c r="Z43" s="14"/>
    </row>
    <row r="44" spans="1:26" ht="12.75" customHeight="1">
      <c r="A44" s="14"/>
      <c r="B44" s="14"/>
      <c r="C44" s="14" t="s">
        <v>182</v>
      </c>
      <c r="D44" s="14"/>
      <c r="E44" s="14"/>
      <c r="F44" s="14"/>
      <c r="G44" s="14"/>
      <c r="H44" s="14"/>
      <c r="I44" s="14"/>
      <c r="J44" s="14"/>
      <c r="K44" s="14"/>
      <c r="L44" s="14"/>
      <c r="M44" s="14"/>
      <c r="N44" s="14"/>
      <c r="O44" s="14" t="s">
        <v>182</v>
      </c>
      <c r="P44" s="14"/>
      <c r="Q44" s="14"/>
      <c r="R44" s="14"/>
      <c r="S44" s="14"/>
      <c r="T44" s="14"/>
      <c r="U44" s="14"/>
      <c r="V44" s="14"/>
      <c r="W44" s="14"/>
      <c r="X44" s="14"/>
      <c r="Y44" s="14"/>
      <c r="Z44" s="14"/>
    </row>
    <row r="45" spans="1:26" ht="12.75" customHeight="1">
      <c r="A45" s="14"/>
      <c r="B45" s="14"/>
      <c r="C45" s="14" t="s">
        <v>183</v>
      </c>
      <c r="D45" s="14"/>
      <c r="E45" s="14"/>
      <c r="F45" s="14"/>
      <c r="G45" s="14"/>
      <c r="H45" s="14"/>
      <c r="I45" s="14"/>
      <c r="J45" s="14"/>
      <c r="K45" s="14"/>
      <c r="L45" s="14"/>
      <c r="M45" s="14"/>
      <c r="N45" s="14"/>
      <c r="O45" s="14" t="s">
        <v>183</v>
      </c>
      <c r="P45" s="14"/>
      <c r="Q45" s="14"/>
      <c r="R45" s="14"/>
      <c r="S45" s="14"/>
      <c r="T45" s="14"/>
      <c r="U45" s="14"/>
      <c r="V45" s="14"/>
      <c r="W45" s="14"/>
      <c r="X45" s="14"/>
      <c r="Y45" s="14"/>
      <c r="Z45" s="14"/>
    </row>
    <row r="46" spans="1:26" ht="12.75" customHeight="1">
      <c r="A46" s="14"/>
      <c r="B46" s="14"/>
      <c r="C46" s="14" t="s">
        <v>184</v>
      </c>
      <c r="D46" s="14"/>
      <c r="E46" s="14"/>
      <c r="F46" s="14"/>
      <c r="G46" s="14"/>
      <c r="H46" s="14"/>
      <c r="I46" s="14"/>
      <c r="J46" s="14"/>
      <c r="K46" s="14"/>
      <c r="L46" s="14"/>
      <c r="M46" s="14"/>
      <c r="N46" s="14"/>
      <c r="O46" s="14" t="s">
        <v>184</v>
      </c>
      <c r="P46" s="14"/>
      <c r="Q46" s="14"/>
      <c r="R46" s="14"/>
      <c r="S46" s="14"/>
      <c r="T46" s="14"/>
      <c r="U46" s="14"/>
      <c r="V46" s="14"/>
      <c r="W46" s="14"/>
      <c r="X46" s="14"/>
      <c r="Y46" s="14"/>
      <c r="Z46" s="14"/>
    </row>
    <row r="47" spans="1:26" ht="12.75" customHeight="1">
      <c r="A47" s="14"/>
      <c r="B47" s="14"/>
      <c r="C47" s="14" t="s">
        <v>186</v>
      </c>
      <c r="D47" s="14"/>
      <c r="E47" s="14"/>
      <c r="F47" s="14"/>
      <c r="G47" s="14"/>
      <c r="H47" s="14"/>
      <c r="I47" s="14"/>
      <c r="J47" s="14"/>
      <c r="K47" s="14"/>
      <c r="L47" s="14"/>
      <c r="M47" s="14"/>
      <c r="N47" s="14"/>
      <c r="O47" s="14" t="s">
        <v>186</v>
      </c>
      <c r="P47" s="14"/>
      <c r="Q47" s="14"/>
      <c r="R47" s="14"/>
      <c r="S47" s="14"/>
      <c r="T47" s="14"/>
      <c r="U47" s="14"/>
      <c r="V47" s="14"/>
      <c r="W47" s="14"/>
      <c r="X47" s="14"/>
      <c r="Y47" s="14"/>
      <c r="Z47" s="14"/>
    </row>
    <row r="48" spans="1:26" ht="12.75" customHeight="1">
      <c r="A48" s="14"/>
      <c r="B48" s="14"/>
      <c r="C48" s="14" t="s">
        <v>189</v>
      </c>
      <c r="D48" s="14"/>
      <c r="E48" s="14"/>
      <c r="F48" s="14"/>
      <c r="G48" s="14"/>
      <c r="H48" s="14"/>
      <c r="I48" s="14"/>
      <c r="J48" s="14"/>
      <c r="K48" s="14"/>
      <c r="L48" s="14"/>
      <c r="M48" s="14"/>
      <c r="N48" s="14"/>
      <c r="O48" s="14" t="s">
        <v>189</v>
      </c>
      <c r="P48" s="14"/>
      <c r="Q48" s="14"/>
      <c r="R48" s="14"/>
      <c r="S48" s="14"/>
      <c r="T48" s="14"/>
      <c r="U48" s="14"/>
      <c r="V48" s="14"/>
      <c r="W48" s="14"/>
      <c r="X48" s="14"/>
      <c r="Y48" s="14"/>
      <c r="Z48" s="14"/>
    </row>
    <row r="49" spans="1:26" ht="12.75" customHeight="1">
      <c r="A49" s="14"/>
      <c r="B49" s="14"/>
      <c r="C49" s="14" t="s">
        <v>191</v>
      </c>
      <c r="D49" s="14"/>
      <c r="E49" s="14"/>
      <c r="F49" s="14"/>
      <c r="G49" s="14"/>
      <c r="H49" s="14"/>
      <c r="I49" s="14"/>
      <c r="J49" s="14"/>
      <c r="K49" s="14"/>
      <c r="L49" s="14"/>
      <c r="M49" s="14"/>
      <c r="N49" s="14"/>
      <c r="O49" s="14" t="s">
        <v>191</v>
      </c>
      <c r="P49" s="14"/>
      <c r="Q49" s="14"/>
      <c r="R49" s="14"/>
      <c r="S49" s="14"/>
      <c r="T49" s="14"/>
      <c r="U49" s="14"/>
      <c r="V49" s="14"/>
      <c r="W49" s="14"/>
      <c r="X49" s="14"/>
      <c r="Y49" s="14"/>
      <c r="Z49" s="14"/>
    </row>
    <row r="50" spans="1:26" ht="12.75" customHeight="1">
      <c r="A50" s="14"/>
      <c r="B50" s="14"/>
      <c r="C50" s="14" t="s">
        <v>192</v>
      </c>
      <c r="D50" s="14"/>
      <c r="E50" s="14"/>
      <c r="F50" s="14"/>
      <c r="G50" s="14"/>
      <c r="H50" s="14"/>
      <c r="I50" s="14"/>
      <c r="J50" s="14"/>
      <c r="K50" s="14"/>
      <c r="L50" s="14"/>
      <c r="M50" s="14"/>
      <c r="N50" s="14"/>
      <c r="O50" s="14" t="s">
        <v>192</v>
      </c>
      <c r="P50" s="14"/>
      <c r="Q50" s="14"/>
      <c r="R50" s="14"/>
      <c r="S50" s="14"/>
      <c r="T50" s="14"/>
      <c r="U50" s="14"/>
      <c r="V50" s="14"/>
      <c r="W50" s="14"/>
      <c r="X50" s="14"/>
      <c r="Y50" s="14"/>
      <c r="Z50" s="14"/>
    </row>
    <row r="51" spans="1:26" ht="12.75" customHeight="1">
      <c r="A51" s="14"/>
      <c r="B51" s="14"/>
      <c r="C51" s="14" t="s">
        <v>193</v>
      </c>
      <c r="D51" s="14"/>
      <c r="E51" s="14"/>
      <c r="F51" s="14"/>
      <c r="G51" s="14"/>
      <c r="H51" s="14"/>
      <c r="I51" s="14"/>
      <c r="J51" s="14"/>
      <c r="K51" s="14"/>
      <c r="L51" s="14"/>
      <c r="M51" s="14"/>
      <c r="N51" s="14"/>
      <c r="O51" s="14" t="s">
        <v>193</v>
      </c>
      <c r="P51" s="14"/>
      <c r="Q51" s="14"/>
      <c r="R51" s="14"/>
      <c r="S51" s="14"/>
      <c r="T51" s="14"/>
      <c r="U51" s="14"/>
      <c r="V51" s="14"/>
      <c r="W51" s="14"/>
      <c r="X51" s="14"/>
      <c r="Y51" s="14"/>
      <c r="Z51" s="14"/>
    </row>
    <row r="52" spans="1:26" ht="12.75" customHeight="1">
      <c r="A52" s="14"/>
      <c r="B52" s="14"/>
      <c r="C52" s="14" t="s">
        <v>195</v>
      </c>
      <c r="D52" s="14"/>
      <c r="E52" s="14"/>
      <c r="F52" s="14"/>
      <c r="G52" s="14"/>
      <c r="H52" s="14"/>
      <c r="I52" s="14"/>
      <c r="J52" s="14"/>
      <c r="K52" s="14"/>
      <c r="L52" s="14"/>
      <c r="M52" s="14"/>
      <c r="N52" s="14"/>
      <c r="O52" s="14" t="s">
        <v>195</v>
      </c>
      <c r="P52" s="14"/>
      <c r="Q52" s="14"/>
      <c r="R52" s="14"/>
      <c r="S52" s="14"/>
      <c r="T52" s="14"/>
      <c r="U52" s="14"/>
      <c r="V52" s="14"/>
      <c r="W52" s="14"/>
      <c r="X52" s="14"/>
      <c r="Y52" s="14"/>
      <c r="Z52" s="14"/>
    </row>
    <row r="53" spans="1:26" ht="12.75" customHeight="1">
      <c r="A53" s="14"/>
      <c r="B53" s="14"/>
      <c r="C53" s="14" t="s">
        <v>197</v>
      </c>
      <c r="D53" s="14"/>
      <c r="E53" s="14"/>
      <c r="F53" s="14"/>
      <c r="G53" s="14"/>
      <c r="H53" s="14"/>
      <c r="I53" s="14"/>
      <c r="J53" s="14"/>
      <c r="K53" s="14"/>
      <c r="L53" s="14"/>
      <c r="M53" s="14"/>
      <c r="N53" s="14"/>
      <c r="O53" s="14" t="s">
        <v>197</v>
      </c>
      <c r="P53" s="14"/>
      <c r="Q53" s="14"/>
      <c r="R53" s="14"/>
      <c r="S53" s="14"/>
      <c r="T53" s="14"/>
      <c r="U53" s="14"/>
      <c r="V53" s="14"/>
      <c r="W53" s="14"/>
      <c r="X53" s="14"/>
      <c r="Y53" s="14"/>
      <c r="Z53" s="14"/>
    </row>
    <row r="54" spans="1:26" ht="12.75" customHeight="1">
      <c r="A54" s="14"/>
      <c r="B54" s="14"/>
      <c r="C54" s="14" t="s">
        <v>199</v>
      </c>
      <c r="D54" s="14"/>
      <c r="E54" s="14"/>
      <c r="F54" s="14"/>
      <c r="G54" s="14"/>
      <c r="H54" s="14"/>
      <c r="I54" s="14"/>
      <c r="J54" s="14"/>
      <c r="K54" s="14"/>
      <c r="L54" s="14"/>
      <c r="M54" s="14"/>
      <c r="N54" s="14"/>
      <c r="O54" s="14" t="s">
        <v>199</v>
      </c>
      <c r="P54" s="14"/>
      <c r="Q54" s="14"/>
      <c r="R54" s="14"/>
      <c r="S54" s="14"/>
      <c r="T54" s="14"/>
      <c r="U54" s="14"/>
      <c r="V54" s="14"/>
      <c r="W54" s="14"/>
      <c r="X54" s="14"/>
      <c r="Y54" s="14"/>
      <c r="Z54" s="14"/>
    </row>
    <row r="55" spans="1:26" ht="12.75" customHeight="1">
      <c r="A55" s="14"/>
      <c r="B55" s="14"/>
      <c r="C55" s="14" t="s">
        <v>201</v>
      </c>
      <c r="D55" s="14"/>
      <c r="E55" s="14"/>
      <c r="F55" s="14"/>
      <c r="G55" s="14"/>
      <c r="H55" s="14"/>
      <c r="I55" s="14"/>
      <c r="J55" s="14"/>
      <c r="K55" s="14"/>
      <c r="L55" s="14"/>
      <c r="M55" s="14"/>
      <c r="N55" s="14"/>
      <c r="O55" s="14" t="s">
        <v>201</v>
      </c>
      <c r="P55" s="14"/>
      <c r="Q55" s="14"/>
      <c r="R55" s="14"/>
      <c r="S55" s="14"/>
      <c r="T55" s="14"/>
      <c r="U55" s="14"/>
      <c r="V55" s="14"/>
      <c r="W55" s="14"/>
      <c r="X55" s="14"/>
      <c r="Y55" s="14"/>
      <c r="Z55" s="14"/>
    </row>
    <row r="56" spans="1:26" ht="12.75" customHeight="1">
      <c r="A56" s="14"/>
      <c r="B56" s="14"/>
      <c r="C56" s="14" t="s">
        <v>202</v>
      </c>
      <c r="D56" s="14"/>
      <c r="E56" s="14"/>
      <c r="F56" s="14"/>
      <c r="G56" s="14"/>
      <c r="H56" s="14"/>
      <c r="I56" s="14"/>
      <c r="J56" s="14"/>
      <c r="K56" s="14"/>
      <c r="L56" s="14"/>
      <c r="M56" s="14"/>
      <c r="N56" s="14"/>
      <c r="O56" s="14" t="s">
        <v>202</v>
      </c>
      <c r="P56" s="14"/>
      <c r="Q56" s="14"/>
      <c r="R56" s="14"/>
      <c r="S56" s="14"/>
      <c r="T56" s="14"/>
      <c r="U56" s="14"/>
      <c r="V56" s="14"/>
      <c r="W56" s="14"/>
      <c r="X56" s="14"/>
      <c r="Y56" s="14"/>
      <c r="Z56" s="14"/>
    </row>
    <row r="57" spans="1:26" ht="12.75" customHeight="1">
      <c r="A57" s="14"/>
      <c r="B57" s="14"/>
      <c r="C57" s="14" t="s">
        <v>204</v>
      </c>
      <c r="D57" s="14"/>
      <c r="E57" s="14"/>
      <c r="F57" s="14"/>
      <c r="G57" s="14"/>
      <c r="H57" s="14"/>
      <c r="I57" s="14"/>
      <c r="J57" s="14"/>
      <c r="K57" s="14"/>
      <c r="L57" s="14"/>
      <c r="M57" s="14"/>
      <c r="N57" s="14"/>
      <c r="O57" s="14" t="s">
        <v>204</v>
      </c>
      <c r="P57" s="14"/>
      <c r="Q57" s="14"/>
      <c r="R57" s="14"/>
      <c r="S57" s="14"/>
      <c r="T57" s="14"/>
      <c r="U57" s="14"/>
      <c r="V57" s="14"/>
      <c r="W57" s="14"/>
      <c r="X57" s="14"/>
      <c r="Y57" s="14"/>
      <c r="Z57" s="14"/>
    </row>
    <row r="58" spans="1:26" ht="12.75" customHeight="1">
      <c r="A58" s="14"/>
      <c r="B58" s="14"/>
      <c r="C58" s="14" t="s">
        <v>206</v>
      </c>
      <c r="D58" s="14"/>
      <c r="E58" s="14"/>
      <c r="F58" s="14"/>
      <c r="G58" s="14"/>
      <c r="H58" s="14"/>
      <c r="I58" s="14"/>
      <c r="J58" s="14"/>
      <c r="K58" s="14"/>
      <c r="L58" s="14"/>
      <c r="M58" s="14"/>
      <c r="N58" s="14"/>
      <c r="O58" s="14" t="s">
        <v>206</v>
      </c>
      <c r="P58" s="14"/>
      <c r="Q58" s="14"/>
      <c r="R58" s="14"/>
      <c r="S58" s="14"/>
      <c r="T58" s="14"/>
      <c r="U58" s="14"/>
      <c r="V58" s="14"/>
      <c r="W58" s="14"/>
      <c r="X58" s="14"/>
      <c r="Y58" s="14"/>
      <c r="Z58" s="14"/>
    </row>
    <row r="59" spans="1:26" ht="12.75" customHeight="1">
      <c r="A59" s="14"/>
      <c r="B59" s="14"/>
      <c r="C59" s="14" t="s">
        <v>207</v>
      </c>
      <c r="D59" s="14"/>
      <c r="E59" s="14"/>
      <c r="F59" s="14"/>
      <c r="G59" s="14"/>
      <c r="H59" s="14"/>
      <c r="I59" s="14"/>
      <c r="J59" s="14"/>
      <c r="K59" s="14"/>
      <c r="L59" s="14"/>
      <c r="M59" s="14"/>
      <c r="N59" s="14"/>
      <c r="O59" s="14" t="s">
        <v>207</v>
      </c>
      <c r="P59" s="14"/>
      <c r="Q59" s="14"/>
      <c r="R59" s="14"/>
      <c r="S59" s="14"/>
      <c r="T59" s="14"/>
      <c r="U59" s="14"/>
      <c r="V59" s="14"/>
      <c r="W59" s="14"/>
      <c r="X59" s="14"/>
      <c r="Y59" s="14"/>
      <c r="Z59" s="14"/>
    </row>
    <row r="60" spans="1:26" ht="12.75" customHeight="1">
      <c r="A60" s="14"/>
      <c r="B60" s="14"/>
      <c r="C60" s="14" t="s">
        <v>209</v>
      </c>
      <c r="D60" s="14"/>
      <c r="E60" s="14"/>
      <c r="F60" s="14"/>
      <c r="G60" s="14"/>
      <c r="H60" s="14"/>
      <c r="I60" s="14"/>
      <c r="J60" s="14"/>
      <c r="K60" s="14"/>
      <c r="L60" s="14"/>
      <c r="M60" s="14"/>
      <c r="N60" s="14"/>
      <c r="O60" s="14" t="s">
        <v>209</v>
      </c>
      <c r="P60" s="14"/>
      <c r="Q60" s="14"/>
      <c r="R60" s="14"/>
      <c r="S60" s="14"/>
      <c r="T60" s="14"/>
      <c r="U60" s="14"/>
      <c r="V60" s="14"/>
      <c r="W60" s="14"/>
      <c r="X60" s="14"/>
      <c r="Y60" s="14"/>
      <c r="Z60" s="14"/>
    </row>
    <row r="61" spans="1:26" ht="12.75" customHeight="1">
      <c r="A61" s="14"/>
      <c r="B61" s="14"/>
      <c r="C61" s="14" t="s">
        <v>210</v>
      </c>
      <c r="D61" s="14"/>
      <c r="E61" s="14"/>
      <c r="F61" s="14"/>
      <c r="G61" s="14"/>
      <c r="H61" s="14"/>
      <c r="I61" s="14"/>
      <c r="J61" s="14"/>
      <c r="K61" s="14"/>
      <c r="L61" s="14"/>
      <c r="M61" s="14"/>
      <c r="N61" s="14"/>
      <c r="O61" s="14" t="s">
        <v>210</v>
      </c>
      <c r="P61" s="14"/>
      <c r="Q61" s="14"/>
      <c r="R61" s="14"/>
      <c r="S61" s="14"/>
      <c r="T61" s="14"/>
      <c r="U61" s="14"/>
      <c r="V61" s="14"/>
      <c r="W61" s="14"/>
      <c r="X61" s="14"/>
      <c r="Y61" s="14"/>
      <c r="Z61" s="14"/>
    </row>
    <row r="62" spans="1:26" ht="12.75" customHeight="1">
      <c r="A62" s="14"/>
      <c r="B62" s="14"/>
      <c r="C62" s="14" t="s">
        <v>211</v>
      </c>
      <c r="D62" s="14"/>
      <c r="E62" s="14"/>
      <c r="F62" s="14"/>
      <c r="G62" s="14"/>
      <c r="H62" s="14"/>
      <c r="I62" s="14"/>
      <c r="J62" s="14"/>
      <c r="K62" s="14"/>
      <c r="L62" s="14"/>
      <c r="M62" s="14"/>
      <c r="N62" s="14"/>
      <c r="O62" s="14" t="s">
        <v>211</v>
      </c>
      <c r="P62" s="14"/>
      <c r="Q62" s="14"/>
      <c r="R62" s="14"/>
      <c r="S62" s="14"/>
      <c r="T62" s="14"/>
      <c r="U62" s="14"/>
      <c r="V62" s="14"/>
      <c r="W62" s="14"/>
      <c r="X62" s="14"/>
      <c r="Y62" s="14"/>
      <c r="Z62" s="14"/>
    </row>
    <row r="63" spans="1:26" ht="12.75" customHeight="1">
      <c r="A63" s="14"/>
      <c r="B63" s="14"/>
      <c r="C63" s="14" t="s">
        <v>212</v>
      </c>
      <c r="D63" s="14"/>
      <c r="E63" s="14"/>
      <c r="F63" s="14"/>
      <c r="G63" s="14"/>
      <c r="H63" s="14"/>
      <c r="I63" s="14"/>
      <c r="J63" s="14"/>
      <c r="K63" s="14"/>
      <c r="L63" s="14"/>
      <c r="M63" s="14"/>
      <c r="N63" s="14"/>
      <c r="O63" s="14" t="s">
        <v>212</v>
      </c>
      <c r="P63" s="14"/>
      <c r="Q63" s="14"/>
      <c r="R63" s="14"/>
      <c r="S63" s="14"/>
      <c r="T63" s="14"/>
      <c r="U63" s="14"/>
      <c r="V63" s="14"/>
      <c r="W63" s="14"/>
      <c r="X63" s="14"/>
      <c r="Y63" s="14"/>
      <c r="Z63" s="14"/>
    </row>
    <row r="64" spans="1:26" ht="12.75" customHeight="1">
      <c r="A64" s="14"/>
      <c r="B64" s="14"/>
      <c r="C64" s="14" t="s">
        <v>213</v>
      </c>
      <c r="D64" s="14"/>
      <c r="E64" s="14"/>
      <c r="F64" s="14"/>
      <c r="G64" s="14"/>
      <c r="H64" s="14"/>
      <c r="I64" s="14"/>
      <c r="J64" s="14"/>
      <c r="K64" s="14"/>
      <c r="L64" s="14"/>
      <c r="M64" s="14"/>
      <c r="N64" s="14"/>
      <c r="O64" s="14" t="s">
        <v>213</v>
      </c>
      <c r="P64" s="14"/>
      <c r="Q64" s="14"/>
      <c r="R64" s="14"/>
      <c r="S64" s="14"/>
      <c r="T64" s="14"/>
      <c r="U64" s="14"/>
      <c r="V64" s="14"/>
      <c r="W64" s="14"/>
      <c r="X64" s="14"/>
      <c r="Y64" s="14"/>
      <c r="Z64" s="14"/>
    </row>
    <row r="65" spans="1:26" ht="12.75" customHeight="1">
      <c r="A65" s="14"/>
      <c r="B65" s="14"/>
      <c r="C65" s="14" t="s">
        <v>214</v>
      </c>
      <c r="D65" s="14"/>
      <c r="E65" s="14"/>
      <c r="F65" s="14"/>
      <c r="G65" s="14"/>
      <c r="H65" s="14"/>
      <c r="I65" s="14"/>
      <c r="J65" s="14"/>
      <c r="K65" s="14"/>
      <c r="L65" s="14"/>
      <c r="M65" s="14"/>
      <c r="N65" s="14"/>
      <c r="O65" s="14" t="s">
        <v>214</v>
      </c>
      <c r="P65" s="14"/>
      <c r="Q65" s="14"/>
      <c r="R65" s="14"/>
      <c r="S65" s="14"/>
      <c r="T65" s="14"/>
      <c r="U65" s="14"/>
      <c r="V65" s="14"/>
      <c r="W65" s="14"/>
      <c r="X65" s="14"/>
      <c r="Y65" s="14"/>
      <c r="Z65" s="14"/>
    </row>
    <row r="66" spans="1:26" ht="12.75" customHeight="1">
      <c r="A66" s="14"/>
      <c r="B66" s="14"/>
      <c r="C66" s="14" t="s">
        <v>215</v>
      </c>
      <c r="D66" s="14"/>
      <c r="E66" s="14"/>
      <c r="F66" s="14"/>
      <c r="G66" s="14"/>
      <c r="H66" s="14"/>
      <c r="I66" s="14"/>
      <c r="J66" s="14"/>
      <c r="K66" s="14"/>
      <c r="L66" s="14"/>
      <c r="M66" s="14"/>
      <c r="N66" s="14"/>
      <c r="O66" s="14" t="s">
        <v>215</v>
      </c>
      <c r="P66" s="14"/>
      <c r="Q66" s="14"/>
      <c r="R66" s="14"/>
      <c r="S66" s="14"/>
      <c r="T66" s="14"/>
      <c r="U66" s="14"/>
      <c r="V66" s="14"/>
      <c r="W66" s="14"/>
      <c r="X66" s="14"/>
      <c r="Y66" s="14"/>
      <c r="Z66" s="14"/>
    </row>
    <row r="67" spans="1:26" ht="12.75" customHeight="1">
      <c r="A67" s="14"/>
      <c r="B67" s="14"/>
      <c r="C67" s="14" t="s">
        <v>217</v>
      </c>
      <c r="D67" s="14"/>
      <c r="E67" s="14"/>
      <c r="F67" s="14"/>
      <c r="G67" s="14"/>
      <c r="H67" s="14"/>
      <c r="I67" s="14"/>
      <c r="J67" s="14"/>
      <c r="K67" s="14"/>
      <c r="L67" s="14"/>
      <c r="M67" s="14"/>
      <c r="N67" s="14"/>
      <c r="O67" s="14" t="s">
        <v>217</v>
      </c>
      <c r="P67" s="14"/>
      <c r="Q67" s="14"/>
      <c r="R67" s="14"/>
      <c r="S67" s="14"/>
      <c r="T67" s="14"/>
      <c r="U67" s="14"/>
      <c r="V67" s="14"/>
      <c r="W67" s="14"/>
      <c r="X67" s="14"/>
      <c r="Y67" s="14"/>
      <c r="Z67" s="14"/>
    </row>
    <row r="68" spans="1:26" ht="12.75" customHeight="1">
      <c r="A68" s="14"/>
      <c r="B68" s="14"/>
      <c r="C68" s="14" t="s">
        <v>218</v>
      </c>
      <c r="D68" s="14"/>
      <c r="E68" s="14"/>
      <c r="F68" s="14"/>
      <c r="G68" s="14"/>
      <c r="H68" s="14"/>
      <c r="I68" s="14"/>
      <c r="J68" s="14"/>
      <c r="K68" s="14"/>
      <c r="L68" s="14"/>
      <c r="M68" s="14"/>
      <c r="N68" s="14"/>
      <c r="O68" s="14" t="s">
        <v>218</v>
      </c>
      <c r="P68" s="14"/>
      <c r="Q68" s="14"/>
      <c r="R68" s="14"/>
      <c r="S68" s="14"/>
      <c r="T68" s="14"/>
      <c r="U68" s="14"/>
      <c r="V68" s="14"/>
      <c r="W68" s="14"/>
      <c r="X68" s="14"/>
      <c r="Y68" s="14"/>
      <c r="Z68" s="14"/>
    </row>
    <row r="69" spans="1:26" ht="12.75" customHeight="1">
      <c r="A69" s="14"/>
      <c r="B69" s="14"/>
      <c r="C69" s="14" t="s">
        <v>220</v>
      </c>
      <c r="D69" s="14"/>
      <c r="E69" s="14"/>
      <c r="F69" s="14"/>
      <c r="G69" s="14"/>
      <c r="H69" s="14"/>
      <c r="I69" s="14"/>
      <c r="J69" s="14"/>
      <c r="K69" s="14"/>
      <c r="L69" s="14"/>
      <c r="M69" s="14"/>
      <c r="N69" s="14"/>
      <c r="O69" s="14" t="s">
        <v>220</v>
      </c>
      <c r="P69" s="14"/>
      <c r="Q69" s="14"/>
      <c r="R69" s="14"/>
      <c r="S69" s="14"/>
      <c r="T69" s="14"/>
      <c r="U69" s="14"/>
      <c r="V69" s="14"/>
      <c r="W69" s="14"/>
      <c r="X69" s="14"/>
      <c r="Y69" s="14"/>
      <c r="Z69" s="14"/>
    </row>
    <row r="70" spans="1:26" ht="12.75" customHeight="1">
      <c r="A70" s="14"/>
      <c r="B70" s="14"/>
      <c r="C70" s="14" t="s">
        <v>229</v>
      </c>
      <c r="D70" s="14"/>
      <c r="E70" s="14"/>
      <c r="F70" s="14"/>
      <c r="G70" s="14"/>
      <c r="H70" s="14"/>
      <c r="I70" s="14"/>
      <c r="J70" s="14"/>
      <c r="K70" s="14"/>
      <c r="L70" s="14"/>
      <c r="M70" s="14"/>
      <c r="N70" s="14"/>
      <c r="O70" s="14" t="s">
        <v>229</v>
      </c>
      <c r="P70" s="14"/>
      <c r="Q70" s="14"/>
      <c r="R70" s="14"/>
      <c r="S70" s="14"/>
      <c r="T70" s="14"/>
      <c r="U70" s="14"/>
      <c r="V70" s="14"/>
      <c r="W70" s="14"/>
      <c r="X70" s="14"/>
      <c r="Y70" s="14"/>
      <c r="Z70" s="14"/>
    </row>
    <row r="71" spans="1:26" ht="12.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2.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2.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2.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2.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2.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2.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2.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2.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2.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2.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2.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2.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2.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2.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2.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2.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2.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2.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2.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2.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2.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2.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2.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2.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2.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2.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2.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2.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2.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2.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2.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2.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2.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2.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2.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2.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2.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2.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2.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2.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2.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2.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2.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2.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2.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2.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2.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2.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2.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2.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2.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2.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2.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2.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2.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2.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2.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2.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2.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2.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2.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2.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2.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2.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2.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2.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2.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2.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2.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2.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2.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2.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2.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2.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2.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2.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2.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2.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2.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2.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2.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2.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2.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2.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2.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2.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2.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2.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2.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2.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2.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2.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2.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2.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2.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2.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2.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2.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2.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2.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2.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2.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2.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2.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2.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2.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2.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2.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2.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2.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2.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2.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2.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2.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2.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2.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2.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2.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2.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2.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2.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2.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2.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2.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2.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2.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2.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2.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2.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2.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2.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2.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2.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2.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2.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2.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2.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2.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2.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2.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2.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2.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2.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2.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2.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2.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2.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2.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2.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2.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2.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2.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2.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2.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2.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2.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2.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2.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2.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2.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2.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2.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2.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2.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2.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2.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2.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2.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2.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2.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2.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2.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2.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2.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2.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2.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2.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2.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2.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2.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2.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2.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2.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2.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2.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2.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2.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2.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2.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2.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2.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2.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2.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2.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2.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2.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2.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2.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2.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2.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2.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2.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2.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2.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2.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2.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2.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2.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2.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2.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2.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2.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2.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2.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2.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2.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2.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2.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2.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2.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2.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2.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2.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2.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2.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2.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2.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2.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2.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2.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2.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2.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2.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2.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2.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2.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2.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2.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2.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2.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2.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2.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2.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2.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2.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2.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2.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2.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2.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2.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2.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2.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2.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2.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2.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2.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2.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2.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2.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2.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2.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2.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2.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2.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2.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2.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2.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2.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2.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2.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2.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2.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2.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2.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2.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2.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2.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2.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2.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2.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2.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2.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2.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2.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2.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2.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2.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2.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2.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2.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2.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2.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2.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2.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2.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2.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2.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2.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2.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2.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2.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2.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2.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2.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2.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2.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2.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2.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2.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2.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2.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2.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2.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2.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2.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2.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2.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2.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2.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2.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2.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2.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2.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2.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2.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2.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2.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2.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2.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2.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2.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2.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2.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2.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2.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2.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2.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2.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2.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2.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2.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2.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2.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2.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2.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2.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2.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2.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2.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2.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2.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2.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2.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2.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2.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2.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2.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2.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2.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2.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2.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2.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2.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2.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2.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2.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2.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2.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2.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2.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2.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2.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2.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2.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2.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2.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2.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2.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2.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2.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2.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2.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2.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2.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2.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2.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2.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2.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2.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2.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2.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2.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2.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2.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2.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2.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2.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2.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2.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2.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2.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2.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2.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2.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2.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2.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2.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2.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2.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2.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2.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2.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2.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2.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2.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2.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2.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2.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2.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2.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2.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2.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2.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2.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2.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2.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2.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2.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2.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2.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2.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2.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2.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2.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2.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2.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2.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2.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2.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2.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2.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2.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2.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2.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2.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2.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2.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2.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2.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2.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2.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2.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2.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2.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2.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2.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2.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2.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2.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2.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2.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2.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2.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2.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2.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2.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2.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2.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2.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2.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2.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2.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2.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2.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2.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2.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2.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2.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2.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2.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2.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2.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2.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2.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2.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2.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2.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2.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2.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2.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2.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2.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2.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2.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2.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2.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2.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2.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2.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2.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2.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2.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2.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2.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2.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2.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2.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2.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2.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2.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2.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2.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2.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2.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2.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2.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2.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2.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2.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2.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2.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2.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2.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2.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2.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2.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2.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2.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2.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2.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2.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2.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2.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2.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2.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2.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2.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2.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2.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2.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2.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2.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2.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2.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2.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2.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2.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2.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2.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2.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2.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2.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2.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2.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2.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2.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2.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2.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2.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2.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2.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2.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2.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2.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2.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2.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2.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2.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2.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2.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2.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2.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2.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2.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2.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2.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2.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2.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2.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2.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2.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2.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2.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2.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2.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2.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2.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2.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2.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2.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2.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2.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2.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2.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2.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2.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2.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2.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2.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2.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2.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2.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2.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2.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2.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2.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2.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2.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2.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2.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2.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2.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2.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2.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2.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2.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2.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2.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2.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2.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2.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2.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2.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2.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2.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2.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2.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2.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2.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2.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2.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2.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2.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2.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2.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2.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2.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2.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2.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2.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2.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2.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2.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2.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2.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2.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2.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2.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2.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2.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2.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2.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2.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2.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2.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2.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2.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2.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2.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2.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2.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2.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2.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2.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2.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2.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2.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2.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2.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2.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2.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2.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2.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2.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2.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2.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2.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2.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2.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2.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2.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2.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2.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2.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2.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2.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2.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2.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2.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2.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2.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2.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2.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2.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2.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2.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2.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2.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2.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2.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2.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2.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2.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2.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2.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2.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2.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2.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2.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2.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2.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2.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2.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2.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2.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2.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2.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2.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2.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2.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2.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2.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2.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2.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2.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2.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2.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2.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2.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2.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2.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2.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2.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2.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2.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2.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2.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2.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2.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2.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2.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2.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2.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2.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2.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2.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2.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2.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2.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2.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2.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2.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2.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2.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2.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2.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2.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2.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2.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2.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2.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2.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2.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2.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2.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2.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2.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2.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2.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2.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2.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2.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2.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2.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2.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2.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2.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2.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2.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2.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2.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2.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2.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2.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2.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2.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2.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2.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2.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2.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2.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2.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2.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2.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2.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2.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2.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2.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2.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2.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2.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2.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2.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2.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2.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2.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2.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2.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2.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2.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2.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2.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2.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2.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2.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2.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2.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2.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2.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2.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2.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2.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2.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2.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2.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2.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2.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2.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2.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2.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2.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2.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2.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2.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2.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2.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2.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2.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2.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2.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2.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2.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2.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2.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2.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2.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2.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2.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2.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2.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2.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2.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2.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2.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2.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2.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2.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2.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2.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2.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2.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2.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2.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2.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2.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2.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2.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2.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2.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2.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2.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2.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2.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2.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2.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2.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2.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2.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2.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2.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2.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2.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2.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2.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2.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2.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2.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2.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2.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2.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2.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2.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2.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2.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2.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2.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2.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2.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2.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2.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2.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2.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2.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2.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2.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2.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2.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2.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2.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2.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2.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2.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2.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2.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2.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2.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2.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2.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2.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2.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2.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2.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2.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2.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2.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2.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2.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2.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2.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ageMargins left="0.7" right="0.7" top="0.75" bottom="0.75" header="0" footer="0"/>
  <pageSetup orientation="portrait"/>
  <tableParts count="10">
    <tablePart r:id="rId1"/>
    <tablePart r:id="rId2"/>
    <tablePart r:id="rId3"/>
    <tablePart r:id="rId4"/>
    <tablePart r:id="rId5"/>
    <tablePart r:id="rId6"/>
    <tablePart r:id="rId7"/>
    <tablePart r:id="rId8"/>
    <tablePart r:id="rId9"/>
    <tablePart r:id="rId10"/>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5"/>
  <sheetViews>
    <sheetView workbookViewId="0"/>
  </sheetViews>
  <sheetFormatPr defaultColWidth="12.54296875" defaultRowHeight="15" customHeight="1"/>
  <cols>
    <col min="1" max="1" width="4.453125" customWidth="1"/>
    <col min="2" max="2" width="11" customWidth="1"/>
    <col min="3" max="3" width="9.54296875" customWidth="1"/>
    <col min="4" max="4" width="31.81640625" customWidth="1"/>
    <col min="5" max="5" width="13.453125" customWidth="1"/>
    <col min="6" max="6" width="8.453125" customWidth="1"/>
    <col min="7" max="7" width="9" customWidth="1"/>
    <col min="8" max="8" width="13.453125" customWidth="1"/>
    <col min="9" max="9" width="19.1796875" customWidth="1"/>
    <col min="10" max="10" width="14.54296875" customWidth="1"/>
    <col min="11" max="14" width="13.81640625" customWidth="1"/>
    <col min="15" max="16" width="17.453125" customWidth="1"/>
    <col min="17" max="17" width="17.1796875" customWidth="1"/>
    <col min="18" max="18" width="16.453125" customWidth="1"/>
    <col min="19" max="19" width="14.453125" customWidth="1"/>
    <col min="20" max="21" width="15.453125" customWidth="1"/>
  </cols>
  <sheetData>
    <row r="1" spans="1:21" ht="70.5" customHeight="1">
      <c r="A1" s="2"/>
      <c r="B1" s="2"/>
      <c r="C1" s="2"/>
      <c r="D1" s="2"/>
      <c r="E1" s="2"/>
      <c r="F1" s="2"/>
      <c r="G1" s="2"/>
      <c r="H1" s="2"/>
      <c r="I1" s="2"/>
      <c r="J1" s="2"/>
      <c r="K1" s="2"/>
      <c r="L1" s="2"/>
      <c r="M1" s="2"/>
      <c r="N1" s="2"/>
      <c r="O1" s="2"/>
      <c r="P1" s="369"/>
      <c r="Q1" s="370"/>
      <c r="R1" s="370"/>
      <c r="S1" s="370"/>
      <c r="T1" s="370"/>
      <c r="U1" s="371"/>
    </row>
    <row r="2" spans="1:21" ht="15.75" customHeight="1">
      <c r="A2" s="2"/>
      <c r="B2" s="2"/>
      <c r="C2" s="2"/>
      <c r="D2" s="2"/>
      <c r="E2" s="2"/>
      <c r="F2" s="2"/>
      <c r="G2" s="2"/>
      <c r="H2" s="2"/>
      <c r="I2" s="2"/>
      <c r="J2" s="2"/>
      <c r="K2" s="2"/>
      <c r="L2" s="2"/>
      <c r="M2" s="2"/>
      <c r="N2" s="2"/>
      <c r="O2" s="2"/>
      <c r="P2" s="372"/>
      <c r="Q2" s="373"/>
      <c r="R2" s="373"/>
      <c r="S2" s="373"/>
      <c r="T2" s="373"/>
      <c r="U2" s="374"/>
    </row>
    <row r="3" spans="1:21" ht="42" customHeight="1">
      <c r="A3" s="375" t="s">
        <v>237</v>
      </c>
      <c r="B3" s="366"/>
      <c r="C3" s="366"/>
      <c r="D3" s="366"/>
      <c r="E3" s="366"/>
      <c r="F3" s="366"/>
      <c r="G3" s="366"/>
      <c r="H3" s="366"/>
      <c r="I3" s="366"/>
      <c r="J3" s="366"/>
      <c r="K3" s="366"/>
      <c r="L3" s="366"/>
      <c r="M3" s="366"/>
      <c r="N3" s="366"/>
      <c r="O3" s="366"/>
      <c r="P3" s="366"/>
      <c r="Q3" s="366"/>
      <c r="R3" s="366"/>
      <c r="S3" s="366"/>
      <c r="T3" s="366"/>
      <c r="U3" s="366"/>
    </row>
    <row r="4" spans="1:21" ht="19.5" customHeight="1">
      <c r="A4" s="376"/>
      <c r="B4" s="347"/>
      <c r="C4" s="347"/>
      <c r="D4" s="347"/>
      <c r="E4" s="347"/>
      <c r="F4" s="347"/>
      <c r="G4" s="347"/>
      <c r="H4" s="347"/>
      <c r="I4" s="347"/>
      <c r="J4" s="347"/>
      <c r="K4" s="347"/>
      <c r="L4" s="347"/>
      <c r="M4" s="347"/>
      <c r="N4" s="347"/>
      <c r="O4" s="347"/>
      <c r="P4" s="347"/>
      <c r="Q4" s="347"/>
      <c r="R4" s="347"/>
      <c r="S4" s="347"/>
      <c r="T4" s="347"/>
      <c r="U4" s="348"/>
    </row>
    <row r="5" spans="1:21" ht="119">
      <c r="A5" s="9" t="s">
        <v>149</v>
      </c>
      <c r="B5" s="9" t="s">
        <v>152</v>
      </c>
      <c r="C5" s="9" t="s">
        <v>33</v>
      </c>
      <c r="D5" s="9" t="s">
        <v>154</v>
      </c>
      <c r="E5" s="9" t="s">
        <v>155</v>
      </c>
      <c r="F5" s="9" t="s">
        <v>156</v>
      </c>
      <c r="G5" s="9" t="s">
        <v>157</v>
      </c>
      <c r="H5" s="9" t="s">
        <v>158</v>
      </c>
      <c r="I5" s="9" t="s">
        <v>159</v>
      </c>
      <c r="J5" s="9" t="s">
        <v>160</v>
      </c>
      <c r="K5" s="9" t="s">
        <v>161</v>
      </c>
      <c r="L5" s="9" t="s">
        <v>162</v>
      </c>
      <c r="M5" s="9" t="s">
        <v>163</v>
      </c>
      <c r="N5" s="9" t="s">
        <v>164</v>
      </c>
      <c r="O5" s="9" t="s">
        <v>165</v>
      </c>
      <c r="P5" s="91" t="s">
        <v>168</v>
      </c>
      <c r="Q5" s="91" t="s">
        <v>169</v>
      </c>
      <c r="R5" s="91" t="s">
        <v>170</v>
      </c>
      <c r="S5" s="91" t="s">
        <v>171</v>
      </c>
      <c r="T5" s="91" t="s">
        <v>172</v>
      </c>
      <c r="U5" s="91" t="s">
        <v>174</v>
      </c>
    </row>
    <row r="6" spans="1:21" ht="18.75" customHeight="1">
      <c r="A6" s="92">
        <v>1</v>
      </c>
      <c r="B6" s="55"/>
      <c r="C6" s="55"/>
      <c r="D6" s="55"/>
      <c r="E6" s="55"/>
      <c r="F6" s="55"/>
      <c r="G6" s="62"/>
      <c r="H6" s="62"/>
      <c r="I6" s="55"/>
      <c r="J6" s="55"/>
      <c r="K6" s="55"/>
      <c r="L6" s="55"/>
      <c r="M6" s="55"/>
      <c r="N6" s="55"/>
      <c r="O6" s="55"/>
      <c r="P6" s="55"/>
      <c r="Q6" s="55"/>
      <c r="R6" s="55"/>
      <c r="S6" s="55"/>
      <c r="T6" s="55"/>
      <c r="U6" s="55"/>
    </row>
    <row r="7" spans="1:21" ht="18.75" customHeight="1">
      <c r="A7" s="92">
        <v>2</v>
      </c>
      <c r="B7" s="55"/>
      <c r="C7" s="55"/>
      <c r="D7" s="55"/>
      <c r="E7" s="55"/>
      <c r="F7" s="55"/>
      <c r="G7" s="55"/>
      <c r="H7" s="55"/>
      <c r="I7" s="55"/>
      <c r="J7" s="55"/>
      <c r="K7" s="55"/>
      <c r="L7" s="55"/>
      <c r="M7" s="55"/>
      <c r="N7" s="55"/>
      <c r="O7" s="55"/>
      <c r="P7" s="55"/>
      <c r="Q7" s="55"/>
      <c r="R7" s="55"/>
      <c r="S7" s="55"/>
      <c r="T7" s="55"/>
      <c r="U7" s="55"/>
    </row>
    <row r="8" spans="1:21" ht="18.75" customHeight="1">
      <c r="A8" s="92">
        <v>3</v>
      </c>
      <c r="B8" s="55"/>
      <c r="C8" s="55"/>
      <c r="D8" s="55"/>
      <c r="E8" s="55"/>
      <c r="F8" s="55"/>
      <c r="G8" s="55"/>
      <c r="H8" s="55"/>
      <c r="I8" s="55"/>
      <c r="J8" s="55"/>
      <c r="K8" s="55"/>
      <c r="L8" s="55"/>
      <c r="M8" s="55"/>
      <c r="N8" s="55"/>
      <c r="O8" s="55"/>
      <c r="P8" s="55"/>
      <c r="Q8" s="55"/>
      <c r="R8" s="55"/>
      <c r="S8" s="55"/>
      <c r="T8" s="55"/>
      <c r="U8" s="55"/>
    </row>
    <row r="9" spans="1:21" ht="18.75" customHeight="1">
      <c r="A9" s="92">
        <v>4</v>
      </c>
      <c r="B9" s="55"/>
      <c r="C9" s="55"/>
      <c r="D9" s="55"/>
      <c r="E9" s="55"/>
      <c r="F9" s="55"/>
      <c r="G9" s="55"/>
      <c r="H9" s="55"/>
      <c r="I9" s="55"/>
      <c r="J9" s="55"/>
      <c r="K9" s="55"/>
      <c r="L9" s="55"/>
      <c r="M9" s="55"/>
      <c r="N9" s="55"/>
      <c r="O9" s="55"/>
      <c r="P9" s="55"/>
      <c r="Q9" s="55"/>
      <c r="R9" s="55"/>
      <c r="S9" s="55"/>
      <c r="T9" s="55"/>
      <c r="U9" s="55"/>
    </row>
    <row r="10" spans="1:21" ht="18.75" customHeight="1">
      <c r="A10" s="92">
        <v>5</v>
      </c>
      <c r="B10" s="55"/>
      <c r="C10" s="55"/>
      <c r="D10" s="55"/>
      <c r="E10" s="55"/>
      <c r="F10" s="55"/>
      <c r="G10" s="55"/>
      <c r="H10" s="55"/>
      <c r="I10" s="55"/>
      <c r="J10" s="55"/>
      <c r="K10" s="55"/>
      <c r="L10" s="55"/>
      <c r="M10" s="55"/>
      <c r="N10" s="55"/>
      <c r="O10" s="55"/>
      <c r="P10" s="55"/>
      <c r="Q10" s="55"/>
      <c r="R10" s="55"/>
      <c r="S10" s="55"/>
      <c r="T10" s="55"/>
      <c r="U10" s="55"/>
    </row>
    <row r="11" spans="1:21" ht="18.75" customHeight="1">
      <c r="A11" s="92">
        <v>6</v>
      </c>
      <c r="B11" s="55"/>
      <c r="C11" s="55"/>
      <c r="D11" s="55"/>
      <c r="E11" s="55"/>
      <c r="F11" s="55"/>
      <c r="G11" s="55"/>
      <c r="H11" s="55"/>
      <c r="I11" s="55"/>
      <c r="J11" s="55"/>
      <c r="K11" s="55"/>
      <c r="L11" s="55"/>
      <c r="M11" s="55"/>
      <c r="N11" s="55"/>
      <c r="O11" s="55"/>
      <c r="P11" s="55"/>
      <c r="Q11" s="55"/>
      <c r="R11" s="55"/>
      <c r="S11" s="55"/>
      <c r="T11" s="55"/>
      <c r="U11" s="55"/>
    </row>
    <row r="12" spans="1:21" ht="18.75" customHeight="1">
      <c r="A12" s="92">
        <v>7</v>
      </c>
      <c r="B12" s="55"/>
      <c r="C12" s="55"/>
      <c r="D12" s="55"/>
      <c r="E12" s="55"/>
      <c r="F12" s="55"/>
      <c r="G12" s="55"/>
      <c r="H12" s="55"/>
      <c r="I12" s="55"/>
      <c r="J12" s="55"/>
      <c r="K12" s="55"/>
      <c r="L12" s="55"/>
      <c r="M12" s="55"/>
      <c r="N12" s="55"/>
      <c r="O12" s="55"/>
      <c r="P12" s="55"/>
      <c r="Q12" s="55"/>
      <c r="R12" s="55"/>
      <c r="S12" s="55"/>
      <c r="T12" s="55"/>
      <c r="U12" s="55"/>
    </row>
    <row r="13" spans="1:21" ht="18.75" customHeight="1">
      <c r="A13" s="92">
        <v>8</v>
      </c>
      <c r="B13" s="55"/>
      <c r="C13" s="55"/>
      <c r="D13" s="55"/>
      <c r="E13" s="55"/>
      <c r="F13" s="55"/>
      <c r="G13" s="55"/>
      <c r="H13" s="55"/>
      <c r="I13" s="55"/>
      <c r="J13" s="55"/>
      <c r="K13" s="55"/>
      <c r="L13" s="55"/>
      <c r="M13" s="55"/>
      <c r="N13" s="55"/>
      <c r="O13" s="55"/>
      <c r="P13" s="55"/>
      <c r="Q13" s="55"/>
      <c r="R13" s="55"/>
      <c r="S13" s="55"/>
      <c r="T13" s="55"/>
      <c r="U13" s="55"/>
    </row>
    <row r="14" spans="1:21" ht="18.75" customHeight="1">
      <c r="A14" s="92">
        <v>9</v>
      </c>
      <c r="B14" s="55"/>
      <c r="C14" s="55"/>
      <c r="D14" s="55"/>
      <c r="E14" s="55"/>
      <c r="F14" s="55"/>
      <c r="G14" s="55"/>
      <c r="H14" s="55"/>
      <c r="I14" s="55"/>
      <c r="J14" s="55"/>
      <c r="K14" s="55"/>
      <c r="L14" s="55"/>
      <c r="M14" s="55"/>
      <c r="N14" s="55"/>
      <c r="O14" s="55"/>
      <c r="P14" s="55"/>
      <c r="Q14" s="55"/>
      <c r="R14" s="55"/>
      <c r="S14" s="55"/>
      <c r="T14" s="55"/>
      <c r="U14" s="55"/>
    </row>
    <row r="15" spans="1:21" ht="18.75" customHeight="1">
      <c r="A15" s="92">
        <v>10</v>
      </c>
      <c r="B15" s="55"/>
      <c r="C15" s="55"/>
      <c r="D15" s="55"/>
      <c r="E15" s="55"/>
      <c r="F15" s="55"/>
      <c r="G15" s="55"/>
      <c r="H15" s="55"/>
      <c r="I15" s="55"/>
      <c r="J15" s="55"/>
      <c r="K15" s="55"/>
      <c r="L15" s="55"/>
      <c r="M15" s="55"/>
      <c r="N15" s="55"/>
      <c r="O15" s="55"/>
      <c r="P15" s="55"/>
      <c r="Q15" s="55"/>
      <c r="R15" s="55"/>
      <c r="S15" s="55"/>
      <c r="T15" s="55"/>
      <c r="U15" s="55"/>
    </row>
    <row r="16" spans="1:21" ht="18.75" customHeight="1">
      <c r="A16" s="92">
        <v>11</v>
      </c>
      <c r="B16" s="55"/>
      <c r="C16" s="55"/>
      <c r="D16" s="55"/>
      <c r="E16" s="55"/>
      <c r="F16" s="55"/>
      <c r="G16" s="55"/>
      <c r="H16" s="55"/>
      <c r="I16" s="55"/>
      <c r="J16" s="55"/>
      <c r="K16" s="55"/>
      <c r="L16" s="55"/>
      <c r="M16" s="55"/>
      <c r="N16" s="55"/>
      <c r="O16" s="55"/>
      <c r="P16" s="55"/>
      <c r="Q16" s="55"/>
      <c r="R16" s="55"/>
      <c r="S16" s="55"/>
      <c r="T16" s="55"/>
      <c r="U16" s="55"/>
    </row>
    <row r="17" spans="1:21" ht="18.75" customHeight="1">
      <c r="A17" s="92">
        <v>12</v>
      </c>
      <c r="B17" s="55"/>
      <c r="C17" s="55"/>
      <c r="D17" s="55"/>
      <c r="E17" s="55"/>
      <c r="F17" s="55"/>
      <c r="G17" s="55"/>
      <c r="H17" s="55"/>
      <c r="I17" s="55"/>
      <c r="J17" s="55"/>
      <c r="K17" s="55"/>
      <c r="L17" s="55"/>
      <c r="M17" s="55"/>
      <c r="N17" s="55"/>
      <c r="O17" s="55"/>
      <c r="P17" s="55"/>
      <c r="Q17" s="55"/>
      <c r="R17" s="55"/>
      <c r="S17" s="55"/>
      <c r="T17" s="55"/>
      <c r="U17" s="55"/>
    </row>
    <row r="18" spans="1:21" ht="18.75" customHeight="1">
      <c r="A18" s="92">
        <v>13</v>
      </c>
      <c r="B18" s="55"/>
      <c r="C18" s="55"/>
      <c r="D18" s="55"/>
      <c r="E18" s="55"/>
      <c r="F18" s="55"/>
      <c r="G18" s="55"/>
      <c r="H18" s="55"/>
      <c r="I18" s="55"/>
      <c r="J18" s="55"/>
      <c r="K18" s="55"/>
      <c r="L18" s="55"/>
      <c r="M18" s="55"/>
      <c r="N18" s="55"/>
      <c r="O18" s="55"/>
      <c r="P18" s="55"/>
      <c r="Q18" s="55"/>
      <c r="R18" s="55"/>
      <c r="S18" s="55"/>
      <c r="T18" s="55"/>
      <c r="U18" s="55"/>
    </row>
    <row r="19" spans="1:21" ht="18.75" customHeight="1">
      <c r="A19" s="92">
        <v>14</v>
      </c>
      <c r="B19" s="55"/>
      <c r="C19" s="55"/>
      <c r="D19" s="55"/>
      <c r="E19" s="55"/>
      <c r="F19" s="55"/>
      <c r="G19" s="55"/>
      <c r="H19" s="55"/>
      <c r="I19" s="55"/>
      <c r="J19" s="55"/>
      <c r="K19" s="55"/>
      <c r="L19" s="55"/>
      <c r="M19" s="55"/>
      <c r="N19" s="55"/>
      <c r="O19" s="55"/>
      <c r="P19" s="55"/>
      <c r="Q19" s="55"/>
      <c r="R19" s="55"/>
      <c r="S19" s="55"/>
      <c r="T19" s="55"/>
      <c r="U19" s="55"/>
    </row>
    <row r="20" spans="1:21" ht="18.75" customHeight="1">
      <c r="A20" s="92">
        <v>15</v>
      </c>
      <c r="B20" s="55"/>
      <c r="C20" s="55"/>
      <c r="D20" s="55"/>
      <c r="E20" s="55"/>
      <c r="F20" s="55"/>
      <c r="G20" s="55"/>
      <c r="H20" s="55"/>
      <c r="I20" s="55"/>
      <c r="J20" s="55"/>
      <c r="K20" s="55"/>
      <c r="L20" s="55"/>
      <c r="M20" s="55"/>
      <c r="N20" s="55"/>
      <c r="O20" s="55"/>
      <c r="P20" s="55"/>
      <c r="Q20" s="55"/>
      <c r="R20" s="55"/>
      <c r="S20" s="55"/>
      <c r="T20" s="55"/>
      <c r="U20" s="55"/>
    </row>
    <row r="21" spans="1:21" ht="18.75" customHeight="1">
      <c r="A21" s="92">
        <v>16</v>
      </c>
      <c r="B21" s="55"/>
      <c r="C21" s="55"/>
      <c r="D21" s="55"/>
      <c r="E21" s="55"/>
      <c r="F21" s="55"/>
      <c r="G21" s="55"/>
      <c r="H21" s="55"/>
      <c r="I21" s="55"/>
      <c r="J21" s="55"/>
      <c r="K21" s="55"/>
      <c r="L21" s="55"/>
      <c r="M21" s="55"/>
      <c r="N21" s="55"/>
      <c r="O21" s="55"/>
      <c r="P21" s="55"/>
      <c r="Q21" s="55"/>
      <c r="R21" s="55"/>
      <c r="S21" s="55"/>
      <c r="T21" s="55"/>
      <c r="U21" s="55"/>
    </row>
    <row r="22" spans="1:21" ht="18.75" customHeight="1">
      <c r="A22" s="92">
        <v>17</v>
      </c>
      <c r="B22" s="55"/>
      <c r="C22" s="55"/>
      <c r="D22" s="55"/>
      <c r="E22" s="55"/>
      <c r="F22" s="55"/>
      <c r="G22" s="55"/>
      <c r="H22" s="55"/>
      <c r="I22" s="55"/>
      <c r="J22" s="55"/>
      <c r="K22" s="55"/>
      <c r="L22" s="55"/>
      <c r="M22" s="55"/>
      <c r="N22" s="55"/>
      <c r="O22" s="55"/>
      <c r="P22" s="55"/>
      <c r="Q22" s="55"/>
      <c r="R22" s="55"/>
      <c r="S22" s="55"/>
      <c r="T22" s="55"/>
      <c r="U22" s="55"/>
    </row>
    <row r="23" spans="1:21" ht="18.75" customHeight="1">
      <c r="A23" s="92">
        <v>18</v>
      </c>
      <c r="B23" s="55"/>
      <c r="C23" s="55"/>
      <c r="D23" s="55"/>
      <c r="E23" s="55"/>
      <c r="F23" s="55"/>
      <c r="G23" s="55"/>
      <c r="H23" s="55"/>
      <c r="I23" s="55"/>
      <c r="J23" s="55"/>
      <c r="K23" s="55"/>
      <c r="L23" s="55"/>
      <c r="M23" s="55"/>
      <c r="N23" s="55"/>
      <c r="O23" s="55"/>
      <c r="P23" s="55"/>
      <c r="Q23" s="55"/>
      <c r="R23" s="55"/>
      <c r="S23" s="55"/>
      <c r="T23" s="55"/>
      <c r="U23" s="55"/>
    </row>
    <row r="24" spans="1:21" ht="18.75" customHeight="1">
      <c r="A24" s="92">
        <v>19</v>
      </c>
      <c r="B24" s="55"/>
      <c r="C24" s="55"/>
      <c r="D24" s="55"/>
      <c r="E24" s="55"/>
      <c r="F24" s="55"/>
      <c r="G24" s="55"/>
      <c r="H24" s="55"/>
      <c r="I24" s="55"/>
      <c r="J24" s="55"/>
      <c r="K24" s="55"/>
      <c r="L24" s="55"/>
      <c r="M24" s="55"/>
      <c r="N24" s="55"/>
      <c r="O24" s="55"/>
      <c r="P24" s="55"/>
      <c r="Q24" s="55"/>
      <c r="R24" s="55"/>
      <c r="S24" s="55"/>
      <c r="T24" s="55"/>
      <c r="U24" s="55"/>
    </row>
    <row r="25" spans="1:21" ht="18.75" customHeight="1">
      <c r="A25" s="92">
        <v>20</v>
      </c>
      <c r="B25" s="55"/>
      <c r="C25" s="55"/>
      <c r="D25" s="55"/>
      <c r="E25" s="55"/>
      <c r="F25" s="55"/>
      <c r="G25" s="55"/>
      <c r="H25" s="55"/>
      <c r="I25" s="55"/>
      <c r="J25" s="55"/>
      <c r="K25" s="55"/>
      <c r="L25" s="55"/>
      <c r="M25" s="55"/>
      <c r="N25" s="55"/>
      <c r="O25" s="55"/>
      <c r="P25" s="55"/>
      <c r="Q25" s="55"/>
      <c r="R25" s="55"/>
      <c r="S25" s="55"/>
      <c r="T25" s="55"/>
      <c r="U25" s="55"/>
    </row>
    <row r="26" spans="1:21" ht="18.75" customHeight="1">
      <c r="A26" s="92">
        <v>21</v>
      </c>
      <c r="B26" s="55"/>
      <c r="C26" s="55"/>
      <c r="D26" s="55"/>
      <c r="E26" s="55"/>
      <c r="F26" s="55"/>
      <c r="G26" s="55"/>
      <c r="H26" s="55"/>
      <c r="I26" s="55"/>
      <c r="J26" s="55"/>
      <c r="K26" s="55"/>
      <c r="L26" s="55"/>
      <c r="M26" s="55"/>
      <c r="N26" s="55"/>
      <c r="O26" s="55"/>
      <c r="P26" s="55"/>
      <c r="Q26" s="55"/>
      <c r="R26" s="55"/>
      <c r="S26" s="55"/>
      <c r="T26" s="55"/>
      <c r="U26" s="55"/>
    </row>
    <row r="27" spans="1:21" ht="18.75" customHeight="1">
      <c r="A27" s="92">
        <v>22</v>
      </c>
      <c r="B27" s="55"/>
      <c r="C27" s="55"/>
      <c r="D27" s="55"/>
      <c r="E27" s="55"/>
      <c r="F27" s="55"/>
      <c r="G27" s="55"/>
      <c r="H27" s="55"/>
      <c r="I27" s="55"/>
      <c r="J27" s="55"/>
      <c r="K27" s="55"/>
      <c r="L27" s="55"/>
      <c r="M27" s="55"/>
      <c r="N27" s="55"/>
      <c r="O27" s="55"/>
      <c r="P27" s="55"/>
      <c r="Q27" s="55"/>
      <c r="R27" s="55"/>
      <c r="S27" s="55"/>
      <c r="T27" s="55"/>
      <c r="U27" s="55"/>
    </row>
    <row r="28" spans="1:21" ht="18.75" customHeight="1">
      <c r="A28" s="92">
        <v>23</v>
      </c>
      <c r="B28" s="55"/>
      <c r="C28" s="55"/>
      <c r="D28" s="55"/>
      <c r="E28" s="55"/>
      <c r="F28" s="55"/>
      <c r="G28" s="55"/>
      <c r="H28" s="55"/>
      <c r="I28" s="55"/>
      <c r="J28" s="55"/>
      <c r="K28" s="55"/>
      <c r="L28" s="55"/>
      <c r="M28" s="55"/>
      <c r="N28" s="55"/>
      <c r="O28" s="55"/>
      <c r="P28" s="55"/>
      <c r="Q28" s="55"/>
      <c r="R28" s="55"/>
      <c r="S28" s="55"/>
      <c r="T28" s="55"/>
      <c r="U28" s="55"/>
    </row>
    <row r="29" spans="1:21" ht="18.75" customHeight="1">
      <c r="A29" s="92">
        <v>24</v>
      </c>
      <c r="B29" s="55"/>
      <c r="C29" s="55"/>
      <c r="D29" s="55"/>
      <c r="E29" s="55"/>
      <c r="F29" s="55"/>
      <c r="G29" s="55"/>
      <c r="H29" s="55"/>
      <c r="I29" s="55"/>
      <c r="J29" s="55"/>
      <c r="K29" s="55"/>
      <c r="L29" s="55"/>
      <c r="M29" s="55"/>
      <c r="N29" s="55"/>
      <c r="O29" s="55"/>
      <c r="P29" s="55"/>
      <c r="Q29" s="55"/>
      <c r="R29" s="55"/>
      <c r="S29" s="55"/>
      <c r="T29" s="55"/>
      <c r="U29" s="55"/>
    </row>
    <row r="30" spans="1:21" ht="18.75" customHeight="1">
      <c r="A30" s="92">
        <v>25</v>
      </c>
      <c r="B30" s="55"/>
      <c r="C30" s="55"/>
      <c r="D30" s="55"/>
      <c r="E30" s="55"/>
      <c r="F30" s="55"/>
      <c r="G30" s="55"/>
      <c r="H30" s="55"/>
      <c r="I30" s="55"/>
      <c r="J30" s="55"/>
      <c r="K30" s="55"/>
      <c r="L30" s="55"/>
      <c r="M30" s="55"/>
      <c r="N30" s="55"/>
      <c r="O30" s="55"/>
      <c r="P30" s="55"/>
      <c r="Q30" s="55"/>
      <c r="R30" s="55"/>
      <c r="S30" s="55"/>
      <c r="T30" s="55"/>
      <c r="U30" s="55"/>
    </row>
    <row r="31" spans="1:21" ht="18.75" customHeight="1">
      <c r="A31" s="92">
        <v>26</v>
      </c>
      <c r="B31" s="55"/>
      <c r="C31" s="55"/>
      <c r="D31" s="55"/>
      <c r="E31" s="55"/>
      <c r="F31" s="55"/>
      <c r="G31" s="55"/>
      <c r="H31" s="55"/>
      <c r="I31" s="55"/>
      <c r="J31" s="55"/>
      <c r="K31" s="55"/>
      <c r="L31" s="55"/>
      <c r="M31" s="55"/>
      <c r="N31" s="55"/>
      <c r="O31" s="55"/>
      <c r="P31" s="55"/>
      <c r="Q31" s="55"/>
      <c r="R31" s="55"/>
      <c r="S31" s="55"/>
      <c r="T31" s="55"/>
      <c r="U31" s="55"/>
    </row>
    <row r="32" spans="1:21" ht="18.75" customHeight="1">
      <c r="A32" s="92">
        <v>27</v>
      </c>
      <c r="B32" s="55"/>
      <c r="C32" s="55"/>
      <c r="D32" s="55"/>
      <c r="E32" s="55"/>
      <c r="F32" s="55"/>
      <c r="G32" s="55"/>
      <c r="H32" s="55"/>
      <c r="I32" s="55"/>
      <c r="J32" s="55"/>
      <c r="K32" s="55"/>
      <c r="L32" s="55"/>
      <c r="M32" s="55"/>
      <c r="N32" s="55"/>
      <c r="O32" s="55"/>
      <c r="P32" s="55"/>
      <c r="Q32" s="55"/>
      <c r="R32" s="55"/>
      <c r="S32" s="55"/>
      <c r="T32" s="55"/>
      <c r="U32" s="55"/>
    </row>
    <row r="33" spans="1:21" ht="18.75" customHeight="1">
      <c r="A33" s="92">
        <v>28</v>
      </c>
      <c r="B33" s="55"/>
      <c r="C33" s="55"/>
      <c r="D33" s="55"/>
      <c r="E33" s="55"/>
      <c r="F33" s="55"/>
      <c r="G33" s="55"/>
      <c r="H33" s="55"/>
      <c r="I33" s="55"/>
      <c r="J33" s="55"/>
      <c r="K33" s="55"/>
      <c r="L33" s="55"/>
      <c r="M33" s="55"/>
      <c r="N33" s="55"/>
      <c r="O33" s="55"/>
      <c r="P33" s="55"/>
      <c r="Q33" s="55"/>
      <c r="R33" s="55"/>
      <c r="S33" s="55"/>
      <c r="T33" s="55"/>
      <c r="U33" s="55"/>
    </row>
    <row r="34" spans="1:21" ht="18.75" customHeight="1">
      <c r="A34" s="92">
        <v>29</v>
      </c>
      <c r="B34" s="55"/>
      <c r="C34" s="55"/>
      <c r="D34" s="55"/>
      <c r="E34" s="55"/>
      <c r="F34" s="55"/>
      <c r="G34" s="55"/>
      <c r="H34" s="55"/>
      <c r="I34" s="55"/>
      <c r="J34" s="55"/>
      <c r="K34" s="55"/>
      <c r="L34" s="55"/>
      <c r="M34" s="55"/>
      <c r="N34" s="55"/>
      <c r="O34" s="55"/>
      <c r="P34" s="55"/>
      <c r="Q34" s="55"/>
      <c r="R34" s="55"/>
      <c r="S34" s="55"/>
      <c r="T34" s="55"/>
      <c r="U34" s="55"/>
    </row>
    <row r="35" spans="1:21" ht="18.75" customHeight="1">
      <c r="A35" s="92">
        <v>30</v>
      </c>
      <c r="B35" s="55"/>
      <c r="C35" s="55"/>
      <c r="D35" s="55"/>
      <c r="E35" s="55"/>
      <c r="F35" s="55"/>
      <c r="G35" s="55"/>
      <c r="H35" s="55"/>
      <c r="I35" s="55"/>
      <c r="J35" s="55"/>
      <c r="K35" s="55"/>
      <c r="L35" s="55"/>
      <c r="M35" s="55"/>
      <c r="N35" s="55"/>
      <c r="O35" s="55"/>
      <c r="P35" s="55"/>
      <c r="Q35" s="55"/>
      <c r="R35" s="55"/>
      <c r="S35" s="55"/>
      <c r="T35" s="55"/>
      <c r="U35" s="55"/>
    </row>
    <row r="36" spans="1:21" ht="18.75" customHeight="1">
      <c r="A36" s="92">
        <v>31</v>
      </c>
      <c r="B36" s="55"/>
      <c r="C36" s="55"/>
      <c r="D36" s="55"/>
      <c r="E36" s="55"/>
      <c r="F36" s="55"/>
      <c r="G36" s="55"/>
      <c r="H36" s="55"/>
      <c r="I36" s="55"/>
      <c r="J36" s="55"/>
      <c r="K36" s="55"/>
      <c r="L36" s="55"/>
      <c r="M36" s="55"/>
      <c r="N36" s="55"/>
      <c r="O36" s="55"/>
      <c r="P36" s="55"/>
      <c r="Q36" s="55"/>
      <c r="R36" s="55"/>
      <c r="S36" s="55"/>
      <c r="T36" s="55"/>
      <c r="U36" s="55"/>
    </row>
    <row r="37" spans="1:21" ht="18.75" customHeight="1">
      <c r="A37" s="92">
        <v>32</v>
      </c>
      <c r="B37" s="55"/>
      <c r="C37" s="55"/>
      <c r="D37" s="55"/>
      <c r="E37" s="55"/>
      <c r="F37" s="55"/>
      <c r="G37" s="55"/>
      <c r="H37" s="55"/>
      <c r="I37" s="55"/>
      <c r="J37" s="55"/>
      <c r="K37" s="55"/>
      <c r="L37" s="55"/>
      <c r="M37" s="55"/>
      <c r="N37" s="55"/>
      <c r="O37" s="55"/>
      <c r="P37" s="55"/>
      <c r="Q37" s="55"/>
      <c r="R37" s="55"/>
      <c r="S37" s="55"/>
      <c r="T37" s="55"/>
      <c r="U37" s="55"/>
    </row>
    <row r="38" spans="1:21" ht="18.75" customHeight="1">
      <c r="A38" s="92">
        <v>33</v>
      </c>
      <c r="B38" s="55"/>
      <c r="C38" s="55"/>
      <c r="D38" s="55"/>
      <c r="E38" s="55"/>
      <c r="F38" s="55"/>
      <c r="G38" s="55"/>
      <c r="H38" s="55"/>
      <c r="I38" s="55"/>
      <c r="J38" s="55"/>
      <c r="K38" s="55"/>
      <c r="L38" s="55"/>
      <c r="M38" s="55"/>
      <c r="N38" s="55"/>
      <c r="O38" s="55"/>
      <c r="P38" s="55"/>
      <c r="Q38" s="55"/>
      <c r="R38" s="55"/>
      <c r="S38" s="55"/>
      <c r="T38" s="55"/>
      <c r="U38" s="55"/>
    </row>
    <row r="39" spans="1:21" ht="18.75" customHeight="1">
      <c r="A39" s="92">
        <v>34</v>
      </c>
      <c r="B39" s="55"/>
      <c r="C39" s="55"/>
      <c r="D39" s="55"/>
      <c r="E39" s="55"/>
      <c r="F39" s="55"/>
      <c r="G39" s="55"/>
      <c r="H39" s="55"/>
      <c r="I39" s="55"/>
      <c r="J39" s="55"/>
      <c r="K39" s="55"/>
      <c r="L39" s="55"/>
      <c r="M39" s="55"/>
      <c r="N39" s="55"/>
      <c r="O39" s="55"/>
      <c r="P39" s="55"/>
      <c r="Q39" s="55"/>
      <c r="R39" s="55"/>
      <c r="S39" s="55"/>
      <c r="T39" s="55"/>
      <c r="U39" s="55"/>
    </row>
    <row r="40" spans="1:21" ht="18.75" customHeight="1">
      <c r="A40" s="92">
        <v>35</v>
      </c>
      <c r="B40" s="55"/>
      <c r="C40" s="55"/>
      <c r="D40" s="55"/>
      <c r="E40" s="55"/>
      <c r="F40" s="55"/>
      <c r="G40" s="55"/>
      <c r="H40" s="55"/>
      <c r="I40" s="55"/>
      <c r="J40" s="55"/>
      <c r="K40" s="55"/>
      <c r="L40" s="55"/>
      <c r="M40" s="55"/>
      <c r="N40" s="55"/>
      <c r="O40" s="55"/>
      <c r="P40" s="55"/>
      <c r="Q40" s="55"/>
      <c r="R40" s="55"/>
      <c r="S40" s="55"/>
      <c r="T40" s="55"/>
      <c r="U40" s="55"/>
    </row>
    <row r="41" spans="1:21" ht="18.75" customHeight="1">
      <c r="A41" s="92">
        <v>36</v>
      </c>
      <c r="B41" s="55"/>
      <c r="C41" s="55"/>
      <c r="D41" s="55"/>
      <c r="E41" s="55"/>
      <c r="F41" s="55"/>
      <c r="G41" s="55"/>
      <c r="H41" s="55"/>
      <c r="I41" s="55"/>
      <c r="J41" s="55"/>
      <c r="K41" s="55"/>
      <c r="L41" s="55"/>
      <c r="M41" s="55"/>
      <c r="N41" s="55"/>
      <c r="O41" s="55"/>
      <c r="P41" s="55"/>
      <c r="Q41" s="55"/>
      <c r="R41" s="55"/>
      <c r="S41" s="55"/>
      <c r="T41" s="55"/>
      <c r="U41" s="55"/>
    </row>
    <row r="42" spans="1:21" ht="18.75" customHeight="1">
      <c r="A42" s="92">
        <v>37</v>
      </c>
      <c r="B42" s="55"/>
      <c r="C42" s="55"/>
      <c r="D42" s="55"/>
      <c r="E42" s="55"/>
      <c r="F42" s="55"/>
      <c r="G42" s="55"/>
      <c r="H42" s="55"/>
      <c r="I42" s="55"/>
      <c r="J42" s="55"/>
      <c r="K42" s="55"/>
      <c r="L42" s="55"/>
      <c r="M42" s="55"/>
      <c r="N42" s="55"/>
      <c r="O42" s="55"/>
      <c r="P42" s="55"/>
      <c r="Q42" s="55"/>
      <c r="R42" s="55"/>
      <c r="S42" s="55"/>
      <c r="T42" s="55"/>
      <c r="U42" s="55"/>
    </row>
    <row r="43" spans="1:21" ht="18.75" customHeight="1">
      <c r="A43" s="92">
        <v>38</v>
      </c>
      <c r="B43" s="55"/>
      <c r="C43" s="55"/>
      <c r="D43" s="55"/>
      <c r="E43" s="55"/>
      <c r="F43" s="55"/>
      <c r="G43" s="55"/>
      <c r="H43" s="55"/>
      <c r="I43" s="55"/>
      <c r="J43" s="55"/>
      <c r="K43" s="55"/>
      <c r="L43" s="55"/>
      <c r="M43" s="55"/>
      <c r="N43" s="55"/>
      <c r="O43" s="55"/>
      <c r="P43" s="55"/>
      <c r="Q43" s="55"/>
      <c r="R43" s="55"/>
      <c r="S43" s="55"/>
      <c r="T43" s="55"/>
      <c r="U43" s="55"/>
    </row>
    <row r="44" spans="1:21" ht="18.75" customHeight="1">
      <c r="A44" s="92">
        <v>39</v>
      </c>
      <c r="B44" s="55"/>
      <c r="C44" s="55"/>
      <c r="D44" s="55"/>
      <c r="E44" s="55"/>
      <c r="F44" s="55"/>
      <c r="G44" s="55"/>
      <c r="H44" s="55"/>
      <c r="I44" s="55"/>
      <c r="J44" s="55"/>
      <c r="K44" s="55"/>
      <c r="L44" s="55"/>
      <c r="M44" s="55"/>
      <c r="N44" s="55"/>
      <c r="O44" s="55"/>
      <c r="P44" s="55"/>
      <c r="Q44" s="55"/>
      <c r="R44" s="55"/>
      <c r="S44" s="55"/>
      <c r="T44" s="55"/>
      <c r="U44" s="55"/>
    </row>
    <row r="45" spans="1:21" ht="18.75" customHeight="1">
      <c r="A45" s="92">
        <v>40</v>
      </c>
      <c r="B45" s="55"/>
      <c r="C45" s="55"/>
      <c r="D45" s="55"/>
      <c r="E45" s="55"/>
      <c r="F45" s="55"/>
      <c r="G45" s="55"/>
      <c r="H45" s="55"/>
      <c r="I45" s="55"/>
      <c r="J45" s="55"/>
      <c r="K45" s="55"/>
      <c r="L45" s="55"/>
      <c r="M45" s="55"/>
      <c r="N45" s="55"/>
      <c r="O45" s="55"/>
      <c r="P45" s="55"/>
      <c r="Q45" s="55"/>
      <c r="R45" s="55"/>
      <c r="S45" s="55"/>
      <c r="T45" s="55"/>
      <c r="U45" s="55"/>
    </row>
    <row r="46" spans="1:21" ht="18.75" customHeight="1">
      <c r="A46" s="92">
        <v>41</v>
      </c>
      <c r="B46" s="55"/>
      <c r="C46" s="55"/>
      <c r="D46" s="55"/>
      <c r="E46" s="55"/>
      <c r="F46" s="55"/>
      <c r="G46" s="55"/>
      <c r="H46" s="55"/>
      <c r="I46" s="55"/>
      <c r="J46" s="55"/>
      <c r="K46" s="55"/>
      <c r="L46" s="55"/>
      <c r="M46" s="55"/>
      <c r="N46" s="55"/>
      <c r="O46" s="55"/>
      <c r="P46" s="55"/>
      <c r="Q46" s="55"/>
      <c r="R46" s="55"/>
      <c r="S46" s="55"/>
      <c r="T46" s="55"/>
      <c r="U46" s="55"/>
    </row>
    <row r="47" spans="1:21" ht="18.75" customHeight="1">
      <c r="A47" s="92">
        <v>42</v>
      </c>
      <c r="B47" s="55"/>
      <c r="C47" s="55"/>
      <c r="D47" s="55"/>
      <c r="E47" s="55"/>
      <c r="F47" s="55"/>
      <c r="G47" s="55"/>
      <c r="H47" s="55"/>
      <c r="I47" s="55"/>
      <c r="J47" s="55"/>
      <c r="K47" s="55"/>
      <c r="L47" s="55"/>
      <c r="M47" s="55"/>
      <c r="N47" s="55"/>
      <c r="O47" s="55"/>
      <c r="P47" s="55"/>
      <c r="Q47" s="55"/>
      <c r="R47" s="55"/>
      <c r="S47" s="55"/>
      <c r="T47" s="55"/>
      <c r="U47" s="55"/>
    </row>
    <row r="48" spans="1:21" ht="18.75" customHeight="1">
      <c r="A48" s="92">
        <v>43</v>
      </c>
      <c r="B48" s="55"/>
      <c r="C48" s="55"/>
      <c r="D48" s="55"/>
      <c r="E48" s="55"/>
      <c r="F48" s="55"/>
      <c r="G48" s="55"/>
      <c r="H48" s="55"/>
      <c r="I48" s="55"/>
      <c r="J48" s="55"/>
      <c r="K48" s="55"/>
      <c r="L48" s="55"/>
      <c r="M48" s="55"/>
      <c r="N48" s="55"/>
      <c r="O48" s="55"/>
      <c r="P48" s="55"/>
      <c r="Q48" s="55"/>
      <c r="R48" s="55"/>
      <c r="S48" s="55"/>
      <c r="T48" s="55"/>
      <c r="U48" s="55"/>
    </row>
    <row r="49" spans="1:21" ht="18.75" customHeight="1">
      <c r="A49" s="92">
        <v>44</v>
      </c>
      <c r="B49" s="55"/>
      <c r="C49" s="55"/>
      <c r="D49" s="55"/>
      <c r="E49" s="55"/>
      <c r="F49" s="55"/>
      <c r="G49" s="55"/>
      <c r="H49" s="55"/>
      <c r="I49" s="55"/>
      <c r="J49" s="55"/>
      <c r="K49" s="55"/>
      <c r="L49" s="55"/>
      <c r="M49" s="55"/>
      <c r="N49" s="55"/>
      <c r="O49" s="55"/>
      <c r="P49" s="55"/>
      <c r="Q49" s="55"/>
      <c r="R49" s="55"/>
      <c r="S49" s="55"/>
      <c r="T49" s="55"/>
      <c r="U49" s="55"/>
    </row>
    <row r="50" spans="1:21" ht="18.75" customHeight="1">
      <c r="A50" s="92">
        <v>45</v>
      </c>
      <c r="B50" s="55"/>
      <c r="C50" s="55"/>
      <c r="D50" s="55"/>
      <c r="E50" s="55"/>
      <c r="F50" s="55"/>
      <c r="G50" s="55"/>
      <c r="H50" s="55"/>
      <c r="I50" s="55"/>
      <c r="J50" s="55"/>
      <c r="K50" s="55"/>
      <c r="L50" s="55"/>
      <c r="M50" s="55"/>
      <c r="N50" s="55"/>
      <c r="O50" s="55"/>
      <c r="P50" s="55"/>
      <c r="Q50" s="55"/>
      <c r="R50" s="55"/>
      <c r="S50" s="55"/>
      <c r="T50" s="55"/>
      <c r="U50" s="55"/>
    </row>
    <row r="51" spans="1:21" ht="18.75" customHeight="1">
      <c r="A51" s="92">
        <v>46</v>
      </c>
      <c r="B51" s="55"/>
      <c r="C51" s="55"/>
      <c r="D51" s="55"/>
      <c r="E51" s="55"/>
      <c r="F51" s="55"/>
      <c r="G51" s="55"/>
      <c r="H51" s="55"/>
      <c r="I51" s="55"/>
      <c r="J51" s="55"/>
      <c r="K51" s="55"/>
      <c r="L51" s="55"/>
      <c r="M51" s="55"/>
      <c r="N51" s="55"/>
      <c r="O51" s="55"/>
      <c r="P51" s="55"/>
      <c r="Q51" s="55"/>
      <c r="R51" s="55"/>
      <c r="S51" s="55"/>
      <c r="T51" s="55"/>
      <c r="U51" s="55"/>
    </row>
    <row r="52" spans="1:21" ht="18.75" customHeight="1">
      <c r="A52" s="92">
        <v>47</v>
      </c>
      <c r="B52" s="55"/>
      <c r="C52" s="55"/>
      <c r="D52" s="55"/>
      <c r="E52" s="55"/>
      <c r="F52" s="55"/>
      <c r="G52" s="55"/>
      <c r="H52" s="55"/>
      <c r="I52" s="55"/>
      <c r="J52" s="55"/>
      <c r="K52" s="55"/>
      <c r="L52" s="55"/>
      <c r="M52" s="55"/>
      <c r="N52" s="55"/>
      <c r="O52" s="55"/>
      <c r="P52" s="55"/>
      <c r="Q52" s="55"/>
      <c r="R52" s="55"/>
      <c r="S52" s="55"/>
      <c r="T52" s="55"/>
      <c r="U52" s="55"/>
    </row>
    <row r="53" spans="1:21" ht="18.75" customHeight="1">
      <c r="A53" s="92">
        <v>48</v>
      </c>
      <c r="B53" s="55"/>
      <c r="C53" s="55"/>
      <c r="D53" s="55"/>
      <c r="E53" s="55"/>
      <c r="F53" s="55"/>
      <c r="G53" s="55"/>
      <c r="H53" s="55"/>
      <c r="I53" s="55"/>
      <c r="J53" s="55"/>
      <c r="K53" s="55"/>
      <c r="L53" s="55"/>
      <c r="M53" s="55"/>
      <c r="N53" s="55"/>
      <c r="O53" s="55"/>
      <c r="P53" s="55"/>
      <c r="Q53" s="55"/>
      <c r="R53" s="55"/>
      <c r="S53" s="55"/>
      <c r="T53" s="55"/>
      <c r="U53" s="55"/>
    </row>
    <row r="54" spans="1:21" ht="18.75" customHeight="1">
      <c r="A54" s="92">
        <v>49</v>
      </c>
      <c r="B54" s="55"/>
      <c r="C54" s="55"/>
      <c r="D54" s="55"/>
      <c r="E54" s="55"/>
      <c r="F54" s="55"/>
      <c r="G54" s="55"/>
      <c r="H54" s="55"/>
      <c r="I54" s="55"/>
      <c r="J54" s="55"/>
      <c r="K54" s="55"/>
      <c r="L54" s="55"/>
      <c r="M54" s="55"/>
      <c r="N54" s="55"/>
      <c r="O54" s="55"/>
      <c r="P54" s="55"/>
      <c r="Q54" s="55"/>
      <c r="R54" s="55"/>
      <c r="S54" s="55"/>
      <c r="T54" s="55"/>
      <c r="U54" s="55"/>
    </row>
    <row r="55" spans="1:21" ht="18.75" customHeight="1">
      <c r="A55" s="92">
        <v>50</v>
      </c>
      <c r="B55" s="55"/>
      <c r="C55" s="55"/>
      <c r="D55" s="55"/>
      <c r="E55" s="55"/>
      <c r="F55" s="55"/>
      <c r="G55" s="55"/>
      <c r="H55" s="55"/>
      <c r="I55" s="55"/>
      <c r="J55" s="55"/>
      <c r="K55" s="55"/>
      <c r="L55" s="55"/>
      <c r="M55" s="55"/>
      <c r="N55" s="55"/>
      <c r="O55" s="55"/>
      <c r="P55" s="55"/>
      <c r="Q55" s="55"/>
      <c r="R55" s="55"/>
      <c r="S55" s="55"/>
      <c r="T55" s="55"/>
      <c r="U55" s="55"/>
    </row>
    <row r="56" spans="1:21" ht="18.75" customHeight="1">
      <c r="A56" s="92">
        <v>51</v>
      </c>
      <c r="B56" s="55"/>
      <c r="C56" s="55"/>
      <c r="D56" s="55"/>
      <c r="E56" s="55"/>
      <c r="F56" s="55"/>
      <c r="G56" s="55"/>
      <c r="H56" s="55"/>
      <c r="I56" s="55"/>
      <c r="J56" s="55"/>
      <c r="K56" s="55"/>
      <c r="L56" s="55"/>
      <c r="M56" s="55"/>
      <c r="N56" s="55"/>
      <c r="O56" s="55"/>
      <c r="P56" s="55"/>
      <c r="Q56" s="55"/>
      <c r="R56" s="55"/>
      <c r="S56" s="55"/>
      <c r="T56" s="55"/>
      <c r="U56" s="55"/>
    </row>
    <row r="57" spans="1:21" ht="18.75" customHeight="1">
      <c r="A57" s="92">
        <v>52</v>
      </c>
      <c r="B57" s="55"/>
      <c r="C57" s="55"/>
      <c r="D57" s="55"/>
      <c r="E57" s="55"/>
      <c r="F57" s="55"/>
      <c r="G57" s="55"/>
      <c r="H57" s="55"/>
      <c r="I57" s="55"/>
      <c r="J57" s="55"/>
      <c r="K57" s="55"/>
      <c r="L57" s="55"/>
      <c r="M57" s="55"/>
      <c r="N57" s="55"/>
      <c r="O57" s="55"/>
      <c r="P57" s="55"/>
      <c r="Q57" s="55"/>
      <c r="R57" s="55"/>
      <c r="S57" s="55"/>
      <c r="T57" s="55"/>
      <c r="U57" s="55"/>
    </row>
    <row r="58" spans="1:21" ht="18.75" customHeight="1">
      <c r="A58" s="92">
        <v>53</v>
      </c>
      <c r="B58" s="55"/>
      <c r="C58" s="55"/>
      <c r="D58" s="55"/>
      <c r="E58" s="55"/>
      <c r="F58" s="55"/>
      <c r="G58" s="55"/>
      <c r="H58" s="55"/>
      <c r="I58" s="55"/>
      <c r="J58" s="55"/>
      <c r="K58" s="55"/>
      <c r="L58" s="55"/>
      <c r="M58" s="55"/>
      <c r="N58" s="55"/>
      <c r="O58" s="55"/>
      <c r="P58" s="55"/>
      <c r="Q58" s="55"/>
      <c r="R58" s="55"/>
      <c r="S58" s="55"/>
      <c r="T58" s="55"/>
      <c r="U58" s="55"/>
    </row>
    <row r="59" spans="1:21" ht="18.75" customHeight="1">
      <c r="A59" s="92">
        <v>54</v>
      </c>
      <c r="B59" s="55"/>
      <c r="C59" s="55"/>
      <c r="D59" s="55"/>
      <c r="E59" s="55"/>
      <c r="F59" s="55"/>
      <c r="G59" s="55"/>
      <c r="H59" s="55"/>
      <c r="I59" s="55"/>
      <c r="J59" s="55"/>
      <c r="K59" s="55"/>
      <c r="L59" s="55"/>
      <c r="M59" s="55"/>
      <c r="N59" s="55"/>
      <c r="O59" s="55"/>
      <c r="P59" s="55"/>
      <c r="Q59" s="55"/>
      <c r="R59" s="55"/>
      <c r="S59" s="55"/>
      <c r="T59" s="55"/>
      <c r="U59" s="55"/>
    </row>
    <row r="60" spans="1:21" ht="18.75" customHeight="1">
      <c r="A60" s="92">
        <v>55</v>
      </c>
      <c r="B60" s="55"/>
      <c r="C60" s="55"/>
      <c r="D60" s="55"/>
      <c r="E60" s="55"/>
      <c r="F60" s="55"/>
      <c r="G60" s="55"/>
      <c r="H60" s="55"/>
      <c r="I60" s="55"/>
      <c r="J60" s="55"/>
      <c r="K60" s="55"/>
      <c r="L60" s="55"/>
      <c r="M60" s="55"/>
      <c r="N60" s="55"/>
      <c r="O60" s="55"/>
      <c r="P60" s="55"/>
      <c r="Q60" s="55"/>
      <c r="R60" s="55"/>
      <c r="S60" s="55"/>
      <c r="T60" s="55"/>
      <c r="U60" s="55"/>
    </row>
    <row r="61" spans="1:21" ht="18.75" customHeight="1">
      <c r="A61" s="92">
        <v>56</v>
      </c>
      <c r="B61" s="55"/>
      <c r="C61" s="55"/>
      <c r="D61" s="55"/>
      <c r="E61" s="55"/>
      <c r="F61" s="55"/>
      <c r="G61" s="55"/>
      <c r="H61" s="55"/>
      <c r="I61" s="55"/>
      <c r="J61" s="55"/>
      <c r="K61" s="55"/>
      <c r="L61" s="55"/>
      <c r="M61" s="55"/>
      <c r="N61" s="55"/>
      <c r="O61" s="55"/>
      <c r="P61" s="55"/>
      <c r="Q61" s="55"/>
      <c r="R61" s="55"/>
      <c r="S61" s="55"/>
      <c r="T61" s="55"/>
      <c r="U61" s="55"/>
    </row>
    <row r="62" spans="1:21" ht="18.75" customHeight="1">
      <c r="A62" s="92">
        <v>57</v>
      </c>
      <c r="B62" s="55"/>
      <c r="C62" s="55"/>
      <c r="D62" s="55"/>
      <c r="E62" s="55"/>
      <c r="F62" s="55"/>
      <c r="G62" s="55"/>
      <c r="H62" s="55"/>
      <c r="I62" s="55"/>
      <c r="J62" s="55"/>
      <c r="K62" s="55"/>
      <c r="L62" s="55"/>
      <c r="M62" s="55"/>
      <c r="N62" s="55"/>
      <c r="O62" s="55"/>
      <c r="P62" s="55"/>
      <c r="Q62" s="55"/>
      <c r="R62" s="55"/>
      <c r="S62" s="55"/>
      <c r="T62" s="55"/>
      <c r="U62" s="55"/>
    </row>
    <row r="63" spans="1:21" ht="18.75" customHeight="1">
      <c r="A63" s="92">
        <v>58</v>
      </c>
      <c r="B63" s="55"/>
      <c r="C63" s="55"/>
      <c r="D63" s="55"/>
      <c r="E63" s="55"/>
      <c r="F63" s="55"/>
      <c r="G63" s="55"/>
      <c r="H63" s="55"/>
      <c r="I63" s="55"/>
      <c r="J63" s="55"/>
      <c r="K63" s="55"/>
      <c r="L63" s="55"/>
      <c r="M63" s="55"/>
      <c r="N63" s="55"/>
      <c r="O63" s="55"/>
      <c r="P63" s="55"/>
      <c r="Q63" s="55"/>
      <c r="R63" s="55"/>
      <c r="S63" s="55"/>
      <c r="T63" s="55"/>
      <c r="U63" s="55"/>
    </row>
    <row r="64" spans="1:21" ht="18.75" customHeight="1">
      <c r="A64" s="92">
        <v>59</v>
      </c>
      <c r="B64" s="55"/>
      <c r="C64" s="55"/>
      <c r="D64" s="55"/>
      <c r="E64" s="55"/>
      <c r="F64" s="55"/>
      <c r="G64" s="55"/>
      <c r="H64" s="55"/>
      <c r="I64" s="55"/>
      <c r="J64" s="55"/>
      <c r="K64" s="55"/>
      <c r="L64" s="55"/>
      <c r="M64" s="55"/>
      <c r="N64" s="55"/>
      <c r="O64" s="55"/>
      <c r="P64" s="55"/>
      <c r="Q64" s="55"/>
      <c r="R64" s="55"/>
      <c r="S64" s="55"/>
      <c r="T64" s="55"/>
      <c r="U64" s="55"/>
    </row>
    <row r="65" spans="1:21" ht="18.75" customHeight="1">
      <c r="A65" s="92">
        <v>60</v>
      </c>
      <c r="B65" s="55"/>
      <c r="C65" s="55"/>
      <c r="D65" s="55"/>
      <c r="E65" s="55"/>
      <c r="F65" s="55"/>
      <c r="G65" s="55"/>
      <c r="H65" s="55"/>
      <c r="I65" s="55"/>
      <c r="J65" s="55"/>
      <c r="K65" s="55"/>
      <c r="L65" s="55"/>
      <c r="M65" s="55"/>
      <c r="N65" s="55"/>
      <c r="O65" s="55"/>
      <c r="P65" s="55"/>
      <c r="Q65" s="55"/>
      <c r="R65" s="55"/>
      <c r="S65" s="55"/>
      <c r="T65" s="55"/>
      <c r="U65" s="55"/>
    </row>
    <row r="66" spans="1:21" ht="18.75" customHeight="1">
      <c r="A66" s="92">
        <v>61</v>
      </c>
      <c r="B66" s="55"/>
      <c r="C66" s="55"/>
      <c r="D66" s="55"/>
      <c r="E66" s="55"/>
      <c r="F66" s="55"/>
      <c r="G66" s="55"/>
      <c r="H66" s="55"/>
      <c r="I66" s="55"/>
      <c r="J66" s="55"/>
      <c r="K66" s="55"/>
      <c r="L66" s="55"/>
      <c r="M66" s="55"/>
      <c r="N66" s="55"/>
      <c r="O66" s="55"/>
      <c r="P66" s="55"/>
      <c r="Q66" s="55"/>
      <c r="R66" s="55"/>
      <c r="S66" s="55"/>
      <c r="T66" s="55"/>
      <c r="U66" s="55"/>
    </row>
    <row r="67" spans="1:21" ht="18.75" customHeight="1">
      <c r="A67" s="92">
        <v>62</v>
      </c>
      <c r="B67" s="55"/>
      <c r="C67" s="55"/>
      <c r="D67" s="55"/>
      <c r="E67" s="55"/>
      <c r="F67" s="55"/>
      <c r="G67" s="55"/>
      <c r="H67" s="55"/>
      <c r="I67" s="55"/>
      <c r="J67" s="55"/>
      <c r="K67" s="55"/>
      <c r="L67" s="55"/>
      <c r="M67" s="55"/>
      <c r="N67" s="55"/>
      <c r="O67" s="55"/>
      <c r="P67" s="55"/>
      <c r="Q67" s="55"/>
      <c r="R67" s="55"/>
      <c r="S67" s="55"/>
      <c r="T67" s="55"/>
      <c r="U67" s="55"/>
    </row>
    <row r="68" spans="1:21" ht="18.75" customHeight="1">
      <c r="A68" s="92">
        <v>63</v>
      </c>
      <c r="B68" s="55"/>
      <c r="C68" s="55"/>
      <c r="D68" s="55"/>
      <c r="E68" s="55"/>
      <c r="F68" s="55"/>
      <c r="G68" s="55"/>
      <c r="H68" s="55"/>
      <c r="I68" s="55"/>
      <c r="J68" s="55"/>
      <c r="K68" s="55"/>
      <c r="L68" s="55"/>
      <c r="M68" s="55"/>
      <c r="N68" s="55"/>
      <c r="O68" s="55"/>
      <c r="P68" s="55"/>
      <c r="Q68" s="55"/>
      <c r="R68" s="55"/>
      <c r="S68" s="55"/>
      <c r="T68" s="55"/>
      <c r="U68" s="55"/>
    </row>
    <row r="69" spans="1:21" ht="18.75" customHeight="1">
      <c r="A69" s="92">
        <v>64</v>
      </c>
      <c r="B69" s="55"/>
      <c r="C69" s="55"/>
      <c r="D69" s="55"/>
      <c r="E69" s="55"/>
      <c r="F69" s="55"/>
      <c r="G69" s="55"/>
      <c r="H69" s="55"/>
      <c r="I69" s="55"/>
      <c r="J69" s="55"/>
      <c r="K69" s="55"/>
      <c r="L69" s="55"/>
      <c r="M69" s="55"/>
      <c r="N69" s="55"/>
      <c r="O69" s="55"/>
      <c r="P69" s="55"/>
      <c r="Q69" s="55"/>
      <c r="R69" s="55"/>
      <c r="S69" s="55"/>
      <c r="T69" s="55"/>
      <c r="U69" s="55"/>
    </row>
    <row r="70" spans="1:21" ht="18.75" customHeight="1">
      <c r="A70" s="92">
        <v>65</v>
      </c>
      <c r="B70" s="55"/>
      <c r="C70" s="55"/>
      <c r="D70" s="55"/>
      <c r="E70" s="55"/>
      <c r="F70" s="55"/>
      <c r="G70" s="55"/>
      <c r="H70" s="55"/>
      <c r="I70" s="55"/>
      <c r="J70" s="55"/>
      <c r="K70" s="55"/>
      <c r="L70" s="55"/>
      <c r="M70" s="55"/>
      <c r="N70" s="55"/>
      <c r="O70" s="55"/>
      <c r="P70" s="55"/>
      <c r="Q70" s="55"/>
      <c r="R70" s="55"/>
      <c r="S70" s="55"/>
      <c r="T70" s="55"/>
      <c r="U70" s="55"/>
    </row>
    <row r="71" spans="1:21" ht="18.75" customHeight="1">
      <c r="A71" s="92">
        <v>66</v>
      </c>
      <c r="B71" s="55"/>
      <c r="C71" s="55"/>
      <c r="D71" s="55"/>
      <c r="E71" s="55"/>
      <c r="F71" s="55"/>
      <c r="G71" s="55"/>
      <c r="H71" s="55"/>
      <c r="I71" s="55"/>
      <c r="J71" s="55"/>
      <c r="K71" s="55"/>
      <c r="L71" s="55"/>
      <c r="M71" s="55"/>
      <c r="N71" s="55"/>
      <c r="O71" s="55"/>
      <c r="P71" s="55"/>
      <c r="Q71" s="55"/>
      <c r="R71" s="55"/>
      <c r="S71" s="55"/>
      <c r="T71" s="55"/>
      <c r="U71" s="55"/>
    </row>
    <row r="72" spans="1:21" ht="18.75" customHeight="1">
      <c r="A72" s="92">
        <v>67</v>
      </c>
      <c r="B72" s="55"/>
      <c r="C72" s="55"/>
      <c r="D72" s="55"/>
      <c r="E72" s="55"/>
      <c r="F72" s="55"/>
      <c r="G72" s="55"/>
      <c r="H72" s="55"/>
      <c r="I72" s="55"/>
      <c r="J72" s="55"/>
      <c r="K72" s="55"/>
      <c r="L72" s="55"/>
      <c r="M72" s="55"/>
      <c r="N72" s="55"/>
      <c r="O72" s="55"/>
      <c r="P72" s="55"/>
      <c r="Q72" s="55"/>
      <c r="R72" s="55"/>
      <c r="S72" s="55"/>
      <c r="T72" s="55"/>
      <c r="U72" s="55"/>
    </row>
    <row r="73" spans="1:21" ht="18.75" customHeight="1">
      <c r="A73" s="92">
        <v>68</v>
      </c>
      <c r="B73" s="55"/>
      <c r="C73" s="55"/>
      <c r="D73" s="55"/>
      <c r="E73" s="55"/>
      <c r="F73" s="55"/>
      <c r="G73" s="55"/>
      <c r="H73" s="55"/>
      <c r="I73" s="55"/>
      <c r="J73" s="55"/>
      <c r="K73" s="55"/>
      <c r="L73" s="55"/>
      <c r="M73" s="55"/>
      <c r="N73" s="55"/>
      <c r="O73" s="55"/>
      <c r="P73" s="55"/>
      <c r="Q73" s="55"/>
      <c r="R73" s="55"/>
      <c r="S73" s="55"/>
      <c r="T73" s="55"/>
      <c r="U73" s="55"/>
    </row>
    <row r="74" spans="1:21" ht="18.75" customHeight="1">
      <c r="A74" s="92">
        <v>69</v>
      </c>
      <c r="B74" s="55"/>
      <c r="C74" s="55"/>
      <c r="D74" s="55"/>
      <c r="E74" s="55"/>
      <c r="F74" s="55"/>
      <c r="G74" s="55"/>
      <c r="H74" s="55"/>
      <c r="I74" s="55"/>
      <c r="J74" s="55"/>
      <c r="K74" s="55"/>
      <c r="L74" s="55"/>
      <c r="M74" s="55"/>
      <c r="N74" s="55"/>
      <c r="O74" s="55"/>
      <c r="P74" s="55"/>
      <c r="Q74" s="55"/>
      <c r="R74" s="55"/>
      <c r="S74" s="55"/>
      <c r="T74" s="55"/>
      <c r="U74" s="55"/>
    </row>
    <row r="75" spans="1:21" ht="18.75" customHeight="1">
      <c r="A75" s="92">
        <v>70</v>
      </c>
      <c r="B75" s="55"/>
      <c r="C75" s="55"/>
      <c r="D75" s="55"/>
      <c r="E75" s="55"/>
      <c r="F75" s="55"/>
      <c r="G75" s="55"/>
      <c r="H75" s="55"/>
      <c r="I75" s="55"/>
      <c r="J75" s="55"/>
      <c r="K75" s="55"/>
      <c r="L75" s="55"/>
      <c r="M75" s="55"/>
      <c r="N75" s="55"/>
      <c r="O75" s="55"/>
      <c r="P75" s="55"/>
      <c r="Q75" s="55"/>
      <c r="R75" s="55"/>
      <c r="S75" s="55"/>
      <c r="T75" s="55"/>
      <c r="U75" s="55"/>
    </row>
    <row r="76" spans="1:21" ht="18.75" customHeight="1">
      <c r="A76" s="92">
        <v>71</v>
      </c>
      <c r="B76" s="55"/>
      <c r="C76" s="55"/>
      <c r="D76" s="55"/>
      <c r="E76" s="55"/>
      <c r="F76" s="55"/>
      <c r="G76" s="55"/>
      <c r="H76" s="55"/>
      <c r="I76" s="55"/>
      <c r="J76" s="55"/>
      <c r="K76" s="55"/>
      <c r="L76" s="55"/>
      <c r="M76" s="55"/>
      <c r="N76" s="55"/>
      <c r="O76" s="55"/>
      <c r="P76" s="55"/>
      <c r="Q76" s="55"/>
      <c r="R76" s="55"/>
      <c r="S76" s="55"/>
      <c r="T76" s="55"/>
      <c r="U76" s="55"/>
    </row>
    <row r="77" spans="1:21" ht="18.75" customHeight="1">
      <c r="A77" s="92">
        <v>72</v>
      </c>
      <c r="B77" s="55"/>
      <c r="C77" s="55"/>
      <c r="D77" s="55"/>
      <c r="E77" s="55"/>
      <c r="F77" s="55"/>
      <c r="G77" s="55"/>
      <c r="H77" s="55"/>
      <c r="I77" s="55"/>
      <c r="J77" s="55"/>
      <c r="K77" s="55"/>
      <c r="L77" s="55"/>
      <c r="M77" s="55"/>
      <c r="N77" s="55"/>
      <c r="O77" s="55"/>
      <c r="P77" s="55"/>
      <c r="Q77" s="55"/>
      <c r="R77" s="55"/>
      <c r="S77" s="55"/>
      <c r="T77" s="55"/>
      <c r="U77" s="55"/>
    </row>
    <row r="78" spans="1:21" ht="18.75" customHeight="1">
      <c r="A78" s="92">
        <v>73</v>
      </c>
      <c r="B78" s="55"/>
      <c r="C78" s="55"/>
      <c r="D78" s="55"/>
      <c r="E78" s="55"/>
      <c r="F78" s="55"/>
      <c r="G78" s="55"/>
      <c r="H78" s="55"/>
      <c r="I78" s="55"/>
      <c r="J78" s="55"/>
      <c r="K78" s="55"/>
      <c r="L78" s="55"/>
      <c r="M78" s="55"/>
      <c r="N78" s="55"/>
      <c r="O78" s="55"/>
      <c r="P78" s="55"/>
      <c r="Q78" s="55"/>
      <c r="R78" s="55"/>
      <c r="S78" s="55"/>
      <c r="T78" s="55"/>
      <c r="U78" s="55"/>
    </row>
    <row r="79" spans="1:21" ht="18.75" customHeight="1">
      <c r="A79" s="92">
        <v>74</v>
      </c>
      <c r="B79" s="55"/>
      <c r="C79" s="55"/>
      <c r="D79" s="55"/>
      <c r="E79" s="55"/>
      <c r="F79" s="55"/>
      <c r="G79" s="55"/>
      <c r="H79" s="55"/>
      <c r="I79" s="55"/>
      <c r="J79" s="55"/>
      <c r="K79" s="55"/>
      <c r="L79" s="55"/>
      <c r="M79" s="55"/>
      <c r="N79" s="55"/>
      <c r="O79" s="55"/>
      <c r="P79" s="55"/>
      <c r="Q79" s="55"/>
      <c r="R79" s="55"/>
      <c r="S79" s="55"/>
      <c r="T79" s="55"/>
      <c r="U79" s="55"/>
    </row>
    <row r="80" spans="1:21" ht="18.75" customHeight="1">
      <c r="A80" s="92">
        <v>75</v>
      </c>
      <c r="B80" s="55"/>
      <c r="C80" s="55"/>
      <c r="D80" s="55"/>
      <c r="E80" s="55"/>
      <c r="F80" s="55"/>
      <c r="G80" s="55"/>
      <c r="H80" s="55"/>
      <c r="I80" s="55"/>
      <c r="J80" s="55"/>
      <c r="K80" s="55"/>
      <c r="L80" s="55"/>
      <c r="M80" s="55"/>
      <c r="N80" s="55"/>
      <c r="O80" s="55"/>
      <c r="P80" s="55"/>
      <c r="Q80" s="55"/>
      <c r="R80" s="55"/>
      <c r="S80" s="55"/>
      <c r="T80" s="55"/>
      <c r="U80" s="55"/>
    </row>
    <row r="81" spans="1:21" ht="18.75" customHeight="1">
      <c r="A81" s="92">
        <v>76</v>
      </c>
      <c r="B81" s="55"/>
      <c r="C81" s="55"/>
      <c r="D81" s="55"/>
      <c r="E81" s="55"/>
      <c r="F81" s="55"/>
      <c r="G81" s="55"/>
      <c r="H81" s="55"/>
      <c r="I81" s="55"/>
      <c r="J81" s="55"/>
      <c r="K81" s="55"/>
      <c r="L81" s="55"/>
      <c r="M81" s="55"/>
      <c r="N81" s="55"/>
      <c r="O81" s="55"/>
      <c r="P81" s="55"/>
      <c r="Q81" s="55"/>
      <c r="R81" s="55"/>
      <c r="S81" s="55"/>
      <c r="T81" s="55"/>
      <c r="U81" s="55"/>
    </row>
    <row r="82" spans="1:21" ht="18.75" customHeight="1">
      <c r="A82" s="92">
        <v>77</v>
      </c>
      <c r="B82" s="55"/>
      <c r="C82" s="55"/>
      <c r="D82" s="55"/>
      <c r="E82" s="55"/>
      <c r="F82" s="55"/>
      <c r="G82" s="55"/>
      <c r="H82" s="55"/>
      <c r="I82" s="55"/>
      <c r="J82" s="55"/>
      <c r="K82" s="55"/>
      <c r="L82" s="55"/>
      <c r="M82" s="55"/>
      <c r="N82" s="55"/>
      <c r="O82" s="55"/>
      <c r="P82" s="55"/>
      <c r="Q82" s="55"/>
      <c r="R82" s="55"/>
      <c r="S82" s="55"/>
      <c r="T82" s="55"/>
      <c r="U82" s="55"/>
    </row>
    <row r="83" spans="1:21" ht="18.75" customHeight="1">
      <c r="A83" s="92">
        <v>78</v>
      </c>
      <c r="B83" s="55"/>
      <c r="C83" s="55"/>
      <c r="D83" s="55"/>
      <c r="E83" s="55"/>
      <c r="F83" s="55"/>
      <c r="G83" s="55"/>
      <c r="H83" s="55"/>
      <c r="I83" s="55"/>
      <c r="J83" s="55"/>
      <c r="K83" s="55"/>
      <c r="L83" s="55"/>
      <c r="M83" s="55"/>
      <c r="N83" s="55"/>
      <c r="O83" s="55"/>
      <c r="P83" s="55"/>
      <c r="Q83" s="55"/>
      <c r="R83" s="55"/>
      <c r="S83" s="55"/>
      <c r="T83" s="55"/>
      <c r="U83" s="55"/>
    </row>
    <row r="84" spans="1:21" ht="18.75" customHeight="1">
      <c r="A84" s="92">
        <v>79</v>
      </c>
      <c r="B84" s="55"/>
      <c r="C84" s="55"/>
      <c r="D84" s="55"/>
      <c r="E84" s="55"/>
      <c r="F84" s="55"/>
      <c r="G84" s="55"/>
      <c r="H84" s="55"/>
      <c r="I84" s="55"/>
      <c r="J84" s="55"/>
      <c r="K84" s="55"/>
      <c r="L84" s="55"/>
      <c r="M84" s="55"/>
      <c r="N84" s="55"/>
      <c r="O84" s="55"/>
      <c r="P84" s="55"/>
      <c r="Q84" s="55"/>
      <c r="R84" s="55"/>
      <c r="S84" s="55"/>
      <c r="T84" s="55"/>
      <c r="U84" s="55"/>
    </row>
    <row r="85" spans="1:21" ht="18.75" customHeight="1">
      <c r="A85" s="92">
        <v>80</v>
      </c>
      <c r="B85" s="55"/>
      <c r="C85" s="55"/>
      <c r="D85" s="55"/>
      <c r="E85" s="55"/>
      <c r="F85" s="55"/>
      <c r="G85" s="55"/>
      <c r="H85" s="55"/>
      <c r="I85" s="55"/>
      <c r="J85" s="55"/>
      <c r="K85" s="55"/>
      <c r="L85" s="55"/>
      <c r="M85" s="55"/>
      <c r="N85" s="55"/>
      <c r="O85" s="55"/>
      <c r="P85" s="55"/>
      <c r="Q85" s="55"/>
      <c r="R85" s="55"/>
      <c r="S85" s="55"/>
      <c r="T85" s="55"/>
      <c r="U85" s="55"/>
    </row>
    <row r="86" spans="1:21" ht="18.75" customHeight="1">
      <c r="A86" s="92">
        <v>81</v>
      </c>
      <c r="B86" s="55"/>
      <c r="C86" s="55"/>
      <c r="D86" s="55"/>
      <c r="E86" s="55"/>
      <c r="F86" s="55"/>
      <c r="G86" s="55"/>
      <c r="H86" s="55"/>
      <c r="I86" s="55"/>
      <c r="J86" s="55"/>
      <c r="K86" s="55"/>
      <c r="L86" s="55"/>
      <c r="M86" s="55"/>
      <c r="N86" s="55"/>
      <c r="O86" s="55"/>
      <c r="P86" s="55"/>
      <c r="Q86" s="55"/>
      <c r="R86" s="55"/>
      <c r="S86" s="55"/>
      <c r="T86" s="55"/>
      <c r="U86" s="55"/>
    </row>
    <row r="87" spans="1:21" ht="18.75" customHeight="1">
      <c r="A87" s="92">
        <v>82</v>
      </c>
      <c r="B87" s="55"/>
      <c r="C87" s="55"/>
      <c r="D87" s="55"/>
      <c r="E87" s="55"/>
      <c r="F87" s="55"/>
      <c r="G87" s="55"/>
      <c r="H87" s="55"/>
      <c r="I87" s="55"/>
      <c r="J87" s="55"/>
      <c r="K87" s="55"/>
      <c r="L87" s="55"/>
      <c r="M87" s="55"/>
      <c r="N87" s="55"/>
      <c r="O87" s="55"/>
      <c r="P87" s="55"/>
      <c r="Q87" s="55"/>
      <c r="R87" s="55"/>
      <c r="S87" s="55"/>
      <c r="T87" s="55"/>
      <c r="U87" s="55"/>
    </row>
    <row r="88" spans="1:21" ht="18.75" customHeight="1">
      <c r="A88" s="92">
        <v>83</v>
      </c>
      <c r="B88" s="55"/>
      <c r="C88" s="55"/>
      <c r="D88" s="55"/>
      <c r="E88" s="55"/>
      <c r="F88" s="55"/>
      <c r="G88" s="55"/>
      <c r="H88" s="55"/>
      <c r="I88" s="55"/>
      <c r="J88" s="55"/>
      <c r="K88" s="55"/>
      <c r="L88" s="55"/>
      <c r="M88" s="55"/>
      <c r="N88" s="55"/>
      <c r="O88" s="55"/>
      <c r="P88" s="55"/>
      <c r="Q88" s="55"/>
      <c r="R88" s="55"/>
      <c r="S88" s="55"/>
      <c r="T88" s="55"/>
      <c r="U88" s="55"/>
    </row>
    <row r="89" spans="1:21" ht="18.75" customHeight="1">
      <c r="A89" s="92">
        <v>84</v>
      </c>
      <c r="B89" s="55"/>
      <c r="C89" s="55"/>
      <c r="D89" s="55"/>
      <c r="E89" s="55"/>
      <c r="F89" s="55"/>
      <c r="G89" s="55"/>
      <c r="H89" s="55"/>
      <c r="I89" s="55"/>
      <c r="J89" s="55"/>
      <c r="K89" s="55"/>
      <c r="L89" s="55"/>
      <c r="M89" s="55"/>
      <c r="N89" s="55"/>
      <c r="O89" s="55"/>
      <c r="P89" s="55"/>
      <c r="Q89" s="55"/>
      <c r="R89" s="55"/>
      <c r="S89" s="55"/>
      <c r="T89" s="55"/>
      <c r="U89" s="55"/>
    </row>
    <row r="90" spans="1:21" ht="18.75" customHeight="1">
      <c r="A90" s="92">
        <v>85</v>
      </c>
      <c r="B90" s="55"/>
      <c r="C90" s="55"/>
      <c r="D90" s="55"/>
      <c r="E90" s="55"/>
      <c r="F90" s="55"/>
      <c r="G90" s="55"/>
      <c r="H90" s="55"/>
      <c r="I90" s="55"/>
      <c r="J90" s="55"/>
      <c r="K90" s="55"/>
      <c r="L90" s="55"/>
      <c r="M90" s="55"/>
      <c r="N90" s="55"/>
      <c r="O90" s="55"/>
      <c r="P90" s="55"/>
      <c r="Q90" s="55"/>
      <c r="R90" s="55"/>
      <c r="S90" s="55"/>
      <c r="T90" s="55"/>
      <c r="U90" s="55"/>
    </row>
    <row r="91" spans="1:21" ht="18.75" customHeight="1">
      <c r="A91" s="92">
        <v>86</v>
      </c>
      <c r="B91" s="55"/>
      <c r="C91" s="55"/>
      <c r="D91" s="55"/>
      <c r="E91" s="55"/>
      <c r="F91" s="55"/>
      <c r="G91" s="55"/>
      <c r="H91" s="55"/>
      <c r="I91" s="55"/>
      <c r="J91" s="55"/>
      <c r="K91" s="55"/>
      <c r="L91" s="55"/>
      <c r="M91" s="55"/>
      <c r="N91" s="55"/>
      <c r="O91" s="55"/>
      <c r="P91" s="55"/>
      <c r="Q91" s="55"/>
      <c r="R91" s="55"/>
      <c r="S91" s="55"/>
      <c r="T91" s="55"/>
      <c r="U91" s="55"/>
    </row>
    <row r="92" spans="1:21" ht="18.75" customHeight="1">
      <c r="A92" s="92">
        <v>87</v>
      </c>
      <c r="B92" s="55"/>
      <c r="C92" s="55"/>
      <c r="D92" s="55"/>
      <c r="E92" s="55"/>
      <c r="F92" s="55"/>
      <c r="G92" s="55"/>
      <c r="H92" s="55"/>
      <c r="I92" s="55"/>
      <c r="J92" s="55"/>
      <c r="K92" s="55"/>
      <c r="L92" s="55"/>
      <c r="M92" s="55"/>
      <c r="N92" s="55"/>
      <c r="O92" s="55"/>
      <c r="P92" s="55"/>
      <c r="Q92" s="55"/>
      <c r="R92" s="55"/>
      <c r="S92" s="55"/>
      <c r="T92" s="55"/>
      <c r="U92" s="55"/>
    </row>
    <row r="93" spans="1:21" ht="18.75" customHeight="1">
      <c r="A93" s="92">
        <v>88</v>
      </c>
      <c r="B93" s="55"/>
      <c r="C93" s="55"/>
      <c r="D93" s="55"/>
      <c r="E93" s="55"/>
      <c r="F93" s="55"/>
      <c r="G93" s="55"/>
      <c r="H93" s="55"/>
      <c r="I93" s="55"/>
      <c r="J93" s="55"/>
      <c r="K93" s="55"/>
      <c r="L93" s="55"/>
      <c r="M93" s="55"/>
      <c r="N93" s="55"/>
      <c r="O93" s="55"/>
      <c r="P93" s="55"/>
      <c r="Q93" s="55"/>
      <c r="R93" s="55"/>
      <c r="S93" s="55"/>
      <c r="T93" s="55"/>
      <c r="U93" s="55"/>
    </row>
    <row r="94" spans="1:21" ht="18.75" customHeight="1">
      <c r="A94" s="92">
        <v>89</v>
      </c>
      <c r="B94" s="55"/>
      <c r="C94" s="55"/>
      <c r="D94" s="55"/>
      <c r="E94" s="55"/>
      <c r="F94" s="55"/>
      <c r="G94" s="55"/>
      <c r="H94" s="55"/>
      <c r="I94" s="55"/>
      <c r="J94" s="55"/>
      <c r="K94" s="55"/>
      <c r="L94" s="55"/>
      <c r="M94" s="55"/>
      <c r="N94" s="55"/>
      <c r="O94" s="55"/>
      <c r="P94" s="55"/>
      <c r="Q94" s="55"/>
      <c r="R94" s="55"/>
      <c r="S94" s="55"/>
      <c r="T94" s="55"/>
      <c r="U94" s="55"/>
    </row>
    <row r="95" spans="1:21" ht="18.75" customHeight="1">
      <c r="A95" s="92">
        <v>90</v>
      </c>
      <c r="B95" s="55"/>
      <c r="C95" s="55"/>
      <c r="D95" s="55"/>
      <c r="E95" s="55"/>
      <c r="F95" s="55"/>
      <c r="G95" s="55"/>
      <c r="H95" s="55"/>
      <c r="I95" s="55"/>
      <c r="J95" s="55"/>
      <c r="K95" s="55"/>
      <c r="L95" s="55"/>
      <c r="M95" s="55"/>
      <c r="N95" s="55"/>
      <c r="O95" s="55"/>
      <c r="P95" s="55"/>
      <c r="Q95" s="55"/>
      <c r="R95" s="55"/>
      <c r="S95" s="55"/>
      <c r="T95" s="55"/>
      <c r="U95" s="55"/>
    </row>
  </sheetData>
  <mergeCells count="3">
    <mergeCell ref="P1:U2"/>
    <mergeCell ref="A3:U3"/>
    <mergeCell ref="A4:U4"/>
  </mergeCells>
  <pageMargins left="0.7" right="0.7" top="0.75" bottom="0.75" header="0" footer="0"/>
  <pageSetup orientation="landscape"/>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5"/>
  <sheetViews>
    <sheetView workbookViewId="0"/>
  </sheetViews>
  <sheetFormatPr defaultColWidth="12.54296875" defaultRowHeight="15" customHeight="1"/>
  <cols>
    <col min="1" max="1" width="4.453125" customWidth="1"/>
    <col min="2" max="2" width="10.81640625" customWidth="1"/>
    <col min="3" max="3" width="31.81640625" customWidth="1"/>
    <col min="4" max="4" width="11.81640625" customWidth="1"/>
    <col min="5" max="5" width="10.453125" customWidth="1"/>
    <col min="6" max="6" width="8.453125" customWidth="1"/>
    <col min="7" max="7" width="13.54296875" customWidth="1"/>
    <col min="8" max="8" width="19.1796875" customWidth="1"/>
    <col min="9" max="9" width="14.1796875" customWidth="1"/>
    <col min="10" max="11" width="13.81640625" customWidth="1"/>
    <col min="12" max="12" width="12.81640625" customWidth="1"/>
    <col min="13" max="13" width="14.81640625" customWidth="1"/>
    <col min="14" max="16" width="13" customWidth="1"/>
    <col min="17" max="17" width="12.453125" customWidth="1"/>
    <col min="18" max="18" width="14.453125" customWidth="1"/>
    <col min="19" max="19" width="14.1796875" customWidth="1"/>
    <col min="20" max="20" width="13.1796875" customWidth="1"/>
    <col min="21" max="21" width="12.453125" customWidth="1"/>
    <col min="22" max="22" width="13.453125" customWidth="1"/>
    <col min="23" max="23" width="18.453125" customWidth="1"/>
    <col min="24" max="24" width="15.453125" customWidth="1"/>
    <col min="25" max="25" width="12.81640625" customWidth="1"/>
    <col min="26" max="26" width="18.453125" customWidth="1"/>
  </cols>
  <sheetData>
    <row r="1" spans="1:26" ht="70.5" customHeight="1">
      <c r="A1" s="2"/>
      <c r="B1" s="2"/>
      <c r="C1" s="2"/>
      <c r="D1" s="2"/>
      <c r="E1" s="2"/>
      <c r="F1" s="2"/>
      <c r="G1" s="2"/>
      <c r="H1" s="2"/>
      <c r="I1" s="2"/>
      <c r="J1" s="2"/>
      <c r="K1" s="2"/>
      <c r="L1" s="2"/>
      <c r="M1" s="2"/>
      <c r="N1" s="2"/>
      <c r="O1" s="2"/>
      <c r="P1" s="2"/>
      <c r="Q1" s="2"/>
      <c r="R1" s="2"/>
      <c r="S1" s="2"/>
      <c r="T1" s="2"/>
      <c r="U1" s="2"/>
      <c r="V1" s="2"/>
      <c r="W1" s="2"/>
      <c r="X1" s="2"/>
      <c r="Y1" s="2"/>
      <c r="Z1" s="2"/>
    </row>
    <row r="2" spans="1:26" ht="15.75" customHeight="1">
      <c r="A2" s="2"/>
      <c r="B2" s="2"/>
      <c r="C2" s="2"/>
      <c r="D2" s="2"/>
      <c r="E2" s="2"/>
      <c r="F2" s="2"/>
      <c r="G2" s="2"/>
      <c r="H2" s="2"/>
      <c r="I2" s="2"/>
      <c r="J2" s="2"/>
      <c r="K2" s="2"/>
      <c r="L2" s="2"/>
      <c r="M2" s="2"/>
      <c r="N2" s="2"/>
      <c r="O2" s="2"/>
      <c r="P2" s="2"/>
      <c r="Q2" s="2"/>
      <c r="R2" s="2"/>
      <c r="S2" s="2"/>
      <c r="T2" s="2"/>
      <c r="U2" s="2"/>
      <c r="V2" s="2"/>
      <c r="W2" s="2"/>
      <c r="X2" s="2"/>
      <c r="Y2" s="2"/>
      <c r="Z2" s="2"/>
    </row>
    <row r="3" spans="1:26" ht="31.5" customHeight="1">
      <c r="A3" s="352" t="s">
        <v>238</v>
      </c>
      <c r="B3" s="347"/>
      <c r="C3" s="347"/>
      <c r="D3" s="347"/>
      <c r="E3" s="347"/>
      <c r="F3" s="347"/>
      <c r="G3" s="347"/>
      <c r="H3" s="347"/>
      <c r="I3" s="347"/>
      <c r="J3" s="347"/>
      <c r="K3" s="347"/>
      <c r="L3" s="347"/>
      <c r="M3" s="347"/>
      <c r="N3" s="347"/>
      <c r="O3" s="347"/>
      <c r="P3" s="347"/>
      <c r="Q3" s="347"/>
      <c r="R3" s="347"/>
      <c r="S3" s="347"/>
      <c r="T3" s="347"/>
      <c r="U3" s="347"/>
      <c r="V3" s="347"/>
      <c r="W3" s="347"/>
      <c r="X3" s="347"/>
      <c r="Y3" s="347"/>
      <c r="Z3" s="348"/>
    </row>
    <row r="4" spans="1:26" ht="19.5" customHeight="1">
      <c r="A4" s="365"/>
      <c r="B4" s="366"/>
      <c r="C4" s="366"/>
      <c r="D4" s="366"/>
      <c r="E4" s="366"/>
      <c r="F4" s="366"/>
      <c r="G4" s="366"/>
      <c r="H4" s="366"/>
      <c r="I4" s="366"/>
      <c r="J4" s="366"/>
      <c r="K4" s="366"/>
      <c r="L4" s="366"/>
      <c r="M4" s="366"/>
      <c r="N4" s="366"/>
      <c r="O4" s="366"/>
      <c r="P4" s="366"/>
      <c r="Q4" s="366"/>
      <c r="R4" s="366"/>
      <c r="S4" s="366"/>
      <c r="T4" s="366"/>
      <c r="U4" s="366"/>
      <c r="V4" s="366"/>
      <c r="W4" s="366"/>
      <c r="X4" s="366"/>
      <c r="Y4" s="2"/>
      <c r="Z4" s="2"/>
    </row>
    <row r="5" spans="1:26" ht="85">
      <c r="A5" s="9" t="s">
        <v>149</v>
      </c>
      <c r="B5" s="9" t="s">
        <v>219</v>
      </c>
      <c r="C5" s="9" t="s">
        <v>154</v>
      </c>
      <c r="D5" s="9" t="s">
        <v>155</v>
      </c>
      <c r="E5" s="9" t="s">
        <v>156</v>
      </c>
      <c r="F5" s="9" t="s">
        <v>157</v>
      </c>
      <c r="G5" s="9" t="s">
        <v>158</v>
      </c>
      <c r="H5" s="9" t="s">
        <v>159</v>
      </c>
      <c r="I5" s="9" t="s">
        <v>160</v>
      </c>
      <c r="J5" s="9" t="s">
        <v>161</v>
      </c>
      <c r="K5" s="9" t="s">
        <v>162</v>
      </c>
      <c r="L5" s="9" t="s">
        <v>221</v>
      </c>
      <c r="M5" s="9" t="s">
        <v>222</v>
      </c>
      <c r="N5" s="9" t="s">
        <v>223</v>
      </c>
      <c r="O5" s="9" t="s">
        <v>224</v>
      </c>
      <c r="P5" s="9" t="s">
        <v>225</v>
      </c>
      <c r="Q5" s="9" t="s">
        <v>226</v>
      </c>
      <c r="R5" s="9" t="s">
        <v>227</v>
      </c>
      <c r="S5" s="9" t="s">
        <v>228</v>
      </c>
      <c r="T5" s="9" t="s">
        <v>230</v>
      </c>
      <c r="U5" s="9" t="s">
        <v>231</v>
      </c>
      <c r="V5" s="9" t="s">
        <v>232</v>
      </c>
      <c r="W5" s="9" t="s">
        <v>233</v>
      </c>
      <c r="X5" s="9" t="s">
        <v>234</v>
      </c>
      <c r="Y5" s="9" t="s">
        <v>235</v>
      </c>
      <c r="Z5" s="9" t="s">
        <v>236</v>
      </c>
    </row>
    <row r="6" spans="1:26" ht="18.75" customHeight="1">
      <c r="A6" s="92">
        <v>1</v>
      </c>
      <c r="B6" s="55"/>
      <c r="C6" s="55"/>
      <c r="D6" s="55"/>
      <c r="E6" s="55"/>
      <c r="F6" s="62"/>
      <c r="G6" s="62"/>
      <c r="H6" s="55"/>
      <c r="I6" s="55"/>
      <c r="J6" s="55"/>
      <c r="K6" s="55"/>
      <c r="L6" s="55"/>
      <c r="M6" s="55"/>
      <c r="N6" s="55"/>
      <c r="O6" s="55"/>
      <c r="P6" s="55"/>
      <c r="Q6" s="55"/>
      <c r="R6" s="55"/>
      <c r="S6" s="55"/>
      <c r="T6" s="55"/>
      <c r="U6" s="55"/>
      <c r="V6" s="55"/>
      <c r="W6" s="55"/>
      <c r="X6" s="55"/>
      <c r="Y6" s="55"/>
      <c r="Z6" s="55"/>
    </row>
    <row r="7" spans="1:26" ht="18.75" customHeight="1">
      <c r="A7" s="92">
        <v>2</v>
      </c>
      <c r="B7" s="55"/>
      <c r="C7" s="55"/>
      <c r="D7" s="55"/>
      <c r="E7" s="55"/>
      <c r="F7" s="55"/>
      <c r="G7" s="55"/>
      <c r="H7" s="55"/>
      <c r="I7" s="55"/>
      <c r="J7" s="55"/>
      <c r="K7" s="55"/>
      <c r="L7" s="55"/>
      <c r="M7" s="55"/>
      <c r="N7" s="55"/>
      <c r="O7" s="55"/>
      <c r="P7" s="55"/>
      <c r="Q7" s="55"/>
      <c r="R7" s="55"/>
      <c r="S7" s="55"/>
      <c r="T7" s="55"/>
      <c r="U7" s="55"/>
      <c r="V7" s="55"/>
      <c r="W7" s="55"/>
      <c r="X7" s="55"/>
      <c r="Y7" s="55"/>
      <c r="Z7" s="55"/>
    </row>
    <row r="8" spans="1:26" ht="18.75" customHeight="1">
      <c r="A8" s="92">
        <v>3</v>
      </c>
      <c r="B8" s="55"/>
      <c r="C8" s="55"/>
      <c r="D8" s="55"/>
      <c r="E8" s="55"/>
      <c r="F8" s="55"/>
      <c r="G8" s="55"/>
      <c r="H8" s="55"/>
      <c r="I8" s="55"/>
      <c r="J8" s="55"/>
      <c r="K8" s="55"/>
      <c r="L8" s="55"/>
      <c r="M8" s="55"/>
      <c r="N8" s="55"/>
      <c r="O8" s="55"/>
      <c r="P8" s="55"/>
      <c r="Q8" s="55"/>
      <c r="R8" s="55"/>
      <c r="S8" s="55"/>
      <c r="T8" s="55"/>
      <c r="U8" s="55"/>
      <c r="V8" s="55"/>
      <c r="W8" s="55"/>
      <c r="X8" s="55"/>
      <c r="Y8" s="55"/>
      <c r="Z8" s="55"/>
    </row>
    <row r="9" spans="1:26" ht="18.75" customHeight="1">
      <c r="A9" s="92">
        <v>4</v>
      </c>
      <c r="B9" s="55"/>
      <c r="C9" s="55"/>
      <c r="D9" s="55"/>
      <c r="E9" s="55"/>
      <c r="F9" s="55"/>
      <c r="G9" s="55"/>
      <c r="H9" s="55"/>
      <c r="I9" s="55"/>
      <c r="J9" s="55"/>
      <c r="K9" s="55"/>
      <c r="L9" s="55"/>
      <c r="M9" s="55"/>
      <c r="N9" s="55"/>
      <c r="O9" s="55"/>
      <c r="P9" s="55"/>
      <c r="Q9" s="55"/>
      <c r="R9" s="55"/>
      <c r="S9" s="55"/>
      <c r="T9" s="55"/>
      <c r="U9" s="55"/>
      <c r="V9" s="55"/>
      <c r="W9" s="55"/>
      <c r="X9" s="55"/>
      <c r="Y9" s="55"/>
      <c r="Z9" s="55"/>
    </row>
    <row r="10" spans="1:26" ht="18.75" customHeight="1">
      <c r="A10" s="92">
        <v>5</v>
      </c>
      <c r="B10" s="55"/>
      <c r="C10" s="55"/>
      <c r="D10" s="55"/>
      <c r="E10" s="55"/>
      <c r="F10" s="55"/>
      <c r="G10" s="55"/>
      <c r="H10" s="55"/>
      <c r="I10" s="55"/>
      <c r="J10" s="55"/>
      <c r="K10" s="55"/>
      <c r="L10" s="55"/>
      <c r="M10" s="55"/>
      <c r="N10" s="55"/>
      <c r="O10" s="55"/>
      <c r="P10" s="55"/>
      <c r="Q10" s="55"/>
      <c r="R10" s="55"/>
      <c r="S10" s="55"/>
      <c r="T10" s="55"/>
      <c r="U10" s="55"/>
      <c r="V10" s="55"/>
      <c r="W10" s="55"/>
      <c r="X10" s="55"/>
      <c r="Y10" s="55"/>
      <c r="Z10" s="55"/>
    </row>
    <row r="11" spans="1:26" ht="18.75" customHeight="1">
      <c r="A11" s="92">
        <v>6</v>
      </c>
      <c r="B11" s="55"/>
      <c r="C11" s="55"/>
      <c r="D11" s="55"/>
      <c r="E11" s="55"/>
      <c r="F11" s="55"/>
      <c r="G11" s="55"/>
      <c r="H11" s="55"/>
      <c r="I11" s="55"/>
      <c r="J11" s="55"/>
      <c r="K11" s="55"/>
      <c r="L11" s="55"/>
      <c r="M11" s="55"/>
      <c r="N11" s="55"/>
      <c r="O11" s="55"/>
      <c r="P11" s="55"/>
      <c r="Q11" s="55"/>
      <c r="R11" s="55"/>
      <c r="S11" s="55"/>
      <c r="T11" s="55"/>
      <c r="U11" s="55"/>
      <c r="V11" s="55"/>
      <c r="W11" s="55"/>
      <c r="X11" s="55"/>
      <c r="Y11" s="55"/>
      <c r="Z11" s="55"/>
    </row>
    <row r="12" spans="1:26" ht="18.75" customHeight="1">
      <c r="A12" s="92">
        <v>7</v>
      </c>
      <c r="B12" s="55"/>
      <c r="C12" s="55"/>
      <c r="D12" s="55"/>
      <c r="E12" s="55"/>
      <c r="F12" s="55"/>
      <c r="G12" s="55"/>
      <c r="H12" s="55"/>
      <c r="I12" s="55"/>
      <c r="J12" s="55"/>
      <c r="K12" s="55"/>
      <c r="L12" s="55"/>
      <c r="M12" s="55"/>
      <c r="N12" s="55"/>
      <c r="O12" s="55"/>
      <c r="P12" s="55"/>
      <c r="Q12" s="55"/>
      <c r="R12" s="55"/>
      <c r="S12" s="55"/>
      <c r="T12" s="55"/>
      <c r="U12" s="55"/>
      <c r="V12" s="55"/>
      <c r="W12" s="55"/>
      <c r="X12" s="55"/>
      <c r="Y12" s="55"/>
      <c r="Z12" s="55"/>
    </row>
    <row r="13" spans="1:26" ht="18.75" customHeight="1">
      <c r="A13" s="92">
        <v>8</v>
      </c>
      <c r="B13" s="55"/>
      <c r="C13" s="55"/>
      <c r="D13" s="55"/>
      <c r="E13" s="55"/>
      <c r="F13" s="55"/>
      <c r="G13" s="55"/>
      <c r="H13" s="55"/>
      <c r="I13" s="55"/>
      <c r="J13" s="55"/>
      <c r="K13" s="55"/>
      <c r="L13" s="55"/>
      <c r="M13" s="55"/>
      <c r="N13" s="55"/>
      <c r="O13" s="55"/>
      <c r="P13" s="55"/>
      <c r="Q13" s="55"/>
      <c r="R13" s="55"/>
      <c r="S13" s="55"/>
      <c r="T13" s="55"/>
      <c r="U13" s="55"/>
      <c r="V13" s="55"/>
      <c r="W13" s="55"/>
      <c r="X13" s="55"/>
      <c r="Y13" s="55"/>
      <c r="Z13" s="55"/>
    </row>
    <row r="14" spans="1:26" ht="18.75" customHeight="1">
      <c r="A14" s="92">
        <v>9</v>
      </c>
      <c r="B14" s="55"/>
      <c r="C14" s="55"/>
      <c r="D14" s="55"/>
      <c r="E14" s="55"/>
      <c r="F14" s="55"/>
      <c r="G14" s="55"/>
      <c r="H14" s="55"/>
      <c r="I14" s="55"/>
      <c r="J14" s="55"/>
      <c r="K14" s="55"/>
      <c r="L14" s="55"/>
      <c r="M14" s="55"/>
      <c r="N14" s="55"/>
      <c r="O14" s="55"/>
      <c r="P14" s="55"/>
      <c r="Q14" s="55"/>
      <c r="R14" s="55"/>
      <c r="S14" s="55"/>
      <c r="T14" s="55"/>
      <c r="U14" s="55"/>
      <c r="V14" s="55"/>
      <c r="W14" s="55"/>
      <c r="X14" s="55"/>
      <c r="Y14" s="55"/>
      <c r="Z14" s="55"/>
    </row>
    <row r="15" spans="1:26" ht="18.75" customHeight="1">
      <c r="A15" s="92">
        <v>10</v>
      </c>
      <c r="B15" s="55"/>
      <c r="C15" s="55"/>
      <c r="D15" s="55"/>
      <c r="E15" s="55"/>
      <c r="F15" s="55"/>
      <c r="G15" s="55"/>
      <c r="H15" s="55"/>
      <c r="I15" s="55"/>
      <c r="J15" s="55"/>
      <c r="K15" s="55"/>
      <c r="L15" s="55"/>
      <c r="M15" s="55"/>
      <c r="N15" s="55"/>
      <c r="O15" s="55"/>
      <c r="P15" s="55"/>
      <c r="Q15" s="55"/>
      <c r="R15" s="55"/>
      <c r="S15" s="55"/>
      <c r="T15" s="55"/>
      <c r="U15" s="55"/>
      <c r="V15" s="55"/>
      <c r="W15" s="55"/>
      <c r="X15" s="55"/>
      <c r="Y15" s="55"/>
      <c r="Z15" s="55"/>
    </row>
    <row r="16" spans="1:26" ht="18.75" customHeight="1">
      <c r="A16" s="92">
        <v>11</v>
      </c>
      <c r="B16" s="55"/>
      <c r="C16" s="55"/>
      <c r="D16" s="55"/>
      <c r="E16" s="55"/>
      <c r="F16" s="55"/>
      <c r="G16" s="55"/>
      <c r="H16" s="55"/>
      <c r="I16" s="55"/>
      <c r="J16" s="55"/>
      <c r="K16" s="55"/>
      <c r="L16" s="55"/>
      <c r="M16" s="55"/>
      <c r="N16" s="55"/>
      <c r="O16" s="55"/>
      <c r="P16" s="55"/>
      <c r="Q16" s="55"/>
      <c r="R16" s="55"/>
      <c r="S16" s="55"/>
      <c r="T16" s="55"/>
      <c r="U16" s="55"/>
      <c r="V16" s="55"/>
      <c r="W16" s="55"/>
      <c r="X16" s="55"/>
      <c r="Y16" s="55"/>
      <c r="Z16" s="55"/>
    </row>
    <row r="17" spans="1:26" ht="18.75" customHeight="1">
      <c r="A17" s="92">
        <v>12</v>
      </c>
      <c r="B17" s="55"/>
      <c r="C17" s="55"/>
      <c r="D17" s="55"/>
      <c r="E17" s="55"/>
      <c r="F17" s="55"/>
      <c r="G17" s="55"/>
      <c r="H17" s="55"/>
      <c r="I17" s="55"/>
      <c r="J17" s="55"/>
      <c r="K17" s="55"/>
      <c r="L17" s="55"/>
      <c r="M17" s="55"/>
      <c r="N17" s="55"/>
      <c r="O17" s="55"/>
      <c r="P17" s="55"/>
      <c r="Q17" s="55"/>
      <c r="R17" s="55"/>
      <c r="S17" s="55"/>
      <c r="T17" s="55"/>
      <c r="U17" s="55"/>
      <c r="V17" s="55"/>
      <c r="W17" s="55"/>
      <c r="X17" s="55"/>
      <c r="Y17" s="55"/>
      <c r="Z17" s="55"/>
    </row>
    <row r="18" spans="1:26" ht="18.75" customHeight="1">
      <c r="A18" s="92">
        <v>13</v>
      </c>
      <c r="B18" s="55"/>
      <c r="C18" s="55"/>
      <c r="D18" s="55"/>
      <c r="E18" s="55"/>
      <c r="F18" s="55"/>
      <c r="G18" s="55"/>
      <c r="H18" s="55"/>
      <c r="I18" s="55"/>
      <c r="J18" s="55"/>
      <c r="K18" s="55"/>
      <c r="L18" s="55"/>
      <c r="M18" s="55"/>
      <c r="N18" s="55"/>
      <c r="O18" s="55"/>
      <c r="P18" s="55"/>
      <c r="Q18" s="55"/>
      <c r="R18" s="55"/>
      <c r="S18" s="55"/>
      <c r="T18" s="55"/>
      <c r="U18" s="55"/>
      <c r="V18" s="55"/>
      <c r="W18" s="55"/>
      <c r="X18" s="55"/>
      <c r="Y18" s="55"/>
      <c r="Z18" s="55"/>
    </row>
    <row r="19" spans="1:26" ht="18.75" customHeight="1">
      <c r="A19" s="92">
        <v>14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row>
    <row r="20" spans="1:26" ht="18.75" customHeight="1">
      <c r="A20" s="92">
        <v>15</v>
      </c>
      <c r="B20" s="55"/>
      <c r="C20" s="55"/>
      <c r="D20" s="55"/>
      <c r="E20" s="55"/>
      <c r="F20" s="55"/>
      <c r="G20" s="55"/>
      <c r="H20" s="55"/>
      <c r="I20" s="55"/>
      <c r="J20" s="55"/>
      <c r="K20" s="55"/>
      <c r="L20" s="55"/>
      <c r="M20" s="55"/>
      <c r="N20" s="55"/>
      <c r="O20" s="55"/>
      <c r="P20" s="55"/>
      <c r="Q20" s="55"/>
      <c r="R20" s="55"/>
      <c r="S20" s="55"/>
      <c r="T20" s="55"/>
      <c r="U20" s="55"/>
      <c r="V20" s="55"/>
      <c r="W20" s="55"/>
      <c r="X20" s="55"/>
      <c r="Y20" s="55"/>
      <c r="Z20" s="55"/>
    </row>
    <row r="21" spans="1:26" ht="18.75" customHeight="1">
      <c r="A21" s="92">
        <v>16</v>
      </c>
      <c r="B21" s="55"/>
      <c r="C21" s="55"/>
      <c r="D21" s="55"/>
      <c r="E21" s="55"/>
      <c r="F21" s="55"/>
      <c r="G21" s="55"/>
      <c r="H21" s="55"/>
      <c r="I21" s="55"/>
      <c r="J21" s="55"/>
      <c r="K21" s="55"/>
      <c r="L21" s="55"/>
      <c r="M21" s="55"/>
      <c r="N21" s="55"/>
      <c r="O21" s="55"/>
      <c r="P21" s="55"/>
      <c r="Q21" s="55"/>
      <c r="R21" s="55"/>
      <c r="S21" s="55"/>
      <c r="T21" s="55"/>
      <c r="U21" s="55"/>
      <c r="V21" s="55"/>
      <c r="W21" s="55"/>
      <c r="X21" s="55"/>
      <c r="Y21" s="55"/>
      <c r="Z21" s="55"/>
    </row>
    <row r="22" spans="1:26" ht="18.75" customHeight="1">
      <c r="A22" s="92">
        <v>17</v>
      </c>
      <c r="B22" s="55"/>
      <c r="C22" s="55"/>
      <c r="D22" s="55"/>
      <c r="E22" s="55"/>
      <c r="F22" s="55"/>
      <c r="G22" s="55"/>
      <c r="H22" s="55"/>
      <c r="I22" s="55"/>
      <c r="J22" s="55"/>
      <c r="K22" s="55"/>
      <c r="L22" s="55"/>
      <c r="M22" s="55"/>
      <c r="N22" s="55"/>
      <c r="O22" s="55"/>
      <c r="P22" s="55"/>
      <c r="Q22" s="55"/>
      <c r="R22" s="55"/>
      <c r="S22" s="55"/>
      <c r="T22" s="55"/>
      <c r="U22" s="55"/>
      <c r="V22" s="55"/>
      <c r="W22" s="55"/>
      <c r="X22" s="55"/>
      <c r="Y22" s="55"/>
      <c r="Z22" s="55"/>
    </row>
    <row r="23" spans="1:26" ht="18.75" customHeight="1">
      <c r="A23" s="92">
        <v>18</v>
      </c>
      <c r="B23" s="55"/>
      <c r="C23" s="55"/>
      <c r="D23" s="55"/>
      <c r="E23" s="55"/>
      <c r="F23" s="55"/>
      <c r="G23" s="55"/>
      <c r="H23" s="55"/>
      <c r="I23" s="55"/>
      <c r="J23" s="55"/>
      <c r="K23" s="55"/>
      <c r="L23" s="55"/>
      <c r="M23" s="55"/>
      <c r="N23" s="55"/>
      <c r="O23" s="55"/>
      <c r="P23" s="55"/>
      <c r="Q23" s="55"/>
      <c r="R23" s="55"/>
      <c r="S23" s="55"/>
      <c r="T23" s="55"/>
      <c r="U23" s="55"/>
      <c r="V23" s="55"/>
      <c r="W23" s="55"/>
      <c r="X23" s="55"/>
      <c r="Y23" s="55"/>
      <c r="Z23" s="55"/>
    </row>
    <row r="24" spans="1:26" ht="18.75" customHeight="1">
      <c r="A24" s="92">
        <v>19</v>
      </c>
      <c r="B24" s="55"/>
      <c r="C24" s="55"/>
      <c r="D24" s="55"/>
      <c r="E24" s="55"/>
      <c r="F24" s="55"/>
      <c r="G24" s="55"/>
      <c r="H24" s="55"/>
      <c r="I24" s="55"/>
      <c r="J24" s="55"/>
      <c r="K24" s="55"/>
      <c r="L24" s="55"/>
      <c r="M24" s="55"/>
      <c r="N24" s="55"/>
      <c r="O24" s="55"/>
      <c r="P24" s="55"/>
      <c r="Q24" s="55"/>
      <c r="R24" s="55"/>
      <c r="S24" s="55"/>
      <c r="T24" s="55"/>
      <c r="U24" s="55"/>
      <c r="V24" s="55"/>
      <c r="W24" s="55"/>
      <c r="X24" s="55"/>
      <c r="Y24" s="55"/>
      <c r="Z24" s="55"/>
    </row>
    <row r="25" spans="1:26" ht="18.75" customHeight="1">
      <c r="A25" s="92">
        <v>20</v>
      </c>
      <c r="B25" s="55"/>
      <c r="C25" s="55"/>
      <c r="D25" s="55"/>
      <c r="E25" s="55"/>
      <c r="F25" s="55"/>
      <c r="G25" s="55"/>
      <c r="H25" s="55"/>
      <c r="I25" s="55"/>
      <c r="J25" s="55"/>
      <c r="K25" s="55"/>
      <c r="L25" s="55"/>
      <c r="M25" s="55"/>
      <c r="N25" s="55"/>
      <c r="O25" s="55"/>
      <c r="P25" s="55"/>
      <c r="Q25" s="55"/>
      <c r="R25" s="55"/>
      <c r="S25" s="55"/>
      <c r="T25" s="55"/>
      <c r="U25" s="55"/>
      <c r="V25" s="55"/>
      <c r="W25" s="55"/>
      <c r="X25" s="55"/>
      <c r="Y25" s="55"/>
      <c r="Z25" s="55"/>
    </row>
    <row r="26" spans="1:26" ht="18.75" customHeight="1">
      <c r="A26" s="92">
        <v>21</v>
      </c>
      <c r="B26" s="55"/>
      <c r="C26" s="55"/>
      <c r="D26" s="55"/>
      <c r="E26" s="55"/>
      <c r="F26" s="55"/>
      <c r="G26" s="55"/>
      <c r="H26" s="55"/>
      <c r="I26" s="55"/>
      <c r="J26" s="55"/>
      <c r="K26" s="55"/>
      <c r="L26" s="55"/>
      <c r="M26" s="55"/>
      <c r="N26" s="55"/>
      <c r="O26" s="55"/>
      <c r="P26" s="55"/>
      <c r="Q26" s="55"/>
      <c r="R26" s="55"/>
      <c r="S26" s="55"/>
      <c r="T26" s="55"/>
      <c r="U26" s="55"/>
      <c r="V26" s="55"/>
      <c r="W26" s="55"/>
      <c r="X26" s="55"/>
      <c r="Y26" s="55"/>
      <c r="Z26" s="55"/>
    </row>
    <row r="27" spans="1:26" ht="18.75" customHeight="1">
      <c r="A27" s="92">
        <v>22</v>
      </c>
      <c r="B27" s="55"/>
      <c r="C27" s="55"/>
      <c r="D27" s="55"/>
      <c r="E27" s="55"/>
      <c r="F27" s="55"/>
      <c r="G27" s="55"/>
      <c r="H27" s="55"/>
      <c r="I27" s="55"/>
      <c r="J27" s="55"/>
      <c r="K27" s="55"/>
      <c r="L27" s="55"/>
      <c r="M27" s="55"/>
      <c r="N27" s="55"/>
      <c r="O27" s="55"/>
      <c r="P27" s="55"/>
      <c r="Q27" s="55"/>
      <c r="R27" s="55"/>
      <c r="S27" s="55"/>
      <c r="T27" s="55"/>
      <c r="U27" s="55"/>
      <c r="V27" s="55"/>
      <c r="W27" s="55"/>
      <c r="X27" s="55"/>
      <c r="Y27" s="55"/>
      <c r="Z27" s="55"/>
    </row>
    <row r="28" spans="1:26" ht="18.75" customHeight="1">
      <c r="A28" s="92">
        <v>23</v>
      </c>
      <c r="B28" s="55"/>
      <c r="C28" s="55"/>
      <c r="D28" s="55"/>
      <c r="E28" s="55"/>
      <c r="F28" s="55"/>
      <c r="G28" s="55"/>
      <c r="H28" s="55"/>
      <c r="I28" s="55"/>
      <c r="J28" s="55"/>
      <c r="K28" s="55"/>
      <c r="L28" s="55"/>
      <c r="M28" s="55"/>
      <c r="N28" s="55"/>
      <c r="O28" s="55"/>
      <c r="P28" s="55"/>
      <c r="Q28" s="55"/>
      <c r="R28" s="55"/>
      <c r="S28" s="55"/>
      <c r="T28" s="55"/>
      <c r="U28" s="55"/>
      <c r="V28" s="55"/>
      <c r="W28" s="55"/>
      <c r="X28" s="55"/>
      <c r="Y28" s="55"/>
      <c r="Z28" s="55"/>
    </row>
    <row r="29" spans="1:26" ht="18.75" customHeight="1">
      <c r="A29" s="92">
        <v>24</v>
      </c>
      <c r="B29" s="55"/>
      <c r="C29" s="55"/>
      <c r="D29" s="55"/>
      <c r="E29" s="55"/>
      <c r="F29" s="55"/>
      <c r="G29" s="55"/>
      <c r="H29" s="55"/>
      <c r="I29" s="55"/>
      <c r="J29" s="55"/>
      <c r="K29" s="55"/>
      <c r="L29" s="55"/>
      <c r="M29" s="55"/>
      <c r="N29" s="55"/>
      <c r="O29" s="55"/>
      <c r="P29" s="55"/>
      <c r="Q29" s="55"/>
      <c r="R29" s="55"/>
      <c r="S29" s="55"/>
      <c r="T29" s="55"/>
      <c r="U29" s="55"/>
      <c r="V29" s="55"/>
      <c r="W29" s="55"/>
      <c r="X29" s="55"/>
      <c r="Y29" s="55"/>
      <c r="Z29" s="55"/>
    </row>
    <row r="30" spans="1:26" ht="18.75" customHeight="1">
      <c r="A30" s="92">
        <v>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row>
    <row r="31" spans="1:26" ht="18.75" customHeight="1">
      <c r="A31" s="92">
        <v>26</v>
      </c>
      <c r="B31" s="55"/>
      <c r="C31" s="55"/>
      <c r="D31" s="55"/>
      <c r="E31" s="55"/>
      <c r="F31" s="55"/>
      <c r="G31" s="55"/>
      <c r="H31" s="55"/>
      <c r="I31" s="55"/>
      <c r="J31" s="55"/>
      <c r="K31" s="55"/>
      <c r="L31" s="55"/>
      <c r="M31" s="55"/>
      <c r="N31" s="55"/>
      <c r="O31" s="55"/>
      <c r="P31" s="55"/>
      <c r="Q31" s="55"/>
      <c r="R31" s="55"/>
      <c r="S31" s="55"/>
      <c r="T31" s="55"/>
      <c r="U31" s="55"/>
      <c r="V31" s="55"/>
      <c r="W31" s="55"/>
      <c r="X31" s="55"/>
      <c r="Y31" s="55"/>
      <c r="Z31" s="55"/>
    </row>
    <row r="32" spans="1:26" ht="18.75" customHeight="1">
      <c r="A32" s="92">
        <v>27</v>
      </c>
      <c r="B32" s="55"/>
      <c r="C32" s="55"/>
      <c r="D32" s="55"/>
      <c r="E32" s="55"/>
      <c r="F32" s="55"/>
      <c r="G32" s="55"/>
      <c r="H32" s="55"/>
      <c r="I32" s="55"/>
      <c r="J32" s="55"/>
      <c r="K32" s="55"/>
      <c r="L32" s="55"/>
      <c r="M32" s="55"/>
      <c r="N32" s="55"/>
      <c r="O32" s="55"/>
      <c r="P32" s="55"/>
      <c r="Q32" s="55"/>
      <c r="R32" s="55"/>
      <c r="S32" s="55"/>
      <c r="T32" s="55"/>
      <c r="U32" s="55"/>
      <c r="V32" s="55"/>
      <c r="W32" s="55"/>
      <c r="X32" s="55"/>
      <c r="Y32" s="55"/>
      <c r="Z32" s="55"/>
    </row>
    <row r="33" spans="1:26" ht="18.75" customHeight="1">
      <c r="A33" s="92">
        <v>28</v>
      </c>
      <c r="B33" s="55"/>
      <c r="C33" s="55"/>
      <c r="D33" s="55"/>
      <c r="E33" s="55"/>
      <c r="F33" s="55"/>
      <c r="G33" s="55"/>
      <c r="H33" s="55"/>
      <c r="I33" s="55"/>
      <c r="J33" s="55"/>
      <c r="K33" s="55"/>
      <c r="L33" s="55"/>
      <c r="M33" s="55"/>
      <c r="N33" s="55"/>
      <c r="O33" s="55"/>
      <c r="P33" s="55"/>
      <c r="Q33" s="55"/>
      <c r="R33" s="55"/>
      <c r="S33" s="55"/>
      <c r="T33" s="55"/>
      <c r="U33" s="55"/>
      <c r="V33" s="55"/>
      <c r="W33" s="55"/>
      <c r="X33" s="55"/>
      <c r="Y33" s="55"/>
      <c r="Z33" s="55"/>
    </row>
    <row r="34" spans="1:26" ht="18.75" customHeight="1">
      <c r="A34" s="92">
        <v>29</v>
      </c>
      <c r="B34" s="55"/>
      <c r="C34" s="55"/>
      <c r="D34" s="55"/>
      <c r="E34" s="55"/>
      <c r="F34" s="55"/>
      <c r="G34" s="55"/>
      <c r="H34" s="55"/>
      <c r="I34" s="55"/>
      <c r="J34" s="55"/>
      <c r="K34" s="55"/>
      <c r="L34" s="55"/>
      <c r="M34" s="55"/>
      <c r="N34" s="55"/>
      <c r="O34" s="55"/>
      <c r="P34" s="55"/>
      <c r="Q34" s="55"/>
      <c r="R34" s="55"/>
      <c r="S34" s="55"/>
      <c r="T34" s="55"/>
      <c r="U34" s="55"/>
      <c r="V34" s="55"/>
      <c r="W34" s="55"/>
      <c r="X34" s="55"/>
      <c r="Y34" s="55"/>
      <c r="Z34" s="55"/>
    </row>
    <row r="35" spans="1:26" ht="18.75" customHeight="1">
      <c r="A35" s="92">
        <v>30</v>
      </c>
      <c r="B35" s="55"/>
      <c r="C35" s="55"/>
      <c r="D35" s="55"/>
      <c r="E35" s="55"/>
      <c r="F35" s="55"/>
      <c r="G35" s="55"/>
      <c r="H35" s="55"/>
      <c r="I35" s="55"/>
      <c r="J35" s="55"/>
      <c r="K35" s="55"/>
      <c r="L35" s="55"/>
      <c r="M35" s="55"/>
      <c r="N35" s="55"/>
      <c r="O35" s="55"/>
      <c r="P35" s="55"/>
      <c r="Q35" s="55"/>
      <c r="R35" s="55"/>
      <c r="S35" s="55"/>
      <c r="T35" s="55"/>
      <c r="U35" s="55"/>
      <c r="V35" s="55"/>
      <c r="W35" s="55"/>
      <c r="X35" s="55"/>
      <c r="Y35" s="55"/>
      <c r="Z35" s="55"/>
    </row>
    <row r="36" spans="1:26" ht="18.75" customHeight="1">
      <c r="A36" s="92">
        <v>31</v>
      </c>
      <c r="B36" s="55"/>
      <c r="C36" s="55"/>
      <c r="D36" s="55"/>
      <c r="E36" s="55"/>
      <c r="F36" s="55"/>
      <c r="G36" s="55"/>
      <c r="H36" s="55"/>
      <c r="I36" s="55"/>
      <c r="J36" s="55"/>
      <c r="K36" s="55"/>
      <c r="L36" s="55"/>
      <c r="M36" s="55"/>
      <c r="N36" s="55"/>
      <c r="O36" s="55"/>
      <c r="P36" s="55"/>
      <c r="Q36" s="55"/>
      <c r="R36" s="55"/>
      <c r="S36" s="55"/>
      <c r="T36" s="55"/>
      <c r="U36" s="55"/>
      <c r="V36" s="55"/>
      <c r="W36" s="55"/>
      <c r="X36" s="55"/>
      <c r="Y36" s="55"/>
      <c r="Z36" s="55"/>
    </row>
    <row r="37" spans="1:26" ht="18.75" customHeight="1">
      <c r="A37" s="92">
        <v>32</v>
      </c>
      <c r="B37" s="55"/>
      <c r="C37" s="55"/>
      <c r="D37" s="55"/>
      <c r="E37" s="55"/>
      <c r="F37" s="55"/>
      <c r="G37" s="55"/>
      <c r="H37" s="55"/>
      <c r="I37" s="55"/>
      <c r="J37" s="55"/>
      <c r="K37" s="55"/>
      <c r="L37" s="55"/>
      <c r="M37" s="55"/>
      <c r="N37" s="55"/>
      <c r="O37" s="55"/>
      <c r="P37" s="55"/>
      <c r="Q37" s="55"/>
      <c r="R37" s="55"/>
      <c r="S37" s="55"/>
      <c r="T37" s="55"/>
      <c r="U37" s="55"/>
      <c r="V37" s="55"/>
      <c r="W37" s="55"/>
      <c r="X37" s="55"/>
      <c r="Y37" s="55"/>
      <c r="Z37" s="55"/>
    </row>
    <row r="38" spans="1:26" ht="18.75" customHeight="1">
      <c r="A38" s="92">
        <v>33</v>
      </c>
      <c r="B38" s="55"/>
      <c r="C38" s="55"/>
      <c r="D38" s="55"/>
      <c r="E38" s="55"/>
      <c r="F38" s="55"/>
      <c r="G38" s="55"/>
      <c r="H38" s="55"/>
      <c r="I38" s="55"/>
      <c r="J38" s="55"/>
      <c r="K38" s="55"/>
      <c r="L38" s="55"/>
      <c r="M38" s="55"/>
      <c r="N38" s="55"/>
      <c r="O38" s="55"/>
      <c r="P38" s="55"/>
      <c r="Q38" s="55"/>
      <c r="R38" s="55"/>
      <c r="S38" s="55"/>
      <c r="T38" s="55"/>
      <c r="U38" s="55"/>
      <c r="V38" s="55"/>
      <c r="W38" s="55"/>
      <c r="X38" s="55"/>
      <c r="Y38" s="55"/>
      <c r="Z38" s="55"/>
    </row>
    <row r="39" spans="1:26" ht="18.75" customHeight="1">
      <c r="A39" s="92">
        <v>34</v>
      </c>
      <c r="B39" s="55"/>
      <c r="C39" s="55"/>
      <c r="D39" s="55"/>
      <c r="E39" s="55"/>
      <c r="F39" s="55"/>
      <c r="G39" s="55"/>
      <c r="H39" s="55"/>
      <c r="I39" s="55"/>
      <c r="J39" s="55"/>
      <c r="K39" s="55"/>
      <c r="L39" s="55"/>
      <c r="M39" s="55"/>
      <c r="N39" s="55"/>
      <c r="O39" s="55"/>
      <c r="P39" s="55"/>
      <c r="Q39" s="55"/>
      <c r="R39" s="55"/>
      <c r="S39" s="55"/>
      <c r="T39" s="55"/>
      <c r="U39" s="55"/>
      <c r="V39" s="55"/>
      <c r="W39" s="55"/>
      <c r="X39" s="55"/>
      <c r="Y39" s="55"/>
      <c r="Z39" s="55"/>
    </row>
    <row r="40" spans="1:26" ht="18.75" customHeight="1">
      <c r="A40" s="92">
        <v>35</v>
      </c>
      <c r="B40" s="55"/>
      <c r="C40" s="55"/>
      <c r="D40" s="55"/>
      <c r="E40" s="55"/>
      <c r="F40" s="55"/>
      <c r="G40" s="55"/>
      <c r="H40" s="55"/>
      <c r="I40" s="55"/>
      <c r="J40" s="55"/>
      <c r="K40" s="55"/>
      <c r="L40" s="55"/>
      <c r="M40" s="55"/>
      <c r="N40" s="55"/>
      <c r="O40" s="55"/>
      <c r="P40" s="55"/>
      <c r="Q40" s="55"/>
      <c r="R40" s="55"/>
      <c r="S40" s="55"/>
      <c r="T40" s="55"/>
      <c r="U40" s="55"/>
      <c r="V40" s="55"/>
      <c r="W40" s="55"/>
      <c r="X40" s="55"/>
      <c r="Y40" s="55"/>
      <c r="Z40" s="55"/>
    </row>
    <row r="41" spans="1:26" ht="18.75" customHeight="1">
      <c r="A41" s="92">
        <v>36</v>
      </c>
      <c r="B41" s="55"/>
      <c r="C41" s="55"/>
      <c r="D41" s="55"/>
      <c r="E41" s="55"/>
      <c r="F41" s="55"/>
      <c r="G41" s="55"/>
      <c r="H41" s="55"/>
      <c r="I41" s="55"/>
      <c r="J41" s="55"/>
      <c r="K41" s="55"/>
      <c r="L41" s="55"/>
      <c r="M41" s="55"/>
      <c r="N41" s="55"/>
      <c r="O41" s="55"/>
      <c r="P41" s="55"/>
      <c r="Q41" s="55"/>
      <c r="R41" s="55"/>
      <c r="S41" s="55"/>
      <c r="T41" s="55"/>
      <c r="U41" s="55"/>
      <c r="V41" s="55"/>
      <c r="W41" s="55"/>
      <c r="X41" s="55"/>
      <c r="Y41" s="55"/>
      <c r="Z41" s="55"/>
    </row>
    <row r="42" spans="1:26" ht="18.75" customHeight="1">
      <c r="A42" s="92">
        <v>37</v>
      </c>
      <c r="B42" s="55"/>
      <c r="C42" s="55"/>
      <c r="D42" s="55"/>
      <c r="E42" s="55"/>
      <c r="F42" s="55"/>
      <c r="G42" s="55"/>
      <c r="H42" s="55"/>
      <c r="I42" s="55"/>
      <c r="J42" s="55"/>
      <c r="K42" s="55"/>
      <c r="L42" s="55"/>
      <c r="M42" s="55"/>
      <c r="N42" s="55"/>
      <c r="O42" s="55"/>
      <c r="P42" s="55"/>
      <c r="Q42" s="55"/>
      <c r="R42" s="55"/>
      <c r="S42" s="55"/>
      <c r="T42" s="55"/>
      <c r="U42" s="55"/>
      <c r="V42" s="55"/>
      <c r="W42" s="55"/>
      <c r="X42" s="55"/>
      <c r="Y42" s="55"/>
      <c r="Z42" s="55"/>
    </row>
    <row r="43" spans="1:26" ht="18.75" customHeight="1">
      <c r="A43" s="92">
        <v>38</v>
      </c>
      <c r="B43" s="55"/>
      <c r="C43" s="55"/>
      <c r="D43" s="55"/>
      <c r="E43" s="55"/>
      <c r="F43" s="55"/>
      <c r="G43" s="55"/>
      <c r="H43" s="55"/>
      <c r="I43" s="55"/>
      <c r="J43" s="55"/>
      <c r="K43" s="55"/>
      <c r="L43" s="55"/>
      <c r="M43" s="55"/>
      <c r="N43" s="55"/>
      <c r="O43" s="55"/>
      <c r="P43" s="55"/>
      <c r="Q43" s="55"/>
      <c r="R43" s="55"/>
      <c r="S43" s="55"/>
      <c r="T43" s="55"/>
      <c r="U43" s="55"/>
      <c r="V43" s="55"/>
      <c r="W43" s="55"/>
      <c r="X43" s="55"/>
      <c r="Y43" s="55"/>
      <c r="Z43" s="55"/>
    </row>
    <row r="44" spans="1:26" ht="18.75" customHeight="1">
      <c r="A44" s="92">
        <v>39</v>
      </c>
      <c r="B44" s="55"/>
      <c r="C44" s="55"/>
      <c r="D44" s="55"/>
      <c r="E44" s="55"/>
      <c r="F44" s="55"/>
      <c r="G44" s="55"/>
      <c r="H44" s="55"/>
      <c r="I44" s="55"/>
      <c r="J44" s="55"/>
      <c r="K44" s="55"/>
      <c r="L44" s="55"/>
      <c r="M44" s="55"/>
      <c r="N44" s="55"/>
      <c r="O44" s="55"/>
      <c r="P44" s="55"/>
      <c r="Q44" s="55"/>
      <c r="R44" s="55"/>
      <c r="S44" s="55"/>
      <c r="T44" s="55"/>
      <c r="U44" s="55"/>
      <c r="V44" s="55"/>
      <c r="W44" s="55"/>
      <c r="X44" s="55"/>
      <c r="Y44" s="55"/>
      <c r="Z44" s="55"/>
    </row>
    <row r="45" spans="1:26" ht="18.75" customHeight="1">
      <c r="A45" s="92">
        <v>40</v>
      </c>
      <c r="B45" s="55"/>
      <c r="C45" s="55"/>
      <c r="D45" s="55"/>
      <c r="E45" s="55"/>
      <c r="F45" s="55"/>
      <c r="G45" s="55"/>
      <c r="H45" s="55"/>
      <c r="I45" s="55"/>
      <c r="J45" s="55"/>
      <c r="K45" s="55"/>
      <c r="L45" s="55"/>
      <c r="M45" s="55"/>
      <c r="N45" s="55"/>
      <c r="O45" s="55"/>
      <c r="P45" s="55"/>
      <c r="Q45" s="55"/>
      <c r="R45" s="55"/>
      <c r="S45" s="55"/>
      <c r="T45" s="55"/>
      <c r="U45" s="55"/>
      <c r="V45" s="55"/>
      <c r="W45" s="55"/>
      <c r="X45" s="55"/>
      <c r="Y45" s="55"/>
      <c r="Z45" s="55"/>
    </row>
    <row r="46" spans="1:26" ht="18.75" customHeight="1">
      <c r="A46" s="92">
        <v>41</v>
      </c>
      <c r="B46" s="55"/>
      <c r="C46" s="55"/>
      <c r="D46" s="55"/>
      <c r="E46" s="55"/>
      <c r="F46" s="55"/>
      <c r="G46" s="55"/>
      <c r="H46" s="55"/>
      <c r="I46" s="55"/>
      <c r="J46" s="55"/>
      <c r="K46" s="55"/>
      <c r="L46" s="55"/>
      <c r="M46" s="55"/>
      <c r="N46" s="55"/>
      <c r="O46" s="55"/>
      <c r="P46" s="55"/>
      <c r="Q46" s="55"/>
      <c r="R46" s="55"/>
      <c r="S46" s="55"/>
      <c r="T46" s="55"/>
      <c r="U46" s="55"/>
      <c r="V46" s="55"/>
      <c r="W46" s="55"/>
      <c r="X46" s="55"/>
      <c r="Y46" s="55"/>
      <c r="Z46" s="55"/>
    </row>
    <row r="47" spans="1:26" ht="18.75" customHeight="1">
      <c r="A47" s="92">
        <v>42</v>
      </c>
      <c r="B47" s="55"/>
      <c r="C47" s="55"/>
      <c r="D47" s="55"/>
      <c r="E47" s="55"/>
      <c r="F47" s="55"/>
      <c r="G47" s="55"/>
      <c r="H47" s="55"/>
      <c r="I47" s="55"/>
      <c r="J47" s="55"/>
      <c r="K47" s="55"/>
      <c r="L47" s="55"/>
      <c r="M47" s="55"/>
      <c r="N47" s="55"/>
      <c r="O47" s="55"/>
      <c r="P47" s="55"/>
      <c r="Q47" s="55"/>
      <c r="R47" s="55"/>
      <c r="S47" s="55"/>
      <c r="T47" s="55"/>
      <c r="U47" s="55"/>
      <c r="V47" s="55"/>
      <c r="W47" s="55"/>
      <c r="X47" s="55"/>
      <c r="Y47" s="55"/>
      <c r="Z47" s="55"/>
    </row>
    <row r="48" spans="1:26" ht="18.75" customHeight="1">
      <c r="A48" s="92">
        <v>43</v>
      </c>
      <c r="B48" s="55"/>
      <c r="C48" s="55"/>
      <c r="D48" s="55"/>
      <c r="E48" s="55"/>
      <c r="F48" s="55"/>
      <c r="G48" s="55"/>
      <c r="H48" s="55"/>
      <c r="I48" s="55"/>
      <c r="J48" s="55"/>
      <c r="K48" s="55"/>
      <c r="L48" s="55"/>
      <c r="M48" s="55"/>
      <c r="N48" s="55"/>
      <c r="O48" s="55"/>
      <c r="P48" s="55"/>
      <c r="Q48" s="55"/>
      <c r="R48" s="55"/>
      <c r="S48" s="55"/>
      <c r="T48" s="55"/>
      <c r="U48" s="55"/>
      <c r="V48" s="55"/>
      <c r="W48" s="55"/>
      <c r="X48" s="55"/>
      <c r="Y48" s="55"/>
      <c r="Z48" s="55"/>
    </row>
    <row r="49" spans="1:26" ht="18.75" customHeight="1">
      <c r="A49" s="92">
        <v>44</v>
      </c>
      <c r="B49" s="55"/>
      <c r="C49" s="55"/>
      <c r="D49" s="55"/>
      <c r="E49" s="55"/>
      <c r="F49" s="55"/>
      <c r="G49" s="55"/>
      <c r="H49" s="55"/>
      <c r="I49" s="55"/>
      <c r="J49" s="55"/>
      <c r="K49" s="55"/>
      <c r="L49" s="55"/>
      <c r="M49" s="55"/>
      <c r="N49" s="55"/>
      <c r="O49" s="55"/>
      <c r="P49" s="55"/>
      <c r="Q49" s="55"/>
      <c r="R49" s="55"/>
      <c r="S49" s="55"/>
      <c r="T49" s="55"/>
      <c r="U49" s="55"/>
      <c r="V49" s="55"/>
      <c r="W49" s="55"/>
      <c r="X49" s="55"/>
      <c r="Y49" s="55"/>
      <c r="Z49" s="55"/>
    </row>
    <row r="50" spans="1:26" ht="18.75" customHeight="1">
      <c r="A50" s="92">
        <v>45</v>
      </c>
      <c r="B50" s="55"/>
      <c r="C50" s="55"/>
      <c r="D50" s="55"/>
      <c r="E50" s="55"/>
      <c r="F50" s="55"/>
      <c r="G50" s="55"/>
      <c r="H50" s="55"/>
      <c r="I50" s="55"/>
      <c r="J50" s="55"/>
      <c r="K50" s="55"/>
      <c r="L50" s="55"/>
      <c r="M50" s="55"/>
      <c r="N50" s="55"/>
      <c r="O50" s="55"/>
      <c r="P50" s="55"/>
      <c r="Q50" s="55"/>
      <c r="R50" s="55"/>
      <c r="S50" s="55"/>
      <c r="T50" s="55"/>
      <c r="U50" s="55"/>
      <c r="V50" s="55"/>
      <c r="W50" s="55"/>
      <c r="X50" s="55"/>
      <c r="Y50" s="55"/>
      <c r="Z50" s="55"/>
    </row>
    <row r="51" spans="1:26" ht="18.75" customHeight="1">
      <c r="A51" s="92">
        <v>46</v>
      </c>
      <c r="B51" s="55"/>
      <c r="C51" s="55"/>
      <c r="D51" s="55"/>
      <c r="E51" s="55"/>
      <c r="F51" s="55"/>
      <c r="G51" s="55"/>
      <c r="H51" s="55"/>
      <c r="I51" s="55"/>
      <c r="J51" s="55"/>
      <c r="K51" s="55"/>
      <c r="L51" s="55"/>
      <c r="M51" s="55"/>
      <c r="N51" s="55"/>
      <c r="O51" s="55"/>
      <c r="P51" s="55"/>
      <c r="Q51" s="55"/>
      <c r="R51" s="55"/>
      <c r="S51" s="55"/>
      <c r="T51" s="55"/>
      <c r="U51" s="55"/>
      <c r="V51" s="55"/>
      <c r="W51" s="55"/>
      <c r="X51" s="55"/>
      <c r="Y51" s="55"/>
      <c r="Z51" s="55"/>
    </row>
    <row r="52" spans="1:26" ht="18.75" customHeight="1">
      <c r="A52" s="92">
        <v>47</v>
      </c>
      <c r="B52" s="55"/>
      <c r="C52" s="55"/>
      <c r="D52" s="55"/>
      <c r="E52" s="55"/>
      <c r="F52" s="55"/>
      <c r="G52" s="55"/>
      <c r="H52" s="55"/>
      <c r="I52" s="55"/>
      <c r="J52" s="55"/>
      <c r="K52" s="55"/>
      <c r="L52" s="55"/>
      <c r="M52" s="55"/>
      <c r="N52" s="55"/>
      <c r="O52" s="55"/>
      <c r="P52" s="55"/>
      <c r="Q52" s="55"/>
      <c r="R52" s="55"/>
      <c r="S52" s="55"/>
      <c r="T52" s="55"/>
      <c r="U52" s="55"/>
      <c r="V52" s="55"/>
      <c r="W52" s="55"/>
      <c r="X52" s="55"/>
      <c r="Y52" s="55"/>
      <c r="Z52" s="55"/>
    </row>
    <row r="53" spans="1:26" ht="18.75" customHeight="1">
      <c r="A53" s="92">
        <v>48</v>
      </c>
      <c r="B53" s="55"/>
      <c r="C53" s="55"/>
      <c r="D53" s="55"/>
      <c r="E53" s="55"/>
      <c r="F53" s="55"/>
      <c r="G53" s="55"/>
      <c r="H53" s="55"/>
      <c r="I53" s="55"/>
      <c r="J53" s="55"/>
      <c r="K53" s="55"/>
      <c r="L53" s="55"/>
      <c r="M53" s="55"/>
      <c r="N53" s="55"/>
      <c r="O53" s="55"/>
      <c r="P53" s="55"/>
      <c r="Q53" s="55"/>
      <c r="R53" s="55"/>
      <c r="S53" s="55"/>
      <c r="T53" s="55"/>
      <c r="U53" s="55"/>
      <c r="V53" s="55"/>
      <c r="W53" s="55"/>
      <c r="X53" s="55"/>
      <c r="Y53" s="55"/>
      <c r="Z53" s="55"/>
    </row>
    <row r="54" spans="1:26" ht="18.75" customHeight="1">
      <c r="A54" s="92">
        <v>49</v>
      </c>
      <c r="B54" s="55"/>
      <c r="C54" s="55"/>
      <c r="D54" s="55"/>
      <c r="E54" s="55"/>
      <c r="F54" s="55"/>
      <c r="G54" s="55"/>
      <c r="H54" s="55"/>
      <c r="I54" s="55"/>
      <c r="J54" s="55"/>
      <c r="K54" s="55"/>
      <c r="L54" s="55"/>
      <c r="M54" s="55"/>
      <c r="N54" s="55"/>
      <c r="O54" s="55"/>
      <c r="P54" s="55"/>
      <c r="Q54" s="55"/>
      <c r="R54" s="55"/>
      <c r="S54" s="55"/>
      <c r="T54" s="55"/>
      <c r="U54" s="55"/>
      <c r="V54" s="55"/>
      <c r="W54" s="55"/>
      <c r="X54" s="55"/>
      <c r="Y54" s="55"/>
      <c r="Z54" s="55"/>
    </row>
    <row r="55" spans="1:26" ht="18.75" customHeight="1">
      <c r="A55" s="92">
        <v>50</v>
      </c>
      <c r="B55" s="55"/>
      <c r="C55" s="55"/>
      <c r="D55" s="55"/>
      <c r="E55" s="55"/>
      <c r="F55" s="55"/>
      <c r="G55" s="55"/>
      <c r="H55" s="55"/>
      <c r="I55" s="55"/>
      <c r="J55" s="55"/>
      <c r="K55" s="55"/>
      <c r="L55" s="55"/>
      <c r="M55" s="55"/>
      <c r="N55" s="55"/>
      <c r="O55" s="55"/>
      <c r="P55" s="55"/>
      <c r="Q55" s="55"/>
      <c r="R55" s="55"/>
      <c r="S55" s="55"/>
      <c r="T55" s="55"/>
      <c r="U55" s="55"/>
      <c r="V55" s="55"/>
      <c r="W55" s="55"/>
      <c r="X55" s="55"/>
      <c r="Y55" s="55"/>
      <c r="Z55" s="55"/>
    </row>
    <row r="56" spans="1:26" ht="18.75" customHeight="1">
      <c r="A56" s="92">
        <v>51</v>
      </c>
      <c r="B56" s="55"/>
      <c r="C56" s="55"/>
      <c r="D56" s="55"/>
      <c r="E56" s="55"/>
      <c r="F56" s="55"/>
      <c r="G56" s="55"/>
      <c r="H56" s="55"/>
      <c r="I56" s="55"/>
      <c r="J56" s="55"/>
      <c r="K56" s="55"/>
      <c r="L56" s="55"/>
      <c r="M56" s="55"/>
      <c r="N56" s="55"/>
      <c r="O56" s="55"/>
      <c r="P56" s="55"/>
      <c r="Q56" s="55"/>
      <c r="R56" s="55"/>
      <c r="S56" s="55"/>
      <c r="T56" s="55"/>
      <c r="U56" s="55"/>
      <c r="V56" s="55"/>
      <c r="W56" s="55"/>
      <c r="X56" s="55"/>
      <c r="Y56" s="55"/>
      <c r="Z56" s="55"/>
    </row>
    <row r="57" spans="1:26" ht="18.75" customHeight="1">
      <c r="A57" s="92">
        <v>52</v>
      </c>
      <c r="B57" s="55"/>
      <c r="C57" s="55"/>
      <c r="D57" s="55"/>
      <c r="E57" s="55"/>
      <c r="F57" s="55"/>
      <c r="G57" s="55"/>
      <c r="H57" s="55"/>
      <c r="I57" s="55"/>
      <c r="J57" s="55"/>
      <c r="K57" s="55"/>
      <c r="L57" s="55"/>
      <c r="M57" s="55"/>
      <c r="N57" s="55"/>
      <c r="O57" s="55"/>
      <c r="P57" s="55"/>
      <c r="Q57" s="55"/>
      <c r="R57" s="55"/>
      <c r="S57" s="55"/>
      <c r="T57" s="55"/>
      <c r="U57" s="55"/>
      <c r="V57" s="55"/>
      <c r="W57" s="55"/>
      <c r="X57" s="55"/>
      <c r="Y57" s="55"/>
      <c r="Z57" s="55"/>
    </row>
    <row r="58" spans="1:26" ht="18.75" customHeight="1">
      <c r="A58" s="92">
        <v>53</v>
      </c>
      <c r="B58" s="55"/>
      <c r="C58" s="55"/>
      <c r="D58" s="55"/>
      <c r="E58" s="55"/>
      <c r="F58" s="55"/>
      <c r="G58" s="55"/>
      <c r="H58" s="55"/>
      <c r="I58" s="55"/>
      <c r="J58" s="55"/>
      <c r="K58" s="55"/>
      <c r="L58" s="55"/>
      <c r="M58" s="55"/>
      <c r="N58" s="55"/>
      <c r="O58" s="55"/>
      <c r="P58" s="55"/>
      <c r="Q58" s="55"/>
      <c r="R58" s="55"/>
      <c r="S58" s="55"/>
      <c r="T58" s="55"/>
      <c r="U58" s="55"/>
      <c r="V58" s="55"/>
      <c r="W58" s="55"/>
      <c r="X58" s="55"/>
      <c r="Y58" s="55"/>
      <c r="Z58" s="55"/>
    </row>
    <row r="59" spans="1:26" ht="18.75" customHeight="1">
      <c r="A59" s="92">
        <v>54</v>
      </c>
      <c r="B59" s="55"/>
      <c r="C59" s="55"/>
      <c r="D59" s="55"/>
      <c r="E59" s="55"/>
      <c r="F59" s="55"/>
      <c r="G59" s="55"/>
      <c r="H59" s="55"/>
      <c r="I59" s="55"/>
      <c r="J59" s="55"/>
      <c r="K59" s="55"/>
      <c r="L59" s="55"/>
      <c r="M59" s="55"/>
      <c r="N59" s="55"/>
      <c r="O59" s="55"/>
      <c r="P59" s="55"/>
      <c r="Q59" s="55"/>
      <c r="R59" s="55"/>
      <c r="S59" s="55"/>
      <c r="T59" s="55"/>
      <c r="U59" s="55"/>
      <c r="V59" s="55"/>
      <c r="W59" s="55"/>
      <c r="X59" s="55"/>
      <c r="Y59" s="55"/>
      <c r="Z59" s="55"/>
    </row>
    <row r="60" spans="1:26" ht="18.75" customHeight="1">
      <c r="A60" s="92">
        <v>55</v>
      </c>
      <c r="B60" s="55"/>
      <c r="C60" s="55"/>
      <c r="D60" s="55"/>
      <c r="E60" s="55"/>
      <c r="F60" s="55"/>
      <c r="G60" s="55"/>
      <c r="H60" s="55"/>
      <c r="I60" s="55"/>
      <c r="J60" s="55"/>
      <c r="K60" s="55"/>
      <c r="L60" s="55"/>
      <c r="M60" s="55"/>
      <c r="N60" s="55"/>
      <c r="O60" s="55"/>
      <c r="P60" s="55"/>
      <c r="Q60" s="55"/>
      <c r="R60" s="55"/>
      <c r="S60" s="55"/>
      <c r="T60" s="55"/>
      <c r="U60" s="55"/>
      <c r="V60" s="55"/>
      <c r="W60" s="55"/>
      <c r="X60" s="55"/>
      <c r="Y60" s="55"/>
      <c r="Z60" s="55"/>
    </row>
    <row r="61" spans="1:26" ht="18.75" customHeight="1">
      <c r="A61" s="92">
        <v>56</v>
      </c>
      <c r="B61" s="55"/>
      <c r="C61" s="55"/>
      <c r="D61" s="55"/>
      <c r="E61" s="55"/>
      <c r="F61" s="55"/>
      <c r="G61" s="55"/>
      <c r="H61" s="55"/>
      <c r="I61" s="55"/>
      <c r="J61" s="55"/>
      <c r="K61" s="55"/>
      <c r="L61" s="55"/>
      <c r="M61" s="55"/>
      <c r="N61" s="55"/>
      <c r="O61" s="55"/>
      <c r="P61" s="55"/>
      <c r="Q61" s="55"/>
      <c r="R61" s="55"/>
      <c r="S61" s="55"/>
      <c r="T61" s="55"/>
      <c r="U61" s="55"/>
      <c r="V61" s="55"/>
      <c r="W61" s="55"/>
      <c r="X61" s="55"/>
      <c r="Y61" s="55"/>
      <c r="Z61" s="55"/>
    </row>
    <row r="62" spans="1:26" ht="18.75" customHeight="1">
      <c r="A62" s="92">
        <v>57</v>
      </c>
      <c r="B62" s="55"/>
      <c r="C62" s="55"/>
      <c r="D62" s="55"/>
      <c r="E62" s="55"/>
      <c r="F62" s="55"/>
      <c r="G62" s="55"/>
      <c r="H62" s="55"/>
      <c r="I62" s="55"/>
      <c r="J62" s="55"/>
      <c r="K62" s="55"/>
      <c r="L62" s="55"/>
      <c r="M62" s="55"/>
      <c r="N62" s="55"/>
      <c r="O62" s="55"/>
      <c r="P62" s="55"/>
      <c r="Q62" s="55"/>
      <c r="R62" s="55"/>
      <c r="S62" s="55"/>
      <c r="T62" s="55"/>
      <c r="U62" s="55"/>
      <c r="V62" s="55"/>
      <c r="W62" s="55"/>
      <c r="X62" s="55"/>
      <c r="Y62" s="55"/>
      <c r="Z62" s="55"/>
    </row>
    <row r="63" spans="1:26" ht="18.75" customHeight="1">
      <c r="A63" s="92">
        <v>58</v>
      </c>
      <c r="B63" s="55"/>
      <c r="C63" s="55"/>
      <c r="D63" s="55"/>
      <c r="E63" s="55"/>
      <c r="F63" s="55"/>
      <c r="G63" s="55"/>
      <c r="H63" s="55"/>
      <c r="I63" s="55"/>
      <c r="J63" s="55"/>
      <c r="K63" s="55"/>
      <c r="L63" s="55"/>
      <c r="M63" s="55"/>
      <c r="N63" s="55"/>
      <c r="O63" s="55"/>
      <c r="P63" s="55"/>
      <c r="Q63" s="55"/>
      <c r="R63" s="55"/>
      <c r="S63" s="55"/>
      <c r="T63" s="55"/>
      <c r="U63" s="55"/>
      <c r="V63" s="55"/>
      <c r="W63" s="55"/>
      <c r="X63" s="55"/>
      <c r="Y63" s="55"/>
      <c r="Z63" s="55"/>
    </row>
    <row r="64" spans="1:26" ht="18.75" customHeight="1">
      <c r="A64" s="92">
        <v>59</v>
      </c>
      <c r="B64" s="55"/>
      <c r="C64" s="55"/>
      <c r="D64" s="55"/>
      <c r="E64" s="55"/>
      <c r="F64" s="55"/>
      <c r="G64" s="55"/>
      <c r="H64" s="55"/>
      <c r="I64" s="55"/>
      <c r="J64" s="55"/>
      <c r="K64" s="55"/>
      <c r="L64" s="55"/>
      <c r="M64" s="55"/>
      <c r="N64" s="55"/>
      <c r="O64" s="55"/>
      <c r="P64" s="55"/>
      <c r="Q64" s="55"/>
      <c r="R64" s="55"/>
      <c r="S64" s="55"/>
      <c r="T64" s="55"/>
      <c r="U64" s="55"/>
      <c r="V64" s="55"/>
      <c r="W64" s="55"/>
      <c r="X64" s="55"/>
      <c r="Y64" s="55"/>
      <c r="Z64" s="55"/>
    </row>
    <row r="65" spans="1:26" ht="18.75" customHeight="1">
      <c r="A65" s="92">
        <v>60</v>
      </c>
      <c r="B65" s="55"/>
      <c r="C65" s="55"/>
      <c r="D65" s="55"/>
      <c r="E65" s="55"/>
      <c r="F65" s="55"/>
      <c r="G65" s="55"/>
      <c r="H65" s="55"/>
      <c r="I65" s="55"/>
      <c r="J65" s="55"/>
      <c r="K65" s="55"/>
      <c r="L65" s="55"/>
      <c r="M65" s="55"/>
      <c r="N65" s="55"/>
      <c r="O65" s="55"/>
      <c r="P65" s="55"/>
      <c r="Q65" s="55"/>
      <c r="R65" s="55"/>
      <c r="S65" s="55"/>
      <c r="T65" s="55"/>
      <c r="U65" s="55"/>
      <c r="V65" s="55"/>
      <c r="W65" s="55"/>
      <c r="X65" s="55"/>
      <c r="Y65" s="55"/>
      <c r="Z65" s="55"/>
    </row>
    <row r="66" spans="1:26" ht="18.75" customHeight="1">
      <c r="A66" s="92">
        <v>61</v>
      </c>
      <c r="B66" s="55"/>
      <c r="C66" s="55"/>
      <c r="D66" s="55"/>
      <c r="E66" s="55"/>
      <c r="F66" s="55"/>
      <c r="G66" s="55"/>
      <c r="H66" s="55"/>
      <c r="I66" s="55"/>
      <c r="J66" s="55"/>
      <c r="K66" s="55"/>
      <c r="L66" s="55"/>
      <c r="M66" s="55"/>
      <c r="N66" s="55"/>
      <c r="O66" s="55"/>
      <c r="P66" s="55"/>
      <c r="Q66" s="55"/>
      <c r="R66" s="55"/>
      <c r="S66" s="55"/>
      <c r="T66" s="55"/>
      <c r="U66" s="55"/>
      <c r="V66" s="55"/>
      <c r="W66" s="55"/>
      <c r="X66" s="55"/>
      <c r="Y66" s="55"/>
      <c r="Z66" s="55"/>
    </row>
    <row r="67" spans="1:26" ht="18.75" customHeight="1">
      <c r="A67" s="92">
        <v>62</v>
      </c>
      <c r="B67" s="55"/>
      <c r="C67" s="55"/>
      <c r="D67" s="55"/>
      <c r="E67" s="55"/>
      <c r="F67" s="55"/>
      <c r="G67" s="55"/>
      <c r="H67" s="55"/>
      <c r="I67" s="55"/>
      <c r="J67" s="55"/>
      <c r="K67" s="55"/>
      <c r="L67" s="55"/>
      <c r="M67" s="55"/>
      <c r="N67" s="55"/>
      <c r="O67" s="55"/>
      <c r="P67" s="55"/>
      <c r="Q67" s="55"/>
      <c r="R67" s="55"/>
      <c r="S67" s="55"/>
      <c r="T67" s="55"/>
      <c r="U67" s="55"/>
      <c r="V67" s="55"/>
      <c r="W67" s="55"/>
      <c r="X67" s="55"/>
      <c r="Y67" s="55"/>
      <c r="Z67" s="55"/>
    </row>
    <row r="68" spans="1:26" ht="18.75" customHeight="1">
      <c r="A68" s="92">
        <v>63</v>
      </c>
      <c r="B68" s="55"/>
      <c r="C68" s="55"/>
      <c r="D68" s="55"/>
      <c r="E68" s="55"/>
      <c r="F68" s="55"/>
      <c r="G68" s="55"/>
      <c r="H68" s="55"/>
      <c r="I68" s="55"/>
      <c r="J68" s="55"/>
      <c r="K68" s="55"/>
      <c r="L68" s="55"/>
      <c r="M68" s="55"/>
      <c r="N68" s="55"/>
      <c r="O68" s="55"/>
      <c r="P68" s="55"/>
      <c r="Q68" s="55"/>
      <c r="R68" s="55"/>
      <c r="S68" s="55"/>
      <c r="T68" s="55"/>
      <c r="U68" s="55"/>
      <c r="V68" s="55"/>
      <c r="W68" s="55"/>
      <c r="X68" s="55"/>
      <c r="Y68" s="55"/>
      <c r="Z68" s="55"/>
    </row>
    <row r="69" spans="1:26" ht="18.75" customHeight="1">
      <c r="A69" s="92">
        <v>64</v>
      </c>
      <c r="B69" s="55"/>
      <c r="C69" s="55"/>
      <c r="D69" s="55"/>
      <c r="E69" s="55"/>
      <c r="F69" s="55"/>
      <c r="G69" s="55"/>
      <c r="H69" s="55"/>
      <c r="I69" s="55"/>
      <c r="J69" s="55"/>
      <c r="K69" s="55"/>
      <c r="L69" s="55"/>
      <c r="M69" s="55"/>
      <c r="N69" s="55"/>
      <c r="O69" s="55"/>
      <c r="P69" s="55"/>
      <c r="Q69" s="55"/>
      <c r="R69" s="55"/>
      <c r="S69" s="55"/>
      <c r="T69" s="55"/>
      <c r="U69" s="55"/>
      <c r="V69" s="55"/>
      <c r="W69" s="55"/>
      <c r="X69" s="55"/>
      <c r="Y69" s="55"/>
      <c r="Z69" s="55"/>
    </row>
    <row r="70" spans="1:26" ht="18.75" customHeight="1">
      <c r="A70" s="92">
        <v>65</v>
      </c>
      <c r="B70" s="55"/>
      <c r="C70" s="55"/>
      <c r="D70" s="55"/>
      <c r="E70" s="55"/>
      <c r="F70" s="55"/>
      <c r="G70" s="55"/>
      <c r="H70" s="55"/>
      <c r="I70" s="55"/>
      <c r="J70" s="55"/>
      <c r="K70" s="55"/>
      <c r="L70" s="55"/>
      <c r="M70" s="55"/>
      <c r="N70" s="55"/>
      <c r="O70" s="55"/>
      <c r="P70" s="55"/>
      <c r="Q70" s="55"/>
      <c r="R70" s="55"/>
      <c r="S70" s="55"/>
      <c r="T70" s="55"/>
      <c r="U70" s="55"/>
      <c r="V70" s="55"/>
      <c r="W70" s="55"/>
      <c r="X70" s="55"/>
      <c r="Y70" s="55"/>
      <c r="Z70" s="55"/>
    </row>
    <row r="71" spans="1:26" ht="18.75" customHeight="1">
      <c r="A71" s="92">
        <v>66</v>
      </c>
      <c r="B71" s="55"/>
      <c r="C71" s="55"/>
      <c r="D71" s="55"/>
      <c r="E71" s="55"/>
      <c r="F71" s="55"/>
      <c r="G71" s="55"/>
      <c r="H71" s="55"/>
      <c r="I71" s="55"/>
      <c r="J71" s="55"/>
      <c r="K71" s="55"/>
      <c r="L71" s="55"/>
      <c r="M71" s="55"/>
      <c r="N71" s="55"/>
      <c r="O71" s="55"/>
      <c r="P71" s="55"/>
      <c r="Q71" s="55"/>
      <c r="R71" s="55"/>
      <c r="S71" s="55"/>
      <c r="T71" s="55"/>
      <c r="U71" s="55"/>
      <c r="V71" s="55"/>
      <c r="W71" s="55"/>
      <c r="X71" s="55"/>
      <c r="Y71" s="55"/>
      <c r="Z71" s="55"/>
    </row>
    <row r="72" spans="1:26" ht="18.75" customHeight="1">
      <c r="A72" s="92">
        <v>67</v>
      </c>
      <c r="B72" s="55"/>
      <c r="C72" s="55"/>
      <c r="D72" s="55"/>
      <c r="E72" s="55"/>
      <c r="F72" s="55"/>
      <c r="G72" s="55"/>
      <c r="H72" s="55"/>
      <c r="I72" s="55"/>
      <c r="J72" s="55"/>
      <c r="K72" s="55"/>
      <c r="L72" s="55"/>
      <c r="M72" s="55"/>
      <c r="N72" s="55"/>
      <c r="O72" s="55"/>
      <c r="P72" s="55"/>
      <c r="Q72" s="55"/>
      <c r="R72" s="55"/>
      <c r="S72" s="55"/>
      <c r="T72" s="55"/>
      <c r="U72" s="55"/>
      <c r="V72" s="55"/>
      <c r="W72" s="55"/>
      <c r="X72" s="55"/>
      <c r="Y72" s="55"/>
      <c r="Z72" s="55"/>
    </row>
    <row r="73" spans="1:26" ht="18.75" customHeight="1">
      <c r="A73" s="92">
        <v>68</v>
      </c>
      <c r="B73" s="55"/>
      <c r="C73" s="55"/>
      <c r="D73" s="55"/>
      <c r="E73" s="55"/>
      <c r="F73" s="55"/>
      <c r="G73" s="55"/>
      <c r="H73" s="55"/>
      <c r="I73" s="55"/>
      <c r="J73" s="55"/>
      <c r="K73" s="55"/>
      <c r="L73" s="55"/>
      <c r="M73" s="55"/>
      <c r="N73" s="55"/>
      <c r="O73" s="55"/>
      <c r="P73" s="55"/>
      <c r="Q73" s="55"/>
      <c r="R73" s="55"/>
      <c r="S73" s="55"/>
      <c r="T73" s="55"/>
      <c r="U73" s="55"/>
      <c r="V73" s="55"/>
      <c r="W73" s="55"/>
      <c r="X73" s="55"/>
      <c r="Y73" s="55"/>
      <c r="Z73" s="55"/>
    </row>
    <row r="74" spans="1:26" ht="18.75" customHeight="1">
      <c r="A74" s="92">
        <v>69</v>
      </c>
      <c r="B74" s="55"/>
      <c r="C74" s="55"/>
      <c r="D74" s="55"/>
      <c r="E74" s="55"/>
      <c r="F74" s="55"/>
      <c r="G74" s="55"/>
      <c r="H74" s="55"/>
      <c r="I74" s="55"/>
      <c r="J74" s="55"/>
      <c r="K74" s="55"/>
      <c r="L74" s="55"/>
      <c r="M74" s="55"/>
      <c r="N74" s="55"/>
      <c r="O74" s="55"/>
      <c r="P74" s="55"/>
      <c r="Q74" s="55"/>
      <c r="R74" s="55"/>
      <c r="S74" s="55"/>
      <c r="T74" s="55"/>
      <c r="U74" s="55"/>
      <c r="V74" s="55"/>
      <c r="W74" s="55"/>
      <c r="X74" s="55"/>
      <c r="Y74" s="55"/>
      <c r="Z74" s="55"/>
    </row>
    <row r="75" spans="1:26" ht="18.75" customHeight="1">
      <c r="A75" s="92">
        <v>70</v>
      </c>
      <c r="B75" s="55"/>
      <c r="C75" s="55"/>
      <c r="D75" s="55"/>
      <c r="E75" s="55"/>
      <c r="F75" s="55"/>
      <c r="G75" s="55"/>
      <c r="H75" s="55"/>
      <c r="I75" s="55"/>
      <c r="J75" s="55"/>
      <c r="K75" s="55"/>
      <c r="L75" s="55"/>
      <c r="M75" s="55"/>
      <c r="N75" s="55"/>
      <c r="O75" s="55"/>
      <c r="P75" s="55"/>
      <c r="Q75" s="55"/>
      <c r="R75" s="55"/>
      <c r="S75" s="55"/>
      <c r="T75" s="55"/>
      <c r="U75" s="55"/>
      <c r="V75" s="55"/>
      <c r="W75" s="55"/>
      <c r="X75" s="55"/>
      <c r="Y75" s="55"/>
      <c r="Z75" s="55"/>
    </row>
    <row r="76" spans="1:26" ht="18.75" customHeight="1">
      <c r="A76" s="92">
        <v>71</v>
      </c>
      <c r="B76" s="55"/>
      <c r="C76" s="55"/>
      <c r="D76" s="55"/>
      <c r="E76" s="55"/>
      <c r="F76" s="55"/>
      <c r="G76" s="55"/>
      <c r="H76" s="55"/>
      <c r="I76" s="55"/>
      <c r="J76" s="55"/>
      <c r="K76" s="55"/>
      <c r="L76" s="55"/>
      <c r="M76" s="55"/>
      <c r="N76" s="55"/>
      <c r="O76" s="55"/>
      <c r="P76" s="55"/>
      <c r="Q76" s="55"/>
      <c r="R76" s="55"/>
      <c r="S76" s="55"/>
      <c r="T76" s="55"/>
      <c r="U76" s="55"/>
      <c r="V76" s="55"/>
      <c r="W76" s="55"/>
      <c r="X76" s="55"/>
      <c r="Y76" s="55"/>
      <c r="Z76" s="55"/>
    </row>
    <row r="77" spans="1:26" ht="18.75" customHeight="1">
      <c r="A77" s="92">
        <v>72</v>
      </c>
      <c r="B77" s="55"/>
      <c r="C77" s="55"/>
      <c r="D77" s="55"/>
      <c r="E77" s="55"/>
      <c r="F77" s="55"/>
      <c r="G77" s="55"/>
      <c r="H77" s="55"/>
      <c r="I77" s="55"/>
      <c r="J77" s="55"/>
      <c r="K77" s="55"/>
      <c r="L77" s="55"/>
      <c r="M77" s="55"/>
      <c r="N77" s="55"/>
      <c r="O77" s="55"/>
      <c r="P77" s="55"/>
      <c r="Q77" s="55"/>
      <c r="R77" s="55"/>
      <c r="S77" s="55"/>
      <c r="T77" s="55"/>
      <c r="U77" s="55"/>
      <c r="V77" s="55"/>
      <c r="W77" s="55"/>
      <c r="X77" s="55"/>
      <c r="Y77" s="55"/>
      <c r="Z77" s="55"/>
    </row>
    <row r="78" spans="1:26" ht="18.75" customHeight="1">
      <c r="A78" s="92">
        <v>73</v>
      </c>
      <c r="B78" s="55"/>
      <c r="C78" s="55"/>
      <c r="D78" s="55"/>
      <c r="E78" s="55"/>
      <c r="F78" s="55"/>
      <c r="G78" s="55"/>
      <c r="H78" s="55"/>
      <c r="I78" s="55"/>
      <c r="J78" s="55"/>
      <c r="K78" s="55"/>
      <c r="L78" s="55"/>
      <c r="M78" s="55"/>
      <c r="N78" s="55"/>
      <c r="O78" s="55"/>
      <c r="P78" s="55"/>
      <c r="Q78" s="55"/>
      <c r="R78" s="55"/>
      <c r="S78" s="55"/>
      <c r="T78" s="55"/>
      <c r="U78" s="55"/>
      <c r="V78" s="55"/>
      <c r="W78" s="55"/>
      <c r="X78" s="55"/>
      <c r="Y78" s="55"/>
      <c r="Z78" s="55"/>
    </row>
    <row r="79" spans="1:26" ht="18.75" customHeight="1">
      <c r="A79" s="92">
        <v>74</v>
      </c>
      <c r="B79" s="55"/>
      <c r="C79" s="55"/>
      <c r="D79" s="55"/>
      <c r="E79" s="55"/>
      <c r="F79" s="55"/>
      <c r="G79" s="55"/>
      <c r="H79" s="55"/>
      <c r="I79" s="55"/>
      <c r="J79" s="55"/>
      <c r="K79" s="55"/>
      <c r="L79" s="55"/>
      <c r="M79" s="55"/>
      <c r="N79" s="55"/>
      <c r="O79" s="55"/>
      <c r="P79" s="55"/>
      <c r="Q79" s="55"/>
      <c r="R79" s="55"/>
      <c r="S79" s="55"/>
      <c r="T79" s="55"/>
      <c r="U79" s="55"/>
      <c r="V79" s="55"/>
      <c r="W79" s="55"/>
      <c r="X79" s="55"/>
      <c r="Y79" s="55"/>
      <c r="Z79" s="55"/>
    </row>
    <row r="80" spans="1:26" ht="18.75" customHeight="1">
      <c r="A80" s="92">
        <v>75</v>
      </c>
      <c r="B80" s="55"/>
      <c r="C80" s="55"/>
      <c r="D80" s="55"/>
      <c r="E80" s="55"/>
      <c r="F80" s="55"/>
      <c r="G80" s="55"/>
      <c r="H80" s="55"/>
      <c r="I80" s="55"/>
      <c r="J80" s="55"/>
      <c r="K80" s="55"/>
      <c r="L80" s="55"/>
      <c r="M80" s="55"/>
      <c r="N80" s="55"/>
      <c r="O80" s="55"/>
      <c r="P80" s="55"/>
      <c r="Q80" s="55"/>
      <c r="R80" s="55"/>
      <c r="S80" s="55"/>
      <c r="T80" s="55"/>
      <c r="U80" s="55"/>
      <c r="V80" s="55"/>
      <c r="W80" s="55"/>
      <c r="X80" s="55"/>
      <c r="Y80" s="55"/>
      <c r="Z80" s="55"/>
    </row>
    <row r="81" spans="1:26" ht="18.75" customHeight="1">
      <c r="A81" s="92">
        <v>76</v>
      </c>
      <c r="B81" s="55"/>
      <c r="C81" s="55"/>
      <c r="D81" s="55"/>
      <c r="E81" s="55"/>
      <c r="F81" s="55"/>
      <c r="G81" s="55"/>
      <c r="H81" s="55"/>
      <c r="I81" s="55"/>
      <c r="J81" s="55"/>
      <c r="K81" s="55"/>
      <c r="L81" s="55"/>
      <c r="M81" s="55"/>
      <c r="N81" s="55"/>
      <c r="O81" s="55"/>
      <c r="P81" s="55"/>
      <c r="Q81" s="55"/>
      <c r="R81" s="55"/>
      <c r="S81" s="55"/>
      <c r="T81" s="55"/>
      <c r="U81" s="55"/>
      <c r="V81" s="55"/>
      <c r="W81" s="55"/>
      <c r="X81" s="55"/>
      <c r="Y81" s="55"/>
      <c r="Z81" s="55"/>
    </row>
    <row r="82" spans="1:26" ht="18.75" customHeight="1">
      <c r="A82" s="92">
        <v>77</v>
      </c>
      <c r="B82" s="55"/>
      <c r="C82" s="55"/>
      <c r="D82" s="55"/>
      <c r="E82" s="55"/>
      <c r="F82" s="55"/>
      <c r="G82" s="55"/>
      <c r="H82" s="55"/>
      <c r="I82" s="55"/>
      <c r="J82" s="55"/>
      <c r="K82" s="55"/>
      <c r="L82" s="55"/>
      <c r="M82" s="55"/>
      <c r="N82" s="55"/>
      <c r="O82" s="55"/>
      <c r="P82" s="55"/>
      <c r="Q82" s="55"/>
      <c r="R82" s="55"/>
      <c r="S82" s="55"/>
      <c r="T82" s="55"/>
      <c r="U82" s="55"/>
      <c r="V82" s="55"/>
      <c r="W82" s="55"/>
      <c r="X82" s="55"/>
      <c r="Y82" s="55"/>
      <c r="Z82" s="55"/>
    </row>
    <row r="83" spans="1:26" ht="18.75" customHeight="1">
      <c r="A83" s="92">
        <v>78</v>
      </c>
      <c r="B83" s="55"/>
      <c r="C83" s="55"/>
      <c r="D83" s="55"/>
      <c r="E83" s="55"/>
      <c r="F83" s="55"/>
      <c r="G83" s="55"/>
      <c r="H83" s="55"/>
      <c r="I83" s="55"/>
      <c r="J83" s="55"/>
      <c r="K83" s="55"/>
      <c r="L83" s="55"/>
      <c r="M83" s="55"/>
      <c r="N83" s="55"/>
      <c r="O83" s="55"/>
      <c r="P83" s="55"/>
      <c r="Q83" s="55"/>
      <c r="R83" s="55"/>
      <c r="S83" s="55"/>
      <c r="T83" s="55"/>
      <c r="U83" s="55"/>
      <c r="V83" s="55"/>
      <c r="W83" s="55"/>
      <c r="X83" s="55"/>
      <c r="Y83" s="55"/>
      <c r="Z83" s="55"/>
    </row>
    <row r="84" spans="1:26" ht="18.75" customHeight="1">
      <c r="A84" s="92">
        <v>79</v>
      </c>
      <c r="B84" s="55"/>
      <c r="C84" s="55"/>
      <c r="D84" s="55"/>
      <c r="E84" s="55"/>
      <c r="F84" s="55"/>
      <c r="G84" s="55"/>
      <c r="H84" s="55"/>
      <c r="I84" s="55"/>
      <c r="J84" s="55"/>
      <c r="K84" s="55"/>
      <c r="L84" s="55"/>
      <c r="M84" s="55"/>
      <c r="N84" s="55"/>
      <c r="O84" s="55"/>
      <c r="P84" s="55"/>
      <c r="Q84" s="55"/>
      <c r="R84" s="55"/>
      <c r="S84" s="55"/>
      <c r="T84" s="55"/>
      <c r="U84" s="55"/>
      <c r="V84" s="55"/>
      <c r="W84" s="55"/>
      <c r="X84" s="55"/>
      <c r="Y84" s="55"/>
      <c r="Z84" s="55"/>
    </row>
    <row r="85" spans="1:26" ht="18.75" customHeight="1">
      <c r="A85" s="92">
        <v>80</v>
      </c>
      <c r="B85" s="55"/>
      <c r="C85" s="55"/>
      <c r="D85" s="55"/>
      <c r="E85" s="55"/>
      <c r="F85" s="55"/>
      <c r="G85" s="55"/>
      <c r="H85" s="55"/>
      <c r="I85" s="55"/>
      <c r="J85" s="55"/>
      <c r="K85" s="55"/>
      <c r="L85" s="55"/>
      <c r="M85" s="55"/>
      <c r="N85" s="55"/>
      <c r="O85" s="55"/>
      <c r="P85" s="55"/>
      <c r="Q85" s="55"/>
      <c r="R85" s="55"/>
      <c r="S85" s="55"/>
      <c r="T85" s="55"/>
      <c r="U85" s="55"/>
      <c r="V85" s="55"/>
      <c r="W85" s="55"/>
      <c r="X85" s="55"/>
      <c r="Y85" s="55"/>
      <c r="Z85" s="55"/>
    </row>
    <row r="86" spans="1:26" ht="18.75" customHeight="1">
      <c r="A86" s="92">
        <v>81</v>
      </c>
      <c r="B86" s="55"/>
      <c r="C86" s="55"/>
      <c r="D86" s="55"/>
      <c r="E86" s="55"/>
      <c r="F86" s="55"/>
      <c r="G86" s="55"/>
      <c r="H86" s="55"/>
      <c r="I86" s="55"/>
      <c r="J86" s="55"/>
      <c r="K86" s="55"/>
      <c r="L86" s="55"/>
      <c r="M86" s="55"/>
      <c r="N86" s="55"/>
      <c r="O86" s="55"/>
      <c r="P86" s="55"/>
      <c r="Q86" s="55"/>
      <c r="R86" s="55"/>
      <c r="S86" s="55"/>
      <c r="T86" s="55"/>
      <c r="U86" s="55"/>
      <c r="V86" s="55"/>
      <c r="W86" s="55"/>
      <c r="X86" s="55"/>
      <c r="Y86" s="55"/>
      <c r="Z86" s="55"/>
    </row>
    <row r="87" spans="1:26" ht="18.75" customHeight="1">
      <c r="A87" s="92">
        <v>82</v>
      </c>
      <c r="B87" s="55"/>
      <c r="C87" s="55"/>
      <c r="D87" s="55"/>
      <c r="E87" s="55"/>
      <c r="F87" s="55"/>
      <c r="G87" s="55"/>
      <c r="H87" s="55"/>
      <c r="I87" s="55"/>
      <c r="J87" s="55"/>
      <c r="K87" s="55"/>
      <c r="L87" s="55"/>
      <c r="M87" s="55"/>
      <c r="N87" s="55"/>
      <c r="O87" s="55"/>
      <c r="P87" s="55"/>
      <c r="Q87" s="55"/>
      <c r="R87" s="55"/>
      <c r="S87" s="55"/>
      <c r="T87" s="55"/>
      <c r="U87" s="55"/>
      <c r="V87" s="55"/>
      <c r="W87" s="55"/>
      <c r="X87" s="55"/>
      <c r="Y87" s="55"/>
      <c r="Z87" s="55"/>
    </row>
    <row r="88" spans="1:26" ht="18.75" customHeight="1">
      <c r="A88" s="92">
        <v>83</v>
      </c>
      <c r="B88" s="55"/>
      <c r="C88" s="55"/>
      <c r="D88" s="55"/>
      <c r="E88" s="55"/>
      <c r="F88" s="55"/>
      <c r="G88" s="55"/>
      <c r="H88" s="55"/>
      <c r="I88" s="55"/>
      <c r="J88" s="55"/>
      <c r="K88" s="55"/>
      <c r="L88" s="55"/>
      <c r="M88" s="55"/>
      <c r="N88" s="55"/>
      <c r="O88" s="55"/>
      <c r="P88" s="55"/>
      <c r="Q88" s="55"/>
      <c r="R88" s="55"/>
      <c r="S88" s="55"/>
      <c r="T88" s="55"/>
      <c r="U88" s="55"/>
      <c r="V88" s="55"/>
      <c r="W88" s="55"/>
      <c r="X88" s="55"/>
      <c r="Y88" s="55"/>
      <c r="Z88" s="55"/>
    </row>
    <row r="89" spans="1:26" ht="18.75" customHeight="1">
      <c r="A89" s="92">
        <v>84</v>
      </c>
      <c r="B89" s="55"/>
      <c r="C89" s="55"/>
      <c r="D89" s="55"/>
      <c r="E89" s="55"/>
      <c r="F89" s="55"/>
      <c r="G89" s="55"/>
      <c r="H89" s="55"/>
      <c r="I89" s="55"/>
      <c r="J89" s="55"/>
      <c r="K89" s="55"/>
      <c r="L89" s="55"/>
      <c r="M89" s="55"/>
      <c r="N89" s="55"/>
      <c r="O89" s="55"/>
      <c r="P89" s="55"/>
      <c r="Q89" s="55"/>
      <c r="R89" s="55"/>
      <c r="S89" s="55"/>
      <c r="T89" s="55"/>
      <c r="U89" s="55"/>
      <c r="V89" s="55"/>
      <c r="W89" s="55"/>
      <c r="X89" s="55"/>
      <c r="Y89" s="55"/>
      <c r="Z89" s="55"/>
    </row>
    <row r="90" spans="1:26" ht="18.75" customHeight="1">
      <c r="A90" s="92">
        <v>85</v>
      </c>
      <c r="B90" s="55"/>
      <c r="C90" s="55"/>
      <c r="D90" s="55"/>
      <c r="E90" s="55"/>
      <c r="F90" s="55"/>
      <c r="G90" s="55"/>
      <c r="H90" s="55"/>
      <c r="I90" s="55"/>
      <c r="J90" s="55"/>
      <c r="K90" s="55"/>
      <c r="L90" s="55"/>
      <c r="M90" s="55"/>
      <c r="N90" s="55"/>
      <c r="O90" s="55"/>
      <c r="P90" s="55"/>
      <c r="Q90" s="55"/>
      <c r="R90" s="55"/>
      <c r="S90" s="55"/>
      <c r="T90" s="55"/>
      <c r="U90" s="55"/>
      <c r="V90" s="55"/>
      <c r="W90" s="55"/>
      <c r="X90" s="55"/>
      <c r="Y90" s="55"/>
      <c r="Z90" s="55"/>
    </row>
    <row r="91" spans="1:26" ht="18.75" customHeight="1">
      <c r="A91" s="92">
        <v>86</v>
      </c>
      <c r="B91" s="55"/>
      <c r="C91" s="55"/>
      <c r="D91" s="55"/>
      <c r="E91" s="55"/>
      <c r="F91" s="55"/>
      <c r="G91" s="55"/>
      <c r="H91" s="55"/>
      <c r="I91" s="55"/>
      <c r="J91" s="55"/>
      <c r="K91" s="55"/>
      <c r="L91" s="55"/>
      <c r="M91" s="55"/>
      <c r="N91" s="55"/>
      <c r="O91" s="55"/>
      <c r="P91" s="55"/>
      <c r="Q91" s="55"/>
      <c r="R91" s="55"/>
      <c r="S91" s="55"/>
      <c r="T91" s="55"/>
      <c r="U91" s="55"/>
      <c r="V91" s="55"/>
      <c r="W91" s="55"/>
      <c r="X91" s="55"/>
      <c r="Y91" s="55"/>
      <c r="Z91" s="55"/>
    </row>
    <row r="92" spans="1:26" ht="18.75" customHeight="1">
      <c r="A92" s="92">
        <v>87</v>
      </c>
      <c r="B92" s="55"/>
      <c r="C92" s="55"/>
      <c r="D92" s="55"/>
      <c r="E92" s="55"/>
      <c r="F92" s="55"/>
      <c r="G92" s="55"/>
      <c r="H92" s="55"/>
      <c r="I92" s="55"/>
      <c r="J92" s="55"/>
      <c r="K92" s="55"/>
      <c r="L92" s="55"/>
      <c r="M92" s="55"/>
      <c r="N92" s="55"/>
      <c r="O92" s="55"/>
      <c r="P92" s="55"/>
      <c r="Q92" s="55"/>
      <c r="R92" s="55"/>
      <c r="S92" s="55"/>
      <c r="T92" s="55"/>
      <c r="U92" s="55"/>
      <c r="V92" s="55"/>
      <c r="W92" s="55"/>
      <c r="X92" s="55"/>
      <c r="Y92" s="55"/>
      <c r="Z92" s="55"/>
    </row>
    <row r="93" spans="1:26" ht="18.75" customHeight="1">
      <c r="A93" s="92">
        <v>88</v>
      </c>
      <c r="B93" s="55"/>
      <c r="C93" s="55"/>
      <c r="D93" s="55"/>
      <c r="E93" s="55"/>
      <c r="F93" s="55"/>
      <c r="G93" s="55"/>
      <c r="H93" s="55"/>
      <c r="I93" s="55"/>
      <c r="J93" s="55"/>
      <c r="K93" s="55"/>
      <c r="L93" s="55"/>
      <c r="M93" s="55"/>
      <c r="N93" s="55"/>
      <c r="O93" s="55"/>
      <c r="P93" s="55"/>
      <c r="Q93" s="55"/>
      <c r="R93" s="55"/>
      <c r="S93" s="55"/>
      <c r="T93" s="55"/>
      <c r="U93" s="55"/>
      <c r="V93" s="55"/>
      <c r="W93" s="55"/>
      <c r="X93" s="55"/>
      <c r="Y93" s="55"/>
      <c r="Z93" s="55"/>
    </row>
    <row r="94" spans="1:26" ht="18.75" customHeight="1">
      <c r="A94" s="92">
        <v>89</v>
      </c>
      <c r="B94" s="55"/>
      <c r="C94" s="55"/>
      <c r="D94" s="55"/>
      <c r="E94" s="55"/>
      <c r="F94" s="55"/>
      <c r="G94" s="55"/>
      <c r="H94" s="55"/>
      <c r="I94" s="55"/>
      <c r="J94" s="55"/>
      <c r="K94" s="55"/>
      <c r="L94" s="55"/>
      <c r="M94" s="55"/>
      <c r="N94" s="55"/>
      <c r="O94" s="55"/>
      <c r="P94" s="55"/>
      <c r="Q94" s="55"/>
      <c r="R94" s="55"/>
      <c r="S94" s="55"/>
      <c r="T94" s="55"/>
      <c r="U94" s="55"/>
      <c r="V94" s="55"/>
      <c r="W94" s="55"/>
      <c r="X94" s="55"/>
      <c r="Y94" s="55"/>
      <c r="Z94" s="55"/>
    </row>
    <row r="95" spans="1:26" ht="18.75" customHeight="1">
      <c r="A95" s="92">
        <v>90</v>
      </c>
      <c r="B95" s="55"/>
      <c r="C95" s="55"/>
      <c r="D95" s="55"/>
      <c r="E95" s="55"/>
      <c r="F95" s="55"/>
      <c r="G95" s="55"/>
      <c r="H95" s="55"/>
      <c r="I95" s="55"/>
      <c r="J95" s="55"/>
      <c r="K95" s="55"/>
      <c r="L95" s="55"/>
      <c r="M95" s="55"/>
      <c r="N95" s="55"/>
      <c r="O95" s="55"/>
      <c r="P95" s="55"/>
      <c r="Q95" s="55"/>
      <c r="R95" s="55"/>
      <c r="S95" s="55"/>
      <c r="T95" s="55"/>
      <c r="U95" s="55"/>
      <c r="V95" s="55"/>
      <c r="W95" s="55"/>
      <c r="X95" s="55"/>
      <c r="Y95" s="55"/>
      <c r="Z95" s="55"/>
    </row>
  </sheetData>
  <mergeCells count="2">
    <mergeCell ref="A3:Z3"/>
    <mergeCell ref="A4:X4"/>
  </mergeCells>
  <pageMargins left="0.7" right="0.7" top="0.75" bottom="0.75" header="0" footer="0"/>
  <pageSetup orientation="landscape"/>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Q30"/>
  <sheetViews>
    <sheetView workbookViewId="0"/>
  </sheetViews>
  <sheetFormatPr defaultColWidth="12.54296875" defaultRowHeight="15" customHeight="1"/>
  <cols>
    <col min="1" max="1" width="4" customWidth="1"/>
    <col min="2" max="2" width="27" customWidth="1"/>
    <col min="3" max="7" width="9.1796875" customWidth="1"/>
    <col min="8" max="8" width="23.453125" customWidth="1"/>
    <col min="9" max="14" width="9.1796875" customWidth="1"/>
    <col min="15" max="15" width="7.1796875" customWidth="1"/>
    <col min="16" max="17" width="9.1796875" customWidth="1"/>
  </cols>
  <sheetData>
    <row r="1" spans="1:17" ht="55.5" customHeight="1">
      <c r="A1" s="2"/>
      <c r="B1" s="2"/>
      <c r="C1" s="2"/>
      <c r="D1" s="2"/>
      <c r="E1" s="2"/>
      <c r="F1" s="2"/>
      <c r="G1" s="2"/>
      <c r="H1" s="2"/>
      <c r="I1" s="2"/>
      <c r="J1" s="2"/>
      <c r="K1" s="2"/>
      <c r="L1" s="2"/>
      <c r="M1" s="2"/>
      <c r="N1" s="2"/>
      <c r="O1" s="2"/>
      <c r="P1" s="2"/>
      <c r="Q1" s="2"/>
    </row>
    <row r="2" spans="1:17" ht="12" customHeight="1">
      <c r="A2" s="2"/>
      <c r="B2" s="2"/>
      <c r="C2" s="2"/>
      <c r="D2" s="2"/>
      <c r="E2" s="2"/>
      <c r="F2" s="2"/>
      <c r="G2" s="2"/>
      <c r="H2" s="2"/>
      <c r="I2" s="2"/>
      <c r="J2" s="2"/>
      <c r="K2" s="2"/>
      <c r="L2" s="2"/>
      <c r="M2" s="2"/>
      <c r="N2" s="2"/>
      <c r="O2" s="2"/>
      <c r="P2" s="2"/>
      <c r="Q2" s="2"/>
    </row>
    <row r="3" spans="1:17" ht="12.75" customHeight="1">
      <c r="A3" s="93"/>
      <c r="B3" s="94" t="s">
        <v>239</v>
      </c>
      <c r="C3" s="95"/>
      <c r="D3" s="95"/>
      <c r="E3" s="95"/>
      <c r="F3" s="95"/>
      <c r="G3" s="95"/>
      <c r="H3" s="95"/>
      <c r="I3" s="95"/>
      <c r="J3" s="95"/>
      <c r="K3" s="95"/>
      <c r="L3" s="95"/>
      <c r="M3" s="95"/>
      <c r="N3" s="95"/>
      <c r="O3" s="95"/>
      <c r="P3" s="95"/>
      <c r="Q3" s="96"/>
    </row>
    <row r="4" spans="1:17" ht="12.75" customHeight="1">
      <c r="A4" s="97"/>
      <c r="B4" s="98"/>
      <c r="C4" s="98"/>
      <c r="D4" s="98"/>
      <c r="E4" s="98"/>
      <c r="F4" s="98"/>
      <c r="G4" s="98"/>
      <c r="H4" s="98"/>
      <c r="I4" s="98"/>
      <c r="J4" s="98"/>
      <c r="K4" s="98"/>
      <c r="L4" s="98"/>
      <c r="M4" s="98"/>
      <c r="N4" s="98"/>
      <c r="O4" s="98"/>
      <c r="P4" s="98"/>
      <c r="Q4" s="99"/>
    </row>
    <row r="5" spans="1:17" ht="12.75" customHeight="1">
      <c r="A5" s="100">
        <v>1</v>
      </c>
      <c r="B5" s="383" t="s">
        <v>240</v>
      </c>
      <c r="C5" s="366"/>
      <c r="D5" s="366"/>
      <c r="E5" s="366"/>
      <c r="F5" s="366"/>
      <c r="G5" s="366"/>
      <c r="H5" s="366"/>
      <c r="I5" s="366"/>
      <c r="J5" s="366"/>
      <c r="K5" s="366"/>
      <c r="L5" s="366"/>
      <c r="M5" s="366"/>
      <c r="N5" s="366"/>
      <c r="O5" s="366"/>
      <c r="P5" s="366"/>
      <c r="Q5" s="384"/>
    </row>
    <row r="6" spans="1:17" ht="12.75" customHeight="1">
      <c r="A6" s="100"/>
      <c r="B6" s="101"/>
      <c r="C6" s="101"/>
      <c r="D6" s="101"/>
      <c r="E6" s="101"/>
      <c r="F6" s="101"/>
      <c r="G6" s="101"/>
      <c r="H6" s="101"/>
      <c r="I6" s="101"/>
      <c r="J6" s="101"/>
      <c r="K6" s="101"/>
      <c r="L6" s="101"/>
      <c r="M6" s="101"/>
      <c r="N6" s="101"/>
      <c r="O6" s="101"/>
      <c r="P6" s="101"/>
      <c r="Q6" s="102"/>
    </row>
    <row r="7" spans="1:17" ht="47.25" customHeight="1">
      <c r="A7" s="100">
        <v>2</v>
      </c>
      <c r="B7" s="383" t="s">
        <v>241</v>
      </c>
      <c r="C7" s="366"/>
      <c r="D7" s="366"/>
      <c r="E7" s="366"/>
      <c r="F7" s="366"/>
      <c r="G7" s="366"/>
      <c r="H7" s="366"/>
      <c r="I7" s="366"/>
      <c r="J7" s="366"/>
      <c r="K7" s="366"/>
      <c r="L7" s="366"/>
      <c r="M7" s="366"/>
      <c r="N7" s="366"/>
      <c r="O7" s="366"/>
      <c r="P7" s="366"/>
      <c r="Q7" s="384"/>
    </row>
    <row r="8" spans="1:17" ht="12.75" customHeight="1">
      <c r="A8" s="100"/>
      <c r="B8" s="103"/>
      <c r="C8" s="103"/>
      <c r="D8" s="103"/>
      <c r="E8" s="103"/>
      <c r="F8" s="103"/>
      <c r="G8" s="103"/>
      <c r="H8" s="103"/>
      <c r="I8" s="103"/>
      <c r="J8" s="103"/>
      <c r="K8" s="103"/>
      <c r="L8" s="103"/>
      <c r="M8" s="103"/>
      <c r="N8" s="103"/>
      <c r="O8" s="103"/>
      <c r="P8" s="103"/>
      <c r="Q8" s="104"/>
    </row>
    <row r="9" spans="1:17" ht="32.25" customHeight="1">
      <c r="A9" s="100">
        <v>3</v>
      </c>
      <c r="B9" s="383" t="s">
        <v>242</v>
      </c>
      <c r="C9" s="366"/>
      <c r="D9" s="366"/>
      <c r="E9" s="366"/>
      <c r="F9" s="366"/>
      <c r="G9" s="366"/>
      <c r="H9" s="366"/>
      <c r="I9" s="366"/>
      <c r="J9" s="366"/>
      <c r="K9" s="366"/>
      <c r="L9" s="366"/>
      <c r="M9" s="366"/>
      <c r="N9" s="366"/>
      <c r="O9" s="366"/>
      <c r="P9" s="366"/>
      <c r="Q9" s="384"/>
    </row>
    <row r="10" spans="1:17" ht="9.75" customHeight="1">
      <c r="A10" s="100"/>
      <c r="B10" s="103"/>
      <c r="C10" s="103"/>
      <c r="D10" s="103"/>
      <c r="E10" s="103"/>
      <c r="F10" s="103"/>
      <c r="G10" s="103"/>
      <c r="H10" s="103"/>
      <c r="I10" s="103"/>
      <c r="J10" s="103"/>
      <c r="K10" s="103"/>
      <c r="L10" s="103"/>
      <c r="M10" s="103"/>
      <c r="N10" s="103"/>
      <c r="O10" s="103"/>
      <c r="P10" s="103"/>
      <c r="Q10" s="104"/>
    </row>
    <row r="11" spans="1:17" ht="32.25" customHeight="1">
      <c r="A11" s="100">
        <v>4</v>
      </c>
      <c r="B11" s="383" t="s">
        <v>243</v>
      </c>
      <c r="C11" s="366"/>
      <c r="D11" s="366"/>
      <c r="E11" s="366"/>
      <c r="F11" s="366"/>
      <c r="G11" s="366"/>
      <c r="H11" s="366"/>
      <c r="I11" s="366"/>
      <c r="J11" s="366"/>
      <c r="K11" s="366"/>
      <c r="L11" s="366"/>
      <c r="M11" s="366"/>
      <c r="N11" s="366"/>
      <c r="O11" s="366"/>
      <c r="P11" s="366"/>
      <c r="Q11" s="384"/>
    </row>
    <row r="12" spans="1:17" ht="16.5" customHeight="1">
      <c r="A12" s="100"/>
      <c r="B12" s="103"/>
      <c r="C12" s="103"/>
      <c r="D12" s="103"/>
      <c r="E12" s="103"/>
      <c r="F12" s="103"/>
      <c r="G12" s="103"/>
      <c r="H12" s="103"/>
      <c r="I12" s="103"/>
      <c r="J12" s="103"/>
      <c r="K12" s="103"/>
      <c r="L12" s="103"/>
      <c r="M12" s="103"/>
      <c r="N12" s="103"/>
      <c r="O12" s="103"/>
      <c r="P12" s="103"/>
      <c r="Q12" s="104"/>
    </row>
    <row r="13" spans="1:17" ht="32.25" customHeight="1">
      <c r="A13" s="100">
        <v>5</v>
      </c>
      <c r="B13" s="383" t="s">
        <v>244</v>
      </c>
      <c r="C13" s="366"/>
      <c r="D13" s="366"/>
      <c r="E13" s="366"/>
      <c r="F13" s="366"/>
      <c r="G13" s="366"/>
      <c r="H13" s="366"/>
      <c r="I13" s="366"/>
      <c r="J13" s="366"/>
      <c r="K13" s="366"/>
      <c r="L13" s="366"/>
      <c r="M13" s="366"/>
      <c r="N13" s="366"/>
      <c r="O13" s="366"/>
      <c r="P13" s="366"/>
      <c r="Q13" s="384"/>
    </row>
    <row r="14" spans="1:17" ht="15" customHeight="1">
      <c r="A14" s="100"/>
      <c r="B14" s="101"/>
      <c r="C14" s="101"/>
      <c r="D14" s="101"/>
      <c r="E14" s="101"/>
      <c r="F14" s="101"/>
      <c r="G14" s="101"/>
      <c r="H14" s="101"/>
      <c r="I14" s="101"/>
      <c r="J14" s="101"/>
      <c r="K14" s="101"/>
      <c r="L14" s="101"/>
      <c r="M14" s="101"/>
      <c r="N14" s="101"/>
      <c r="O14" s="101"/>
      <c r="P14" s="101"/>
      <c r="Q14" s="102"/>
    </row>
    <row r="15" spans="1:17" ht="89.25" customHeight="1">
      <c r="A15" s="105">
        <v>6</v>
      </c>
      <c r="B15" s="377" t="s">
        <v>245</v>
      </c>
      <c r="C15" s="378"/>
      <c r="D15" s="378"/>
      <c r="E15" s="378"/>
      <c r="F15" s="378"/>
      <c r="G15" s="378"/>
      <c r="H15" s="378"/>
      <c r="I15" s="378"/>
      <c r="J15" s="378"/>
      <c r="K15" s="378"/>
      <c r="L15" s="378"/>
      <c r="M15" s="378"/>
      <c r="N15" s="378"/>
      <c r="O15" s="378"/>
      <c r="P15" s="378"/>
      <c r="Q15" s="379"/>
    </row>
    <row r="16" spans="1:17" ht="12.75" customHeight="1">
      <c r="A16" s="106"/>
      <c r="B16" s="1"/>
      <c r="C16" s="2"/>
      <c r="D16" s="2"/>
      <c r="E16" s="2"/>
      <c r="F16" s="2"/>
      <c r="G16" s="2"/>
      <c r="H16" s="2"/>
      <c r="I16" s="2"/>
      <c r="J16" s="2"/>
      <c r="K16" s="2"/>
      <c r="L16" s="2"/>
      <c r="M16" s="2"/>
      <c r="N16" s="2"/>
      <c r="O16" s="2"/>
      <c r="P16" s="2"/>
      <c r="Q16" s="2"/>
    </row>
    <row r="17" spans="1:17" ht="17">
      <c r="A17" s="2"/>
      <c r="B17" s="380" t="s">
        <v>246</v>
      </c>
      <c r="C17" s="342"/>
      <c r="D17" s="342"/>
      <c r="E17" s="342"/>
      <c r="F17" s="342"/>
      <c r="G17" s="342"/>
      <c r="H17" s="342"/>
      <c r="I17" s="2"/>
      <c r="J17" s="2"/>
      <c r="K17" s="2"/>
      <c r="L17" s="2"/>
      <c r="M17" s="2"/>
      <c r="N17" s="2"/>
      <c r="O17" s="2"/>
      <c r="P17" s="2"/>
      <c r="Q17" s="2"/>
    </row>
    <row r="18" spans="1:17" ht="17">
      <c r="A18" s="2"/>
      <c r="B18" s="381" t="s">
        <v>247</v>
      </c>
      <c r="C18" s="342"/>
      <c r="D18" s="342"/>
      <c r="E18" s="342"/>
      <c r="F18" s="342"/>
      <c r="G18" s="342"/>
      <c r="H18" s="342"/>
      <c r="I18" s="2"/>
      <c r="J18" s="2"/>
      <c r="K18" s="2"/>
      <c r="L18" s="2"/>
      <c r="M18" s="2"/>
      <c r="N18" s="2"/>
      <c r="O18" s="2"/>
      <c r="P18" s="2"/>
      <c r="Q18" s="2"/>
    </row>
    <row r="19" spans="1:17" ht="17">
      <c r="A19" s="382"/>
      <c r="B19" s="342"/>
      <c r="C19" s="342"/>
      <c r="D19" s="342"/>
      <c r="E19" s="342"/>
      <c r="F19" s="342"/>
      <c r="G19" s="342"/>
      <c r="H19" s="342"/>
      <c r="I19" s="342"/>
      <c r="J19" s="342"/>
      <c r="K19" s="342"/>
      <c r="L19" s="342"/>
      <c r="M19" s="342"/>
      <c r="N19" s="342"/>
      <c r="O19" s="342"/>
      <c r="P19" s="342"/>
      <c r="Q19" s="342"/>
    </row>
    <row r="20" spans="1:17" ht="17">
      <c r="A20" s="2"/>
      <c r="B20" s="380" t="s">
        <v>248</v>
      </c>
      <c r="C20" s="342"/>
      <c r="D20" s="342"/>
      <c r="E20" s="342"/>
      <c r="F20" s="342"/>
      <c r="G20" s="342"/>
      <c r="H20" s="342"/>
      <c r="I20" s="2"/>
      <c r="J20" s="2"/>
      <c r="K20" s="2"/>
      <c r="L20" s="2"/>
      <c r="M20" s="2"/>
      <c r="N20" s="2"/>
      <c r="O20" s="2"/>
      <c r="P20" s="2"/>
      <c r="Q20" s="2"/>
    </row>
    <row r="21" spans="1:17" ht="17">
      <c r="A21" s="2"/>
      <c r="B21" s="381" t="s">
        <v>249</v>
      </c>
      <c r="C21" s="342"/>
      <c r="D21" s="342"/>
      <c r="E21" s="342"/>
      <c r="F21" s="342"/>
      <c r="G21" s="342"/>
      <c r="H21" s="342"/>
      <c r="I21" s="2"/>
      <c r="J21" s="2"/>
      <c r="K21" s="2"/>
      <c r="L21" s="2"/>
      <c r="M21" s="2"/>
      <c r="N21" s="2"/>
      <c r="O21" s="2"/>
      <c r="P21" s="2"/>
      <c r="Q21" s="2"/>
    </row>
    <row r="22" spans="1:17" ht="17">
      <c r="A22" s="2"/>
      <c r="B22" s="2"/>
      <c r="C22" s="2"/>
      <c r="D22" s="2"/>
      <c r="E22" s="2"/>
      <c r="F22" s="2"/>
      <c r="G22" s="2"/>
      <c r="H22" s="2"/>
      <c r="I22" s="2"/>
      <c r="J22" s="2"/>
      <c r="K22" s="2"/>
      <c r="L22" s="2"/>
      <c r="M22" s="2"/>
      <c r="N22" s="2"/>
      <c r="O22" s="2"/>
      <c r="P22" s="2"/>
      <c r="Q22" s="2"/>
    </row>
    <row r="23" spans="1:17" ht="17">
      <c r="A23" s="2"/>
      <c r="B23" s="380" t="s">
        <v>250</v>
      </c>
      <c r="C23" s="342"/>
      <c r="D23" s="342"/>
      <c r="E23" s="342"/>
      <c r="F23" s="342"/>
      <c r="G23" s="342"/>
      <c r="H23" s="342"/>
      <c r="I23" s="2"/>
      <c r="J23" s="2"/>
      <c r="K23" s="2"/>
      <c r="L23" s="2"/>
      <c r="M23" s="2"/>
      <c r="N23" s="2"/>
      <c r="O23" s="2"/>
      <c r="P23" s="2"/>
      <c r="Q23" s="2"/>
    </row>
    <row r="24" spans="1:17" ht="17">
      <c r="A24" s="2"/>
      <c r="B24" s="381" t="s">
        <v>251</v>
      </c>
      <c r="C24" s="342"/>
      <c r="D24" s="342"/>
      <c r="E24" s="342"/>
      <c r="F24" s="342"/>
      <c r="G24" s="342"/>
      <c r="H24" s="342"/>
      <c r="I24" s="2"/>
      <c r="J24" s="2"/>
      <c r="K24" s="2"/>
      <c r="L24" s="2"/>
      <c r="M24" s="2"/>
      <c r="N24" s="2"/>
      <c r="O24" s="2"/>
      <c r="P24" s="2"/>
      <c r="Q24" s="2"/>
    </row>
    <row r="25" spans="1:17" ht="17">
      <c r="A25" s="2"/>
      <c r="B25" s="12"/>
      <c r="C25" s="12"/>
      <c r="D25" s="12"/>
      <c r="E25" s="12"/>
      <c r="F25" s="12"/>
      <c r="G25" s="12"/>
      <c r="H25" s="12"/>
      <c r="I25" s="2"/>
      <c r="J25" s="2"/>
      <c r="K25" s="2"/>
      <c r="L25" s="2"/>
      <c r="M25" s="2"/>
      <c r="N25" s="2"/>
      <c r="O25" s="2"/>
      <c r="P25" s="2"/>
      <c r="Q25" s="2"/>
    </row>
    <row r="26" spans="1:17" ht="17">
      <c r="A26" s="2"/>
      <c r="B26" s="380" t="s">
        <v>252</v>
      </c>
      <c r="C26" s="342"/>
      <c r="D26" s="342"/>
      <c r="E26" s="342"/>
      <c r="F26" s="342"/>
      <c r="G26" s="342"/>
      <c r="H26" s="342"/>
      <c r="I26" s="2"/>
      <c r="J26" s="2"/>
      <c r="K26" s="2"/>
      <c r="L26" s="2"/>
      <c r="M26" s="2"/>
      <c r="N26" s="2"/>
      <c r="O26" s="2"/>
      <c r="P26" s="2"/>
      <c r="Q26" s="2"/>
    </row>
    <row r="27" spans="1:17" ht="17">
      <c r="A27" s="2"/>
      <c r="B27" s="381" t="s">
        <v>253</v>
      </c>
      <c r="C27" s="342"/>
      <c r="D27" s="342"/>
      <c r="E27" s="342"/>
      <c r="F27" s="342"/>
      <c r="G27" s="342"/>
      <c r="H27" s="342"/>
      <c r="I27" s="2"/>
      <c r="J27" s="2"/>
      <c r="K27" s="2"/>
      <c r="L27" s="2"/>
      <c r="M27" s="2"/>
      <c r="N27" s="2"/>
      <c r="O27" s="2"/>
      <c r="P27" s="2"/>
      <c r="Q27" s="2"/>
    </row>
    <row r="28" spans="1:17" ht="17">
      <c r="A28" s="2"/>
      <c r="B28" s="12"/>
      <c r="C28" s="12"/>
      <c r="D28" s="12"/>
      <c r="E28" s="12"/>
      <c r="F28" s="12"/>
      <c r="G28" s="12"/>
      <c r="H28" s="12"/>
      <c r="I28" s="2"/>
      <c r="J28" s="2"/>
      <c r="K28" s="2"/>
      <c r="L28" s="2"/>
      <c r="M28" s="2"/>
      <c r="N28" s="2"/>
      <c r="O28" s="2"/>
      <c r="P28" s="2"/>
      <c r="Q28" s="2"/>
    </row>
    <row r="29" spans="1:17" ht="17">
      <c r="A29" s="2"/>
      <c r="B29" s="380" t="s">
        <v>254</v>
      </c>
      <c r="C29" s="342"/>
      <c r="D29" s="342"/>
      <c r="E29" s="342"/>
      <c r="F29" s="342"/>
      <c r="G29" s="342"/>
      <c r="H29" s="342"/>
      <c r="I29" s="2"/>
      <c r="J29" s="2"/>
      <c r="K29" s="2"/>
      <c r="L29" s="2"/>
      <c r="M29" s="2"/>
      <c r="N29" s="2"/>
      <c r="O29" s="2"/>
      <c r="P29" s="2"/>
      <c r="Q29" s="2"/>
    </row>
    <row r="30" spans="1:17" ht="17">
      <c r="A30" s="2"/>
      <c r="B30" s="381" t="s">
        <v>255</v>
      </c>
      <c r="C30" s="342"/>
      <c r="D30" s="342"/>
      <c r="E30" s="342"/>
      <c r="F30" s="342"/>
      <c r="G30" s="342"/>
      <c r="H30" s="342"/>
      <c r="I30" s="2"/>
      <c r="J30" s="2"/>
      <c r="K30" s="2"/>
      <c r="L30" s="2"/>
      <c r="M30" s="2"/>
      <c r="N30" s="2"/>
      <c r="O30" s="2"/>
      <c r="P30" s="2"/>
      <c r="Q30" s="2"/>
    </row>
  </sheetData>
  <mergeCells count="17">
    <mergeCell ref="B5:Q5"/>
    <mergeCell ref="B7:Q7"/>
    <mergeCell ref="B9:Q9"/>
    <mergeCell ref="B11:Q11"/>
    <mergeCell ref="B13:Q13"/>
    <mergeCell ref="B15:Q15"/>
    <mergeCell ref="B17:H17"/>
    <mergeCell ref="B27:H27"/>
    <mergeCell ref="B29:H29"/>
    <mergeCell ref="B30:H30"/>
    <mergeCell ref="B18:H18"/>
    <mergeCell ref="A19:Q19"/>
    <mergeCell ref="B20:H20"/>
    <mergeCell ref="B21:H21"/>
    <mergeCell ref="B23:H23"/>
    <mergeCell ref="B24:H24"/>
    <mergeCell ref="B26:H26"/>
  </mergeCells>
  <hyperlinks>
    <hyperlink ref="B18" r:id="rId1" xr:uid="{00000000-0004-0000-0B00-000000000000}"/>
    <hyperlink ref="B21" r:id="rId2" xr:uid="{00000000-0004-0000-0B00-000001000000}"/>
    <hyperlink ref="B24" r:id="rId3" xr:uid="{00000000-0004-0000-0B00-000002000000}"/>
    <hyperlink ref="B27" r:id="rId4" xr:uid="{00000000-0004-0000-0B00-000003000000}"/>
    <hyperlink ref="B30" r:id="rId5" xr:uid="{00000000-0004-0000-0B00-000004000000}"/>
  </hyperlinks>
  <pageMargins left="0.7" right="0.7" top="0.75" bottom="0.75" header="0" footer="0"/>
  <pageSetup orientation="landscape"/>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H8"/>
  <sheetViews>
    <sheetView workbookViewId="0"/>
  </sheetViews>
  <sheetFormatPr defaultColWidth="12.54296875" defaultRowHeight="15" customHeight="1"/>
  <cols>
    <col min="1" max="1" width="62.453125" customWidth="1"/>
    <col min="2" max="6" width="9.1796875" customWidth="1"/>
    <col min="7" max="7" width="32.453125" customWidth="1"/>
    <col min="8" max="8" width="26.453125" customWidth="1"/>
  </cols>
  <sheetData>
    <row r="1" spans="1:8" ht="57.75" customHeight="1">
      <c r="A1" s="1"/>
      <c r="B1" s="1"/>
      <c r="C1" s="1"/>
      <c r="D1" s="1"/>
      <c r="E1" s="1"/>
      <c r="F1" s="1"/>
      <c r="G1" s="1"/>
      <c r="H1" s="1"/>
    </row>
    <row r="2" spans="1:8" ht="14.25" customHeight="1">
      <c r="A2" s="1"/>
      <c r="B2" s="1"/>
      <c r="C2" s="1"/>
      <c r="D2" s="1"/>
      <c r="E2" s="1"/>
      <c r="F2" s="1"/>
      <c r="G2" s="1"/>
      <c r="H2" s="1"/>
    </row>
    <row r="3" spans="1:8" ht="21.75" customHeight="1">
      <c r="A3" s="107" t="s">
        <v>256</v>
      </c>
      <c r="B3" s="1"/>
      <c r="C3" s="1"/>
      <c r="D3" s="1"/>
      <c r="E3" s="1"/>
      <c r="F3" s="1"/>
      <c r="G3" s="1"/>
      <c r="H3" s="108" t="s">
        <v>257</v>
      </c>
    </row>
    <row r="4" spans="1:8" ht="40.5" customHeight="1">
      <c r="A4" s="385" t="s">
        <v>258</v>
      </c>
      <c r="B4" s="347"/>
      <c r="C4" s="347"/>
      <c r="D4" s="347"/>
      <c r="E4" s="347"/>
      <c r="F4" s="347"/>
      <c r="G4" s="348"/>
      <c r="H4" s="109"/>
    </row>
    <row r="5" spans="1:8" ht="40.5" customHeight="1">
      <c r="A5" s="385" t="s">
        <v>259</v>
      </c>
      <c r="B5" s="347"/>
      <c r="C5" s="347"/>
      <c r="D5" s="347"/>
      <c r="E5" s="347"/>
      <c r="F5" s="347"/>
      <c r="G5" s="347"/>
      <c r="H5" s="110"/>
    </row>
    <row r="6" spans="1:8" ht="57" customHeight="1">
      <c r="A6" s="385" t="s">
        <v>260</v>
      </c>
      <c r="B6" s="347"/>
      <c r="C6" s="347"/>
      <c r="D6" s="347"/>
      <c r="E6" s="347"/>
      <c r="F6" s="347"/>
      <c r="G6" s="347"/>
      <c r="H6" s="110"/>
    </row>
    <row r="7" spans="1:8" ht="40.5" customHeight="1">
      <c r="A7" s="385" t="s">
        <v>261</v>
      </c>
      <c r="B7" s="347"/>
      <c r="C7" s="347"/>
      <c r="D7" s="347"/>
      <c r="E7" s="347"/>
      <c r="F7" s="347"/>
      <c r="G7" s="347"/>
      <c r="H7" s="110"/>
    </row>
    <row r="8" spans="1:8" ht="76.5" customHeight="1">
      <c r="A8" s="385" t="s">
        <v>262</v>
      </c>
      <c r="B8" s="347"/>
      <c r="C8" s="347"/>
      <c r="D8" s="347"/>
      <c r="E8" s="347"/>
      <c r="F8" s="347"/>
      <c r="G8" s="347"/>
      <c r="H8" s="110"/>
    </row>
  </sheetData>
  <mergeCells count="5">
    <mergeCell ref="A4:G4"/>
    <mergeCell ref="A5:G5"/>
    <mergeCell ref="A6:G6"/>
    <mergeCell ref="A7:G7"/>
    <mergeCell ref="A8:G8"/>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0"/>
  <sheetViews>
    <sheetView workbookViewId="0">
      <pane xSplit="2" ySplit="5" topLeftCell="C12" activePane="bottomRight" state="frozen"/>
      <selection pane="topRight" activeCell="C1" sqref="C1"/>
      <selection pane="bottomLeft" activeCell="A6" sqref="A6"/>
      <selection pane="bottomRight" activeCell="C6" sqref="C6"/>
    </sheetView>
  </sheetViews>
  <sheetFormatPr defaultColWidth="12.54296875" defaultRowHeight="15" customHeight="1"/>
  <cols>
    <col min="1" max="1" width="22" customWidth="1"/>
    <col min="2" max="2" width="9.453125" customWidth="1"/>
    <col min="3" max="7" width="16.54296875" customWidth="1"/>
    <col min="8" max="16" width="12.453125" customWidth="1"/>
  </cols>
  <sheetData>
    <row r="1" spans="1:7" ht="72" customHeight="1">
      <c r="A1" s="1"/>
      <c r="B1" s="1"/>
      <c r="C1" s="1"/>
      <c r="D1" s="1"/>
      <c r="E1" s="1"/>
      <c r="F1" s="1"/>
      <c r="G1" s="1"/>
    </row>
    <row r="2" spans="1:7" ht="12.75" customHeight="1">
      <c r="A2" s="1"/>
      <c r="B2" s="1"/>
      <c r="C2" s="1"/>
      <c r="D2" s="1"/>
      <c r="E2" s="1"/>
      <c r="F2" s="1"/>
      <c r="G2" s="1"/>
    </row>
    <row r="3" spans="1:7" ht="33" customHeight="1">
      <c r="A3" s="387" t="s">
        <v>263</v>
      </c>
      <c r="B3" s="342"/>
      <c r="C3" s="342"/>
      <c r="D3" s="342"/>
      <c r="E3" s="342"/>
      <c r="F3" s="342"/>
      <c r="G3" s="342"/>
    </row>
    <row r="4" spans="1:7" ht="12.75" customHeight="1">
      <c r="A4" s="1"/>
      <c r="B4" s="1"/>
      <c r="C4" s="1"/>
      <c r="D4" s="1"/>
      <c r="E4" s="1"/>
      <c r="F4" s="1"/>
      <c r="G4" s="1"/>
    </row>
    <row r="5" spans="1:7" ht="12.75" customHeight="1">
      <c r="A5" s="388" t="s">
        <v>264</v>
      </c>
      <c r="B5" s="389"/>
      <c r="C5" s="9" t="s">
        <v>19</v>
      </c>
      <c r="D5" s="9" t="s">
        <v>20</v>
      </c>
      <c r="E5" s="9" t="s">
        <v>21</v>
      </c>
      <c r="F5" s="9" t="s">
        <v>22</v>
      </c>
      <c r="G5" s="9" t="s">
        <v>23</v>
      </c>
    </row>
    <row r="6" spans="1:7" ht="30" customHeight="1">
      <c r="A6" s="386" t="s">
        <v>265</v>
      </c>
      <c r="B6" s="348"/>
      <c r="C6" s="111"/>
      <c r="D6" s="111"/>
      <c r="E6" s="111"/>
      <c r="F6" s="111"/>
      <c r="G6" s="111"/>
    </row>
    <row r="7" spans="1:7" ht="33" customHeight="1">
      <c r="A7" s="386" t="s">
        <v>266</v>
      </c>
      <c r="B7" s="348"/>
      <c r="C7" s="111"/>
      <c r="D7" s="111"/>
      <c r="E7" s="111"/>
      <c r="F7" s="111"/>
      <c r="G7" s="111"/>
    </row>
    <row r="8" spans="1:7" ht="12.75" customHeight="1">
      <c r="A8" s="112"/>
      <c r="B8" s="112"/>
      <c r="C8" s="15"/>
      <c r="D8" s="15"/>
      <c r="E8" s="15"/>
      <c r="F8" s="15"/>
      <c r="G8" s="15"/>
    </row>
    <row r="9" spans="1:7" ht="27" customHeight="1">
      <c r="A9" s="386" t="s">
        <v>267</v>
      </c>
      <c r="B9" s="348"/>
      <c r="C9" s="113"/>
      <c r="D9" s="113"/>
      <c r="E9" s="113"/>
      <c r="F9" s="113"/>
      <c r="G9" s="113"/>
    </row>
    <row r="10" spans="1:7" ht="33.75" customHeight="1">
      <c r="A10" s="386" t="s">
        <v>268</v>
      </c>
      <c r="B10" s="348"/>
      <c r="C10" s="111"/>
      <c r="D10" s="111"/>
      <c r="E10" s="111"/>
      <c r="F10" s="111"/>
      <c r="G10" s="111"/>
    </row>
    <row r="11" spans="1:7" ht="31.5" customHeight="1">
      <c r="A11" s="386" t="s">
        <v>269</v>
      </c>
      <c r="B11" s="348"/>
      <c r="C11" s="111"/>
      <c r="D11" s="111"/>
      <c r="E11" s="111"/>
      <c r="F11" s="111"/>
      <c r="G11" s="111"/>
    </row>
    <row r="12" spans="1:7" ht="12.75" customHeight="1">
      <c r="A12" s="112"/>
      <c r="B12" s="112"/>
      <c r="C12" s="15"/>
      <c r="D12" s="15"/>
      <c r="E12" s="15"/>
      <c r="F12" s="15"/>
      <c r="G12" s="15"/>
    </row>
    <row r="13" spans="1:7" ht="32.25" customHeight="1">
      <c r="A13" s="386" t="s">
        <v>270</v>
      </c>
      <c r="B13" s="348"/>
      <c r="C13" s="113"/>
      <c r="D13" s="113"/>
      <c r="E13" s="113"/>
      <c r="F13" s="113"/>
      <c r="G13" s="113"/>
    </row>
    <row r="14" spans="1:7" ht="33" customHeight="1">
      <c r="A14" s="386" t="s">
        <v>271</v>
      </c>
      <c r="B14" s="348"/>
      <c r="C14" s="111"/>
      <c r="D14" s="111"/>
      <c r="E14" s="111"/>
      <c r="F14" s="111"/>
      <c r="G14" s="111"/>
    </row>
    <row r="15" spans="1:7" ht="35.25" customHeight="1">
      <c r="A15" s="386" t="s">
        <v>272</v>
      </c>
      <c r="B15" s="348"/>
      <c r="C15" s="111"/>
      <c r="D15" s="111"/>
      <c r="E15" s="111"/>
      <c r="F15" s="111"/>
      <c r="G15" s="111"/>
    </row>
    <row r="16" spans="1:7" ht="12.75" customHeight="1">
      <c r="A16" s="5"/>
      <c r="B16" s="5"/>
      <c r="C16" s="1"/>
      <c r="D16" s="1"/>
      <c r="E16" s="1"/>
      <c r="F16" s="1"/>
      <c r="G16" s="1"/>
    </row>
    <row r="17" spans="1:7" ht="12.75" customHeight="1">
      <c r="A17" s="5"/>
      <c r="B17" s="5"/>
      <c r="C17" s="1"/>
      <c r="D17" s="1"/>
      <c r="E17" s="1"/>
      <c r="F17" s="1"/>
      <c r="G17" s="1"/>
    </row>
    <row r="18" spans="1:7" ht="12.75" customHeight="1">
      <c r="A18" s="5"/>
      <c r="B18" s="5"/>
      <c r="C18" s="9" t="s">
        <v>19</v>
      </c>
      <c r="D18" s="9" t="s">
        <v>20</v>
      </c>
      <c r="E18" s="9" t="s">
        <v>21</v>
      </c>
      <c r="F18" s="9" t="s">
        <v>22</v>
      </c>
      <c r="G18" s="9" t="s">
        <v>23</v>
      </c>
    </row>
    <row r="19" spans="1:7" ht="12.75" customHeight="1">
      <c r="A19" s="114" t="s">
        <v>273</v>
      </c>
      <c r="B19" s="5"/>
      <c r="C19" s="1"/>
      <c r="D19" s="1"/>
      <c r="E19" s="1"/>
      <c r="F19" s="1"/>
      <c r="G19" s="1"/>
    </row>
    <row r="20" spans="1:7" ht="12.75" customHeight="1">
      <c r="A20" s="112" t="s">
        <v>274</v>
      </c>
      <c r="B20" s="115">
        <v>4.93</v>
      </c>
      <c r="C20" s="116">
        <f>$B20*C6*'Enrollment Projection'!B$24*'School Calendar'!$C$13</f>
        <v>0</v>
      </c>
      <c r="D20" s="116">
        <f>$B20*D6*'Enrollment Projection'!C$24*'School Calendar'!$C$13</f>
        <v>0</v>
      </c>
      <c r="E20" s="116">
        <f>$B20*E6*'Enrollment Projection'!D$24*'School Calendar'!$C$13</f>
        <v>0</v>
      </c>
      <c r="F20" s="116">
        <f>$B20*F6*'Enrollment Projection'!E$24*'School Calendar'!$C$13</f>
        <v>0</v>
      </c>
      <c r="G20" s="116">
        <f>$B20*G6*'Enrollment Projection'!F$24*'School Calendar'!$C$13</f>
        <v>0</v>
      </c>
    </row>
    <row r="21" spans="1:7" ht="12.75" customHeight="1">
      <c r="A21" s="112" t="s">
        <v>275</v>
      </c>
      <c r="B21" s="115">
        <v>4.53</v>
      </c>
      <c r="C21" s="116">
        <f>$B21*C7*'Enrollment Projection'!B$24*'School Calendar'!$C$13</f>
        <v>0</v>
      </c>
      <c r="D21" s="116">
        <f>$B21*D7*'Enrollment Projection'!C$24*'School Calendar'!$C$13</f>
        <v>0</v>
      </c>
      <c r="E21" s="116">
        <f>$B21*E7*'Enrollment Projection'!D$24*'School Calendar'!$C$13</f>
        <v>0</v>
      </c>
      <c r="F21" s="116">
        <f>$B21*F7*'Enrollment Projection'!E$24*'School Calendar'!$C$13</f>
        <v>0</v>
      </c>
      <c r="G21" s="116">
        <f>$B21*G7*'Enrollment Projection'!F$24*'School Calendar'!$C$13</f>
        <v>0</v>
      </c>
    </row>
    <row r="22" spans="1:7" ht="12.75" customHeight="1">
      <c r="A22" s="112" t="s">
        <v>276</v>
      </c>
      <c r="B22" s="115">
        <v>0.47</v>
      </c>
      <c r="C22" s="116">
        <f>IF(C$6+C$7&gt;=0.6,(1-C$6-C$7)*$B22*'Enrollment Projection'!B$24*'School Calendar'!$C$13,0)</f>
        <v>0</v>
      </c>
      <c r="D22" s="116">
        <f>IF(D$6+D$7&gt;=0.6,(1-D$6-D$7)*$B22*'Enrollment Projection'!C$24*'School Calendar'!$C$13,0)</f>
        <v>0</v>
      </c>
      <c r="E22" s="116">
        <f>IF(E$6+E$7&gt;=0.6,(1-E$6-E$7)*$B22*'Enrollment Projection'!D$24*'School Calendar'!$C$13,0)</f>
        <v>0</v>
      </c>
      <c r="F22" s="116">
        <f>IF(F$6+F$7&gt;=0.6,(1-F$6-F$7)*$B22*'Enrollment Projection'!E$24*'School Calendar'!$C$13,0)</f>
        <v>0</v>
      </c>
      <c r="G22" s="116">
        <f>IF(G$6+G$7&gt;=0.6,(1-G$6-G$7)*$B22*'Enrollment Projection'!F$24*'School Calendar'!$C$13,0)</f>
        <v>0</v>
      </c>
    </row>
    <row r="23" spans="1:7" ht="12.75" customHeight="1">
      <c r="A23" s="112" t="s">
        <v>277</v>
      </c>
      <c r="B23" s="115">
        <v>0.45</v>
      </c>
      <c r="C23" s="116">
        <f>IF(C$6+C$7&lt;0.6,(1-C$6-C$7)*$B23*'Enrollment Projection'!B$24*'School Calendar'!$C$13,0)</f>
        <v>0</v>
      </c>
      <c r="D23" s="116">
        <f>IF(D$6+D$7&lt;0.6,(1-D$6-D$7)*$B23*'Enrollment Projection'!C$24*'School Calendar'!$C$13,0)</f>
        <v>0</v>
      </c>
      <c r="E23" s="116">
        <f>IF(E$6+E$7&lt;0.6,(1-E$6-E$7)*$B23*'Enrollment Projection'!D$24*'School Calendar'!$C$13,0)</f>
        <v>0</v>
      </c>
      <c r="F23" s="116">
        <f>IF(F$6+F$7&lt;0.6,(1-F$6-F$7)*$B23*'Enrollment Projection'!E$24*'School Calendar'!$C$13,0)</f>
        <v>0</v>
      </c>
      <c r="G23" s="116">
        <f>IF(G$6+G$7&lt;0.6,(1-G$6-G$7)*$B23*'Enrollment Projection'!F$24*'School Calendar'!$C$13,0)</f>
        <v>0</v>
      </c>
    </row>
    <row r="24" spans="1:7" ht="12.75" customHeight="1">
      <c r="A24" s="114" t="s">
        <v>278</v>
      </c>
      <c r="B24" s="115"/>
      <c r="C24" s="117"/>
      <c r="D24" s="117"/>
      <c r="E24" s="117"/>
      <c r="F24" s="117"/>
      <c r="G24" s="117"/>
    </row>
    <row r="25" spans="1:7" ht="12.75" customHeight="1">
      <c r="A25" s="112" t="s">
        <v>274</v>
      </c>
      <c r="B25" s="115">
        <v>2.54</v>
      </c>
      <c r="C25" s="116">
        <f>$B25*C10*'Enrollment Projection'!B$24*'School Calendar'!$C$13</f>
        <v>0</v>
      </c>
      <c r="D25" s="116">
        <f>$B25*D10*'Enrollment Projection'!C$24*'School Calendar'!$C$13</f>
        <v>0</v>
      </c>
      <c r="E25" s="116">
        <f>$B25*E10*'Enrollment Projection'!D$24*'School Calendar'!$C$13</f>
        <v>0</v>
      </c>
      <c r="F25" s="116">
        <f>$B25*F10*'Enrollment Projection'!E$24*'School Calendar'!$C$13</f>
        <v>0</v>
      </c>
      <c r="G25" s="116">
        <f>$B25*G10*'Enrollment Projection'!F$24*'School Calendar'!$C$13</f>
        <v>0</v>
      </c>
    </row>
    <row r="26" spans="1:7" ht="12.75" customHeight="1">
      <c r="A26" s="112" t="s">
        <v>275</v>
      </c>
      <c r="B26" s="115">
        <v>2.2400000000000002</v>
      </c>
      <c r="C26" s="116">
        <f>$B26*C11*'Enrollment Projection'!B$24*'School Calendar'!$C$13</f>
        <v>0</v>
      </c>
      <c r="D26" s="116">
        <f>$B26*D11*'Enrollment Projection'!C$24*'School Calendar'!$C$13</f>
        <v>0</v>
      </c>
      <c r="E26" s="116">
        <f>$B26*E11*'Enrollment Projection'!D$24*'School Calendar'!$C$13</f>
        <v>0</v>
      </c>
      <c r="F26" s="116">
        <f>$B26*F11*'Enrollment Projection'!E$24*'School Calendar'!$C$13</f>
        <v>0</v>
      </c>
      <c r="G26" s="116">
        <f>$B26*G11*'Enrollment Projection'!F$24*'School Calendar'!$C$13</f>
        <v>0</v>
      </c>
    </row>
    <row r="27" spans="1:7" ht="12.75" customHeight="1">
      <c r="A27" s="114" t="s">
        <v>279</v>
      </c>
      <c r="B27" s="115"/>
      <c r="C27" s="117"/>
      <c r="D27" s="117"/>
      <c r="E27" s="117"/>
      <c r="F27" s="117"/>
      <c r="G27" s="117"/>
    </row>
    <row r="28" spans="1:7" ht="12.75" customHeight="1">
      <c r="A28" s="112" t="s">
        <v>274</v>
      </c>
      <c r="B28" s="115">
        <v>1.3</v>
      </c>
      <c r="C28" s="116">
        <f>$B28*C14*'Enrollment Projection'!B$24*'School Calendar'!$C$13</f>
        <v>0</v>
      </c>
      <c r="D28" s="116">
        <f>$B28*D14*'Enrollment Projection'!C$24*'School Calendar'!$C$13</f>
        <v>0</v>
      </c>
      <c r="E28" s="116">
        <f>$B28*E14*'Enrollment Projection'!D$24*'School Calendar'!$C$13</f>
        <v>0</v>
      </c>
      <c r="F28" s="116">
        <f>$B28*F14*'Enrollment Projection'!E$24*'School Calendar'!$C$13</f>
        <v>0</v>
      </c>
      <c r="G28" s="116">
        <f>$B28*G14*'Enrollment Projection'!F$24*'School Calendar'!$C$13</f>
        <v>0</v>
      </c>
    </row>
    <row r="29" spans="1:7" ht="12.75" customHeight="1">
      <c r="A29" s="112" t="s">
        <v>275</v>
      </c>
      <c r="B29" s="115">
        <v>0.65</v>
      </c>
      <c r="C29" s="116">
        <f>$B29*C15*'Enrollment Projection'!B$24*'School Calendar'!$C$13</f>
        <v>0</v>
      </c>
      <c r="D29" s="116">
        <f>$B29*D15*'Enrollment Projection'!C$24*'School Calendar'!$C$13</f>
        <v>0</v>
      </c>
      <c r="E29" s="116">
        <f>$B29*E15*'Enrollment Projection'!D$24*'School Calendar'!$C$13</f>
        <v>0</v>
      </c>
      <c r="F29" s="116">
        <f>$B29*F15*'Enrollment Projection'!E$24*'School Calendar'!$C$13</f>
        <v>0</v>
      </c>
      <c r="G29" s="116">
        <f>$B29*G15*'Enrollment Projection'!F$24*'School Calendar'!$C$13</f>
        <v>0</v>
      </c>
    </row>
    <row r="30" spans="1:7" ht="12.75" customHeight="1">
      <c r="A30" s="114" t="s">
        <v>280</v>
      </c>
      <c r="B30" s="118"/>
      <c r="C30" s="119">
        <f t="shared" ref="C30:G30" si="0">SUM(C20:C29)</f>
        <v>0</v>
      </c>
      <c r="D30" s="119">
        <f t="shared" si="0"/>
        <v>0</v>
      </c>
      <c r="E30" s="119">
        <f t="shared" si="0"/>
        <v>0</v>
      </c>
      <c r="F30" s="119">
        <f t="shared" si="0"/>
        <v>0</v>
      </c>
      <c r="G30" s="119">
        <f t="shared" si="0"/>
        <v>0</v>
      </c>
    </row>
  </sheetData>
  <mergeCells count="10">
    <mergeCell ref="A13:B13"/>
    <mergeCell ref="A14:B14"/>
    <mergeCell ref="A15:B15"/>
    <mergeCell ref="A3:G3"/>
    <mergeCell ref="A5:B5"/>
    <mergeCell ref="A6:B6"/>
    <mergeCell ref="A7:B7"/>
    <mergeCell ref="A9:B9"/>
    <mergeCell ref="A10:B10"/>
    <mergeCell ref="A11:B11"/>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D00-000000000000}">
          <x14:formula1>
            <xm:f>DropDowns!$J$2:$J$3</xm:f>
          </x14:formula1>
          <xm:sqref>C9:G9 C13:G13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AH80"/>
  <sheetViews>
    <sheetView workbookViewId="0">
      <pane xSplit="2" ySplit="5" topLeftCell="I53" activePane="bottomRight" state="frozen"/>
      <selection pane="topRight" activeCell="C1" sqref="C1"/>
      <selection pane="bottomLeft" activeCell="A6" sqref="A6"/>
      <selection pane="bottomRight" activeCell="AG6" sqref="AG6:AG74"/>
    </sheetView>
  </sheetViews>
  <sheetFormatPr defaultColWidth="12.54296875" defaultRowHeight="15" customHeight="1"/>
  <cols>
    <col min="1" max="1" width="5" customWidth="1"/>
    <col min="2" max="2" width="20.1796875" customWidth="1"/>
    <col min="3" max="3" width="14.453125" customWidth="1"/>
    <col min="4" max="4" width="13.81640625" customWidth="1"/>
    <col min="5" max="5" width="15.54296875" customWidth="1"/>
    <col min="6" max="6" width="10.453125" customWidth="1"/>
    <col min="7" max="7" width="8.54296875" customWidth="1"/>
    <col min="8" max="8" width="15.54296875" customWidth="1"/>
    <col min="9" max="9" width="10.453125" customWidth="1"/>
    <col min="10" max="10" width="8.54296875" customWidth="1"/>
    <col min="11" max="11" width="15.54296875" customWidth="1"/>
    <col min="12" max="12" width="10.453125" customWidth="1"/>
    <col min="13" max="13" width="8.54296875" customWidth="1"/>
    <col min="14" max="14" width="15.54296875" customWidth="1"/>
    <col min="15" max="15" width="10.453125" customWidth="1"/>
    <col min="16" max="16" width="8.54296875" customWidth="1"/>
    <col min="17" max="17" width="15.54296875" customWidth="1"/>
    <col min="18" max="18" width="18.54296875" customWidth="1"/>
    <col min="19" max="20" width="15.81640625" customWidth="1"/>
    <col min="21" max="21" width="18.453125" customWidth="1"/>
    <col min="22" max="22" width="8.54296875" customWidth="1"/>
    <col min="23" max="23" width="15.54296875" customWidth="1"/>
    <col min="24" max="24" width="8.54296875" customWidth="1"/>
    <col min="25" max="25" width="15.54296875" customWidth="1"/>
    <col min="26" max="26" width="8.54296875" customWidth="1"/>
    <col min="27" max="27" width="15.54296875" customWidth="1"/>
    <col min="28" max="28" width="8.54296875" customWidth="1"/>
    <col min="29" max="29" width="15.54296875" customWidth="1"/>
    <col min="30" max="30" width="8.54296875" customWidth="1"/>
    <col min="31" max="31" width="15.54296875" customWidth="1"/>
    <col min="32" max="32" width="13.81640625" customWidth="1"/>
    <col min="33" max="33" width="8.54296875" customWidth="1"/>
    <col min="34" max="34" width="15.54296875" customWidth="1"/>
  </cols>
  <sheetData>
    <row r="1" spans="1:34" ht="19.5" customHeight="1">
      <c r="A1" s="393" t="s">
        <v>281</v>
      </c>
      <c r="B1" s="394"/>
      <c r="C1" s="399" t="s">
        <v>282</v>
      </c>
      <c r="D1" s="368"/>
      <c r="E1" s="368"/>
      <c r="F1" s="368"/>
      <c r="G1" s="368"/>
      <c r="H1" s="368"/>
      <c r="I1" s="368"/>
      <c r="J1" s="368"/>
      <c r="K1" s="400"/>
      <c r="L1" s="401" t="s">
        <v>283</v>
      </c>
      <c r="M1" s="368"/>
      <c r="N1" s="368"/>
      <c r="O1" s="368"/>
      <c r="P1" s="368"/>
      <c r="Q1" s="368"/>
      <c r="R1" s="368"/>
      <c r="S1" s="402" t="s">
        <v>284</v>
      </c>
      <c r="T1" s="347"/>
      <c r="U1" s="348"/>
      <c r="V1" s="403" t="s">
        <v>285</v>
      </c>
      <c r="W1" s="368"/>
      <c r="X1" s="368"/>
      <c r="Y1" s="368"/>
      <c r="Z1" s="368"/>
      <c r="AA1" s="368"/>
      <c r="AB1" s="368"/>
      <c r="AC1" s="368"/>
      <c r="AD1" s="368"/>
      <c r="AE1" s="368"/>
      <c r="AF1" s="368"/>
      <c r="AG1" s="368"/>
      <c r="AH1" s="400"/>
    </row>
    <row r="2" spans="1:34" ht="21" customHeight="1">
      <c r="A2" s="395"/>
      <c r="B2" s="396"/>
      <c r="C2" s="404" t="s">
        <v>286</v>
      </c>
      <c r="D2" s="406" t="s">
        <v>288</v>
      </c>
      <c r="E2" s="363"/>
      <c r="F2" s="409" t="s">
        <v>289</v>
      </c>
      <c r="G2" s="410"/>
      <c r="H2" s="363"/>
      <c r="I2" s="409" t="s">
        <v>290</v>
      </c>
      <c r="J2" s="410"/>
      <c r="K2" s="363"/>
      <c r="L2" s="409" t="s">
        <v>291</v>
      </c>
      <c r="M2" s="410"/>
      <c r="N2" s="363"/>
      <c r="O2" s="409" t="s">
        <v>292</v>
      </c>
      <c r="P2" s="410"/>
      <c r="Q2" s="363"/>
      <c r="R2" s="411" t="s">
        <v>293</v>
      </c>
      <c r="S2" s="412" t="s">
        <v>297</v>
      </c>
      <c r="T2" s="412" t="s">
        <v>301</v>
      </c>
      <c r="U2" s="415" t="s">
        <v>296</v>
      </c>
      <c r="V2" s="407" t="s">
        <v>298</v>
      </c>
      <c r="W2" s="408"/>
      <c r="X2" s="407" t="s">
        <v>299</v>
      </c>
      <c r="Y2" s="408"/>
      <c r="Z2" s="407" t="s">
        <v>300</v>
      </c>
      <c r="AA2" s="408"/>
      <c r="AB2" s="407" t="s">
        <v>302</v>
      </c>
      <c r="AC2" s="408"/>
      <c r="AD2" s="407" t="s">
        <v>303</v>
      </c>
      <c r="AE2" s="408"/>
      <c r="AF2" s="390" t="s">
        <v>304</v>
      </c>
      <c r="AG2" s="391"/>
      <c r="AH2" s="392"/>
    </row>
    <row r="3" spans="1:34" ht="108.75" customHeight="1">
      <c r="A3" s="397"/>
      <c r="B3" s="398"/>
      <c r="C3" s="405"/>
      <c r="D3" s="124" t="s">
        <v>305</v>
      </c>
      <c r="E3" s="125" t="s">
        <v>306</v>
      </c>
      <c r="F3" s="124" t="s">
        <v>307</v>
      </c>
      <c r="G3" s="126" t="s">
        <v>308</v>
      </c>
      <c r="H3" s="125" t="s">
        <v>306</v>
      </c>
      <c r="I3" s="124" t="s">
        <v>307</v>
      </c>
      <c r="J3" s="126" t="s">
        <v>308</v>
      </c>
      <c r="K3" s="125" t="s">
        <v>306</v>
      </c>
      <c r="L3" s="124" t="s">
        <v>307</v>
      </c>
      <c r="M3" s="126" t="s">
        <v>309</v>
      </c>
      <c r="N3" s="125" t="s">
        <v>306</v>
      </c>
      <c r="O3" s="124" t="s">
        <v>307</v>
      </c>
      <c r="P3" s="126" t="s">
        <v>309</v>
      </c>
      <c r="Q3" s="125" t="s">
        <v>306</v>
      </c>
      <c r="R3" s="360"/>
      <c r="S3" s="345"/>
      <c r="T3" s="345"/>
      <c r="U3" s="416"/>
      <c r="V3" s="130" t="s">
        <v>308</v>
      </c>
      <c r="W3" s="131" t="s">
        <v>310</v>
      </c>
      <c r="X3" s="130" t="s">
        <v>308</v>
      </c>
      <c r="Y3" s="131" t="s">
        <v>310</v>
      </c>
      <c r="Z3" s="130" t="s">
        <v>308</v>
      </c>
      <c r="AA3" s="131" t="s">
        <v>314</v>
      </c>
      <c r="AB3" s="130" t="s">
        <v>308</v>
      </c>
      <c r="AC3" s="131" t="s">
        <v>310</v>
      </c>
      <c r="AD3" s="130" t="s">
        <v>308</v>
      </c>
      <c r="AE3" s="131" t="s">
        <v>310</v>
      </c>
      <c r="AF3" s="132" t="s">
        <v>312</v>
      </c>
      <c r="AG3" s="130" t="s">
        <v>308</v>
      </c>
      <c r="AH3" s="131" t="s">
        <v>315</v>
      </c>
    </row>
    <row r="4" spans="1:34" ht="15.75" customHeight="1">
      <c r="A4" s="133"/>
      <c r="B4" s="134"/>
      <c r="C4" s="134">
        <v>1</v>
      </c>
      <c r="D4" s="134">
        <f t="shared" ref="D4:AH4" si="0">C4+1</f>
        <v>2</v>
      </c>
      <c r="E4" s="134">
        <f t="shared" si="0"/>
        <v>3</v>
      </c>
      <c r="F4" s="134">
        <f t="shared" si="0"/>
        <v>4</v>
      </c>
      <c r="G4" s="134">
        <f t="shared" si="0"/>
        <v>5</v>
      </c>
      <c r="H4" s="134">
        <f t="shared" si="0"/>
        <v>6</v>
      </c>
      <c r="I4" s="134">
        <f t="shared" si="0"/>
        <v>7</v>
      </c>
      <c r="J4" s="134">
        <f t="shared" si="0"/>
        <v>8</v>
      </c>
      <c r="K4" s="134">
        <f t="shared" si="0"/>
        <v>9</v>
      </c>
      <c r="L4" s="134">
        <f t="shared" si="0"/>
        <v>10</v>
      </c>
      <c r="M4" s="134">
        <f t="shared" si="0"/>
        <v>11</v>
      </c>
      <c r="N4" s="134">
        <f t="shared" si="0"/>
        <v>12</v>
      </c>
      <c r="O4" s="134">
        <f t="shared" si="0"/>
        <v>13</v>
      </c>
      <c r="P4" s="134">
        <f t="shared" si="0"/>
        <v>14</v>
      </c>
      <c r="Q4" s="134">
        <f t="shared" si="0"/>
        <v>15</v>
      </c>
      <c r="R4" s="134">
        <f t="shared" si="0"/>
        <v>16</v>
      </c>
      <c r="S4" s="134">
        <f t="shared" si="0"/>
        <v>17</v>
      </c>
      <c r="T4" s="134">
        <f t="shared" si="0"/>
        <v>18</v>
      </c>
      <c r="U4" s="134">
        <f t="shared" si="0"/>
        <v>19</v>
      </c>
      <c r="V4" s="134">
        <f t="shared" si="0"/>
        <v>20</v>
      </c>
      <c r="W4" s="134">
        <f t="shared" si="0"/>
        <v>21</v>
      </c>
      <c r="X4" s="134">
        <f t="shared" si="0"/>
        <v>22</v>
      </c>
      <c r="Y4" s="134">
        <f t="shared" si="0"/>
        <v>23</v>
      </c>
      <c r="Z4" s="134">
        <f t="shared" si="0"/>
        <v>24</v>
      </c>
      <c r="AA4" s="134">
        <f t="shared" si="0"/>
        <v>25</v>
      </c>
      <c r="AB4" s="134">
        <f t="shared" si="0"/>
        <v>26</v>
      </c>
      <c r="AC4" s="134">
        <f t="shared" si="0"/>
        <v>27</v>
      </c>
      <c r="AD4" s="134">
        <f t="shared" si="0"/>
        <v>28</v>
      </c>
      <c r="AE4" s="134">
        <f t="shared" si="0"/>
        <v>29</v>
      </c>
      <c r="AF4" s="134">
        <f t="shared" si="0"/>
        <v>30</v>
      </c>
      <c r="AG4" s="134">
        <f t="shared" si="0"/>
        <v>31</v>
      </c>
      <c r="AH4" s="134">
        <f t="shared" si="0"/>
        <v>32</v>
      </c>
    </row>
    <row r="5" spans="1:34" ht="106.5" customHeight="1">
      <c r="A5" s="136"/>
      <c r="B5" s="137" t="s">
        <v>316</v>
      </c>
      <c r="C5" s="137" t="s">
        <v>317</v>
      </c>
      <c r="D5" s="137" t="s">
        <v>318</v>
      </c>
      <c r="E5" s="137" t="s">
        <v>319</v>
      </c>
      <c r="F5" s="137" t="s">
        <v>317</v>
      </c>
      <c r="G5" s="137" t="s">
        <v>320</v>
      </c>
      <c r="H5" s="137" t="s">
        <v>321</v>
      </c>
      <c r="I5" s="137" t="s">
        <v>317</v>
      </c>
      <c r="J5" s="137" t="s">
        <v>322</v>
      </c>
      <c r="K5" s="137" t="s">
        <v>323</v>
      </c>
      <c r="L5" s="137" t="s">
        <v>317</v>
      </c>
      <c r="M5" s="137" t="s">
        <v>324</v>
      </c>
      <c r="N5" s="137" t="s">
        <v>325</v>
      </c>
      <c r="O5" s="137" t="s">
        <v>317</v>
      </c>
      <c r="P5" s="137" t="s">
        <v>326</v>
      </c>
      <c r="Q5" s="137" t="s">
        <v>327</v>
      </c>
      <c r="R5" s="137" t="s">
        <v>328</v>
      </c>
      <c r="S5" s="137" t="s">
        <v>329</v>
      </c>
      <c r="T5" s="137" t="s">
        <v>330</v>
      </c>
      <c r="U5" s="137" t="s">
        <v>317</v>
      </c>
      <c r="V5" s="143"/>
      <c r="W5" s="143"/>
      <c r="X5" s="143"/>
      <c r="Y5" s="143"/>
      <c r="Z5" s="143"/>
      <c r="AA5" s="143"/>
      <c r="AB5" s="143"/>
      <c r="AC5" s="143"/>
      <c r="AD5" s="143"/>
      <c r="AE5" s="143"/>
      <c r="AF5" s="143"/>
      <c r="AG5" s="143"/>
      <c r="AH5" s="143"/>
    </row>
    <row r="6" spans="1:34" ht="25.5" customHeight="1">
      <c r="A6" s="145">
        <v>1</v>
      </c>
      <c r="B6" s="139" t="s">
        <v>331</v>
      </c>
      <c r="C6" s="140"/>
      <c r="D6" s="141">
        <v>5205</v>
      </c>
      <c r="E6" s="142">
        <f t="shared" ref="E6:E74" si="1">C6*D6</f>
        <v>0</v>
      </c>
      <c r="F6" s="144">
        <f>$C6*'Enrollment Projection'!$B$30</f>
        <v>0</v>
      </c>
      <c r="G6" s="141">
        <v>682</v>
      </c>
      <c r="H6" s="146" t="str">
        <f>IF('Enrollment Projection'!$B$30="","Must Complete 'Enrollment Projection' Tab",F6*G6)</f>
        <v>Must Complete 'Enrollment Projection' Tab</v>
      </c>
      <c r="I6" s="144">
        <f>$C6*'Enrollment Projection'!$B$34</f>
        <v>0</v>
      </c>
      <c r="J6" s="141">
        <v>186</v>
      </c>
      <c r="K6" s="146" t="str">
        <f>IF('Enrollment Projection'!$B$34="","Must Complete 'Enrollment Projection' Tab",I6*J6)</f>
        <v>Must Complete 'Enrollment Projection' Tab</v>
      </c>
      <c r="L6" s="144">
        <f>$C6*'Enrollment Projection'!$B$31</f>
        <v>0</v>
      </c>
      <c r="M6" s="141">
        <v>4647</v>
      </c>
      <c r="N6" s="146" t="str">
        <f>IF('Enrollment Projection'!$B$31="","Must Complete 'Enrollment Projection' Tab",L6*M6)</f>
        <v>Must Complete 'Enrollment Projection' Tab</v>
      </c>
      <c r="O6" s="144">
        <f>$C6*'Enrollment Projection'!$B$33</f>
        <v>0</v>
      </c>
      <c r="P6" s="141">
        <v>1859</v>
      </c>
      <c r="Q6" s="146" t="str">
        <f>IF('Enrollment Projection'!$B$33="","Must Complete 'Enrollment Projection' Tab",O6*P6)</f>
        <v>Must Complete 'Enrollment Projection' Tab</v>
      </c>
      <c r="R6" s="146" t="str">
        <f>IF(OR('Enrollment Projection'!$B$30="",'Enrollment Projection'!$B$31="",'Enrollment Projection'!$B$33="",'Enrollment Projection'!$B$34=""),"Must Complete 'Enrollment Projection' Tab",IF('School Information'!$A$13="","Must Complete 'School Information' Tab",ROUND(E6+H6+K6+N6+Q6,0)))</f>
        <v>Must Complete 'Enrollment Projection' Tab</v>
      </c>
      <c r="S6" s="147">
        <v>3683</v>
      </c>
      <c r="T6" s="141">
        <v>3683</v>
      </c>
      <c r="U6" s="148" t="str">
        <f>IF(OR('School Information'!$A$10="",'School Information'!$B$10=""),"Must Complete 'School Information' Tab",IF('School Information'!$B$10="No",$T6*C6,IF(AND('School Information'!$B$10="Yes",'School Information'!$A$10=$B6),$S6*C6,$T6*C6)))</f>
        <v>Must Complete 'School Information' Tab</v>
      </c>
      <c r="V6" s="149">
        <v>239</v>
      </c>
      <c r="W6" s="149">
        <f>IF('Enrollment Projection'!$B$31&gt;0,$C6*V6,0)</f>
        <v>0</v>
      </c>
      <c r="X6" s="149">
        <v>6</v>
      </c>
      <c r="Y6" s="148" t="str">
        <f>IF('Enrollment Projection'!$B$32="","Must Complete 'Enrollment Projection' Tab",IF('Enrollment Projection'!$B$32="Yes",$C6*X6,0))</f>
        <v>Must Complete 'Enrollment Projection' Tab</v>
      </c>
      <c r="Z6" s="149">
        <v>16</v>
      </c>
      <c r="AA6" s="148" t="str">
        <f>IF('Enrollment Projection'!$B$34="","Must Complete 'Enrollment Projection' Tab",IF(AND('Enrollment Projection'!$B$34&gt;0,SUM('Enrollment Projection'!$B$17:$B$20)&gt;0),$C6*Z6,0))</f>
        <v>Must Complete 'Enrollment Projection' Tab</v>
      </c>
      <c r="AB6" s="149">
        <v>485</v>
      </c>
      <c r="AC6" s="148" t="str">
        <f>IF('Enrollment Projection'!$B$38="","Must Complete 'Enrollment Projection' Tab",IF('Enrollment Projection'!$B$38&gt;=0.4,$C6*AB6,0))</f>
        <v>Must Complete 'Enrollment Projection' Tab</v>
      </c>
      <c r="AD6" s="149">
        <v>63</v>
      </c>
      <c r="AE6" s="149">
        <f t="shared" ref="AE6:AE74" si="2">$C6*AD6</f>
        <v>0</v>
      </c>
      <c r="AF6" s="144">
        <f>$C6*'Enrollment Projection'!$B$37</f>
        <v>0</v>
      </c>
      <c r="AG6" s="149">
        <v>145</v>
      </c>
      <c r="AH6" s="148" t="str">
        <f>IF('Enrollment Projection'!$B$37="","Must Complete 'Enrollment Projection' Tab",AF6*AG6)</f>
        <v>Must Complete 'Enrollment Projection' Tab</v>
      </c>
    </row>
    <row r="7" spans="1:34" ht="25.5" customHeight="1">
      <c r="A7" s="154">
        <v>2</v>
      </c>
      <c r="B7" s="151" t="s">
        <v>332</v>
      </c>
      <c r="C7" s="152"/>
      <c r="D7" s="153">
        <v>5778</v>
      </c>
      <c r="E7" s="155">
        <f t="shared" si="1"/>
        <v>0</v>
      </c>
      <c r="F7" s="156">
        <f>$C7*'Enrollment Projection'!$B$30</f>
        <v>0</v>
      </c>
      <c r="G7" s="153">
        <v>727</v>
      </c>
      <c r="H7" s="157" t="str">
        <f>IF('Enrollment Projection'!$B$30="","Must Complete 'Enrollment Projection' Tab",F7*G7)</f>
        <v>Must Complete 'Enrollment Projection' Tab</v>
      </c>
      <c r="I7" s="156">
        <f>$C7*'Enrollment Projection'!$B$34</f>
        <v>0</v>
      </c>
      <c r="J7" s="153">
        <v>198</v>
      </c>
      <c r="K7" s="157" t="str">
        <f>IF('Enrollment Projection'!$B$34="","Must Complete 'Enrollment Projection' Tab",I7*J7)</f>
        <v>Must Complete 'Enrollment Projection' Tab</v>
      </c>
      <c r="L7" s="156">
        <f>$C7*'Enrollment Projection'!$B$31</f>
        <v>0</v>
      </c>
      <c r="M7" s="153">
        <v>4958</v>
      </c>
      <c r="N7" s="157" t="str">
        <f>IF('Enrollment Projection'!$B$31="","Must Complete 'Enrollment Projection' Tab",L7*M7)</f>
        <v>Must Complete 'Enrollment Projection' Tab</v>
      </c>
      <c r="O7" s="156">
        <f>$C7*'Enrollment Projection'!$B$33</f>
        <v>0</v>
      </c>
      <c r="P7" s="153">
        <v>1983</v>
      </c>
      <c r="Q7" s="157" t="str">
        <f>IF('Enrollment Projection'!$B$33="","Must Complete 'Enrollment Projection' Tab",O7*P7)</f>
        <v>Must Complete 'Enrollment Projection' Tab</v>
      </c>
      <c r="R7" s="157" t="str">
        <f>IF(OR('Enrollment Projection'!$B$30="",'Enrollment Projection'!$B$31="",'Enrollment Projection'!$B$33="",'Enrollment Projection'!$B$34=""),"Must Complete 'Enrollment Projection' Tab",IF('School Information'!$A$13="","Must Complete 'School Information' Tab",ROUND(E7+H7+K7+N7+Q7,0)))</f>
        <v>Must Complete 'Enrollment Projection' Tab</v>
      </c>
      <c r="S7" s="158">
        <v>4377</v>
      </c>
      <c r="T7" s="153">
        <v>5008</v>
      </c>
      <c r="U7" s="159" t="str">
        <f>IF(OR('School Information'!$A$10="",'School Information'!$B$10=""),"Must Complete 'School Information' Tab",IF('School Information'!$B$10="No",$T7*C7,IF(AND('School Information'!$B$10="Yes",'School Information'!$A$10=$B7),$S7*C7,$T7*C7)))</f>
        <v>Must Complete 'School Information' Tab</v>
      </c>
      <c r="V7" s="160">
        <v>255</v>
      </c>
      <c r="W7" s="160">
        <f>IF('Enrollment Projection'!$B$31&gt;0,$C7*V7,0)</f>
        <v>0</v>
      </c>
      <c r="X7" s="160">
        <v>8</v>
      </c>
      <c r="Y7" s="159" t="str">
        <f>IF('Enrollment Projection'!$B$32="","Must Complete 'Enrollment Projection' Tab",IF('Enrollment Projection'!$B$32="Yes",$C7*X7,0))</f>
        <v>Must Complete 'Enrollment Projection' Tab</v>
      </c>
      <c r="Z7" s="160">
        <v>16</v>
      </c>
      <c r="AA7" s="159" t="str">
        <f>IF('Enrollment Projection'!$B$34="","Must Complete 'Enrollment Projection' Tab",IF(AND('Enrollment Projection'!$B$34&gt;0,SUM('Enrollment Projection'!$B$17:$B$20)&gt;0),$C7*Z7,0))</f>
        <v>Must Complete 'Enrollment Projection' Tab</v>
      </c>
      <c r="AB7" s="160">
        <v>342</v>
      </c>
      <c r="AC7" s="159" t="str">
        <f>IF('Enrollment Projection'!$B$38="","Must Complete 'Enrollment Projection' Tab",IF('Enrollment Projection'!$B$38&gt;=0.4,$C7*AB7,0))</f>
        <v>Must Complete 'Enrollment Projection' Tab</v>
      </c>
      <c r="AD7" s="160">
        <v>62</v>
      </c>
      <c r="AE7" s="160">
        <f t="shared" si="2"/>
        <v>0</v>
      </c>
      <c r="AF7" s="156">
        <f>$C7*'Enrollment Projection'!$B$37</f>
        <v>0</v>
      </c>
      <c r="AG7" s="160">
        <v>0</v>
      </c>
      <c r="AH7" s="159" t="str">
        <f>IF('Enrollment Projection'!$B$37="","Must Complete 'Enrollment Projection' Tab",AF7*AG7)</f>
        <v>Must Complete 'Enrollment Projection' Tab</v>
      </c>
    </row>
    <row r="8" spans="1:34" ht="25.5" customHeight="1">
      <c r="A8" s="154">
        <v>3</v>
      </c>
      <c r="B8" s="151" t="s">
        <v>333</v>
      </c>
      <c r="C8" s="152"/>
      <c r="D8" s="153">
        <v>3859</v>
      </c>
      <c r="E8" s="155">
        <f t="shared" si="1"/>
        <v>0</v>
      </c>
      <c r="F8" s="156">
        <f>$C8*'Enrollment Projection'!$B$30</f>
        <v>0</v>
      </c>
      <c r="G8" s="153">
        <v>542</v>
      </c>
      <c r="H8" s="157" t="str">
        <f>IF('Enrollment Projection'!$B$30="","Must Complete 'Enrollment Projection' Tab",F8*G8)</f>
        <v>Must Complete 'Enrollment Projection' Tab</v>
      </c>
      <c r="I8" s="156">
        <f>$C8*'Enrollment Projection'!$B$34</f>
        <v>0</v>
      </c>
      <c r="J8" s="153">
        <v>148</v>
      </c>
      <c r="K8" s="157" t="str">
        <f>IF('Enrollment Projection'!$B$34="","Must Complete 'Enrollment Projection' Tab",I8*J8)</f>
        <v>Must Complete 'Enrollment Projection' Tab</v>
      </c>
      <c r="L8" s="156">
        <f>$C8*'Enrollment Projection'!$B$31</f>
        <v>0</v>
      </c>
      <c r="M8" s="153">
        <v>3697</v>
      </c>
      <c r="N8" s="157" t="str">
        <f>IF('Enrollment Projection'!$B$31="","Must Complete 'Enrollment Projection' Tab",L8*M8)</f>
        <v>Must Complete 'Enrollment Projection' Tab</v>
      </c>
      <c r="O8" s="156">
        <f>$C8*'Enrollment Projection'!$B$33</f>
        <v>0</v>
      </c>
      <c r="P8" s="153">
        <v>1479</v>
      </c>
      <c r="Q8" s="157" t="str">
        <f>IF('Enrollment Projection'!$B$33="","Must Complete 'Enrollment Projection' Tab",O8*P8)</f>
        <v>Must Complete 'Enrollment Projection' Tab</v>
      </c>
      <c r="R8" s="157" t="str">
        <f>IF(OR('Enrollment Projection'!$B$30="",'Enrollment Projection'!$B$31="",'Enrollment Projection'!$B$33="",'Enrollment Projection'!$B$34=""),"Must Complete 'Enrollment Projection' Tab",IF('School Information'!$A$13="","Must Complete 'School Information' Tab",ROUND(E8+H8+K8+N8+Q8,0)))</f>
        <v>Must Complete 'Enrollment Projection' Tab</v>
      </c>
      <c r="S8" s="158">
        <v>9134</v>
      </c>
      <c r="T8" s="153">
        <v>10479</v>
      </c>
      <c r="U8" s="159" t="str">
        <f>IF(OR('School Information'!$A$10="",'School Information'!$B$10=""),"Must Complete 'School Information' Tab",IF('School Information'!$B$10="No",$T8*C8,IF(AND('School Information'!$B$10="Yes",'School Information'!$A$10=$B8),$S8*C8,$T8*C8)))</f>
        <v>Must Complete 'School Information' Tab</v>
      </c>
      <c r="V8" s="160">
        <v>222</v>
      </c>
      <c r="W8" s="160">
        <f>IF('Enrollment Projection'!$B$31&gt;0,$C8*V8,0)</f>
        <v>0</v>
      </c>
      <c r="X8" s="160">
        <v>5</v>
      </c>
      <c r="Y8" s="159" t="str">
        <f>IF('Enrollment Projection'!$B$32="","Must Complete 'Enrollment Projection' Tab",IF('Enrollment Projection'!$B$32="Yes",$C8*X8,0))</f>
        <v>Must Complete 'Enrollment Projection' Tab</v>
      </c>
      <c r="Z8" s="160">
        <v>13</v>
      </c>
      <c r="AA8" s="159" t="str">
        <f>IF('Enrollment Projection'!$B$34="","Must Complete 'Enrollment Projection' Tab",IF(AND('Enrollment Projection'!$B$34&gt;0,SUM('Enrollment Projection'!$B$17:$B$20)&gt;0),$C8*Z8,0))</f>
        <v>Must Complete 'Enrollment Projection' Tab</v>
      </c>
      <c r="AB8" s="160">
        <v>199</v>
      </c>
      <c r="AC8" s="159" t="str">
        <f>IF('Enrollment Projection'!$B$38="","Must Complete 'Enrollment Projection' Tab",IF('Enrollment Projection'!$B$38&gt;=0.4,$C8*AB8,0))</f>
        <v>Must Complete 'Enrollment Projection' Tab</v>
      </c>
      <c r="AD8" s="160">
        <v>50</v>
      </c>
      <c r="AE8" s="160">
        <f t="shared" si="2"/>
        <v>0</v>
      </c>
      <c r="AF8" s="156">
        <f>$C8*'Enrollment Projection'!$B$37</f>
        <v>0</v>
      </c>
      <c r="AG8" s="160">
        <v>151</v>
      </c>
      <c r="AH8" s="159" t="str">
        <f>IF('Enrollment Projection'!$B$37="","Must Complete 'Enrollment Projection' Tab",AF8*AG8)</f>
        <v>Must Complete 'Enrollment Projection' Tab</v>
      </c>
    </row>
    <row r="9" spans="1:34" ht="25.5" customHeight="1">
      <c r="A9" s="154">
        <v>4</v>
      </c>
      <c r="B9" s="151" t="s">
        <v>334</v>
      </c>
      <c r="C9" s="152"/>
      <c r="D9" s="153">
        <v>4753</v>
      </c>
      <c r="E9" s="155">
        <f t="shared" si="1"/>
        <v>0</v>
      </c>
      <c r="F9" s="156">
        <f>$C9*'Enrollment Projection'!$B$30</f>
        <v>0</v>
      </c>
      <c r="G9" s="153">
        <v>633</v>
      </c>
      <c r="H9" s="157" t="str">
        <f>IF('Enrollment Projection'!$B$30="","Must Complete 'Enrollment Projection' Tab",F9*G9)</f>
        <v>Must Complete 'Enrollment Projection' Tab</v>
      </c>
      <c r="I9" s="156">
        <f>$C9*'Enrollment Projection'!$B$34</f>
        <v>0</v>
      </c>
      <c r="J9" s="153">
        <v>173</v>
      </c>
      <c r="K9" s="157" t="str">
        <f>IF('Enrollment Projection'!$B$34="","Must Complete 'Enrollment Projection' Tab",I9*J9)</f>
        <v>Must Complete 'Enrollment Projection' Tab</v>
      </c>
      <c r="L9" s="156">
        <f>$C9*'Enrollment Projection'!$B$31</f>
        <v>0</v>
      </c>
      <c r="M9" s="153">
        <v>4313</v>
      </c>
      <c r="N9" s="157" t="str">
        <f>IF('Enrollment Projection'!$B$31="","Must Complete 'Enrollment Projection' Tab",L9*M9)</f>
        <v>Must Complete 'Enrollment Projection' Tab</v>
      </c>
      <c r="O9" s="156">
        <f>$C9*'Enrollment Projection'!$B$33</f>
        <v>0</v>
      </c>
      <c r="P9" s="153">
        <v>1725</v>
      </c>
      <c r="Q9" s="157" t="str">
        <f>IF('Enrollment Projection'!$B$33="","Must Complete 'Enrollment Projection' Tab",O9*P9)</f>
        <v>Must Complete 'Enrollment Projection' Tab</v>
      </c>
      <c r="R9" s="157" t="str">
        <f>IF(OR('Enrollment Projection'!$B$30="",'Enrollment Projection'!$B$31="",'Enrollment Projection'!$B$33="",'Enrollment Projection'!$B$34=""),"Must Complete 'Enrollment Projection' Tab",IF('School Information'!$A$13="","Must Complete 'School Information' Tab",ROUND(E9+H9+K9+N9+Q9,0)))</f>
        <v>Must Complete 'Enrollment Projection' Tab</v>
      </c>
      <c r="S9" s="158">
        <v>7517</v>
      </c>
      <c r="T9" s="153">
        <v>7517</v>
      </c>
      <c r="U9" s="159" t="str">
        <f>IF(OR('School Information'!$A$10="",'School Information'!$B$10=""),"Must Complete 'School Information' Tab",IF('School Information'!$B$10="No",$T9*C9,IF(AND('School Information'!$B$10="Yes",'School Information'!$A$10=$B9),$S9*C9,$T9*C9)))</f>
        <v>Must Complete 'School Information' Tab</v>
      </c>
      <c r="V9" s="160">
        <v>257</v>
      </c>
      <c r="W9" s="160">
        <f>IF('Enrollment Projection'!$B$31&gt;0,$C9*V9,0)</f>
        <v>0</v>
      </c>
      <c r="X9" s="160">
        <v>25</v>
      </c>
      <c r="Y9" s="159" t="str">
        <f>IF('Enrollment Projection'!$B$32="","Must Complete 'Enrollment Projection' Tab",IF('Enrollment Projection'!$B$32="Yes",$C9*X9,0))</f>
        <v>Must Complete 'Enrollment Projection' Tab</v>
      </c>
      <c r="Z9" s="160">
        <v>16</v>
      </c>
      <c r="AA9" s="159" t="str">
        <f>IF('Enrollment Projection'!$B$34="","Must Complete 'Enrollment Projection' Tab",IF(AND('Enrollment Projection'!$B$34&gt;0,SUM('Enrollment Projection'!$B$17:$B$20)&gt;0),$C9*Z9,0))</f>
        <v>Must Complete 'Enrollment Projection' Tab</v>
      </c>
      <c r="AB9" s="160">
        <v>461</v>
      </c>
      <c r="AC9" s="159" t="str">
        <f>IF('Enrollment Projection'!$B$38="","Must Complete 'Enrollment Projection' Tab",IF('Enrollment Projection'!$B$38&gt;=0.4,$C9*AB9,0))</f>
        <v>Must Complete 'Enrollment Projection' Tab</v>
      </c>
      <c r="AD9" s="160">
        <v>61</v>
      </c>
      <c r="AE9" s="160">
        <f t="shared" si="2"/>
        <v>0</v>
      </c>
      <c r="AF9" s="156">
        <f>$C9*'Enrollment Projection'!$B$37</f>
        <v>0</v>
      </c>
      <c r="AG9" s="160">
        <v>117</v>
      </c>
      <c r="AH9" s="159" t="str">
        <f>IF('Enrollment Projection'!$B$37="","Must Complete 'Enrollment Projection' Tab",AF9*AG9)</f>
        <v>Must Complete 'Enrollment Projection' Tab</v>
      </c>
    </row>
    <row r="10" spans="1:34" ht="25.5" customHeight="1">
      <c r="A10" s="161">
        <v>5</v>
      </c>
      <c r="B10" s="162" t="s">
        <v>335</v>
      </c>
      <c r="C10" s="163"/>
      <c r="D10" s="164">
        <v>5255</v>
      </c>
      <c r="E10" s="165">
        <f t="shared" si="1"/>
        <v>0</v>
      </c>
      <c r="F10" s="166">
        <f>$C10*'Enrollment Projection'!$B$30</f>
        <v>0</v>
      </c>
      <c r="G10" s="164">
        <v>701</v>
      </c>
      <c r="H10" s="167" t="str">
        <f>IF('Enrollment Projection'!$B$30="","Must Complete 'Enrollment Projection' Tab",F10*G10)</f>
        <v>Must Complete 'Enrollment Projection' Tab</v>
      </c>
      <c r="I10" s="166">
        <f>$C10*'Enrollment Projection'!$B$34</f>
        <v>0</v>
      </c>
      <c r="J10" s="164">
        <v>191</v>
      </c>
      <c r="K10" s="167" t="str">
        <f>IF('Enrollment Projection'!$B$34="","Must Complete 'Enrollment Projection' Tab",I10*J10)</f>
        <v>Must Complete 'Enrollment Projection' Tab</v>
      </c>
      <c r="L10" s="166">
        <f>$C10*'Enrollment Projection'!$B$31</f>
        <v>0</v>
      </c>
      <c r="M10" s="164">
        <v>4782</v>
      </c>
      <c r="N10" s="167" t="str">
        <f>IF('Enrollment Projection'!$B$31="","Must Complete 'Enrollment Projection' Tab",L10*M10)</f>
        <v>Must Complete 'Enrollment Projection' Tab</v>
      </c>
      <c r="O10" s="166">
        <f>$C10*'Enrollment Projection'!$B$33</f>
        <v>0</v>
      </c>
      <c r="P10" s="164">
        <v>1913</v>
      </c>
      <c r="Q10" s="167" t="str">
        <f>IF('Enrollment Projection'!$B$33="","Must Complete 'Enrollment Projection' Tab",O10*P10)</f>
        <v>Must Complete 'Enrollment Projection' Tab</v>
      </c>
      <c r="R10" s="167" t="str">
        <f>IF(OR('Enrollment Projection'!$B$30="",'Enrollment Projection'!$B$31="",'Enrollment Projection'!$B$33="",'Enrollment Projection'!$B$34=""),"Must Complete 'Enrollment Projection' Tab",IF('School Information'!$A$13="","Must Complete 'School Information' Tab",ROUND(E10+H10+K10+N10+Q10,0)))</f>
        <v>Must Complete 'Enrollment Projection' Tab</v>
      </c>
      <c r="S10" s="169">
        <v>3591</v>
      </c>
      <c r="T10" s="164">
        <v>3591</v>
      </c>
      <c r="U10" s="170" t="str">
        <f>IF(OR('School Information'!$A$10="",'School Information'!$B$10=""),"Must Complete 'School Information' Tab",IF('School Information'!$B$10="No",$T10*C10,IF(AND('School Information'!$B$10="Yes",'School Information'!$A$10=$B10),$S10*C10,$T10*C10)))</f>
        <v>Must Complete 'School Information' Tab</v>
      </c>
      <c r="V10" s="171">
        <v>238</v>
      </c>
      <c r="W10" s="171">
        <f>IF('Enrollment Projection'!$B$31&gt;0,$C10*V10,0)</f>
        <v>0</v>
      </c>
      <c r="X10" s="171">
        <v>6</v>
      </c>
      <c r="Y10" s="170" t="str">
        <f>IF('Enrollment Projection'!$B$32="","Must Complete 'Enrollment Projection' Tab",IF('Enrollment Projection'!$B$32="Yes",$C10*X10,0))</f>
        <v>Must Complete 'Enrollment Projection' Tab</v>
      </c>
      <c r="Z10" s="171">
        <v>17</v>
      </c>
      <c r="AA10" s="170" t="str">
        <f>IF('Enrollment Projection'!$B$34="","Must Complete 'Enrollment Projection' Tab",IF(AND('Enrollment Projection'!$B$34&gt;0,SUM('Enrollment Projection'!$B$17:$B$20)&gt;0),$C10*Z10,0))</f>
        <v>Must Complete 'Enrollment Projection' Tab</v>
      </c>
      <c r="AB10" s="171">
        <v>997</v>
      </c>
      <c r="AC10" s="170" t="str">
        <f>IF('Enrollment Projection'!$B$38="","Must Complete 'Enrollment Projection' Tab",IF('Enrollment Projection'!$B$38&gt;=0.4,$C10*AB10,0))</f>
        <v>Must Complete 'Enrollment Projection' Tab</v>
      </c>
      <c r="AD10" s="171">
        <v>67</v>
      </c>
      <c r="AE10" s="171">
        <f t="shared" si="2"/>
        <v>0</v>
      </c>
      <c r="AF10" s="166">
        <f>$C10*'Enrollment Projection'!$B$37</f>
        <v>0</v>
      </c>
      <c r="AG10" s="171">
        <v>0</v>
      </c>
      <c r="AH10" s="170" t="str">
        <f>IF('Enrollment Projection'!$B$37="","Must Complete 'Enrollment Projection' Tab",AF10*AG10)</f>
        <v>Must Complete 'Enrollment Projection' Tab</v>
      </c>
    </row>
    <row r="11" spans="1:34" ht="25.5" customHeight="1">
      <c r="A11" s="145">
        <v>6</v>
      </c>
      <c r="B11" s="139" t="s">
        <v>336</v>
      </c>
      <c r="C11" s="140"/>
      <c r="D11" s="153">
        <v>4376</v>
      </c>
      <c r="E11" s="142">
        <f t="shared" si="1"/>
        <v>0</v>
      </c>
      <c r="F11" s="144">
        <f>$C11*'Enrollment Projection'!$B$30</f>
        <v>0</v>
      </c>
      <c r="G11" s="153">
        <v>605</v>
      </c>
      <c r="H11" s="146" t="str">
        <f>IF('Enrollment Projection'!$B$30="","Must Complete 'Enrollment Projection' Tab",F11*G11)</f>
        <v>Must Complete 'Enrollment Projection' Tab</v>
      </c>
      <c r="I11" s="144">
        <f>$C11*'Enrollment Projection'!$B$34</f>
        <v>0</v>
      </c>
      <c r="J11" s="153">
        <v>165</v>
      </c>
      <c r="K11" s="146" t="str">
        <f>IF('Enrollment Projection'!$B$34="","Must Complete 'Enrollment Projection' Tab",I11*J11)</f>
        <v>Must Complete 'Enrollment Projection' Tab</v>
      </c>
      <c r="L11" s="144">
        <f>$C11*'Enrollment Projection'!$B$31</f>
        <v>0</v>
      </c>
      <c r="M11" s="153">
        <v>4127</v>
      </c>
      <c r="N11" s="146" t="str">
        <f>IF('Enrollment Projection'!$B$31="","Must Complete 'Enrollment Projection' Tab",L11*M11)</f>
        <v>Must Complete 'Enrollment Projection' Tab</v>
      </c>
      <c r="O11" s="144">
        <f>$C11*'Enrollment Projection'!$B$33</f>
        <v>0</v>
      </c>
      <c r="P11" s="153">
        <v>1651</v>
      </c>
      <c r="Q11" s="146" t="str">
        <f>IF('Enrollment Projection'!$B$33="","Must Complete 'Enrollment Projection' Tab",O11*P11)</f>
        <v>Must Complete 'Enrollment Projection' Tab</v>
      </c>
      <c r="R11" s="146" t="str">
        <f>IF(OR('Enrollment Projection'!$B$30="",'Enrollment Projection'!$B$31="",'Enrollment Projection'!$B$33="",'Enrollment Projection'!$B$34=""),"Must Complete 'Enrollment Projection' Tab",IF('School Information'!$A$13="","Must Complete 'School Information' Tab",ROUND(E11+H11+K11+N11+Q11,0)))</f>
        <v>Must Complete 'Enrollment Projection' Tab</v>
      </c>
      <c r="S11" s="158">
        <v>6421</v>
      </c>
      <c r="T11" s="153">
        <v>7708</v>
      </c>
      <c r="U11" s="148" t="str">
        <f>IF(OR('School Information'!$A$10="",'School Information'!$B$10=""),"Must Complete 'School Information' Tab",IF('School Information'!$B$10="No",$T11*C11,IF(AND('School Information'!$B$10="Yes",'School Information'!$A$10=$B11),$S11*C11,$T11*C11)))</f>
        <v>Must Complete 'School Information' Tab</v>
      </c>
      <c r="V11" s="149">
        <v>279</v>
      </c>
      <c r="W11" s="149">
        <f>IF('Enrollment Projection'!$B$31&gt;0,$C11*V11,0)</f>
        <v>0</v>
      </c>
      <c r="X11" s="149">
        <v>12</v>
      </c>
      <c r="Y11" s="148" t="str">
        <f>IF('Enrollment Projection'!$B$32="","Must Complete 'Enrollment Projection' Tab",IF('Enrollment Projection'!$B$32="Yes",$C11*X11,0))</f>
        <v>Must Complete 'Enrollment Projection' Tab</v>
      </c>
      <c r="Z11" s="149">
        <v>14</v>
      </c>
      <c r="AA11" s="148" t="str">
        <f>IF('Enrollment Projection'!$B$34="","Must Complete 'Enrollment Projection' Tab",IF(AND('Enrollment Projection'!$B$34&gt;0,SUM('Enrollment Projection'!$B$17:$B$20)&gt;0),$C11*Z11,0))</f>
        <v>Must Complete 'Enrollment Projection' Tab</v>
      </c>
      <c r="AB11" s="149">
        <v>296</v>
      </c>
      <c r="AC11" s="148" t="str">
        <f>IF('Enrollment Projection'!$B$38="","Must Complete 'Enrollment Projection' Tab",IF('Enrollment Projection'!$B$38&gt;=0.4,$C11*AB11,0))</f>
        <v>Must Complete 'Enrollment Projection' Tab</v>
      </c>
      <c r="AD11" s="149">
        <v>53</v>
      </c>
      <c r="AE11" s="149">
        <f t="shared" si="2"/>
        <v>0</v>
      </c>
      <c r="AF11" s="144">
        <f>$C11*'Enrollment Projection'!$B$37</f>
        <v>0</v>
      </c>
      <c r="AG11" s="149">
        <v>0</v>
      </c>
      <c r="AH11" s="148" t="str">
        <f>IF('Enrollment Projection'!$B$37="","Must Complete 'Enrollment Projection' Tab",AF11*AG11)</f>
        <v>Must Complete 'Enrollment Projection' Tab</v>
      </c>
    </row>
    <row r="12" spans="1:34" ht="25.5" customHeight="1">
      <c r="A12" s="154">
        <v>7</v>
      </c>
      <c r="B12" s="151" t="s">
        <v>337</v>
      </c>
      <c r="C12" s="152"/>
      <c r="D12" s="153">
        <v>3163</v>
      </c>
      <c r="E12" s="155">
        <f t="shared" si="1"/>
        <v>0</v>
      </c>
      <c r="F12" s="156">
        <f>$C12*'Enrollment Projection'!$B$30</f>
        <v>0</v>
      </c>
      <c r="G12" s="153">
        <v>431</v>
      </c>
      <c r="H12" s="157" t="str">
        <f>IF('Enrollment Projection'!$B$30="","Must Complete 'Enrollment Projection' Tab",F12*G12)</f>
        <v>Must Complete 'Enrollment Projection' Tab</v>
      </c>
      <c r="I12" s="156">
        <f>$C12*'Enrollment Projection'!$B$34</f>
        <v>0</v>
      </c>
      <c r="J12" s="153">
        <v>118</v>
      </c>
      <c r="K12" s="157" t="str">
        <f>IF('Enrollment Projection'!$B$34="","Must Complete 'Enrollment Projection' Tab",I12*J12)</f>
        <v>Must Complete 'Enrollment Projection' Tab</v>
      </c>
      <c r="L12" s="156">
        <f>$C12*'Enrollment Projection'!$B$31</f>
        <v>0</v>
      </c>
      <c r="M12" s="153">
        <v>2939</v>
      </c>
      <c r="N12" s="157" t="str">
        <f>IF('Enrollment Projection'!$B$31="","Must Complete 'Enrollment Projection' Tab",L12*M12)</f>
        <v>Must Complete 'Enrollment Projection' Tab</v>
      </c>
      <c r="O12" s="156">
        <f>$C12*'Enrollment Projection'!$B$33</f>
        <v>0</v>
      </c>
      <c r="P12" s="153">
        <v>1176</v>
      </c>
      <c r="Q12" s="157" t="str">
        <f>IF('Enrollment Projection'!$B$33="","Must Complete 'Enrollment Projection' Tab",O12*P12)</f>
        <v>Must Complete 'Enrollment Projection' Tab</v>
      </c>
      <c r="R12" s="157" t="str">
        <f>IF(OR('Enrollment Projection'!$B$30="",'Enrollment Projection'!$B$31="",'Enrollment Projection'!$B$33="",'Enrollment Projection'!$B$34=""),"Must Complete 'Enrollment Projection' Tab",IF('School Information'!$A$13="","Must Complete 'School Information' Tab",ROUND(E12+H12+K12+N12+Q12,0)))</f>
        <v>Must Complete 'Enrollment Projection' Tab</v>
      </c>
      <c r="S12" s="158">
        <v>18093</v>
      </c>
      <c r="T12" s="153">
        <v>19424</v>
      </c>
      <c r="U12" s="159" t="str">
        <f>IF(OR('School Information'!$A$10="",'School Information'!$B$10=""),"Must Complete 'School Information' Tab",IF('School Information'!$B$10="No",$T12*C12,IF(AND('School Information'!$B$10="Yes",'School Information'!$A$10=$B12),$S12*C12,$T12*C12)))</f>
        <v>Must Complete 'School Information' Tab</v>
      </c>
      <c r="V12" s="160">
        <v>254</v>
      </c>
      <c r="W12" s="160">
        <f>IF('Enrollment Projection'!$B$31&gt;0,$C12*V12,0)</f>
        <v>0</v>
      </c>
      <c r="X12" s="160">
        <v>12</v>
      </c>
      <c r="Y12" s="159" t="str">
        <f>IF('Enrollment Projection'!$B$32="","Must Complete 'Enrollment Projection' Tab",IF('Enrollment Projection'!$B$32="Yes",$C12*X12,0))</f>
        <v>Must Complete 'Enrollment Projection' Tab</v>
      </c>
      <c r="Z12" s="160">
        <v>17</v>
      </c>
      <c r="AA12" s="159" t="str">
        <f>IF('Enrollment Projection'!$B$34="","Must Complete 'Enrollment Projection' Tab",IF(AND('Enrollment Projection'!$B$34&gt;0,SUM('Enrollment Projection'!$B$17:$B$20)&gt;0),$C12*Z12,0))</f>
        <v>Must Complete 'Enrollment Projection' Tab</v>
      </c>
      <c r="AB12" s="160">
        <v>720</v>
      </c>
      <c r="AC12" s="159" t="str">
        <f>IF('Enrollment Projection'!$B$38="","Must Complete 'Enrollment Projection' Tab",IF('Enrollment Projection'!$B$38&gt;=0.4,$C12*AB12,0))</f>
        <v>Must Complete 'Enrollment Projection' Tab</v>
      </c>
      <c r="AD12" s="160">
        <v>66</v>
      </c>
      <c r="AE12" s="160">
        <f t="shared" si="2"/>
        <v>0</v>
      </c>
      <c r="AF12" s="156">
        <f>$C12*'Enrollment Projection'!$B$37</f>
        <v>0</v>
      </c>
      <c r="AG12" s="160">
        <v>0</v>
      </c>
      <c r="AH12" s="159" t="str">
        <f>IF('Enrollment Projection'!$B$37="","Must Complete 'Enrollment Projection' Tab",AF12*AG12)</f>
        <v>Must Complete 'Enrollment Projection' Tab</v>
      </c>
    </row>
    <row r="13" spans="1:34" ht="25.5" customHeight="1">
      <c r="A13" s="154">
        <v>8</v>
      </c>
      <c r="B13" s="151" t="s">
        <v>338</v>
      </c>
      <c r="C13" s="152"/>
      <c r="D13" s="153">
        <v>4803</v>
      </c>
      <c r="E13" s="155">
        <f t="shared" si="1"/>
        <v>0</v>
      </c>
      <c r="F13" s="156">
        <f>$C13*'Enrollment Projection'!$B$30</f>
        <v>0</v>
      </c>
      <c r="G13" s="153">
        <v>635</v>
      </c>
      <c r="H13" s="157" t="str">
        <f>IF('Enrollment Projection'!$B$30="","Must Complete 'Enrollment Projection' Tab",F13*G13)</f>
        <v>Must Complete 'Enrollment Projection' Tab</v>
      </c>
      <c r="I13" s="156">
        <f>$C13*'Enrollment Projection'!$B$34</f>
        <v>0</v>
      </c>
      <c r="J13" s="153">
        <v>173</v>
      </c>
      <c r="K13" s="157" t="str">
        <f>IF('Enrollment Projection'!$B$34="","Must Complete 'Enrollment Projection' Tab",I13*J13)</f>
        <v>Must Complete 'Enrollment Projection' Tab</v>
      </c>
      <c r="L13" s="156">
        <f>$C13*'Enrollment Projection'!$B$31</f>
        <v>0</v>
      </c>
      <c r="M13" s="153">
        <v>4333</v>
      </c>
      <c r="N13" s="157" t="str">
        <f>IF('Enrollment Projection'!$B$31="","Must Complete 'Enrollment Projection' Tab",L13*M13)</f>
        <v>Must Complete 'Enrollment Projection' Tab</v>
      </c>
      <c r="O13" s="156">
        <f>$C13*'Enrollment Projection'!$B$33</f>
        <v>0</v>
      </c>
      <c r="P13" s="153">
        <v>1733</v>
      </c>
      <c r="Q13" s="157" t="str">
        <f>IF('Enrollment Projection'!$B$33="","Must Complete 'Enrollment Projection' Tab",O13*P13)</f>
        <v>Must Complete 'Enrollment Projection' Tab</v>
      </c>
      <c r="R13" s="157" t="str">
        <f>IF(OR('Enrollment Projection'!$B$30="",'Enrollment Projection'!$B$31="",'Enrollment Projection'!$B$33="",'Enrollment Projection'!$B$34=""),"Must Complete 'Enrollment Projection' Tab",IF('School Information'!$A$13="","Must Complete 'School Information' Tab",ROUND(E13+H13+K13+N13+Q13,0)))</f>
        <v>Must Complete 'Enrollment Projection' Tab</v>
      </c>
      <c r="S13" s="158">
        <v>6573</v>
      </c>
      <c r="T13" s="153">
        <v>7279</v>
      </c>
      <c r="U13" s="159" t="str">
        <f>IF(OR('School Information'!$A$10="",'School Information'!$B$10=""),"Must Complete 'School Information' Tab",IF('School Information'!$B$10="No",$T13*C13,IF(AND('School Information'!$B$10="Yes",'School Information'!$A$10=$B13),$S13*C13,$T13*C13)))</f>
        <v>Must Complete 'School Information' Tab</v>
      </c>
      <c r="V13" s="160">
        <v>256</v>
      </c>
      <c r="W13" s="160">
        <f>IF('Enrollment Projection'!$B$31&gt;0,$C13*V13,0)</f>
        <v>0</v>
      </c>
      <c r="X13" s="160">
        <v>5</v>
      </c>
      <c r="Y13" s="159" t="str">
        <f>IF('Enrollment Projection'!$B$32="","Must Complete 'Enrollment Projection' Tab",IF('Enrollment Projection'!$B$32="Yes",$C13*X13,0))</f>
        <v>Must Complete 'Enrollment Projection' Tab</v>
      </c>
      <c r="Z13" s="160">
        <v>14</v>
      </c>
      <c r="AA13" s="159" t="str">
        <f>IF('Enrollment Projection'!$B$34="","Must Complete 'Enrollment Projection' Tab",IF(AND('Enrollment Projection'!$B$34&gt;0,SUM('Enrollment Projection'!$B$17:$B$20)&gt;0),$C13*Z13,0))</f>
        <v>Must Complete 'Enrollment Projection' Tab</v>
      </c>
      <c r="AB13" s="160">
        <v>327</v>
      </c>
      <c r="AC13" s="159" t="str">
        <f>IF('Enrollment Projection'!$B$38="","Must Complete 'Enrollment Projection' Tab",IF('Enrollment Projection'!$B$38&gt;=0.4,$C13*AB13,0))</f>
        <v>Must Complete 'Enrollment Projection' Tab</v>
      </c>
      <c r="AD13" s="160">
        <v>53</v>
      </c>
      <c r="AE13" s="160">
        <f t="shared" si="2"/>
        <v>0</v>
      </c>
      <c r="AF13" s="156">
        <f>$C13*'Enrollment Projection'!$B$37</f>
        <v>0</v>
      </c>
      <c r="AG13" s="160">
        <v>149</v>
      </c>
      <c r="AH13" s="159" t="str">
        <f>IF('Enrollment Projection'!$B$37="","Must Complete 'Enrollment Projection' Tab",AF13*AG13)</f>
        <v>Must Complete 'Enrollment Projection' Tab</v>
      </c>
    </row>
    <row r="14" spans="1:34" ht="25.5" customHeight="1">
      <c r="A14" s="154">
        <v>9</v>
      </c>
      <c r="B14" s="151" t="s">
        <v>339</v>
      </c>
      <c r="C14" s="152"/>
      <c r="D14" s="153">
        <v>4422</v>
      </c>
      <c r="E14" s="155">
        <f t="shared" si="1"/>
        <v>0</v>
      </c>
      <c r="F14" s="156">
        <f>$C14*'Enrollment Projection'!$B$30</f>
        <v>0</v>
      </c>
      <c r="G14" s="153">
        <v>588</v>
      </c>
      <c r="H14" s="157" t="str">
        <f>IF('Enrollment Projection'!$B$30="","Must Complete 'Enrollment Projection' Tab",F14*G14)</f>
        <v>Must Complete 'Enrollment Projection' Tab</v>
      </c>
      <c r="I14" s="156">
        <f>$C14*'Enrollment Projection'!$B$34</f>
        <v>0</v>
      </c>
      <c r="J14" s="153">
        <v>160</v>
      </c>
      <c r="K14" s="157" t="str">
        <f>IF('Enrollment Projection'!$B$34="","Must Complete 'Enrollment Projection' Tab",I14*J14)</f>
        <v>Must Complete 'Enrollment Projection' Tab</v>
      </c>
      <c r="L14" s="156">
        <f>$C14*'Enrollment Projection'!$B$31</f>
        <v>0</v>
      </c>
      <c r="M14" s="153">
        <v>4007</v>
      </c>
      <c r="N14" s="157" t="str">
        <f>IF('Enrollment Projection'!$B$31="","Must Complete 'Enrollment Projection' Tab",L14*M14)</f>
        <v>Must Complete 'Enrollment Projection' Tab</v>
      </c>
      <c r="O14" s="156">
        <f>$C14*'Enrollment Projection'!$B$33</f>
        <v>0</v>
      </c>
      <c r="P14" s="153">
        <v>1603</v>
      </c>
      <c r="Q14" s="157" t="str">
        <f>IF('Enrollment Projection'!$B$33="","Must Complete 'Enrollment Projection' Tab",O14*P14)</f>
        <v>Must Complete 'Enrollment Projection' Tab</v>
      </c>
      <c r="R14" s="157" t="str">
        <f>IF(OR('Enrollment Projection'!$B$30="",'Enrollment Projection'!$B$31="",'Enrollment Projection'!$B$33="",'Enrollment Projection'!$B$34=""),"Must Complete 'Enrollment Projection' Tab",IF('School Information'!$A$13="","Must Complete 'School Information' Tab",ROUND(E14+H14+K14+N14+Q14,0)))</f>
        <v>Must Complete 'Enrollment Projection' Tab</v>
      </c>
      <c r="S14" s="158">
        <v>7327</v>
      </c>
      <c r="T14" s="153">
        <v>8469</v>
      </c>
      <c r="U14" s="159" t="str">
        <f>IF(OR('School Information'!$A$10="",'School Information'!$B$10=""),"Must Complete 'School Information' Tab",IF('School Information'!$B$10="No",$T14*C14,IF(AND('School Information'!$B$10="Yes",'School Information'!$A$10=$B14),$S14*C14,$T14*C14)))</f>
        <v>Must Complete 'School Information' Tab</v>
      </c>
      <c r="V14" s="160">
        <v>244</v>
      </c>
      <c r="W14" s="160">
        <f>IF('Enrollment Projection'!$B$31&gt;0,$C14*V14,0)</f>
        <v>0</v>
      </c>
      <c r="X14" s="160">
        <v>6</v>
      </c>
      <c r="Y14" s="159" t="str">
        <f>IF('Enrollment Projection'!$B$32="","Must Complete 'Enrollment Projection' Tab",IF('Enrollment Projection'!$B$32="Yes",$C14*X14,0))</f>
        <v>Must Complete 'Enrollment Projection' Tab</v>
      </c>
      <c r="Z14" s="160">
        <v>17</v>
      </c>
      <c r="AA14" s="159" t="str">
        <f>IF('Enrollment Projection'!$B$34="","Must Complete 'Enrollment Projection' Tab",IF(AND('Enrollment Projection'!$B$34&gt;0,SUM('Enrollment Projection'!$B$17:$B$20)&gt;0),$C14*Z14,0))</f>
        <v>Must Complete 'Enrollment Projection' Tab</v>
      </c>
      <c r="AB14" s="160">
        <v>621</v>
      </c>
      <c r="AC14" s="159" t="str">
        <f>IF('Enrollment Projection'!$B$38="","Must Complete 'Enrollment Projection' Tab",IF('Enrollment Projection'!$B$38&gt;=0.4,$C14*AB14,0))</f>
        <v>Must Complete 'Enrollment Projection' Tab</v>
      </c>
      <c r="AD14" s="160">
        <v>63</v>
      </c>
      <c r="AE14" s="160">
        <f t="shared" si="2"/>
        <v>0</v>
      </c>
      <c r="AF14" s="156">
        <f>$C14*'Enrollment Projection'!$B$37</f>
        <v>0</v>
      </c>
      <c r="AG14" s="160">
        <v>142</v>
      </c>
      <c r="AH14" s="159" t="str">
        <f>IF('Enrollment Projection'!$B$37="","Must Complete 'Enrollment Projection' Tab",AF14*AG14)</f>
        <v>Must Complete 'Enrollment Projection' Tab</v>
      </c>
    </row>
    <row r="15" spans="1:34" ht="25.5" customHeight="1">
      <c r="A15" s="161">
        <v>10</v>
      </c>
      <c r="B15" s="162" t="s">
        <v>340</v>
      </c>
      <c r="C15" s="163"/>
      <c r="D15" s="164">
        <v>3639</v>
      </c>
      <c r="E15" s="165">
        <f t="shared" si="1"/>
        <v>0</v>
      </c>
      <c r="F15" s="166">
        <f>$C15*'Enrollment Projection'!$B$30</f>
        <v>0</v>
      </c>
      <c r="G15" s="164">
        <v>509</v>
      </c>
      <c r="H15" s="167" t="str">
        <f>IF('Enrollment Projection'!$B$30="","Must Complete 'Enrollment Projection' Tab",F15*G15)</f>
        <v>Must Complete 'Enrollment Projection' Tab</v>
      </c>
      <c r="I15" s="166">
        <f>$C15*'Enrollment Projection'!$B$34</f>
        <v>0</v>
      </c>
      <c r="J15" s="164">
        <v>139</v>
      </c>
      <c r="K15" s="167" t="str">
        <f>IF('Enrollment Projection'!$B$34="","Must Complete 'Enrollment Projection' Tab",I15*J15)</f>
        <v>Must Complete 'Enrollment Projection' Tab</v>
      </c>
      <c r="L15" s="166">
        <f>$C15*'Enrollment Projection'!$B$31</f>
        <v>0</v>
      </c>
      <c r="M15" s="164">
        <v>3471</v>
      </c>
      <c r="N15" s="167" t="str">
        <f>IF('Enrollment Projection'!$B$31="","Must Complete 'Enrollment Projection' Tab",L15*M15)</f>
        <v>Must Complete 'Enrollment Projection' Tab</v>
      </c>
      <c r="O15" s="166">
        <f>$C15*'Enrollment Projection'!$B$33</f>
        <v>0</v>
      </c>
      <c r="P15" s="164">
        <v>1389</v>
      </c>
      <c r="Q15" s="167" t="str">
        <f>IF('Enrollment Projection'!$B$33="","Must Complete 'Enrollment Projection' Tab",O15*P15)</f>
        <v>Must Complete 'Enrollment Projection' Tab</v>
      </c>
      <c r="R15" s="167" t="str">
        <f>IF(OR('Enrollment Projection'!$B$30="",'Enrollment Projection'!$B$31="",'Enrollment Projection'!$B$33="",'Enrollment Projection'!$B$34=""),"Must Complete 'Enrollment Projection' Tab",IF('School Information'!$A$13="","Must Complete 'School Information' Tab",ROUND(E15+H15+K15+N15+Q15,0)))</f>
        <v>Must Complete 'Enrollment Projection' Tab</v>
      </c>
      <c r="S15" s="169">
        <v>8417</v>
      </c>
      <c r="T15" s="164">
        <v>8907</v>
      </c>
      <c r="U15" s="170" t="str">
        <f>IF(OR('School Information'!$A$10="",'School Information'!$B$10=""),"Must Complete 'School Information' Tab",IF('School Information'!$B$10="No",$T15*C15,IF(AND('School Information'!$B$10="Yes",'School Information'!$A$10=$B15),$S15*C15,$T15*C15)))</f>
        <v>Must Complete 'School Information' Tab</v>
      </c>
      <c r="V15" s="171">
        <v>264</v>
      </c>
      <c r="W15" s="171">
        <f>IF('Enrollment Projection'!$B$31&gt;0,$C15*V15,0)</f>
        <v>0</v>
      </c>
      <c r="X15" s="171">
        <v>9</v>
      </c>
      <c r="Y15" s="170" t="str">
        <f>IF('Enrollment Projection'!$B$32="","Must Complete 'Enrollment Projection' Tab",IF('Enrollment Projection'!$B$32="Yes",$C15*X15,0))</f>
        <v>Must Complete 'Enrollment Projection' Tab</v>
      </c>
      <c r="Z15" s="171">
        <v>15</v>
      </c>
      <c r="AA15" s="170" t="str">
        <f>IF('Enrollment Projection'!$B$34="","Must Complete 'Enrollment Projection' Tab",IF(AND('Enrollment Projection'!$B$34&gt;0,SUM('Enrollment Projection'!$B$17:$B$20)&gt;0),$C15*Z15,0))</f>
        <v>Must Complete 'Enrollment Projection' Tab</v>
      </c>
      <c r="AB15" s="171">
        <v>480</v>
      </c>
      <c r="AC15" s="170" t="str">
        <f>IF('Enrollment Projection'!$B$38="","Must Complete 'Enrollment Projection' Tab",IF('Enrollment Projection'!$B$38&gt;=0.4,$C15*AB15,0))</f>
        <v>Must Complete 'Enrollment Projection' Tab</v>
      </c>
      <c r="AD15" s="171">
        <v>53</v>
      </c>
      <c r="AE15" s="171">
        <f t="shared" si="2"/>
        <v>0</v>
      </c>
      <c r="AF15" s="166">
        <f>$C15*'Enrollment Projection'!$B$37</f>
        <v>0</v>
      </c>
      <c r="AG15" s="171">
        <v>149</v>
      </c>
      <c r="AH15" s="170" t="str">
        <f>IF('Enrollment Projection'!$B$37="","Must Complete 'Enrollment Projection' Tab",AF15*AG15)</f>
        <v>Must Complete 'Enrollment Projection' Tab</v>
      </c>
    </row>
    <row r="16" spans="1:34" ht="25.5" customHeight="1">
      <c r="A16" s="145">
        <v>11</v>
      </c>
      <c r="B16" s="139" t="s">
        <v>341</v>
      </c>
      <c r="C16" s="140"/>
      <c r="D16" s="153">
        <v>5862</v>
      </c>
      <c r="E16" s="142">
        <f t="shared" si="1"/>
        <v>0</v>
      </c>
      <c r="F16" s="144">
        <f>$C16*'Enrollment Projection'!$B$30</f>
        <v>0</v>
      </c>
      <c r="G16" s="153">
        <v>729</v>
      </c>
      <c r="H16" s="146" t="str">
        <f>IF('Enrollment Projection'!$B$30="","Must Complete 'Enrollment Projection' Tab",F16*G16)</f>
        <v>Must Complete 'Enrollment Projection' Tab</v>
      </c>
      <c r="I16" s="144">
        <f>$C16*'Enrollment Projection'!$B$34</f>
        <v>0</v>
      </c>
      <c r="J16" s="153">
        <v>199</v>
      </c>
      <c r="K16" s="146" t="str">
        <f>IF('Enrollment Projection'!$B$34="","Must Complete 'Enrollment Projection' Tab",I16*J16)</f>
        <v>Must Complete 'Enrollment Projection' Tab</v>
      </c>
      <c r="L16" s="144">
        <f>$C16*'Enrollment Projection'!$B$31</f>
        <v>0</v>
      </c>
      <c r="M16" s="153">
        <v>4972</v>
      </c>
      <c r="N16" s="146" t="str">
        <f>IF('Enrollment Projection'!$B$31="","Must Complete 'Enrollment Projection' Tab",L16*M16)</f>
        <v>Must Complete 'Enrollment Projection' Tab</v>
      </c>
      <c r="O16" s="144">
        <f>$C16*'Enrollment Projection'!$B$33</f>
        <v>0</v>
      </c>
      <c r="P16" s="153">
        <v>1989</v>
      </c>
      <c r="Q16" s="146" t="str">
        <f>IF('Enrollment Projection'!$B$33="","Must Complete 'Enrollment Projection' Tab",O16*P16)</f>
        <v>Must Complete 'Enrollment Projection' Tab</v>
      </c>
      <c r="R16" s="146" t="str">
        <f>IF(OR('Enrollment Projection'!$B$30="",'Enrollment Projection'!$B$31="",'Enrollment Projection'!$B$33="",'Enrollment Projection'!$B$34=""),"Must Complete 'Enrollment Projection' Tab",IF('School Information'!$A$13="","Must Complete 'School Information' Tab",ROUND(E16+H16+K16+N16+Q16,0)))</f>
        <v>Must Complete 'Enrollment Projection' Tab</v>
      </c>
      <c r="S16" s="158">
        <v>4539</v>
      </c>
      <c r="T16" s="153">
        <v>5392</v>
      </c>
      <c r="U16" s="148" t="str">
        <f>IF(OR('School Information'!$A$10="",'School Information'!$B$10=""),"Must Complete 'School Information' Tab",IF('School Information'!$B$10="No",$T16*C16,IF(AND('School Information'!$B$10="Yes",'School Information'!$A$10=$B16),$S16*C16,$T16*C16)))</f>
        <v>Must Complete 'School Information' Tab</v>
      </c>
      <c r="V16" s="149">
        <v>252</v>
      </c>
      <c r="W16" s="149">
        <f>IF('Enrollment Projection'!$B$31&gt;0,$C16*V16,0)</f>
        <v>0</v>
      </c>
      <c r="X16" s="149">
        <v>12</v>
      </c>
      <c r="Y16" s="148" t="str">
        <f>IF('Enrollment Projection'!$B$32="","Must Complete 'Enrollment Projection' Tab",IF('Enrollment Projection'!$B$32="Yes",$C16*X16,0))</f>
        <v>Must Complete 'Enrollment Projection' Tab</v>
      </c>
      <c r="Z16" s="149">
        <v>17</v>
      </c>
      <c r="AA16" s="148" t="str">
        <f>IF('Enrollment Projection'!$B$34="","Must Complete 'Enrollment Projection' Tab",IF(AND('Enrollment Projection'!$B$34&gt;0,SUM('Enrollment Projection'!$B$17:$B$20)&gt;0),$C16*Z16,0))</f>
        <v>Must Complete 'Enrollment Projection' Tab</v>
      </c>
      <c r="AB16" s="149">
        <v>503</v>
      </c>
      <c r="AC16" s="148" t="str">
        <f>IF('Enrollment Projection'!$B$38="","Must Complete 'Enrollment Projection' Tab",IF('Enrollment Projection'!$B$38&gt;=0.4,$C16*AB16,0))</f>
        <v>Must Complete 'Enrollment Projection' Tab</v>
      </c>
      <c r="AD16" s="149">
        <v>62</v>
      </c>
      <c r="AE16" s="149">
        <f t="shared" si="2"/>
        <v>0</v>
      </c>
      <c r="AF16" s="144">
        <f>$C16*'Enrollment Projection'!$B$37</f>
        <v>0</v>
      </c>
      <c r="AG16" s="149">
        <v>0</v>
      </c>
      <c r="AH16" s="148" t="str">
        <f>IF('Enrollment Projection'!$B$37="","Must Complete 'Enrollment Projection' Tab",AF16*AG16)</f>
        <v>Must Complete 'Enrollment Projection' Tab</v>
      </c>
    </row>
    <row r="17" spans="1:34" ht="25.5" customHeight="1">
      <c r="A17" s="154">
        <v>12</v>
      </c>
      <c r="B17" s="151" t="s">
        <v>342</v>
      </c>
      <c r="C17" s="152"/>
      <c r="D17" s="153">
        <v>2242</v>
      </c>
      <c r="E17" s="155">
        <f t="shared" si="1"/>
        <v>0</v>
      </c>
      <c r="F17" s="156">
        <f>$C17*'Enrollment Projection'!$B$30</f>
        <v>0</v>
      </c>
      <c r="G17" s="153">
        <v>221</v>
      </c>
      <c r="H17" s="157" t="str">
        <f>IF('Enrollment Projection'!$B$30="","Must Complete 'Enrollment Projection' Tab",F17*G17)</f>
        <v>Must Complete 'Enrollment Projection' Tab</v>
      </c>
      <c r="I17" s="156">
        <f>$C17*'Enrollment Projection'!$B$34</f>
        <v>0</v>
      </c>
      <c r="J17" s="153">
        <v>60</v>
      </c>
      <c r="K17" s="157" t="str">
        <f>IF('Enrollment Projection'!$B$34="","Must Complete 'Enrollment Projection' Tab",I17*J17)</f>
        <v>Must Complete 'Enrollment Projection' Tab</v>
      </c>
      <c r="L17" s="156">
        <f>$C17*'Enrollment Projection'!$B$31</f>
        <v>0</v>
      </c>
      <c r="M17" s="153">
        <v>1506</v>
      </c>
      <c r="N17" s="157" t="str">
        <f>IF('Enrollment Projection'!$B$31="","Must Complete 'Enrollment Projection' Tab",L17*M17)</f>
        <v>Must Complete 'Enrollment Projection' Tab</v>
      </c>
      <c r="O17" s="156">
        <f>$C17*'Enrollment Projection'!$B$33</f>
        <v>0</v>
      </c>
      <c r="P17" s="153">
        <v>602</v>
      </c>
      <c r="Q17" s="157" t="str">
        <f>IF('Enrollment Projection'!$B$33="","Must Complete 'Enrollment Projection' Tab",O17*P17)</f>
        <v>Must Complete 'Enrollment Projection' Tab</v>
      </c>
      <c r="R17" s="157" t="str">
        <f>IF(OR('Enrollment Projection'!$B$30="",'Enrollment Projection'!$B$31="",'Enrollment Projection'!$B$33="",'Enrollment Projection'!$B$34=""),"Must Complete 'Enrollment Projection' Tab",IF('School Information'!$A$13="","Must Complete 'School Information' Tab",ROUND(E17+H17+K17+N17+Q17,0)))</f>
        <v>Must Complete 'Enrollment Projection' Tab</v>
      </c>
      <c r="S17" s="158">
        <v>17696</v>
      </c>
      <c r="T17" s="153">
        <v>19140</v>
      </c>
      <c r="U17" s="159" t="str">
        <f>IF(OR('School Information'!$A$10="",'School Information'!$B$10=""),"Must Complete 'School Information' Tab",IF('School Information'!$B$10="No",$T17*C17,IF(AND('School Information'!$B$10="Yes",'School Information'!$A$10=$B17),$S17*C17,$T17*C17)))</f>
        <v>Must Complete 'School Information' Tab</v>
      </c>
      <c r="V17" s="160">
        <v>296</v>
      </c>
      <c r="W17" s="160">
        <f>IF('Enrollment Projection'!$B$31&gt;0,$C17*V17,0)</f>
        <v>0</v>
      </c>
      <c r="X17" s="160">
        <v>12</v>
      </c>
      <c r="Y17" s="159" t="str">
        <f>IF('Enrollment Projection'!$B$32="","Must Complete 'Enrollment Projection' Tab",IF('Enrollment Projection'!$B$32="Yes",$C17*X17,0))</f>
        <v>Must Complete 'Enrollment Projection' Tab</v>
      </c>
      <c r="Z17" s="160">
        <v>0</v>
      </c>
      <c r="AA17" s="159" t="str">
        <f>IF('Enrollment Projection'!$B$34="","Must Complete 'Enrollment Projection' Tab",IF(AND('Enrollment Projection'!$B$34&gt;0,SUM('Enrollment Projection'!$B$17:$B$20)&gt;0),$C17*Z17,0))</f>
        <v>Must Complete 'Enrollment Projection' Tab</v>
      </c>
      <c r="AB17" s="160">
        <v>206</v>
      </c>
      <c r="AC17" s="159" t="str">
        <f>IF('Enrollment Projection'!$B$38="","Must Complete 'Enrollment Projection' Tab",IF('Enrollment Projection'!$B$38&gt;=0.4,$C17*AB17,0))</f>
        <v>Must Complete 'Enrollment Projection' Tab</v>
      </c>
      <c r="AD17" s="160">
        <v>43</v>
      </c>
      <c r="AE17" s="160">
        <f t="shared" si="2"/>
        <v>0</v>
      </c>
      <c r="AF17" s="156">
        <f>$C17*'Enrollment Projection'!$B$37</f>
        <v>0</v>
      </c>
      <c r="AG17" s="160">
        <v>0</v>
      </c>
      <c r="AH17" s="159" t="str">
        <f>IF('Enrollment Projection'!$B$37="","Must Complete 'Enrollment Projection' Tab",AF17*AG17)</f>
        <v>Must Complete 'Enrollment Projection' Tab</v>
      </c>
    </row>
    <row r="18" spans="1:34" ht="25.5" customHeight="1">
      <c r="A18" s="154">
        <v>13</v>
      </c>
      <c r="B18" s="151" t="s">
        <v>343</v>
      </c>
      <c r="C18" s="152"/>
      <c r="D18" s="153">
        <v>5253</v>
      </c>
      <c r="E18" s="155">
        <f t="shared" si="1"/>
        <v>0</v>
      </c>
      <c r="F18" s="156">
        <f>$C18*'Enrollment Projection'!$B$30</f>
        <v>0</v>
      </c>
      <c r="G18" s="153">
        <v>668</v>
      </c>
      <c r="H18" s="157" t="str">
        <f>IF('Enrollment Projection'!$B$30="","Must Complete 'Enrollment Projection' Tab",F18*G18)</f>
        <v>Must Complete 'Enrollment Projection' Tab</v>
      </c>
      <c r="I18" s="156">
        <f>$C18*'Enrollment Projection'!$B$34</f>
        <v>0</v>
      </c>
      <c r="J18" s="153">
        <v>182</v>
      </c>
      <c r="K18" s="157" t="str">
        <f>IF('Enrollment Projection'!$B$34="","Must Complete 'Enrollment Projection' Tab",I18*J18)</f>
        <v>Must Complete 'Enrollment Projection' Tab</v>
      </c>
      <c r="L18" s="156">
        <f>$C18*'Enrollment Projection'!$B$31</f>
        <v>0</v>
      </c>
      <c r="M18" s="153">
        <v>4556</v>
      </c>
      <c r="N18" s="157" t="str">
        <f>IF('Enrollment Projection'!$B$31="","Must Complete 'Enrollment Projection' Tab",L18*M18)</f>
        <v>Must Complete 'Enrollment Projection' Tab</v>
      </c>
      <c r="O18" s="156">
        <f>$C18*'Enrollment Projection'!$B$33</f>
        <v>0</v>
      </c>
      <c r="P18" s="153">
        <v>1823</v>
      </c>
      <c r="Q18" s="157" t="str">
        <f>IF('Enrollment Projection'!$B$33="","Must Complete 'Enrollment Projection' Tab",O18*P18)</f>
        <v>Must Complete 'Enrollment Projection' Tab</v>
      </c>
      <c r="R18" s="157" t="str">
        <f>IF(OR('Enrollment Projection'!$B$30="",'Enrollment Projection'!$B$31="",'Enrollment Projection'!$B$33="",'Enrollment Projection'!$B$34=""),"Must Complete 'Enrollment Projection' Tab",IF('School Information'!$A$13="","Must Complete 'School Information' Tab",ROUND(E18+H18+K18+N18+Q18,0)))</f>
        <v>Must Complete 'Enrollment Projection' Tab</v>
      </c>
      <c r="S18" s="158">
        <v>4845</v>
      </c>
      <c r="T18" s="153">
        <v>4845</v>
      </c>
      <c r="U18" s="159" t="str">
        <f>IF(OR('School Information'!$A$10="",'School Information'!$B$10=""),"Must Complete 'School Information' Tab",IF('School Information'!$B$10="No",$T18*C18,IF(AND('School Information'!$B$10="Yes",'School Information'!$A$10=$B18),$S18*C18,$T18*C18)))</f>
        <v>Must Complete 'School Information' Tab</v>
      </c>
      <c r="V18" s="160">
        <v>299</v>
      </c>
      <c r="W18" s="160">
        <f>IF('Enrollment Projection'!$B$31&gt;0,$C18*V18,0)</f>
        <v>0</v>
      </c>
      <c r="X18" s="160">
        <v>11</v>
      </c>
      <c r="Y18" s="159" t="str">
        <f>IF('Enrollment Projection'!$B$32="","Must Complete 'Enrollment Projection' Tab",IF('Enrollment Projection'!$B$32="Yes",$C18*X18,0))</f>
        <v>Must Complete 'Enrollment Projection' Tab</v>
      </c>
      <c r="Z18" s="160">
        <v>0</v>
      </c>
      <c r="AA18" s="159" t="str">
        <f>IF('Enrollment Projection'!$B$34="","Must Complete 'Enrollment Projection' Tab",IF(AND('Enrollment Projection'!$B$34&gt;0,SUM('Enrollment Projection'!$B$17:$B$20)&gt;0),$C18*Z18,0))</f>
        <v>Must Complete 'Enrollment Projection' Tab</v>
      </c>
      <c r="AB18" s="160">
        <v>1143</v>
      </c>
      <c r="AC18" s="159" t="str">
        <f>IF('Enrollment Projection'!$B$38="","Must Complete 'Enrollment Projection' Tab",IF('Enrollment Projection'!$B$38&gt;=0.4,$C18*AB18,0))</f>
        <v>Must Complete 'Enrollment Projection' Tab</v>
      </c>
      <c r="AD18" s="160">
        <v>77</v>
      </c>
      <c r="AE18" s="160">
        <f t="shared" si="2"/>
        <v>0</v>
      </c>
      <c r="AF18" s="156">
        <f>$C18*'Enrollment Projection'!$B$37</f>
        <v>0</v>
      </c>
      <c r="AG18" s="160">
        <v>0</v>
      </c>
      <c r="AH18" s="159" t="str">
        <f>IF('Enrollment Projection'!$B$37="","Must Complete 'Enrollment Projection' Tab",AF18*AG18)</f>
        <v>Must Complete 'Enrollment Projection' Tab</v>
      </c>
    </row>
    <row r="19" spans="1:34" ht="25.5" customHeight="1">
      <c r="A19" s="154">
        <v>14</v>
      </c>
      <c r="B19" s="151" t="s">
        <v>344</v>
      </c>
      <c r="C19" s="152"/>
      <c r="D19" s="153">
        <v>5831</v>
      </c>
      <c r="E19" s="155">
        <f t="shared" si="1"/>
        <v>0</v>
      </c>
      <c r="F19" s="156">
        <f>$C19*'Enrollment Projection'!$B$30</f>
        <v>0</v>
      </c>
      <c r="G19" s="153">
        <v>710</v>
      </c>
      <c r="H19" s="157" t="str">
        <f>IF('Enrollment Projection'!$B$30="","Must Complete 'Enrollment Projection' Tab",F19*G19)</f>
        <v>Must Complete 'Enrollment Projection' Tab</v>
      </c>
      <c r="I19" s="156">
        <f>$C19*'Enrollment Projection'!$B$34</f>
        <v>0</v>
      </c>
      <c r="J19" s="153">
        <v>194</v>
      </c>
      <c r="K19" s="157" t="str">
        <f>IF('Enrollment Projection'!$B$34="","Must Complete 'Enrollment Projection' Tab",I19*J19)</f>
        <v>Must Complete 'Enrollment Projection' Tab</v>
      </c>
      <c r="L19" s="156">
        <f>$C19*'Enrollment Projection'!$B$31</f>
        <v>0</v>
      </c>
      <c r="M19" s="153">
        <v>4842</v>
      </c>
      <c r="N19" s="157" t="str">
        <f>IF('Enrollment Projection'!$B$31="","Must Complete 'Enrollment Projection' Tab",L19*M19)</f>
        <v>Must Complete 'Enrollment Projection' Tab</v>
      </c>
      <c r="O19" s="156">
        <f>$C19*'Enrollment Projection'!$B$33</f>
        <v>0</v>
      </c>
      <c r="P19" s="153">
        <v>1937</v>
      </c>
      <c r="Q19" s="157" t="str">
        <f>IF('Enrollment Projection'!$B$33="","Must Complete 'Enrollment Projection' Tab",O19*P19)</f>
        <v>Must Complete 'Enrollment Projection' Tab</v>
      </c>
      <c r="R19" s="157" t="str">
        <f>IF(OR('Enrollment Projection'!$B$30="",'Enrollment Projection'!$B$31="",'Enrollment Projection'!$B$33="",'Enrollment Projection'!$B$34=""),"Must Complete 'Enrollment Projection' Tab",IF('School Information'!$A$13="","Must Complete 'School Information' Tab",ROUND(E19+H19+K19+N19+Q19,0)))</f>
        <v>Must Complete 'Enrollment Projection' Tab</v>
      </c>
      <c r="S19" s="158">
        <v>3955</v>
      </c>
      <c r="T19" s="153">
        <v>3955</v>
      </c>
      <c r="U19" s="159" t="str">
        <f>IF(OR('School Information'!$A$10="",'School Information'!$B$10=""),"Must Complete 'School Information' Tab",IF('School Information'!$B$10="No",$T19*C19,IF(AND('School Information'!$B$10="Yes",'School Information'!$A$10=$B19),$S19*C19,$T19*C19)))</f>
        <v>Must Complete 'School Information' Tab</v>
      </c>
      <c r="V19" s="160">
        <v>292</v>
      </c>
      <c r="W19" s="160">
        <f>IF('Enrollment Projection'!$B$31&gt;0,$C19*V19,0)</f>
        <v>0</v>
      </c>
      <c r="X19" s="160">
        <v>19</v>
      </c>
      <c r="Y19" s="159" t="str">
        <f>IF('Enrollment Projection'!$B$32="","Must Complete 'Enrollment Projection' Tab",IF('Enrollment Projection'!$B$32="Yes",$C19*X19,0))</f>
        <v>Must Complete 'Enrollment Projection' Tab</v>
      </c>
      <c r="Z19" s="160">
        <v>19</v>
      </c>
      <c r="AA19" s="159" t="str">
        <f>IF('Enrollment Projection'!$B$34="","Must Complete 'Enrollment Projection' Tab",IF(AND('Enrollment Projection'!$B$34&gt;0,SUM('Enrollment Projection'!$B$17:$B$20)&gt;0),$C19*Z19,0))</f>
        <v>Must Complete 'Enrollment Projection' Tab</v>
      </c>
      <c r="AB19" s="160">
        <v>680</v>
      </c>
      <c r="AC19" s="159" t="str">
        <f>IF('Enrollment Projection'!$B$38="","Must Complete 'Enrollment Projection' Tab",IF('Enrollment Projection'!$B$38&gt;=0.4,$C19*AB19,0))</f>
        <v>Must Complete 'Enrollment Projection' Tab</v>
      </c>
      <c r="AD19" s="160">
        <v>74</v>
      </c>
      <c r="AE19" s="160">
        <f t="shared" si="2"/>
        <v>0</v>
      </c>
      <c r="AF19" s="156">
        <f>$C19*'Enrollment Projection'!$B$37</f>
        <v>0</v>
      </c>
      <c r="AG19" s="160">
        <v>0</v>
      </c>
      <c r="AH19" s="159" t="str">
        <f>IF('Enrollment Projection'!$B$37="","Must Complete 'Enrollment Projection' Tab",AF19*AG19)</f>
        <v>Must Complete 'Enrollment Projection' Tab</v>
      </c>
    </row>
    <row r="20" spans="1:34" ht="25.5" customHeight="1">
      <c r="A20" s="161">
        <v>15</v>
      </c>
      <c r="B20" s="162" t="s">
        <v>345</v>
      </c>
      <c r="C20" s="163"/>
      <c r="D20" s="164">
        <v>5407</v>
      </c>
      <c r="E20" s="165">
        <f t="shared" si="1"/>
        <v>0</v>
      </c>
      <c r="F20" s="166">
        <f>$C20*'Enrollment Projection'!$B$30</f>
        <v>0</v>
      </c>
      <c r="G20" s="164">
        <v>720</v>
      </c>
      <c r="H20" s="167" t="str">
        <f>IF('Enrollment Projection'!$B$30="","Must Complete 'Enrollment Projection' Tab",F20*G20)</f>
        <v>Must Complete 'Enrollment Projection' Tab</v>
      </c>
      <c r="I20" s="166">
        <f>$C20*'Enrollment Projection'!$B$34</f>
        <v>0</v>
      </c>
      <c r="J20" s="164">
        <v>196</v>
      </c>
      <c r="K20" s="167" t="str">
        <f>IF('Enrollment Projection'!$B$34="","Must Complete 'Enrollment Projection' Tab",I20*J20)</f>
        <v>Must Complete 'Enrollment Projection' Tab</v>
      </c>
      <c r="L20" s="166">
        <f>$C20*'Enrollment Projection'!$B$31</f>
        <v>0</v>
      </c>
      <c r="M20" s="164">
        <v>4910</v>
      </c>
      <c r="N20" s="167" t="str">
        <f>IF('Enrollment Projection'!$B$31="","Must Complete 'Enrollment Projection' Tab",L20*M20)</f>
        <v>Must Complete 'Enrollment Projection' Tab</v>
      </c>
      <c r="O20" s="166">
        <f>$C20*'Enrollment Projection'!$B$33</f>
        <v>0</v>
      </c>
      <c r="P20" s="164">
        <v>1964</v>
      </c>
      <c r="Q20" s="167" t="str">
        <f>IF('Enrollment Projection'!$B$33="","Must Complete 'Enrollment Projection' Tab",O20*P20)</f>
        <v>Must Complete 'Enrollment Projection' Tab</v>
      </c>
      <c r="R20" s="167" t="str">
        <f>IF(OR('Enrollment Projection'!$B$30="",'Enrollment Projection'!$B$31="",'Enrollment Projection'!$B$33="",'Enrollment Projection'!$B$34=""),"Must Complete 'Enrollment Projection' Tab",IF('School Information'!$A$13="","Must Complete 'School Information' Tab",ROUND(E20+H20+K20+N20+Q20,0)))</f>
        <v>Must Complete 'Enrollment Projection' Tab</v>
      </c>
      <c r="S20" s="169">
        <v>4473</v>
      </c>
      <c r="T20" s="164">
        <v>4473</v>
      </c>
      <c r="U20" s="170" t="str">
        <f>IF(OR('School Information'!$A$10="",'School Information'!$B$10=""),"Must Complete 'School Information' Tab",IF('School Information'!$B$10="No",$T20*C20,IF(AND('School Information'!$B$10="Yes",'School Information'!$A$10=$B20),$S20*C20,$T20*C20)))</f>
        <v>Must Complete 'School Information' Tab</v>
      </c>
      <c r="V20" s="171">
        <v>269</v>
      </c>
      <c r="W20" s="171">
        <f>IF('Enrollment Projection'!$B$31&gt;0,$C20*V20,0)</f>
        <v>0</v>
      </c>
      <c r="X20" s="171">
        <v>10</v>
      </c>
      <c r="Y20" s="170" t="str">
        <f>IF('Enrollment Projection'!$B$32="","Must Complete 'Enrollment Projection' Tab",IF('Enrollment Projection'!$B$32="Yes",$C20*X20,0))</f>
        <v>Must Complete 'Enrollment Projection' Tab</v>
      </c>
      <c r="Z20" s="171">
        <v>19</v>
      </c>
      <c r="AA20" s="170" t="str">
        <f>IF('Enrollment Projection'!$B$34="","Must Complete 'Enrollment Projection' Tab",IF(AND('Enrollment Projection'!$B$34&gt;0,SUM('Enrollment Projection'!$B$17:$B$20)&gt;0),$C20*Z20,0))</f>
        <v>Must Complete 'Enrollment Projection' Tab</v>
      </c>
      <c r="AB20" s="171">
        <v>1174</v>
      </c>
      <c r="AC20" s="170" t="str">
        <f>IF('Enrollment Projection'!$B$38="","Must Complete 'Enrollment Projection' Tab",IF('Enrollment Projection'!$B$38&gt;=0.4,$C20*AB20,0))</f>
        <v>Must Complete 'Enrollment Projection' Tab</v>
      </c>
      <c r="AD20" s="171">
        <v>75</v>
      </c>
      <c r="AE20" s="171">
        <f t="shared" si="2"/>
        <v>0</v>
      </c>
      <c r="AF20" s="166">
        <f>$C20*'Enrollment Projection'!$B$37</f>
        <v>0</v>
      </c>
      <c r="AG20" s="171">
        <v>148</v>
      </c>
      <c r="AH20" s="170" t="str">
        <f>IF('Enrollment Projection'!$B$37="","Must Complete 'Enrollment Projection' Tab",AF20*AG20)</f>
        <v>Must Complete 'Enrollment Projection' Tab</v>
      </c>
    </row>
    <row r="21" spans="1:34" ht="25.5" customHeight="1">
      <c r="A21" s="145">
        <v>16</v>
      </c>
      <c r="B21" s="139" t="s">
        <v>346</v>
      </c>
      <c r="C21" s="140"/>
      <c r="D21" s="153">
        <v>2211</v>
      </c>
      <c r="E21" s="142">
        <f t="shared" si="1"/>
        <v>0</v>
      </c>
      <c r="F21" s="144">
        <f>$C21*'Enrollment Projection'!$B$30</f>
        <v>0</v>
      </c>
      <c r="G21" s="153">
        <v>297</v>
      </c>
      <c r="H21" s="146" t="str">
        <f>IF('Enrollment Projection'!$B$30="","Must Complete 'Enrollment Projection' Tab",F21*G21)</f>
        <v>Must Complete 'Enrollment Projection' Tab</v>
      </c>
      <c r="I21" s="144">
        <f>$C21*'Enrollment Projection'!$B$34</f>
        <v>0</v>
      </c>
      <c r="J21" s="153">
        <v>81</v>
      </c>
      <c r="K21" s="146" t="str">
        <f>IF('Enrollment Projection'!$B$34="","Must Complete 'Enrollment Projection' Tab",I21*J21)</f>
        <v>Must Complete 'Enrollment Projection' Tab</v>
      </c>
      <c r="L21" s="144">
        <f>$C21*'Enrollment Projection'!$B$31</f>
        <v>0</v>
      </c>
      <c r="M21" s="153">
        <v>2023</v>
      </c>
      <c r="N21" s="146" t="str">
        <f>IF('Enrollment Projection'!$B$31="","Must Complete 'Enrollment Projection' Tab",L21*M21)</f>
        <v>Must Complete 'Enrollment Projection' Tab</v>
      </c>
      <c r="O21" s="144">
        <f>$C21*'Enrollment Projection'!$B$33</f>
        <v>0</v>
      </c>
      <c r="P21" s="153">
        <v>809</v>
      </c>
      <c r="Q21" s="146" t="str">
        <f>IF('Enrollment Projection'!$B$33="","Must Complete 'Enrollment Projection' Tab",O21*P21)</f>
        <v>Must Complete 'Enrollment Projection' Tab</v>
      </c>
      <c r="R21" s="146" t="str">
        <f>IF(OR('Enrollment Projection'!$B$30="",'Enrollment Projection'!$B$31="",'Enrollment Projection'!$B$33="",'Enrollment Projection'!$B$34=""),"Must Complete 'Enrollment Projection' Tab",IF('School Information'!$A$13="","Must Complete 'School Information' Tab",ROUND(E21+H21+K21+N21+Q21,0)))</f>
        <v>Must Complete 'Enrollment Projection' Tab</v>
      </c>
      <c r="S21" s="158">
        <v>17603</v>
      </c>
      <c r="T21" s="153">
        <v>20170</v>
      </c>
      <c r="U21" s="148" t="str">
        <f>IF(OR('School Information'!$A$10="",'School Information'!$B$10=""),"Must Complete 'School Information' Tab",IF('School Information'!$B$10="No",$T21*C21,IF(AND('School Information'!$B$10="Yes",'School Information'!$A$10=$B21),$S21*C21,$T21*C21)))</f>
        <v>Must Complete 'School Information' Tab</v>
      </c>
      <c r="V21" s="149">
        <v>244</v>
      </c>
      <c r="W21" s="149">
        <f>IF('Enrollment Projection'!$B$31&gt;0,$C21*V21,0)</f>
        <v>0</v>
      </c>
      <c r="X21" s="149">
        <v>9</v>
      </c>
      <c r="Y21" s="148" t="str">
        <f>IF('Enrollment Projection'!$B$32="","Must Complete 'Enrollment Projection' Tab",IF('Enrollment Projection'!$B$32="Yes",$C21*X21,0))</f>
        <v>Must Complete 'Enrollment Projection' Tab</v>
      </c>
      <c r="Z21" s="149">
        <v>14</v>
      </c>
      <c r="AA21" s="148" t="str">
        <f>IF('Enrollment Projection'!$B$34="","Must Complete 'Enrollment Projection' Tab",IF(AND('Enrollment Projection'!$B$34&gt;0,SUM('Enrollment Projection'!$B$17:$B$20)&gt;0),$C21*Z21,0))</f>
        <v>Must Complete 'Enrollment Projection' Tab</v>
      </c>
      <c r="AB21" s="149">
        <v>366</v>
      </c>
      <c r="AC21" s="148" t="str">
        <f>IF('Enrollment Projection'!$B$38="","Must Complete 'Enrollment Projection' Tab",IF('Enrollment Projection'!$B$38&gt;=0.4,$C21*AB21,0))</f>
        <v>Must Complete 'Enrollment Projection' Tab</v>
      </c>
      <c r="AD21" s="149">
        <v>54</v>
      </c>
      <c r="AE21" s="149">
        <f t="shared" si="2"/>
        <v>0</v>
      </c>
      <c r="AF21" s="144">
        <f>$C21*'Enrollment Projection'!$B$37</f>
        <v>0</v>
      </c>
      <c r="AG21" s="149">
        <v>0</v>
      </c>
      <c r="AH21" s="148" t="str">
        <f>IF('Enrollment Projection'!$B$37="","Must Complete 'Enrollment Projection' Tab",AF21*AG21)</f>
        <v>Must Complete 'Enrollment Projection' Tab</v>
      </c>
    </row>
    <row r="22" spans="1:34" ht="25.5" customHeight="1">
      <c r="A22" s="154">
        <v>17</v>
      </c>
      <c r="B22" s="151" t="s">
        <v>347</v>
      </c>
      <c r="C22" s="152"/>
      <c r="D22" s="153">
        <v>3557</v>
      </c>
      <c r="E22" s="155">
        <f t="shared" si="1"/>
        <v>0</v>
      </c>
      <c r="F22" s="156">
        <f>$C22*'Enrollment Projection'!$B$30</f>
        <v>0</v>
      </c>
      <c r="G22" s="153">
        <v>449</v>
      </c>
      <c r="H22" s="157" t="str">
        <f>IF('Enrollment Projection'!$B$30="","Must Complete 'Enrollment Projection' Tab",F22*G22)</f>
        <v>Must Complete 'Enrollment Projection' Tab</v>
      </c>
      <c r="I22" s="156">
        <f>$C22*'Enrollment Projection'!$B$34</f>
        <v>0</v>
      </c>
      <c r="J22" s="153">
        <v>123</v>
      </c>
      <c r="K22" s="157" t="str">
        <f>IF('Enrollment Projection'!$B$34="","Must Complete 'Enrollment Projection' Tab",I22*J22)</f>
        <v>Must Complete 'Enrollment Projection' Tab</v>
      </c>
      <c r="L22" s="156">
        <f>$C22*'Enrollment Projection'!$B$31</f>
        <v>0</v>
      </c>
      <c r="M22" s="153">
        <v>3063</v>
      </c>
      <c r="N22" s="157" t="str">
        <f>IF('Enrollment Projection'!$B$31="","Must Complete 'Enrollment Projection' Tab",L22*M22)</f>
        <v>Must Complete 'Enrollment Projection' Tab</v>
      </c>
      <c r="O22" s="156">
        <f>$C22*'Enrollment Projection'!$B$33</f>
        <v>0</v>
      </c>
      <c r="P22" s="153">
        <v>1225</v>
      </c>
      <c r="Q22" s="157" t="str">
        <f>IF('Enrollment Projection'!$B$33="","Must Complete 'Enrollment Projection' Tab",O22*P22)</f>
        <v>Must Complete 'Enrollment Projection' Tab</v>
      </c>
      <c r="R22" s="157" t="str">
        <f>IF(OR('Enrollment Projection'!$B$30="",'Enrollment Projection'!$B$31="",'Enrollment Projection'!$B$33="",'Enrollment Projection'!$B$34=""),"Must Complete 'Enrollment Projection' Tab",IF('School Information'!$A$13="","Must Complete 'School Information' Tab",ROUND(E22+H22+K22+N22+Q22,0)))</f>
        <v>Must Complete 'Enrollment Projection' Tab</v>
      </c>
      <c r="S22" s="158">
        <v>9878</v>
      </c>
      <c r="T22" s="153">
        <v>11167</v>
      </c>
      <c r="U22" s="159" t="str">
        <f>IF(OR('School Information'!$A$10="",'School Information'!$B$10=""),"Must Complete 'School Information' Tab",IF('School Information'!$B$10="No",$T22*C22,IF(AND('School Information'!$B$10="Yes",'School Information'!$A$10=$B22),$S22*C22,$T22*C22)))</f>
        <v>Must Complete 'School Information' Tab</v>
      </c>
      <c r="V22" s="160">
        <v>224</v>
      </c>
      <c r="W22" s="160">
        <f>IF('Enrollment Projection'!$B$31&gt;0,$C22*V22,0)</f>
        <v>0</v>
      </c>
      <c r="X22" s="160">
        <v>5</v>
      </c>
      <c r="Y22" s="159" t="str">
        <f>IF('Enrollment Projection'!$B$32="","Must Complete 'Enrollment Projection' Tab",IF('Enrollment Projection'!$B$32="Yes",$C22*X22,0))</f>
        <v>Must Complete 'Enrollment Projection' Tab</v>
      </c>
      <c r="Z22" s="160">
        <v>20</v>
      </c>
      <c r="AA22" s="159" t="str">
        <f>IF('Enrollment Projection'!$B$34="","Must Complete 'Enrollment Projection' Tab",IF(AND('Enrollment Projection'!$B$34&gt;0,SUM('Enrollment Projection'!$B$17:$B$20)&gt;0),$C22*Z22,0))</f>
        <v>Must Complete 'Enrollment Projection' Tab</v>
      </c>
      <c r="AB22" s="160">
        <v>602</v>
      </c>
      <c r="AC22" s="159" t="str">
        <f>IF('Enrollment Projection'!$B$38="","Must Complete 'Enrollment Projection' Tab",IF('Enrollment Projection'!$B$38&gt;=0.4,$C22*AB22,0))</f>
        <v>Must Complete 'Enrollment Projection' Tab</v>
      </c>
      <c r="AD22" s="160">
        <v>69</v>
      </c>
      <c r="AE22" s="160">
        <f t="shared" si="2"/>
        <v>0</v>
      </c>
      <c r="AF22" s="156">
        <f>$C22*'Enrollment Projection'!$B$37</f>
        <v>0</v>
      </c>
      <c r="AG22" s="160">
        <v>154</v>
      </c>
      <c r="AH22" s="159" t="str">
        <f>IF('Enrollment Projection'!$B$37="","Must Complete 'Enrollment Projection' Tab",AF22*AG22)</f>
        <v>Must Complete 'Enrollment Projection' Tab</v>
      </c>
    </row>
    <row r="23" spans="1:34" ht="25.5" customHeight="1">
      <c r="A23" s="154">
        <v>18</v>
      </c>
      <c r="B23" s="151" t="s">
        <v>348</v>
      </c>
      <c r="C23" s="152"/>
      <c r="D23" s="153">
        <v>5128</v>
      </c>
      <c r="E23" s="155">
        <f t="shared" si="1"/>
        <v>0</v>
      </c>
      <c r="F23" s="156">
        <f>$C23*'Enrollment Projection'!$B$30</f>
        <v>0</v>
      </c>
      <c r="G23" s="153">
        <v>643</v>
      </c>
      <c r="H23" s="157" t="str">
        <f>IF('Enrollment Projection'!$B$30="","Must Complete 'Enrollment Projection' Tab",F23*G23)</f>
        <v>Must Complete 'Enrollment Projection' Tab</v>
      </c>
      <c r="I23" s="156">
        <f>$C23*'Enrollment Projection'!$B$34</f>
        <v>0</v>
      </c>
      <c r="J23" s="153">
        <v>175</v>
      </c>
      <c r="K23" s="157" t="str">
        <f>IF('Enrollment Projection'!$B$34="","Must Complete 'Enrollment Projection' Tab",I23*J23)</f>
        <v>Must Complete 'Enrollment Projection' Tab</v>
      </c>
      <c r="L23" s="156">
        <f>$C23*'Enrollment Projection'!$B$31</f>
        <v>0</v>
      </c>
      <c r="M23" s="153">
        <v>4384</v>
      </c>
      <c r="N23" s="157" t="str">
        <f>IF('Enrollment Projection'!$B$31="","Must Complete 'Enrollment Projection' Tab",L23*M23)</f>
        <v>Must Complete 'Enrollment Projection' Tab</v>
      </c>
      <c r="O23" s="156">
        <f>$C23*'Enrollment Projection'!$B$33</f>
        <v>0</v>
      </c>
      <c r="P23" s="153">
        <v>0</v>
      </c>
      <c r="Q23" s="157" t="str">
        <f>IF('Enrollment Projection'!$B$33="","Must Complete 'Enrollment Projection' Tab",O23*P23)</f>
        <v>Must Complete 'Enrollment Projection' Tab</v>
      </c>
      <c r="R23" s="157" t="str">
        <f>IF(OR('Enrollment Projection'!$B$30="",'Enrollment Projection'!$B$31="",'Enrollment Projection'!$B$33="",'Enrollment Projection'!$B$34=""),"Must Complete 'Enrollment Projection' Tab",IF('School Information'!$A$13="","Must Complete 'School Information' Tab",ROUND(E23+H23+K23+N23+Q23,0)))</f>
        <v>Must Complete 'Enrollment Projection' Tab</v>
      </c>
      <c r="S23" s="158">
        <v>5341</v>
      </c>
      <c r="T23" s="153">
        <v>5341</v>
      </c>
      <c r="U23" s="159" t="str">
        <f>IF(OR('School Information'!$A$10="",'School Information'!$B$10=""),"Must Complete 'School Information' Tab",IF('School Information'!$B$10="No",$T23*C23,IF(AND('School Information'!$B$10="Yes",'School Information'!$A$10=$B23),$S23*C23,$T23*C23)))</f>
        <v>Must Complete 'School Information' Tab</v>
      </c>
      <c r="V23" s="160">
        <v>270</v>
      </c>
      <c r="W23" s="160">
        <f>IF('Enrollment Projection'!$B$31&gt;0,$C23*V23,0)</f>
        <v>0</v>
      </c>
      <c r="X23" s="160">
        <v>10</v>
      </c>
      <c r="Y23" s="159" t="str">
        <f>IF('Enrollment Projection'!$B$32="","Must Complete 'Enrollment Projection' Tab",IF('Enrollment Projection'!$B$32="Yes",$C23*X23,0))</f>
        <v>Must Complete 'Enrollment Projection' Tab</v>
      </c>
      <c r="Z23" s="160">
        <v>21</v>
      </c>
      <c r="AA23" s="159" t="str">
        <f>IF('Enrollment Projection'!$B$34="","Must Complete 'Enrollment Projection' Tab",IF(AND('Enrollment Projection'!$B$34&gt;0,SUM('Enrollment Projection'!$B$17:$B$20)&gt;0),$C23*Z23,0))</f>
        <v>Must Complete 'Enrollment Projection' Tab</v>
      </c>
      <c r="AB23" s="160">
        <v>1428</v>
      </c>
      <c r="AC23" s="159" t="str">
        <f>IF('Enrollment Projection'!$B$38="","Must Complete 'Enrollment Projection' Tab",IF('Enrollment Projection'!$B$38&gt;=0.4,$C23*AB23,0))</f>
        <v>Must Complete 'Enrollment Projection' Tab</v>
      </c>
      <c r="AD23" s="160">
        <v>87</v>
      </c>
      <c r="AE23" s="160">
        <f t="shared" si="2"/>
        <v>0</v>
      </c>
      <c r="AF23" s="156">
        <f>$C23*'Enrollment Projection'!$B$37</f>
        <v>0</v>
      </c>
      <c r="AG23" s="160">
        <v>0</v>
      </c>
      <c r="AH23" s="159" t="str">
        <f>IF('Enrollment Projection'!$B$37="","Must Complete 'Enrollment Projection' Tab",AF23*AG23)</f>
        <v>Must Complete 'Enrollment Projection' Tab</v>
      </c>
    </row>
    <row r="24" spans="1:34" ht="25.5" customHeight="1">
      <c r="A24" s="154">
        <v>19</v>
      </c>
      <c r="B24" s="151" t="s">
        <v>349</v>
      </c>
      <c r="C24" s="152"/>
      <c r="D24" s="153">
        <v>3020</v>
      </c>
      <c r="E24" s="155">
        <f t="shared" si="1"/>
        <v>0</v>
      </c>
      <c r="F24" s="156">
        <f>$C24*'Enrollment Projection'!$B$30</f>
        <v>0</v>
      </c>
      <c r="G24" s="153">
        <v>399</v>
      </c>
      <c r="H24" s="157" t="str">
        <f>IF('Enrollment Projection'!$B$30="","Must Complete 'Enrollment Projection' Tab",F24*G24)</f>
        <v>Must Complete 'Enrollment Projection' Tab</v>
      </c>
      <c r="I24" s="156">
        <f>$C24*'Enrollment Projection'!$B$34</f>
        <v>0</v>
      </c>
      <c r="J24" s="153">
        <v>109</v>
      </c>
      <c r="K24" s="157" t="str">
        <f>IF('Enrollment Projection'!$B$34="","Must Complete 'Enrollment Projection' Tab",I24*J24)</f>
        <v>Must Complete 'Enrollment Projection' Tab</v>
      </c>
      <c r="L24" s="156">
        <f>$C24*'Enrollment Projection'!$B$31</f>
        <v>0</v>
      </c>
      <c r="M24" s="153">
        <v>2720</v>
      </c>
      <c r="N24" s="157" t="str">
        <f>IF('Enrollment Projection'!$B$31="","Must Complete 'Enrollment Projection' Tab",L24*M24)</f>
        <v>Must Complete 'Enrollment Projection' Tab</v>
      </c>
      <c r="O24" s="156">
        <f>$C24*'Enrollment Projection'!$B$33</f>
        <v>0</v>
      </c>
      <c r="P24" s="153">
        <v>1088</v>
      </c>
      <c r="Q24" s="157" t="str">
        <f>IF('Enrollment Projection'!$B$33="","Must Complete 'Enrollment Projection' Tab",O24*P24)</f>
        <v>Must Complete 'Enrollment Projection' Tab</v>
      </c>
      <c r="R24" s="157" t="str">
        <f>IF(OR('Enrollment Projection'!$B$30="",'Enrollment Projection'!$B$31="",'Enrollment Projection'!$B$33="",'Enrollment Projection'!$B$34=""),"Must Complete 'Enrollment Projection' Tab",IF('School Information'!$A$13="","Must Complete 'School Information' Tab",ROUND(E24+H24+K24+N24+Q24,0)))</f>
        <v>Must Complete 'Enrollment Projection' Tab</v>
      </c>
      <c r="S24" s="158">
        <v>8851</v>
      </c>
      <c r="T24" s="153">
        <v>8851</v>
      </c>
      <c r="U24" s="159" t="str">
        <f>IF(OR('School Information'!$A$10="",'School Information'!$B$10=""),"Must Complete 'School Information' Tab",IF('School Information'!$B$10="No",$T24*C24,IF(AND('School Information'!$B$10="Yes",'School Information'!$A$10=$B24),$S24*C24,$T24*C24)))</f>
        <v>Must Complete 'School Information' Tab</v>
      </c>
      <c r="V24" s="160">
        <v>249</v>
      </c>
      <c r="W24" s="160">
        <f>IF('Enrollment Projection'!$B$31&gt;0,$C24*V24,0)</f>
        <v>0</v>
      </c>
      <c r="X24" s="160">
        <v>10</v>
      </c>
      <c r="Y24" s="159" t="str">
        <f>IF('Enrollment Projection'!$B$32="","Must Complete 'Enrollment Projection' Tab",IF('Enrollment Projection'!$B$32="Yes",$C24*X24,0))</f>
        <v>Must Complete 'Enrollment Projection' Tab</v>
      </c>
      <c r="Z24" s="160">
        <v>17</v>
      </c>
      <c r="AA24" s="159" t="str">
        <f>IF('Enrollment Projection'!$B$34="","Must Complete 'Enrollment Projection' Tab",IF(AND('Enrollment Projection'!$B$34&gt;0,SUM('Enrollment Projection'!$B$17:$B$20)&gt;0),$C24*Z24,0))</f>
        <v>Must Complete 'Enrollment Projection' Tab</v>
      </c>
      <c r="AB24" s="160">
        <v>341</v>
      </c>
      <c r="AC24" s="159" t="str">
        <f>IF('Enrollment Projection'!$B$38="","Must Complete 'Enrollment Projection' Tab",IF('Enrollment Projection'!$B$38&gt;=0.4,$C24*AB24,0))</f>
        <v>Must Complete 'Enrollment Projection' Tab</v>
      </c>
      <c r="AD24" s="160">
        <v>67</v>
      </c>
      <c r="AE24" s="160">
        <f t="shared" si="2"/>
        <v>0</v>
      </c>
      <c r="AF24" s="156">
        <f>$C24*'Enrollment Projection'!$B$37</f>
        <v>0</v>
      </c>
      <c r="AG24" s="160">
        <v>0</v>
      </c>
      <c r="AH24" s="159" t="str">
        <f>IF('Enrollment Projection'!$B$37="","Must Complete 'Enrollment Projection' Tab",AF24*AG24)</f>
        <v>Must Complete 'Enrollment Projection' Tab</v>
      </c>
    </row>
    <row r="25" spans="1:34" ht="25.5" customHeight="1">
      <c r="A25" s="161">
        <v>20</v>
      </c>
      <c r="B25" s="162" t="s">
        <v>350</v>
      </c>
      <c r="C25" s="163"/>
      <c r="D25" s="164">
        <v>5418</v>
      </c>
      <c r="E25" s="165">
        <f t="shared" si="1"/>
        <v>0</v>
      </c>
      <c r="F25" s="166">
        <f>$C25*'Enrollment Projection'!$B$30</f>
        <v>0</v>
      </c>
      <c r="G25" s="164">
        <v>718</v>
      </c>
      <c r="H25" s="167" t="str">
        <f>IF('Enrollment Projection'!$B$30="","Must Complete 'Enrollment Projection' Tab",F25*G25)</f>
        <v>Must Complete 'Enrollment Projection' Tab</v>
      </c>
      <c r="I25" s="166">
        <f>$C25*'Enrollment Projection'!$B$34</f>
        <v>0</v>
      </c>
      <c r="J25" s="164">
        <v>196</v>
      </c>
      <c r="K25" s="167" t="str">
        <f>IF('Enrollment Projection'!$B$34="","Must Complete 'Enrollment Projection' Tab",I25*J25)</f>
        <v>Must Complete 'Enrollment Projection' Tab</v>
      </c>
      <c r="L25" s="166">
        <f>$C25*'Enrollment Projection'!$B$31</f>
        <v>0</v>
      </c>
      <c r="M25" s="164">
        <v>4894</v>
      </c>
      <c r="N25" s="167" t="str">
        <f>IF('Enrollment Projection'!$B$31="","Must Complete 'Enrollment Projection' Tab",L25*M25)</f>
        <v>Must Complete 'Enrollment Projection' Tab</v>
      </c>
      <c r="O25" s="166">
        <f>$C25*'Enrollment Projection'!$B$33</f>
        <v>0</v>
      </c>
      <c r="P25" s="164">
        <v>1958</v>
      </c>
      <c r="Q25" s="167" t="str">
        <f>IF('Enrollment Projection'!$B$33="","Must Complete 'Enrollment Projection' Tab",O25*P25)</f>
        <v>Must Complete 'Enrollment Projection' Tab</v>
      </c>
      <c r="R25" s="167" t="str">
        <f>IF(OR('Enrollment Projection'!$B$30="",'Enrollment Projection'!$B$31="",'Enrollment Projection'!$B$33="",'Enrollment Projection'!$B$34=""),"Must Complete 'Enrollment Projection' Tab",IF('School Information'!$A$13="","Must Complete 'School Information' Tab",ROUND(E25+H25+K25+N25+Q25,0)))</f>
        <v>Must Complete 'Enrollment Projection' Tab</v>
      </c>
      <c r="S25" s="169">
        <v>3573</v>
      </c>
      <c r="T25" s="164">
        <v>3707</v>
      </c>
      <c r="U25" s="170" t="str">
        <f>IF(OR('School Information'!$A$10="",'School Information'!$B$10=""),"Must Complete 'School Information' Tab",IF('School Information'!$B$10="No",$T25*C25,IF(AND('School Information'!$B$10="Yes",'School Information'!$A$10=$B25),$S25*C25,$T25*C25)))</f>
        <v>Must Complete 'School Information' Tab</v>
      </c>
      <c r="V25" s="171">
        <v>270</v>
      </c>
      <c r="W25" s="171">
        <f>IF('Enrollment Projection'!$B$31&gt;0,$C25*V25,0)</f>
        <v>0</v>
      </c>
      <c r="X25" s="171">
        <v>6</v>
      </c>
      <c r="Y25" s="170" t="str">
        <f>IF('Enrollment Projection'!$B$32="","Must Complete 'Enrollment Projection' Tab",IF('Enrollment Projection'!$B$32="Yes",$C25*X25,0))</f>
        <v>Must Complete 'Enrollment Projection' Tab</v>
      </c>
      <c r="Z25" s="171">
        <v>17</v>
      </c>
      <c r="AA25" s="170" t="str">
        <f>IF('Enrollment Projection'!$B$34="","Must Complete 'Enrollment Projection' Tab",IF(AND('Enrollment Projection'!$B$34&gt;0,SUM('Enrollment Projection'!$B$17:$B$20)&gt;0),$C25*Z25,0))</f>
        <v>Must Complete 'Enrollment Projection' Tab</v>
      </c>
      <c r="AB25" s="171">
        <v>567</v>
      </c>
      <c r="AC25" s="170" t="str">
        <f>IF('Enrollment Projection'!$B$38="","Must Complete 'Enrollment Projection' Tab",IF('Enrollment Projection'!$B$38&gt;=0.4,$C25*AB25,0))</f>
        <v>Must Complete 'Enrollment Projection' Tab</v>
      </c>
      <c r="AD25" s="171">
        <v>67</v>
      </c>
      <c r="AE25" s="171">
        <f t="shared" si="2"/>
        <v>0</v>
      </c>
      <c r="AF25" s="166">
        <f>$C25*'Enrollment Projection'!$B$37</f>
        <v>0</v>
      </c>
      <c r="AG25" s="171">
        <v>0</v>
      </c>
      <c r="AH25" s="170" t="str">
        <f>IF('Enrollment Projection'!$B$37="","Must Complete 'Enrollment Projection' Tab",AF25*AG25)</f>
        <v>Must Complete 'Enrollment Projection' Tab</v>
      </c>
    </row>
    <row r="26" spans="1:34" ht="25.5" customHeight="1">
      <c r="A26" s="145">
        <v>21</v>
      </c>
      <c r="B26" s="139" t="s">
        <v>351</v>
      </c>
      <c r="C26" s="140"/>
      <c r="D26" s="153">
        <v>5475</v>
      </c>
      <c r="E26" s="142">
        <f t="shared" si="1"/>
        <v>0</v>
      </c>
      <c r="F26" s="144">
        <f>$C26*'Enrollment Projection'!$B$30</f>
        <v>0</v>
      </c>
      <c r="G26" s="153">
        <v>707</v>
      </c>
      <c r="H26" s="146" t="str">
        <f>IF('Enrollment Projection'!$B$30="","Must Complete 'Enrollment Projection' Tab",F26*G26)</f>
        <v>Must Complete 'Enrollment Projection' Tab</v>
      </c>
      <c r="I26" s="144">
        <f>$C26*'Enrollment Projection'!$B$34</f>
        <v>0</v>
      </c>
      <c r="J26" s="153">
        <v>193</v>
      </c>
      <c r="K26" s="146" t="str">
        <f>IF('Enrollment Projection'!$B$34="","Must Complete 'Enrollment Projection' Tab",I26*J26)</f>
        <v>Must Complete 'Enrollment Projection' Tab</v>
      </c>
      <c r="L26" s="144">
        <f>$C26*'Enrollment Projection'!$B$31</f>
        <v>0</v>
      </c>
      <c r="M26" s="153">
        <v>4820</v>
      </c>
      <c r="N26" s="146" t="str">
        <f>IF('Enrollment Projection'!$B$31="","Must Complete 'Enrollment Projection' Tab",L26*M26)</f>
        <v>Must Complete 'Enrollment Projection' Tab</v>
      </c>
      <c r="O26" s="144">
        <f>$C26*'Enrollment Projection'!$B$33</f>
        <v>0</v>
      </c>
      <c r="P26" s="153">
        <v>1928</v>
      </c>
      <c r="Q26" s="146" t="str">
        <f>IF('Enrollment Projection'!$B$33="","Must Complete 'Enrollment Projection' Tab",O26*P26)</f>
        <v>Must Complete 'Enrollment Projection' Tab</v>
      </c>
      <c r="R26" s="146" t="str">
        <f>IF(OR('Enrollment Projection'!$B$30="",'Enrollment Projection'!$B$31="",'Enrollment Projection'!$B$33="",'Enrollment Projection'!$B$34=""),"Must Complete 'Enrollment Projection' Tab",IF('School Information'!$A$13="","Must Complete 'School Information' Tab",ROUND(E26+H26+K26+N26+Q26,0)))</f>
        <v>Must Complete 'Enrollment Projection' Tab</v>
      </c>
      <c r="S26" s="158">
        <v>2978</v>
      </c>
      <c r="T26" s="153">
        <v>4197</v>
      </c>
      <c r="U26" s="148" t="str">
        <f>IF(OR('School Information'!$A$10="",'School Information'!$B$10=""),"Must Complete 'School Information' Tab",IF('School Information'!$B$10="No",$T26*C26,IF(AND('School Information'!$B$10="Yes",'School Information'!$A$10=$B26),$S26*C26,$T26*C26)))</f>
        <v>Must Complete 'School Information' Tab</v>
      </c>
      <c r="V26" s="149">
        <v>261</v>
      </c>
      <c r="W26" s="149">
        <f>IF('Enrollment Projection'!$B$31&gt;0,$C26*V26,0)</f>
        <v>0</v>
      </c>
      <c r="X26" s="149">
        <v>9</v>
      </c>
      <c r="Y26" s="148" t="str">
        <f>IF('Enrollment Projection'!$B$32="","Must Complete 'Enrollment Projection' Tab",IF('Enrollment Projection'!$B$32="Yes",$C26*X26,0))</f>
        <v>Must Complete 'Enrollment Projection' Tab</v>
      </c>
      <c r="Z26" s="149">
        <v>18</v>
      </c>
      <c r="AA26" s="148" t="str">
        <f>IF('Enrollment Projection'!$B$34="","Must Complete 'Enrollment Projection' Tab",IF(AND('Enrollment Projection'!$B$34&gt;0,SUM('Enrollment Projection'!$B$17:$B$20)&gt;0),$C26*Z26,0))</f>
        <v>Must Complete 'Enrollment Projection' Tab</v>
      </c>
      <c r="AB26" s="149">
        <v>704</v>
      </c>
      <c r="AC26" s="148" t="str">
        <f>IF('Enrollment Projection'!$B$38="","Must Complete 'Enrollment Projection' Tab",IF('Enrollment Projection'!$B$38&gt;=0.4,$C26*AB26,0))</f>
        <v>Must Complete 'Enrollment Projection' Tab</v>
      </c>
      <c r="AD26" s="149">
        <v>68</v>
      </c>
      <c r="AE26" s="149">
        <f t="shared" si="2"/>
        <v>0</v>
      </c>
      <c r="AF26" s="144">
        <f>$C26*'Enrollment Projection'!$B$37</f>
        <v>0</v>
      </c>
      <c r="AG26" s="149">
        <v>0</v>
      </c>
      <c r="AH26" s="148" t="str">
        <f>IF('Enrollment Projection'!$B$37="","Must Complete 'Enrollment Projection' Tab",AF26*AG26)</f>
        <v>Must Complete 'Enrollment Projection' Tab</v>
      </c>
    </row>
    <row r="27" spans="1:34" ht="25.5" customHeight="1">
      <c r="A27" s="154">
        <v>22</v>
      </c>
      <c r="B27" s="151" t="s">
        <v>352</v>
      </c>
      <c r="C27" s="152"/>
      <c r="D27" s="153">
        <v>5958</v>
      </c>
      <c r="E27" s="155">
        <f t="shared" si="1"/>
        <v>0</v>
      </c>
      <c r="F27" s="156">
        <f>$C27*'Enrollment Projection'!$B$30</f>
        <v>0</v>
      </c>
      <c r="G27" s="153">
        <v>775</v>
      </c>
      <c r="H27" s="157" t="str">
        <f>IF('Enrollment Projection'!$B$30="","Must Complete 'Enrollment Projection' Tab",F27*G27)</f>
        <v>Must Complete 'Enrollment Projection' Tab</v>
      </c>
      <c r="I27" s="156">
        <f>$C27*'Enrollment Projection'!$B$34</f>
        <v>0</v>
      </c>
      <c r="J27" s="153">
        <v>211</v>
      </c>
      <c r="K27" s="157" t="str">
        <f>IF('Enrollment Projection'!$B$34="","Must Complete 'Enrollment Projection' Tab",I27*J27)</f>
        <v>Must Complete 'Enrollment Projection' Tab</v>
      </c>
      <c r="L27" s="156">
        <f>$C27*'Enrollment Projection'!$B$31</f>
        <v>0</v>
      </c>
      <c r="M27" s="153">
        <v>5284</v>
      </c>
      <c r="N27" s="157" t="str">
        <f>IF('Enrollment Projection'!$B$31="","Must Complete 'Enrollment Projection' Tab",L27*M27)</f>
        <v>Must Complete 'Enrollment Projection' Tab</v>
      </c>
      <c r="O27" s="156">
        <f>$C27*'Enrollment Projection'!$B$33</f>
        <v>0</v>
      </c>
      <c r="P27" s="153">
        <v>2113</v>
      </c>
      <c r="Q27" s="157" t="str">
        <f>IF('Enrollment Projection'!$B$33="","Must Complete 'Enrollment Projection' Tab",O27*P27)</f>
        <v>Must Complete 'Enrollment Projection' Tab</v>
      </c>
      <c r="R27" s="157" t="str">
        <f>IF(OR('Enrollment Projection'!$B$30="",'Enrollment Projection'!$B$31="",'Enrollment Projection'!$B$33="",'Enrollment Projection'!$B$34=""),"Must Complete 'Enrollment Projection' Tab",IF('School Information'!$A$13="","Must Complete 'School Information' Tab",ROUND(E27+H27+K27+N27+Q27,0)))</f>
        <v>Must Complete 'Enrollment Projection' Tab</v>
      </c>
      <c r="S27" s="158">
        <v>2960</v>
      </c>
      <c r="T27" s="153">
        <v>3378</v>
      </c>
      <c r="U27" s="159" t="str">
        <f>IF(OR('School Information'!$A$10="",'School Information'!$B$10=""),"Must Complete 'School Information' Tab",IF('School Information'!$B$10="No",$T27*C27,IF(AND('School Information'!$B$10="Yes",'School Information'!$A$10=$B27),$S27*C27,$T27*C27)))</f>
        <v>Must Complete 'School Information' Tab</v>
      </c>
      <c r="V27" s="160">
        <v>286</v>
      </c>
      <c r="W27" s="160">
        <f>IF('Enrollment Projection'!$B$31&gt;0,$C27*V27,0)</f>
        <v>0</v>
      </c>
      <c r="X27" s="160">
        <v>13</v>
      </c>
      <c r="Y27" s="159" t="str">
        <f>IF('Enrollment Projection'!$B$32="","Must Complete 'Enrollment Projection' Tab",IF('Enrollment Projection'!$B$32="Yes",$C27*X27,0))</f>
        <v>Must Complete 'Enrollment Projection' Tab</v>
      </c>
      <c r="Z27" s="160">
        <v>16</v>
      </c>
      <c r="AA27" s="159" t="str">
        <f>IF('Enrollment Projection'!$B$34="","Must Complete 'Enrollment Projection' Tab",IF(AND('Enrollment Projection'!$B$34&gt;0,SUM('Enrollment Projection'!$B$17:$B$20)&gt;0),$C27*Z27,0))</f>
        <v>Must Complete 'Enrollment Projection' Tab</v>
      </c>
      <c r="AB27" s="160">
        <v>429</v>
      </c>
      <c r="AC27" s="159" t="str">
        <f>IF('Enrollment Projection'!$B$38="","Must Complete 'Enrollment Projection' Tab",IF('Enrollment Projection'!$B$38&gt;=0.4,$C27*AB27,0))</f>
        <v>Must Complete 'Enrollment Projection' Tab</v>
      </c>
      <c r="AD27" s="160">
        <v>63</v>
      </c>
      <c r="AE27" s="160">
        <f t="shared" si="2"/>
        <v>0</v>
      </c>
      <c r="AF27" s="156">
        <f>$C27*'Enrollment Projection'!$B$37</f>
        <v>0</v>
      </c>
      <c r="AG27" s="160">
        <v>0</v>
      </c>
      <c r="AH27" s="159" t="str">
        <f>IF('Enrollment Projection'!$B$37="","Must Complete 'Enrollment Projection' Tab",AF27*AG27)</f>
        <v>Must Complete 'Enrollment Projection' Tab</v>
      </c>
    </row>
    <row r="28" spans="1:34" ht="25.5" customHeight="1">
      <c r="A28" s="154">
        <v>23</v>
      </c>
      <c r="B28" s="151" t="s">
        <v>353</v>
      </c>
      <c r="C28" s="152"/>
      <c r="D28" s="153">
        <v>4778</v>
      </c>
      <c r="E28" s="155">
        <f t="shared" si="1"/>
        <v>0</v>
      </c>
      <c r="F28" s="156">
        <f>$C28*'Enrollment Projection'!$B$30</f>
        <v>0</v>
      </c>
      <c r="G28" s="153">
        <v>636</v>
      </c>
      <c r="H28" s="157" t="str">
        <f>IF('Enrollment Projection'!$B$30="","Must Complete 'Enrollment Projection' Tab",F28*G28)</f>
        <v>Must Complete 'Enrollment Projection' Tab</v>
      </c>
      <c r="I28" s="156">
        <f>$C28*'Enrollment Projection'!$B$34</f>
        <v>0</v>
      </c>
      <c r="J28" s="153">
        <v>174</v>
      </c>
      <c r="K28" s="157" t="str">
        <f>IF('Enrollment Projection'!$B$34="","Must Complete 'Enrollment Projection' Tab",I28*J28)</f>
        <v>Must Complete 'Enrollment Projection' Tab</v>
      </c>
      <c r="L28" s="156">
        <f>$C28*'Enrollment Projection'!$B$31</f>
        <v>0</v>
      </c>
      <c r="M28" s="153">
        <v>4338</v>
      </c>
      <c r="N28" s="157" t="str">
        <f>IF('Enrollment Projection'!$B$31="","Must Complete 'Enrollment Projection' Tab",L28*M28)</f>
        <v>Must Complete 'Enrollment Projection' Tab</v>
      </c>
      <c r="O28" s="156">
        <f>$C28*'Enrollment Projection'!$B$33</f>
        <v>0</v>
      </c>
      <c r="P28" s="153">
        <v>1735</v>
      </c>
      <c r="Q28" s="157" t="str">
        <f>IF('Enrollment Projection'!$B$33="","Must Complete 'Enrollment Projection' Tab",O28*P28)</f>
        <v>Must Complete 'Enrollment Projection' Tab</v>
      </c>
      <c r="R28" s="157" t="str">
        <f>IF(OR('Enrollment Projection'!$B$30="",'Enrollment Projection'!$B$31="",'Enrollment Projection'!$B$33="",'Enrollment Projection'!$B$34=""),"Must Complete 'Enrollment Projection' Tab",IF('School Information'!$A$13="","Must Complete 'School Information' Tab",ROUND(E28+H28+K28+N28+Q28,0)))</f>
        <v>Must Complete 'Enrollment Projection' Tab</v>
      </c>
      <c r="S28" s="158">
        <v>4897</v>
      </c>
      <c r="T28" s="153">
        <v>6315</v>
      </c>
      <c r="U28" s="159" t="str">
        <f>IF(OR('School Information'!$A$10="",'School Information'!$B$10=""),"Must Complete 'School Information' Tab",IF('School Information'!$B$10="No",$T28*C28,IF(AND('School Information'!$B$10="Yes",'School Information'!$A$10=$B28),$S28*C28,$T28*C28)))</f>
        <v>Must Complete 'School Information' Tab</v>
      </c>
      <c r="V28" s="160">
        <v>253</v>
      </c>
      <c r="W28" s="160">
        <f>IF('Enrollment Projection'!$B$31&gt;0,$C28*V28,0)</f>
        <v>0</v>
      </c>
      <c r="X28" s="160">
        <v>7</v>
      </c>
      <c r="Y28" s="159" t="str">
        <f>IF('Enrollment Projection'!$B$32="","Must Complete 'Enrollment Projection' Tab",IF('Enrollment Projection'!$B$32="Yes",$C28*X28,0))</f>
        <v>Must Complete 'Enrollment Projection' Tab</v>
      </c>
      <c r="Z28" s="160">
        <v>17</v>
      </c>
      <c r="AA28" s="159" t="str">
        <f>IF('Enrollment Projection'!$B$34="","Must Complete 'Enrollment Projection' Tab",IF(AND('Enrollment Projection'!$B$34&gt;0,SUM('Enrollment Projection'!$B$17:$B$20)&gt;0),$C28*Z28,0))</f>
        <v>Must Complete 'Enrollment Projection' Tab</v>
      </c>
      <c r="AB28" s="160">
        <v>627</v>
      </c>
      <c r="AC28" s="159" t="str">
        <f>IF('Enrollment Projection'!$B$38="","Must Complete 'Enrollment Projection' Tab",IF('Enrollment Projection'!$B$38&gt;=0.4,$C28*AB28,0))</f>
        <v>Must Complete 'Enrollment Projection' Tab</v>
      </c>
      <c r="AD28" s="160">
        <v>68</v>
      </c>
      <c r="AE28" s="160">
        <f t="shared" si="2"/>
        <v>0</v>
      </c>
      <c r="AF28" s="156">
        <f>$C28*'Enrollment Projection'!$B$37</f>
        <v>0</v>
      </c>
      <c r="AG28" s="160">
        <v>154</v>
      </c>
      <c r="AH28" s="159" t="str">
        <f>IF('Enrollment Projection'!$B$37="","Must Complete 'Enrollment Projection' Tab",AF28*AG28)</f>
        <v>Must Complete 'Enrollment Projection' Tab</v>
      </c>
    </row>
    <row r="29" spans="1:34" ht="25.5" customHeight="1">
      <c r="A29" s="154">
        <v>24</v>
      </c>
      <c r="B29" s="151" t="s">
        <v>354</v>
      </c>
      <c r="C29" s="152"/>
      <c r="D29" s="153">
        <v>2386</v>
      </c>
      <c r="E29" s="155">
        <f t="shared" si="1"/>
        <v>0</v>
      </c>
      <c r="F29" s="156">
        <f>$C29*'Enrollment Projection'!$B$30</f>
        <v>0</v>
      </c>
      <c r="G29" s="153">
        <v>221</v>
      </c>
      <c r="H29" s="157" t="str">
        <f>IF('Enrollment Projection'!$B$30="","Must Complete 'Enrollment Projection' Tab",F29*G29)</f>
        <v>Must Complete 'Enrollment Projection' Tab</v>
      </c>
      <c r="I29" s="156">
        <f>$C29*'Enrollment Projection'!$B$34</f>
        <v>0</v>
      </c>
      <c r="J29" s="153">
        <v>60</v>
      </c>
      <c r="K29" s="157" t="str">
        <f>IF('Enrollment Projection'!$B$34="","Must Complete 'Enrollment Projection' Tab",I29*J29)</f>
        <v>Must Complete 'Enrollment Projection' Tab</v>
      </c>
      <c r="L29" s="156">
        <f>$C29*'Enrollment Projection'!$B$31</f>
        <v>0</v>
      </c>
      <c r="M29" s="153">
        <v>1506</v>
      </c>
      <c r="N29" s="157" t="str">
        <f>IF('Enrollment Projection'!$B$31="","Must Complete 'Enrollment Projection' Tab",L29*M29)</f>
        <v>Must Complete 'Enrollment Projection' Tab</v>
      </c>
      <c r="O29" s="156">
        <f>$C29*'Enrollment Projection'!$B$33</f>
        <v>0</v>
      </c>
      <c r="P29" s="153">
        <v>602</v>
      </c>
      <c r="Q29" s="157" t="str">
        <f>IF('Enrollment Projection'!$B$33="","Must Complete 'Enrollment Projection' Tab",O29*P29)</f>
        <v>Must Complete 'Enrollment Projection' Tab</v>
      </c>
      <c r="R29" s="157" t="str">
        <f>IF(OR('Enrollment Projection'!$B$30="",'Enrollment Projection'!$B$31="",'Enrollment Projection'!$B$33="",'Enrollment Projection'!$B$34=""),"Must Complete 'Enrollment Projection' Tab",IF('School Information'!$A$13="","Must Complete 'School Information' Tab",ROUND(E29+H29+K29+N29+Q29,0)))</f>
        <v>Must Complete 'Enrollment Projection' Tab</v>
      </c>
      <c r="S29" s="158">
        <v>26755</v>
      </c>
      <c r="T29" s="153">
        <v>27567</v>
      </c>
      <c r="U29" s="159" t="str">
        <f>IF(OR('School Information'!$A$10="",'School Information'!$B$10=""),"Must Complete 'School Information' Tab",IF('School Information'!$B$10="No",$T29*C29,IF(AND('School Information'!$B$10="Yes",'School Information'!$A$10=$B29),$S29*C29,$T29*C29)))</f>
        <v>Must Complete 'School Information' Tab</v>
      </c>
      <c r="V29" s="160">
        <v>234</v>
      </c>
      <c r="W29" s="160">
        <f>IF('Enrollment Projection'!$B$31&gt;0,$C29*V29,0)</f>
        <v>0</v>
      </c>
      <c r="X29" s="160">
        <v>6</v>
      </c>
      <c r="Y29" s="159" t="str">
        <f>IF('Enrollment Projection'!$B$32="","Must Complete 'Enrollment Projection' Tab",IF('Enrollment Projection'!$B$32="Yes",$C29*X29,0))</f>
        <v>Must Complete 'Enrollment Projection' Tab</v>
      </c>
      <c r="Z29" s="160">
        <v>20</v>
      </c>
      <c r="AA29" s="159" t="str">
        <f>IF('Enrollment Projection'!$B$34="","Must Complete 'Enrollment Projection' Tab",IF(AND('Enrollment Projection'!$B$34&gt;0,SUM('Enrollment Projection'!$B$17:$B$20)&gt;0),$C29*Z29,0))</f>
        <v>Must Complete 'Enrollment Projection' Tab</v>
      </c>
      <c r="AB29" s="160">
        <v>489</v>
      </c>
      <c r="AC29" s="159" t="str">
        <f>IF('Enrollment Projection'!$B$38="","Must Complete 'Enrollment Projection' Tab",IF('Enrollment Projection'!$B$38&gt;=0.4,$C29*AB29,0))</f>
        <v>Must Complete 'Enrollment Projection' Tab</v>
      </c>
      <c r="AD29" s="160">
        <v>63</v>
      </c>
      <c r="AE29" s="160">
        <f t="shared" si="2"/>
        <v>0</v>
      </c>
      <c r="AF29" s="156">
        <f>$C29*'Enrollment Projection'!$B$37</f>
        <v>0</v>
      </c>
      <c r="AG29" s="160">
        <v>142</v>
      </c>
      <c r="AH29" s="159" t="str">
        <f>IF('Enrollment Projection'!$B$37="","Must Complete 'Enrollment Projection' Tab",AF29*AG29)</f>
        <v>Must Complete 'Enrollment Projection' Tab</v>
      </c>
    </row>
    <row r="30" spans="1:34" ht="25.5" customHeight="1">
      <c r="A30" s="161">
        <v>25</v>
      </c>
      <c r="B30" s="162" t="s">
        <v>355</v>
      </c>
      <c r="C30" s="163"/>
      <c r="D30" s="164">
        <v>4950</v>
      </c>
      <c r="E30" s="165">
        <f t="shared" si="1"/>
        <v>0</v>
      </c>
      <c r="F30" s="166">
        <f>$C30*'Enrollment Projection'!$B$30</f>
        <v>0</v>
      </c>
      <c r="G30" s="164">
        <v>648</v>
      </c>
      <c r="H30" s="167" t="str">
        <f>IF('Enrollment Projection'!$B$30="","Must Complete 'Enrollment Projection' Tab",F30*G30)</f>
        <v>Must Complete 'Enrollment Projection' Tab</v>
      </c>
      <c r="I30" s="166">
        <f>$C30*'Enrollment Projection'!$B$34</f>
        <v>0</v>
      </c>
      <c r="J30" s="164">
        <v>177</v>
      </c>
      <c r="K30" s="167" t="str">
        <f>IF('Enrollment Projection'!$B$34="","Must Complete 'Enrollment Projection' Tab",I30*J30)</f>
        <v>Must Complete 'Enrollment Projection' Tab</v>
      </c>
      <c r="L30" s="166">
        <f>$C30*'Enrollment Projection'!$B$31</f>
        <v>0</v>
      </c>
      <c r="M30" s="164">
        <v>4415</v>
      </c>
      <c r="N30" s="167" t="str">
        <f>IF('Enrollment Projection'!$B$31="","Must Complete 'Enrollment Projection' Tab",L30*M30)</f>
        <v>Must Complete 'Enrollment Projection' Tab</v>
      </c>
      <c r="O30" s="166">
        <f>$C30*'Enrollment Projection'!$B$33</f>
        <v>0</v>
      </c>
      <c r="P30" s="164">
        <v>1766</v>
      </c>
      <c r="Q30" s="167" t="str">
        <f>IF('Enrollment Projection'!$B$33="","Must Complete 'Enrollment Projection' Tab",O30*P30)</f>
        <v>Must Complete 'Enrollment Projection' Tab</v>
      </c>
      <c r="R30" s="167" t="str">
        <f>IF(OR('Enrollment Projection'!$B$30="",'Enrollment Projection'!$B$31="",'Enrollment Projection'!$B$33="",'Enrollment Projection'!$B$34=""),"Must Complete 'Enrollment Projection' Tab",IF('School Information'!$A$13="","Must Complete 'School Information' Tab",ROUND(E30+H30+K30+N30+Q30,0)))</f>
        <v>Must Complete 'Enrollment Projection' Tab</v>
      </c>
      <c r="S30" s="169">
        <v>6199</v>
      </c>
      <c r="T30" s="164">
        <v>6199</v>
      </c>
      <c r="U30" s="170" t="str">
        <f>IF(OR('School Information'!$A$10="",'School Information'!$B$10=""),"Must Complete 'School Information' Tab",IF('School Information'!$B$10="No",$T30*C30,IF(AND('School Information'!$B$10="Yes",'School Information'!$A$10=$B30),$S30*C30,$T30*C30)))</f>
        <v>Must Complete 'School Information' Tab</v>
      </c>
      <c r="V30" s="171">
        <v>242</v>
      </c>
      <c r="W30" s="171">
        <f>IF('Enrollment Projection'!$B$31&gt;0,$C30*V30,0)</f>
        <v>0</v>
      </c>
      <c r="X30" s="171">
        <v>7</v>
      </c>
      <c r="Y30" s="170" t="str">
        <f>IF('Enrollment Projection'!$B$32="","Must Complete 'Enrollment Projection' Tab",IF('Enrollment Projection'!$B$32="Yes",$C30*X30,0))</f>
        <v>Must Complete 'Enrollment Projection' Tab</v>
      </c>
      <c r="Z30" s="171">
        <v>16</v>
      </c>
      <c r="AA30" s="170" t="str">
        <f>IF('Enrollment Projection'!$B$34="","Must Complete 'Enrollment Projection' Tab",IF(AND('Enrollment Projection'!$B$34&gt;0,SUM('Enrollment Projection'!$B$17:$B$20)&gt;0),$C30*Z30,0))</f>
        <v>Must Complete 'Enrollment Projection' Tab</v>
      </c>
      <c r="AB30" s="171">
        <v>579</v>
      </c>
      <c r="AC30" s="170" t="str">
        <f>IF('Enrollment Projection'!$B$38="","Must Complete 'Enrollment Projection' Tab",IF('Enrollment Projection'!$B$38&gt;=0.4,$C30*AB30,0))</f>
        <v>Must Complete 'Enrollment Projection' Tab</v>
      </c>
      <c r="AD30" s="171">
        <v>59</v>
      </c>
      <c r="AE30" s="171">
        <f t="shared" si="2"/>
        <v>0</v>
      </c>
      <c r="AF30" s="166">
        <f>$C30*'Enrollment Projection'!$B$37</f>
        <v>0</v>
      </c>
      <c r="AG30" s="171">
        <v>0</v>
      </c>
      <c r="AH30" s="170" t="str">
        <f>IF('Enrollment Projection'!$B$37="","Must Complete 'Enrollment Projection' Tab",AF30*AG30)</f>
        <v>Must Complete 'Enrollment Projection' Tab</v>
      </c>
    </row>
    <row r="31" spans="1:34" ht="25.5" customHeight="1">
      <c r="A31" s="145">
        <v>26</v>
      </c>
      <c r="B31" s="139" t="s">
        <v>356</v>
      </c>
      <c r="C31" s="140"/>
      <c r="D31" s="153">
        <v>4051</v>
      </c>
      <c r="E31" s="142">
        <f t="shared" si="1"/>
        <v>0</v>
      </c>
      <c r="F31" s="144">
        <f>$C31*'Enrollment Projection'!$B$30</f>
        <v>0</v>
      </c>
      <c r="G31" s="153">
        <v>502</v>
      </c>
      <c r="H31" s="146" t="str">
        <f>IF('Enrollment Projection'!$B$30="","Must Complete 'Enrollment Projection' Tab",F31*G31)</f>
        <v>Must Complete 'Enrollment Projection' Tab</v>
      </c>
      <c r="I31" s="144">
        <f>$C31*'Enrollment Projection'!$B$34</f>
        <v>0</v>
      </c>
      <c r="J31" s="153">
        <v>137</v>
      </c>
      <c r="K31" s="146" t="str">
        <f>IF('Enrollment Projection'!$B$34="","Must Complete 'Enrollment Projection' Tab",I31*J31)</f>
        <v>Must Complete 'Enrollment Projection' Tab</v>
      </c>
      <c r="L31" s="144">
        <f>$C31*'Enrollment Projection'!$B$31</f>
        <v>0</v>
      </c>
      <c r="M31" s="153">
        <v>3420</v>
      </c>
      <c r="N31" s="146" t="str">
        <f>IF('Enrollment Projection'!$B$31="","Must Complete 'Enrollment Projection' Tab",L31*M31)</f>
        <v>Must Complete 'Enrollment Projection' Tab</v>
      </c>
      <c r="O31" s="144">
        <f>$C31*'Enrollment Projection'!$B$33</f>
        <v>0</v>
      </c>
      <c r="P31" s="153">
        <v>1368</v>
      </c>
      <c r="Q31" s="146" t="str">
        <f>IF('Enrollment Projection'!$B$33="","Must Complete 'Enrollment Projection' Tab",O31*P31)</f>
        <v>Must Complete 'Enrollment Projection' Tab</v>
      </c>
      <c r="R31" s="146" t="str">
        <f>IF(OR('Enrollment Projection'!$B$30="",'Enrollment Projection'!$B$31="",'Enrollment Projection'!$B$33="",'Enrollment Projection'!$B$34=""),"Must Complete 'Enrollment Projection' Tab",IF('School Information'!$A$13="","Must Complete 'School Information' Tab",ROUND(E31+H31+K31+N31+Q31,0)))</f>
        <v>Must Complete 'Enrollment Projection' Tab</v>
      </c>
      <c r="S31" s="158">
        <v>7726</v>
      </c>
      <c r="T31" s="153">
        <v>8150</v>
      </c>
      <c r="U31" s="148" t="str">
        <f>IF(OR('School Information'!$A$10="",'School Information'!$B$10=""),"Must Complete 'School Information' Tab",IF('School Information'!$B$10="No",$T31*C31,IF(AND('School Information'!$B$10="Yes",'School Information'!$A$10=$B31),$S31*C31,$T31*C31)))</f>
        <v>Must Complete 'School Information' Tab</v>
      </c>
      <c r="V31" s="149">
        <v>235</v>
      </c>
      <c r="W31" s="149">
        <f>IF('Enrollment Projection'!$B$31&gt;0,$C31*V31,0)</f>
        <v>0</v>
      </c>
      <c r="X31" s="149">
        <v>6</v>
      </c>
      <c r="Y31" s="148" t="str">
        <f>IF('Enrollment Projection'!$B$32="","Must Complete 'Enrollment Projection' Tab",IF('Enrollment Projection'!$B$32="Yes",$C31*X31,0))</f>
        <v>Must Complete 'Enrollment Projection' Tab</v>
      </c>
      <c r="Z31" s="149">
        <v>18</v>
      </c>
      <c r="AA31" s="148" t="str">
        <f>IF('Enrollment Projection'!$B$34="","Must Complete 'Enrollment Projection' Tab",IF(AND('Enrollment Projection'!$B$34&gt;0,SUM('Enrollment Projection'!$B$17:$B$20)&gt;0),$C31*Z31,0))</f>
        <v>Must Complete 'Enrollment Projection' Tab</v>
      </c>
      <c r="AB31" s="149">
        <v>553</v>
      </c>
      <c r="AC31" s="148" t="str">
        <f>IF('Enrollment Projection'!$B$38="","Must Complete 'Enrollment Projection' Tab",IF('Enrollment Projection'!$B$38&gt;=0.4,$C31*AB31,0))</f>
        <v>Must Complete 'Enrollment Projection' Tab</v>
      </c>
      <c r="AD31" s="149">
        <v>68</v>
      </c>
      <c r="AE31" s="149">
        <f t="shared" si="2"/>
        <v>0</v>
      </c>
      <c r="AF31" s="144">
        <f>$C31*'Enrollment Projection'!$B$37</f>
        <v>0</v>
      </c>
      <c r="AG31" s="149">
        <v>156</v>
      </c>
      <c r="AH31" s="148" t="str">
        <f>IF('Enrollment Projection'!$B$37="","Must Complete 'Enrollment Projection' Tab",AF31*AG31)</f>
        <v>Must Complete 'Enrollment Projection' Tab</v>
      </c>
    </row>
    <row r="32" spans="1:34" ht="25.5" customHeight="1">
      <c r="A32" s="154">
        <v>27</v>
      </c>
      <c r="B32" s="151" t="s">
        <v>357</v>
      </c>
      <c r="C32" s="152"/>
      <c r="D32" s="153">
        <v>5308</v>
      </c>
      <c r="E32" s="155">
        <f t="shared" si="1"/>
        <v>0</v>
      </c>
      <c r="F32" s="156">
        <f>$C32*'Enrollment Projection'!$B$30</f>
        <v>0</v>
      </c>
      <c r="G32" s="153">
        <v>692</v>
      </c>
      <c r="H32" s="157" t="str">
        <f>IF('Enrollment Projection'!$B$30="","Must Complete 'Enrollment Projection' Tab",F32*G32)</f>
        <v>Must Complete 'Enrollment Projection' Tab</v>
      </c>
      <c r="I32" s="156">
        <f>$C32*'Enrollment Projection'!$B$34</f>
        <v>0</v>
      </c>
      <c r="J32" s="153">
        <v>189</v>
      </c>
      <c r="K32" s="157" t="str">
        <f>IF('Enrollment Projection'!$B$34="","Must Complete 'Enrollment Projection' Tab",I32*J32)</f>
        <v>Must Complete 'Enrollment Projection' Tab</v>
      </c>
      <c r="L32" s="156">
        <f>$C32*'Enrollment Projection'!$B$31</f>
        <v>0</v>
      </c>
      <c r="M32" s="153">
        <v>4716</v>
      </c>
      <c r="N32" s="157" t="str">
        <f>IF('Enrollment Projection'!$B$31="","Must Complete 'Enrollment Projection' Tab",L32*M32)</f>
        <v>Must Complete 'Enrollment Projection' Tab</v>
      </c>
      <c r="O32" s="156">
        <f>$C32*'Enrollment Projection'!$B$33</f>
        <v>0</v>
      </c>
      <c r="P32" s="153">
        <v>1887</v>
      </c>
      <c r="Q32" s="157" t="str">
        <f>IF('Enrollment Projection'!$B$33="","Must Complete 'Enrollment Projection' Tab",O32*P32)</f>
        <v>Must Complete 'Enrollment Projection' Tab</v>
      </c>
      <c r="R32" s="157" t="str">
        <f>IF(OR('Enrollment Projection'!$B$30="",'Enrollment Projection'!$B$31="",'Enrollment Projection'!$B$33="",'Enrollment Projection'!$B$34=""),"Must Complete 'Enrollment Projection' Tab",IF('School Information'!$A$13="","Must Complete 'School Information' Tab",ROUND(E32+H32+K32+N32+Q32,0)))</f>
        <v>Must Complete 'Enrollment Projection' Tab</v>
      </c>
      <c r="S32" s="158">
        <v>4436</v>
      </c>
      <c r="T32" s="153">
        <v>5342</v>
      </c>
      <c r="U32" s="159" t="str">
        <f>IF(OR('School Information'!$A$10="",'School Information'!$B$10=""),"Must Complete 'School Information' Tab",IF('School Information'!$B$10="No",$T32*C32,IF(AND('School Information'!$B$10="Yes",'School Information'!$A$10=$B32),$S32*C32,$T32*C32)))</f>
        <v>Must Complete 'School Information' Tab</v>
      </c>
      <c r="V32" s="160">
        <v>270</v>
      </c>
      <c r="W32" s="160">
        <f>IF('Enrollment Projection'!$B$31&gt;0,$C32*V32,0)</f>
        <v>0</v>
      </c>
      <c r="X32" s="160">
        <v>10</v>
      </c>
      <c r="Y32" s="159" t="str">
        <f>IF('Enrollment Projection'!$B$32="","Must Complete 'Enrollment Projection' Tab",IF('Enrollment Projection'!$B$32="Yes",$C32*X32,0))</f>
        <v>Must Complete 'Enrollment Projection' Tab</v>
      </c>
      <c r="Z32" s="160">
        <v>15</v>
      </c>
      <c r="AA32" s="159" t="str">
        <f>IF('Enrollment Projection'!$B$34="","Must Complete 'Enrollment Projection' Tab",IF(AND('Enrollment Projection'!$B$34&gt;0,SUM('Enrollment Projection'!$B$17:$B$20)&gt;0),$C32*Z32,0))</f>
        <v>Must Complete 'Enrollment Projection' Tab</v>
      </c>
      <c r="AB32" s="160">
        <v>359</v>
      </c>
      <c r="AC32" s="159" t="str">
        <f>IF('Enrollment Projection'!$B$38="","Must Complete 'Enrollment Projection' Tab",IF('Enrollment Projection'!$B$38&gt;=0.4,$C32*AB32,0))</f>
        <v>Must Complete 'Enrollment Projection' Tab</v>
      </c>
      <c r="AD32" s="160">
        <v>57</v>
      </c>
      <c r="AE32" s="160">
        <f t="shared" si="2"/>
        <v>0</v>
      </c>
      <c r="AF32" s="156">
        <f>$C32*'Enrollment Projection'!$B$37</f>
        <v>0</v>
      </c>
      <c r="AG32" s="160">
        <v>145</v>
      </c>
      <c r="AH32" s="159" t="str">
        <f>IF('Enrollment Projection'!$B$37="","Must Complete 'Enrollment Projection' Tab",AF32*AG32)</f>
        <v>Must Complete 'Enrollment Projection' Tab</v>
      </c>
    </row>
    <row r="33" spans="1:34" ht="25.5" customHeight="1">
      <c r="A33" s="154">
        <v>28</v>
      </c>
      <c r="B33" s="151" t="s">
        <v>358</v>
      </c>
      <c r="C33" s="152"/>
      <c r="D33" s="153">
        <v>3971</v>
      </c>
      <c r="E33" s="155">
        <f t="shared" si="1"/>
        <v>0</v>
      </c>
      <c r="F33" s="156">
        <f>$C33*'Enrollment Projection'!$B$30</f>
        <v>0</v>
      </c>
      <c r="G33" s="153">
        <v>537</v>
      </c>
      <c r="H33" s="157" t="str">
        <f>IF('Enrollment Projection'!$B$30="","Must Complete 'Enrollment Projection' Tab",F33*G33)</f>
        <v>Must Complete 'Enrollment Projection' Tab</v>
      </c>
      <c r="I33" s="156">
        <f>$C33*'Enrollment Projection'!$B$34</f>
        <v>0</v>
      </c>
      <c r="J33" s="153">
        <v>146</v>
      </c>
      <c r="K33" s="157" t="str">
        <f>IF('Enrollment Projection'!$B$34="","Must Complete 'Enrollment Projection' Tab",I33*J33)</f>
        <v>Must Complete 'Enrollment Projection' Tab</v>
      </c>
      <c r="L33" s="156">
        <f>$C33*'Enrollment Projection'!$B$31</f>
        <v>0</v>
      </c>
      <c r="M33" s="153">
        <v>3660</v>
      </c>
      <c r="N33" s="157" t="str">
        <f>IF('Enrollment Projection'!$B$31="","Must Complete 'Enrollment Projection' Tab",L33*M33)</f>
        <v>Must Complete 'Enrollment Projection' Tab</v>
      </c>
      <c r="O33" s="156">
        <f>$C33*'Enrollment Projection'!$B$33</f>
        <v>0</v>
      </c>
      <c r="P33" s="153">
        <v>1464</v>
      </c>
      <c r="Q33" s="157" t="str">
        <f>IF('Enrollment Projection'!$B$33="","Must Complete 'Enrollment Projection' Tab",O33*P33)</f>
        <v>Must Complete 'Enrollment Projection' Tab</v>
      </c>
      <c r="R33" s="157" t="str">
        <f>IF(OR('Enrollment Projection'!$B$30="",'Enrollment Projection'!$B$31="",'Enrollment Projection'!$B$33="",'Enrollment Projection'!$B$34=""),"Must Complete 'Enrollment Projection' Tab",IF('School Information'!$A$13="","Must Complete 'School Information' Tab",ROUND(E33+H33+K33+N33+Q33,0)))</f>
        <v>Must Complete 'Enrollment Projection' Tab</v>
      </c>
      <c r="S33" s="158">
        <v>6683</v>
      </c>
      <c r="T33" s="153">
        <v>7510</v>
      </c>
      <c r="U33" s="159" t="str">
        <f>IF(OR('School Information'!$A$10="",'School Information'!$B$10=""),"Must Complete 'School Information' Tab",IF('School Information'!$B$10="No",$T33*C33,IF(AND('School Information'!$B$10="Yes",'School Information'!$A$10=$B33),$S33*C33,$T33*C33)))</f>
        <v>Must Complete 'School Information' Tab</v>
      </c>
      <c r="V33" s="160">
        <v>216</v>
      </c>
      <c r="W33" s="160">
        <f>IF('Enrollment Projection'!$B$31&gt;0,$C33*V33,0)</f>
        <v>0</v>
      </c>
      <c r="X33" s="160">
        <v>6</v>
      </c>
      <c r="Y33" s="159" t="str">
        <f>IF('Enrollment Projection'!$B$32="","Must Complete 'Enrollment Projection' Tab",IF('Enrollment Projection'!$B$32="Yes",$C33*X33,0))</f>
        <v>Must Complete 'Enrollment Projection' Tab</v>
      </c>
      <c r="Z33" s="160">
        <v>16</v>
      </c>
      <c r="AA33" s="159" t="str">
        <f>IF('Enrollment Projection'!$B$34="","Must Complete 'Enrollment Projection' Tab",IF(AND('Enrollment Projection'!$B$34&gt;0,SUM('Enrollment Projection'!$B$17:$B$20)&gt;0),$C33*Z33,0))</f>
        <v>Must Complete 'Enrollment Projection' Tab</v>
      </c>
      <c r="AB33" s="160">
        <v>472</v>
      </c>
      <c r="AC33" s="159" t="str">
        <f>IF('Enrollment Projection'!$B$38="","Must Complete 'Enrollment Projection' Tab",IF('Enrollment Projection'!$B$38&gt;=0.4,$C33*AB33,0))</f>
        <v>Must Complete 'Enrollment Projection' Tab</v>
      </c>
      <c r="AD33" s="160">
        <v>59</v>
      </c>
      <c r="AE33" s="160">
        <f t="shared" si="2"/>
        <v>0</v>
      </c>
      <c r="AF33" s="156">
        <f>$C33*'Enrollment Projection'!$B$37</f>
        <v>0</v>
      </c>
      <c r="AG33" s="160">
        <v>147</v>
      </c>
      <c r="AH33" s="159" t="str">
        <f>IF('Enrollment Projection'!$B$37="","Must Complete 'Enrollment Projection' Tab",AF33*AG33)</f>
        <v>Must Complete 'Enrollment Projection' Tab</v>
      </c>
    </row>
    <row r="34" spans="1:34" ht="25.5" customHeight="1">
      <c r="A34" s="154">
        <v>29</v>
      </c>
      <c r="B34" s="151" t="s">
        <v>359</v>
      </c>
      <c r="C34" s="152"/>
      <c r="D34" s="153">
        <v>4701</v>
      </c>
      <c r="E34" s="155">
        <f t="shared" si="1"/>
        <v>0</v>
      </c>
      <c r="F34" s="156">
        <f>$C34*'Enrollment Projection'!$B$30</f>
        <v>0</v>
      </c>
      <c r="G34" s="153">
        <v>625</v>
      </c>
      <c r="H34" s="157" t="str">
        <f>IF('Enrollment Projection'!$B$30="","Must Complete 'Enrollment Projection' Tab",F34*G34)</f>
        <v>Must Complete 'Enrollment Projection' Tab</v>
      </c>
      <c r="I34" s="156">
        <f>$C34*'Enrollment Projection'!$B$34</f>
        <v>0</v>
      </c>
      <c r="J34" s="153">
        <v>171</v>
      </c>
      <c r="K34" s="157" t="str">
        <f>IF('Enrollment Projection'!$B$34="","Must Complete 'Enrollment Projection' Tab",I34*J34)</f>
        <v>Must Complete 'Enrollment Projection' Tab</v>
      </c>
      <c r="L34" s="156">
        <f>$C34*'Enrollment Projection'!$B$31</f>
        <v>0</v>
      </c>
      <c r="M34" s="153">
        <v>4264</v>
      </c>
      <c r="N34" s="157" t="str">
        <f>IF('Enrollment Projection'!$B$31="","Must Complete 'Enrollment Projection' Tab",L34*M34)</f>
        <v>Must Complete 'Enrollment Projection' Tab</v>
      </c>
      <c r="O34" s="156">
        <f>$C34*'Enrollment Projection'!$B$33</f>
        <v>0</v>
      </c>
      <c r="P34" s="153">
        <v>1706</v>
      </c>
      <c r="Q34" s="157" t="str">
        <f>IF('Enrollment Projection'!$B$33="","Must Complete 'Enrollment Projection' Tab",O34*P34)</f>
        <v>Must Complete 'Enrollment Projection' Tab</v>
      </c>
      <c r="R34" s="157" t="str">
        <f>IF(OR('Enrollment Projection'!$B$30="",'Enrollment Projection'!$B$31="",'Enrollment Projection'!$B$33="",'Enrollment Projection'!$B$34=""),"Must Complete 'Enrollment Projection' Tab",IF('School Information'!$A$13="","Must Complete 'School Information' Tab",ROUND(E34+H34+K34+N34+Q34,0)))</f>
        <v>Must Complete 'Enrollment Projection' Tab</v>
      </c>
      <c r="S34" s="158">
        <v>6122</v>
      </c>
      <c r="T34" s="153">
        <v>7025</v>
      </c>
      <c r="U34" s="159" t="str">
        <f>IF(OR('School Information'!$A$10="",'School Information'!$B$10=""),"Must Complete 'School Information' Tab",IF('School Information'!$B$10="No",$T34*C34,IF(AND('School Information'!$B$10="Yes",'School Information'!$A$10=$B34),$S34*C34,$T34*C34)))</f>
        <v>Must Complete 'School Information' Tab</v>
      </c>
      <c r="V34" s="160">
        <v>227</v>
      </c>
      <c r="W34" s="160">
        <f>IF('Enrollment Projection'!$B$31&gt;0,$C34*V34,0)</f>
        <v>0</v>
      </c>
      <c r="X34" s="160">
        <v>10</v>
      </c>
      <c r="Y34" s="159" t="str">
        <f>IF('Enrollment Projection'!$B$32="","Must Complete 'Enrollment Projection' Tab",IF('Enrollment Projection'!$B$32="Yes",$C34*X34,0))</f>
        <v>Must Complete 'Enrollment Projection' Tab</v>
      </c>
      <c r="Z34" s="160">
        <v>15</v>
      </c>
      <c r="AA34" s="159" t="str">
        <f>IF('Enrollment Projection'!$B$34="","Must Complete 'Enrollment Projection' Tab",IF(AND('Enrollment Projection'!$B$34&gt;0,SUM('Enrollment Projection'!$B$17:$B$20)&gt;0),$C34*Z34,0))</f>
        <v>Must Complete 'Enrollment Projection' Tab</v>
      </c>
      <c r="AB34" s="160">
        <v>374</v>
      </c>
      <c r="AC34" s="159" t="str">
        <f>IF('Enrollment Projection'!$B$38="","Must Complete 'Enrollment Projection' Tab",IF('Enrollment Projection'!$B$38&gt;=0.4,$C34*AB34,0))</f>
        <v>Must Complete 'Enrollment Projection' Tab</v>
      </c>
      <c r="AD34" s="160">
        <v>58</v>
      </c>
      <c r="AE34" s="160">
        <f t="shared" si="2"/>
        <v>0</v>
      </c>
      <c r="AF34" s="156">
        <f>$C34*'Enrollment Projection'!$B$37</f>
        <v>0</v>
      </c>
      <c r="AG34" s="160">
        <v>153</v>
      </c>
      <c r="AH34" s="159" t="str">
        <f>IF('Enrollment Projection'!$B$37="","Must Complete 'Enrollment Projection' Tab",AF34*AG34)</f>
        <v>Must Complete 'Enrollment Projection' Tab</v>
      </c>
    </row>
    <row r="35" spans="1:34" ht="25.5" customHeight="1">
      <c r="A35" s="161">
        <v>30</v>
      </c>
      <c r="B35" s="162" t="s">
        <v>360</v>
      </c>
      <c r="C35" s="163"/>
      <c r="D35" s="164">
        <v>5420</v>
      </c>
      <c r="E35" s="165">
        <f t="shared" si="1"/>
        <v>0</v>
      </c>
      <c r="F35" s="166">
        <f>$C35*'Enrollment Projection'!$B$30</f>
        <v>0</v>
      </c>
      <c r="G35" s="164">
        <v>701</v>
      </c>
      <c r="H35" s="167" t="str">
        <f>IF('Enrollment Projection'!$B$30="","Must Complete 'Enrollment Projection' Tab",F35*G35)</f>
        <v>Must Complete 'Enrollment Projection' Tab</v>
      </c>
      <c r="I35" s="166">
        <f>$C35*'Enrollment Projection'!$B$34</f>
        <v>0</v>
      </c>
      <c r="J35" s="164">
        <v>191</v>
      </c>
      <c r="K35" s="167" t="str">
        <f>IF('Enrollment Projection'!$B$34="","Must Complete 'Enrollment Projection' Tab",I35*J35)</f>
        <v>Must Complete 'Enrollment Projection' Tab</v>
      </c>
      <c r="L35" s="166">
        <f>$C35*'Enrollment Projection'!$B$31</f>
        <v>0</v>
      </c>
      <c r="M35" s="164">
        <v>4778</v>
      </c>
      <c r="N35" s="167" t="str">
        <f>IF('Enrollment Projection'!$B$31="","Must Complete 'Enrollment Projection' Tab",L35*M35)</f>
        <v>Must Complete 'Enrollment Projection' Tab</v>
      </c>
      <c r="O35" s="166">
        <f>$C35*'Enrollment Projection'!$B$33</f>
        <v>0</v>
      </c>
      <c r="P35" s="164">
        <v>1911</v>
      </c>
      <c r="Q35" s="167" t="str">
        <f>IF('Enrollment Projection'!$B$33="","Must Complete 'Enrollment Projection' Tab",O35*P35)</f>
        <v>Must Complete 'Enrollment Projection' Tab</v>
      </c>
      <c r="R35" s="167" t="str">
        <f>IF(OR('Enrollment Projection'!$B$30="",'Enrollment Projection'!$B$31="",'Enrollment Projection'!$B$33="",'Enrollment Projection'!$B$34=""),"Must Complete 'Enrollment Projection' Tab",IF('School Information'!$A$13="","Must Complete 'School Information' Tab",ROUND(E35+H35+K35+N35+Q35,0)))</f>
        <v>Must Complete 'Enrollment Projection' Tab</v>
      </c>
      <c r="S35" s="169">
        <v>4729</v>
      </c>
      <c r="T35" s="164">
        <v>4960</v>
      </c>
      <c r="U35" s="170" t="str">
        <f>IF(OR('School Information'!$A$10="",'School Information'!$B$10=""),"Must Complete 'School Information' Tab",IF('School Information'!$B$10="No",$T35*C35,IF(AND('School Information'!$B$10="Yes",'School Information'!$A$10=$B35),$S35*C35,$T35*C35)))</f>
        <v>Must Complete 'School Information' Tab</v>
      </c>
      <c r="V35" s="171">
        <v>225</v>
      </c>
      <c r="W35" s="171">
        <f>IF('Enrollment Projection'!$B$31&gt;0,$C35*V35,0)</f>
        <v>0</v>
      </c>
      <c r="X35" s="171">
        <v>6</v>
      </c>
      <c r="Y35" s="170" t="str">
        <f>IF('Enrollment Projection'!$B$32="","Must Complete 'Enrollment Projection' Tab",IF('Enrollment Projection'!$B$32="Yes",$C35*X35,0))</f>
        <v>Must Complete 'Enrollment Projection' Tab</v>
      </c>
      <c r="Z35" s="171">
        <v>14</v>
      </c>
      <c r="AA35" s="170" t="str">
        <f>IF('Enrollment Projection'!$B$34="","Must Complete 'Enrollment Projection' Tab",IF(AND('Enrollment Projection'!$B$34&gt;0,SUM('Enrollment Projection'!$B$17:$B$20)&gt;0),$C35*Z35,0))</f>
        <v>Must Complete 'Enrollment Projection' Tab</v>
      </c>
      <c r="AB35" s="171">
        <v>316</v>
      </c>
      <c r="AC35" s="170" t="str">
        <f>IF('Enrollment Projection'!$B$38="","Must Complete 'Enrollment Projection' Tab",IF('Enrollment Projection'!$B$38&gt;=0.4,$C35*AB35,0))</f>
        <v>Must Complete 'Enrollment Projection' Tab</v>
      </c>
      <c r="AD35" s="171">
        <v>53</v>
      </c>
      <c r="AE35" s="171">
        <f t="shared" si="2"/>
        <v>0</v>
      </c>
      <c r="AF35" s="166">
        <f>$C35*'Enrollment Projection'!$B$37</f>
        <v>0</v>
      </c>
      <c r="AG35" s="171">
        <v>0</v>
      </c>
      <c r="AH35" s="170" t="str">
        <f>IF('Enrollment Projection'!$B$37="","Must Complete 'Enrollment Projection' Tab",AF35*AG35)</f>
        <v>Must Complete 'Enrollment Projection' Tab</v>
      </c>
    </row>
    <row r="36" spans="1:34" ht="25.5" customHeight="1">
      <c r="A36" s="145">
        <v>31</v>
      </c>
      <c r="B36" s="139" t="s">
        <v>361</v>
      </c>
      <c r="C36" s="140"/>
      <c r="D36" s="153">
        <v>4363</v>
      </c>
      <c r="E36" s="142">
        <f t="shared" si="1"/>
        <v>0</v>
      </c>
      <c r="F36" s="144">
        <f>$C36*'Enrollment Projection'!$B$30</f>
        <v>0</v>
      </c>
      <c r="G36" s="153">
        <v>591</v>
      </c>
      <c r="H36" s="146" t="str">
        <f>IF('Enrollment Projection'!$B$30="","Must Complete 'Enrollment Projection' Tab",F36*G36)</f>
        <v>Must Complete 'Enrollment Projection' Tab</v>
      </c>
      <c r="I36" s="144">
        <f>$C36*'Enrollment Projection'!$B$34</f>
        <v>0</v>
      </c>
      <c r="J36" s="153">
        <v>161</v>
      </c>
      <c r="K36" s="146" t="str">
        <f>IF('Enrollment Projection'!$B$34="","Must Complete 'Enrollment Projection' Tab",I36*J36)</f>
        <v>Must Complete 'Enrollment Projection' Tab</v>
      </c>
      <c r="L36" s="144">
        <f>$C36*'Enrollment Projection'!$B$31</f>
        <v>0</v>
      </c>
      <c r="M36" s="153">
        <v>4030</v>
      </c>
      <c r="N36" s="146" t="str">
        <f>IF('Enrollment Projection'!$B$31="","Must Complete 'Enrollment Projection' Tab",L36*M36)</f>
        <v>Must Complete 'Enrollment Projection' Tab</v>
      </c>
      <c r="O36" s="144">
        <f>$C36*'Enrollment Projection'!$B$33</f>
        <v>0</v>
      </c>
      <c r="P36" s="153">
        <v>1612</v>
      </c>
      <c r="Q36" s="146" t="str">
        <f>IF('Enrollment Projection'!$B$33="","Must Complete 'Enrollment Projection' Tab",O36*P36)</f>
        <v>Must Complete 'Enrollment Projection' Tab</v>
      </c>
      <c r="R36" s="146" t="str">
        <f>IF(OR('Enrollment Projection'!$B$30="",'Enrollment Projection'!$B$31="",'Enrollment Projection'!$B$33="",'Enrollment Projection'!$B$34=""),"Must Complete 'Enrollment Projection' Tab",IF('School Information'!$A$13="","Must Complete 'School Information' Tab",ROUND(E36+H36+K36+N36+Q36,0)))</f>
        <v>Must Complete 'Enrollment Projection' Tab</v>
      </c>
      <c r="S36" s="158">
        <v>7900</v>
      </c>
      <c r="T36" s="153">
        <v>9173</v>
      </c>
      <c r="U36" s="148" t="str">
        <f>IF(OR('School Information'!$A$10="",'School Information'!$B$10=""),"Must Complete 'School Information' Tab",IF('School Information'!$B$10="No",$T36*C36,IF(AND('School Information'!$B$10="Yes",'School Information'!$A$10=$B36),$S36*C36,$T36*C36)))</f>
        <v>Must Complete 'School Information' Tab</v>
      </c>
      <c r="V36" s="149">
        <v>255</v>
      </c>
      <c r="W36" s="149">
        <f>IF('Enrollment Projection'!$B$31&gt;0,$C36*V36,0)</f>
        <v>0</v>
      </c>
      <c r="X36" s="149">
        <v>7</v>
      </c>
      <c r="Y36" s="148" t="str">
        <f>IF('Enrollment Projection'!$B$32="","Must Complete 'Enrollment Projection' Tab",IF('Enrollment Projection'!$B$32="Yes",$C36*X36,0))</f>
        <v>Must Complete 'Enrollment Projection' Tab</v>
      </c>
      <c r="Z36" s="149">
        <v>15</v>
      </c>
      <c r="AA36" s="148" t="str">
        <f>IF('Enrollment Projection'!$B$34="","Must Complete 'Enrollment Projection' Tab",IF(AND('Enrollment Projection'!$B$34&gt;0,SUM('Enrollment Projection'!$B$17:$B$20)&gt;0),$C36*Z36,0))</f>
        <v>Must Complete 'Enrollment Projection' Tab</v>
      </c>
      <c r="AB36" s="149">
        <v>644</v>
      </c>
      <c r="AC36" s="148" t="str">
        <f>IF('Enrollment Projection'!$B$38="","Must Complete 'Enrollment Projection' Tab",IF('Enrollment Projection'!$B$38&gt;=0.4,$C36*AB36,0))</f>
        <v>Must Complete 'Enrollment Projection' Tab</v>
      </c>
      <c r="AD36" s="149">
        <v>54</v>
      </c>
      <c r="AE36" s="149">
        <f t="shared" si="2"/>
        <v>0</v>
      </c>
      <c r="AF36" s="144">
        <f>$C36*'Enrollment Projection'!$B$37</f>
        <v>0</v>
      </c>
      <c r="AG36" s="149">
        <v>133</v>
      </c>
      <c r="AH36" s="148" t="str">
        <f>IF('Enrollment Projection'!$B$37="","Must Complete 'Enrollment Projection' Tab",AF36*AG36)</f>
        <v>Must Complete 'Enrollment Projection' Tab</v>
      </c>
    </row>
    <row r="37" spans="1:34" ht="25.5" customHeight="1">
      <c r="A37" s="154">
        <v>32</v>
      </c>
      <c r="B37" s="151" t="s">
        <v>362</v>
      </c>
      <c r="C37" s="152"/>
      <c r="D37" s="153">
        <v>5499</v>
      </c>
      <c r="E37" s="155">
        <f t="shared" si="1"/>
        <v>0</v>
      </c>
      <c r="F37" s="156">
        <f>$C37*'Enrollment Projection'!$B$30</f>
        <v>0</v>
      </c>
      <c r="G37" s="153">
        <v>737</v>
      </c>
      <c r="H37" s="157" t="str">
        <f>IF('Enrollment Projection'!$B$30="","Must Complete 'Enrollment Projection' Tab",F37*G37)</f>
        <v>Must Complete 'Enrollment Projection' Tab</v>
      </c>
      <c r="I37" s="156">
        <f>$C37*'Enrollment Projection'!$B$34</f>
        <v>0</v>
      </c>
      <c r="J37" s="153">
        <v>201</v>
      </c>
      <c r="K37" s="157" t="str">
        <f>IF('Enrollment Projection'!$B$34="","Must Complete 'Enrollment Projection' Tab",I37*J37)</f>
        <v>Must Complete 'Enrollment Projection' Tab</v>
      </c>
      <c r="L37" s="156">
        <f>$C37*'Enrollment Projection'!$B$31</f>
        <v>0</v>
      </c>
      <c r="M37" s="153">
        <v>5027</v>
      </c>
      <c r="N37" s="157" t="str">
        <f>IF('Enrollment Projection'!$B$31="","Must Complete 'Enrollment Projection' Tab",L37*M37)</f>
        <v>Must Complete 'Enrollment Projection' Tab</v>
      </c>
      <c r="O37" s="156">
        <f>$C37*'Enrollment Projection'!$B$33</f>
        <v>0</v>
      </c>
      <c r="P37" s="153">
        <v>2011</v>
      </c>
      <c r="Q37" s="157" t="str">
        <f>IF('Enrollment Projection'!$B$33="","Must Complete 'Enrollment Projection' Tab",O37*P37)</f>
        <v>Must Complete 'Enrollment Projection' Tab</v>
      </c>
      <c r="R37" s="157" t="str">
        <f>IF(OR('Enrollment Projection'!$B$30="",'Enrollment Projection'!$B$31="",'Enrollment Projection'!$B$33="",'Enrollment Projection'!$B$34=""),"Must Complete 'Enrollment Projection' Tab",IF('School Information'!$A$13="","Must Complete 'School Information' Tab",ROUND(E37+H37+K37+N37+Q37,0)))</f>
        <v>Must Complete 'Enrollment Projection' Tab</v>
      </c>
      <c r="S37" s="158">
        <v>3670</v>
      </c>
      <c r="T37" s="153">
        <v>4027</v>
      </c>
      <c r="U37" s="159" t="str">
        <f>IF(OR('School Information'!$A$10="",'School Information'!$B$10=""),"Must Complete 'School Information' Tab",IF('School Information'!$B$10="No",$T37*C37,IF(AND('School Information'!$B$10="Yes",'School Information'!$A$10=$B37),$S37*C37,$T37*C37)))</f>
        <v>Must Complete 'School Information' Tab</v>
      </c>
      <c r="V37" s="160">
        <v>258</v>
      </c>
      <c r="W37" s="160">
        <f>IF('Enrollment Projection'!$B$31&gt;0,$C37*V37,0)</f>
        <v>0</v>
      </c>
      <c r="X37" s="160">
        <v>6</v>
      </c>
      <c r="Y37" s="159" t="str">
        <f>IF('Enrollment Projection'!$B$32="","Must Complete 'Enrollment Projection' Tab",IF('Enrollment Projection'!$B$32="Yes",$C37*X37,0))</f>
        <v>Must Complete 'Enrollment Projection' Tab</v>
      </c>
      <c r="Z37" s="160">
        <v>17</v>
      </c>
      <c r="AA37" s="159" t="str">
        <f>IF('Enrollment Projection'!$B$34="","Must Complete 'Enrollment Projection' Tab",IF(AND('Enrollment Projection'!$B$34&gt;0,SUM('Enrollment Projection'!$B$17:$B$20)&gt;0),$C37*Z37,0))</f>
        <v>Must Complete 'Enrollment Projection' Tab</v>
      </c>
      <c r="AB37" s="160">
        <v>262</v>
      </c>
      <c r="AC37" s="159" t="str">
        <f>IF('Enrollment Projection'!$B$38="","Must Complete 'Enrollment Projection' Tab",IF('Enrollment Projection'!$B$38&gt;=0.4,$C37*AB37,0))</f>
        <v>Must Complete 'Enrollment Projection' Tab</v>
      </c>
      <c r="AD37" s="160">
        <v>66</v>
      </c>
      <c r="AE37" s="160">
        <f t="shared" si="2"/>
        <v>0</v>
      </c>
      <c r="AF37" s="156">
        <f>$C37*'Enrollment Projection'!$B$37</f>
        <v>0</v>
      </c>
      <c r="AG37" s="160">
        <v>145</v>
      </c>
      <c r="AH37" s="159" t="str">
        <f>IF('Enrollment Projection'!$B$37="","Must Complete 'Enrollment Projection' Tab",AF37*AG37)</f>
        <v>Must Complete 'Enrollment Projection' Tab</v>
      </c>
    </row>
    <row r="38" spans="1:34" ht="25.5" customHeight="1">
      <c r="A38" s="154">
        <v>33</v>
      </c>
      <c r="B38" s="151" t="s">
        <v>363</v>
      </c>
      <c r="C38" s="152"/>
      <c r="D38" s="153">
        <v>4998</v>
      </c>
      <c r="E38" s="155">
        <f t="shared" si="1"/>
        <v>0</v>
      </c>
      <c r="F38" s="156">
        <f>$C38*'Enrollment Projection'!$B$30</f>
        <v>0</v>
      </c>
      <c r="G38" s="153">
        <v>644</v>
      </c>
      <c r="H38" s="157" t="str">
        <f>IF('Enrollment Projection'!$B$30="","Must Complete 'Enrollment Projection' Tab",F38*G38)</f>
        <v>Must Complete 'Enrollment Projection' Tab</v>
      </c>
      <c r="I38" s="156">
        <f>$C38*'Enrollment Projection'!$B$34</f>
        <v>0</v>
      </c>
      <c r="J38" s="153">
        <v>176</v>
      </c>
      <c r="K38" s="157" t="str">
        <f>IF('Enrollment Projection'!$B$34="","Must Complete 'Enrollment Projection' Tab",I38*J38)</f>
        <v>Must Complete 'Enrollment Projection' Tab</v>
      </c>
      <c r="L38" s="156">
        <f>$C38*'Enrollment Projection'!$B$31</f>
        <v>0</v>
      </c>
      <c r="M38" s="153">
        <v>4394</v>
      </c>
      <c r="N38" s="157" t="str">
        <f>IF('Enrollment Projection'!$B$31="","Must Complete 'Enrollment Projection' Tab",L38*M38)</f>
        <v>Must Complete 'Enrollment Projection' Tab</v>
      </c>
      <c r="O38" s="156">
        <f>$C38*'Enrollment Projection'!$B$33</f>
        <v>0</v>
      </c>
      <c r="P38" s="153">
        <v>1757</v>
      </c>
      <c r="Q38" s="157" t="str">
        <f>IF('Enrollment Projection'!$B$33="","Must Complete 'Enrollment Projection' Tab",O38*P38)</f>
        <v>Must Complete 'Enrollment Projection' Tab</v>
      </c>
      <c r="R38" s="157" t="str">
        <f>IF(OR('Enrollment Projection'!$B$30="",'Enrollment Projection'!$B$31="",'Enrollment Projection'!$B$33="",'Enrollment Projection'!$B$34=""),"Must Complete 'Enrollment Projection' Tab",IF('School Information'!$A$13="","Must Complete 'School Information' Tab",ROUND(E38+H38+K38+N38+Q38,0)))</f>
        <v>Must Complete 'Enrollment Projection' Tab</v>
      </c>
      <c r="S38" s="158">
        <v>3249</v>
      </c>
      <c r="T38" s="153">
        <v>6001</v>
      </c>
      <c r="U38" s="159" t="str">
        <f>IF(OR('School Information'!$A$10="",'School Information'!$B$10=""),"Must Complete 'School Information' Tab",IF('School Information'!$B$10="No",$T38*C38,IF(AND('School Information'!$B$10="Yes",'School Information'!$A$10=$B38),$S38*C38,$T38*C38)))</f>
        <v>Must Complete 'School Information' Tab</v>
      </c>
      <c r="V38" s="160">
        <v>265</v>
      </c>
      <c r="W38" s="160">
        <f>IF('Enrollment Projection'!$B$31&gt;0,$C38*V38,0)</f>
        <v>0</v>
      </c>
      <c r="X38" s="160">
        <v>12</v>
      </c>
      <c r="Y38" s="159" t="str">
        <f>IF('Enrollment Projection'!$B$32="","Must Complete 'Enrollment Projection' Tab",IF('Enrollment Projection'!$B$32="Yes",$C38*X38,0))</f>
        <v>Must Complete 'Enrollment Projection' Tab</v>
      </c>
      <c r="Z38" s="160">
        <v>20</v>
      </c>
      <c r="AA38" s="159" t="str">
        <f>IF('Enrollment Projection'!$B$34="","Must Complete 'Enrollment Projection' Tab",IF(AND('Enrollment Projection'!$B$34&gt;0,SUM('Enrollment Projection'!$B$17:$B$20)&gt;0),$C38*Z38,0))</f>
        <v>Must Complete 'Enrollment Projection' Tab</v>
      </c>
      <c r="AB38" s="160">
        <v>1520</v>
      </c>
      <c r="AC38" s="159" t="str">
        <f>IF('Enrollment Projection'!$B$38="","Must Complete 'Enrollment Projection' Tab",IF('Enrollment Projection'!$B$38&gt;=0.4,$C38*AB38,0))</f>
        <v>Must Complete 'Enrollment Projection' Tab</v>
      </c>
      <c r="AD38" s="160">
        <v>83</v>
      </c>
      <c r="AE38" s="160">
        <f t="shared" si="2"/>
        <v>0</v>
      </c>
      <c r="AF38" s="156">
        <f>$C38*'Enrollment Projection'!$B$37</f>
        <v>0</v>
      </c>
      <c r="AG38" s="160">
        <v>0</v>
      </c>
      <c r="AH38" s="159" t="str">
        <f>IF('Enrollment Projection'!$B$37="","Must Complete 'Enrollment Projection' Tab",AF38*AG38)</f>
        <v>Must Complete 'Enrollment Projection' Tab</v>
      </c>
    </row>
    <row r="39" spans="1:34" ht="25.5" customHeight="1">
      <c r="A39" s="154">
        <v>34</v>
      </c>
      <c r="B39" s="151" t="s">
        <v>364</v>
      </c>
      <c r="C39" s="152"/>
      <c r="D39" s="153">
        <v>5293</v>
      </c>
      <c r="E39" s="155">
        <f t="shared" si="1"/>
        <v>0</v>
      </c>
      <c r="F39" s="156">
        <f>$C39*'Enrollment Projection'!$B$30</f>
        <v>0</v>
      </c>
      <c r="G39" s="153">
        <v>683</v>
      </c>
      <c r="H39" s="157" t="str">
        <f>IF('Enrollment Projection'!$B$30="","Must Complete 'Enrollment Projection' Tab",F39*G39)</f>
        <v>Must Complete 'Enrollment Projection' Tab</v>
      </c>
      <c r="I39" s="156">
        <f>$C39*'Enrollment Projection'!$B$34</f>
        <v>0</v>
      </c>
      <c r="J39" s="153">
        <v>186</v>
      </c>
      <c r="K39" s="157" t="str">
        <f>IF('Enrollment Projection'!$B$34="","Must Complete 'Enrollment Projection' Tab",I39*J39)</f>
        <v>Must Complete 'Enrollment Projection' Tab</v>
      </c>
      <c r="L39" s="156">
        <f>$C39*'Enrollment Projection'!$B$31</f>
        <v>0</v>
      </c>
      <c r="M39" s="153">
        <v>4654</v>
      </c>
      <c r="N39" s="157" t="str">
        <f>IF('Enrollment Projection'!$B$31="","Must Complete 'Enrollment Projection' Tab",L39*M39)</f>
        <v>Must Complete 'Enrollment Projection' Tab</v>
      </c>
      <c r="O39" s="156">
        <f>$C39*'Enrollment Projection'!$B$33</f>
        <v>0</v>
      </c>
      <c r="P39" s="153">
        <v>1862</v>
      </c>
      <c r="Q39" s="157" t="str">
        <f>IF('Enrollment Projection'!$B$33="","Must Complete 'Enrollment Projection' Tab",O39*P39)</f>
        <v>Must Complete 'Enrollment Projection' Tab</v>
      </c>
      <c r="R39" s="157" t="str">
        <f>IF(OR('Enrollment Projection'!$B$30="",'Enrollment Projection'!$B$31="",'Enrollment Projection'!$B$33="",'Enrollment Projection'!$B$34=""),"Must Complete 'Enrollment Projection' Tab",IF('School Information'!$A$13="","Must Complete 'School Information' Tab",ROUND(E39+H39+K39+N39+Q39,0)))</f>
        <v>Must Complete 'Enrollment Projection' Tab</v>
      </c>
      <c r="S39" s="158">
        <v>5166</v>
      </c>
      <c r="T39" s="153">
        <v>6025</v>
      </c>
      <c r="U39" s="159" t="str">
        <f>IF(OR('School Information'!$A$10="",'School Information'!$B$10=""),"Must Complete 'School Information' Tab",IF('School Information'!$B$10="No",$T39*C39,IF(AND('School Information'!$B$10="Yes",'School Information'!$A$10=$B39),$S39*C39,$T39*C39)))</f>
        <v>Must Complete 'School Information' Tab</v>
      </c>
      <c r="V39" s="160">
        <v>273</v>
      </c>
      <c r="W39" s="160">
        <f>IF('Enrollment Projection'!$B$31&gt;0,$C39*V39,0)</f>
        <v>0</v>
      </c>
      <c r="X39" s="160">
        <v>19</v>
      </c>
      <c r="Y39" s="159" t="str">
        <f>IF('Enrollment Projection'!$B$32="","Must Complete 'Enrollment Projection' Tab",IF('Enrollment Projection'!$B$32="Yes",$C39*X39,0))</f>
        <v>Must Complete 'Enrollment Projection' Tab</v>
      </c>
      <c r="Z39" s="160">
        <v>18</v>
      </c>
      <c r="AA39" s="159" t="str">
        <f>IF('Enrollment Projection'!$B$34="","Must Complete 'Enrollment Projection' Tab",IF(AND('Enrollment Projection'!$B$34&gt;0,SUM('Enrollment Projection'!$B$17:$B$20)&gt;0),$C39*Z39,0))</f>
        <v>Must Complete 'Enrollment Projection' Tab</v>
      </c>
      <c r="AB39" s="160">
        <v>991</v>
      </c>
      <c r="AC39" s="159" t="str">
        <f>IF('Enrollment Projection'!$B$38="","Must Complete 'Enrollment Projection' Tab",IF('Enrollment Projection'!$B$38&gt;=0.4,$C39*AB39,0))</f>
        <v>Must Complete 'Enrollment Projection' Tab</v>
      </c>
      <c r="AD39" s="160">
        <v>73</v>
      </c>
      <c r="AE39" s="160">
        <f t="shared" si="2"/>
        <v>0</v>
      </c>
      <c r="AF39" s="156">
        <f>$C39*'Enrollment Projection'!$B$37</f>
        <v>0</v>
      </c>
      <c r="AG39" s="160">
        <v>0</v>
      </c>
      <c r="AH39" s="159" t="str">
        <f>IF('Enrollment Projection'!$B$37="","Must Complete 'Enrollment Projection' Tab",AF39*AG39)</f>
        <v>Must Complete 'Enrollment Projection' Tab</v>
      </c>
    </row>
    <row r="40" spans="1:34" ht="25.5" customHeight="1">
      <c r="A40" s="161">
        <v>35</v>
      </c>
      <c r="B40" s="162" t="s">
        <v>365</v>
      </c>
      <c r="C40" s="163"/>
      <c r="D40" s="164">
        <v>4186</v>
      </c>
      <c r="E40" s="165">
        <f t="shared" si="1"/>
        <v>0</v>
      </c>
      <c r="F40" s="166">
        <f>$C40*'Enrollment Projection'!$B$30</f>
        <v>0</v>
      </c>
      <c r="G40" s="164">
        <v>579</v>
      </c>
      <c r="H40" s="167" t="str">
        <f>IF('Enrollment Projection'!$B$30="","Must Complete 'Enrollment Projection' Tab",F40*G40)</f>
        <v>Must Complete 'Enrollment Projection' Tab</v>
      </c>
      <c r="I40" s="166">
        <f>$C40*'Enrollment Projection'!$B$34</f>
        <v>0</v>
      </c>
      <c r="J40" s="164">
        <v>158</v>
      </c>
      <c r="K40" s="167" t="str">
        <f>IF('Enrollment Projection'!$B$34="","Must Complete 'Enrollment Projection' Tab",I40*J40)</f>
        <v>Must Complete 'Enrollment Projection' Tab</v>
      </c>
      <c r="L40" s="166">
        <f>$C40*'Enrollment Projection'!$B$31</f>
        <v>0</v>
      </c>
      <c r="M40" s="164">
        <v>3945</v>
      </c>
      <c r="N40" s="167" t="str">
        <f>IF('Enrollment Projection'!$B$31="","Must Complete 'Enrollment Projection' Tab",L40*M40)</f>
        <v>Must Complete 'Enrollment Projection' Tab</v>
      </c>
      <c r="O40" s="166">
        <f>$C40*'Enrollment Projection'!$B$33</f>
        <v>0</v>
      </c>
      <c r="P40" s="164">
        <v>1578</v>
      </c>
      <c r="Q40" s="167" t="str">
        <f>IF('Enrollment Projection'!$B$33="","Must Complete 'Enrollment Projection' Tab",O40*P40)</f>
        <v>Must Complete 'Enrollment Projection' Tab</v>
      </c>
      <c r="R40" s="167" t="str">
        <f>IF(OR('Enrollment Projection'!$B$30="",'Enrollment Projection'!$B$31="",'Enrollment Projection'!$B$33="",'Enrollment Projection'!$B$34=""),"Must Complete 'Enrollment Projection' Tab",IF('School Information'!$A$13="","Must Complete 'School Information' Tab",ROUND(E40+H40+K40+N40+Q40,0)))</f>
        <v>Must Complete 'Enrollment Projection' Tab</v>
      </c>
      <c r="S40" s="169">
        <v>7302</v>
      </c>
      <c r="T40" s="164">
        <v>7902</v>
      </c>
      <c r="U40" s="170" t="str">
        <f>IF(OR('School Information'!$A$10="",'School Information'!$B$10=""),"Must Complete 'School Information' Tab",IF('School Information'!$B$10="No",$T40*C40,IF(AND('School Information'!$B$10="Yes",'School Information'!$A$10=$B40),$S40*C40,$T40*C40)))</f>
        <v>Must Complete 'School Information' Tab</v>
      </c>
      <c r="V40" s="171">
        <v>281</v>
      </c>
      <c r="W40" s="171">
        <f>IF('Enrollment Projection'!$B$31&gt;0,$C40*V40,0)</f>
        <v>0</v>
      </c>
      <c r="X40" s="171">
        <v>14</v>
      </c>
      <c r="Y40" s="170" t="str">
        <f>IF('Enrollment Projection'!$B$32="","Must Complete 'Enrollment Projection' Tab",IF('Enrollment Projection'!$B$32="Yes",$C40*X40,0))</f>
        <v>Must Complete 'Enrollment Projection' Tab</v>
      </c>
      <c r="Z40" s="171">
        <v>19</v>
      </c>
      <c r="AA40" s="170" t="str">
        <f>IF('Enrollment Projection'!$B$34="","Must Complete 'Enrollment Projection' Tab",IF(AND('Enrollment Projection'!$B$34&gt;0,SUM('Enrollment Projection'!$B$17:$B$20)&gt;0),$C40*Z40,0))</f>
        <v>Must Complete 'Enrollment Projection' Tab</v>
      </c>
      <c r="AB40" s="171">
        <v>571</v>
      </c>
      <c r="AC40" s="170" t="str">
        <f>IF('Enrollment Projection'!$B$38="","Must Complete 'Enrollment Projection' Tab",IF('Enrollment Projection'!$B$38&gt;=0.4,$C40*AB40,0))</f>
        <v>Must Complete 'Enrollment Projection' Tab</v>
      </c>
      <c r="AD40" s="171">
        <v>75</v>
      </c>
      <c r="AE40" s="171">
        <f t="shared" si="2"/>
        <v>0</v>
      </c>
      <c r="AF40" s="166">
        <f>$C40*'Enrollment Projection'!$B$37</f>
        <v>0</v>
      </c>
      <c r="AG40" s="171">
        <v>0</v>
      </c>
      <c r="AH40" s="170" t="str">
        <f>IF('Enrollment Projection'!$B$37="","Must Complete 'Enrollment Projection' Tab",AF40*AG40)</f>
        <v>Must Complete 'Enrollment Projection' Tab</v>
      </c>
    </row>
    <row r="41" spans="1:34" ht="25.5" customHeight="1">
      <c r="A41" s="145">
        <v>36</v>
      </c>
      <c r="B41" s="139" t="s">
        <v>366</v>
      </c>
      <c r="C41" s="140"/>
      <c r="D41" s="153">
        <v>3426</v>
      </c>
      <c r="E41" s="142">
        <f t="shared" si="1"/>
        <v>0</v>
      </c>
      <c r="F41" s="144">
        <f>$C41*'Enrollment Projection'!$B$30</f>
        <v>0</v>
      </c>
      <c r="G41" s="153">
        <v>467</v>
      </c>
      <c r="H41" s="146" t="str">
        <f>IF('Enrollment Projection'!$B$30="","Must Complete 'Enrollment Projection' Tab",F41*G41)</f>
        <v>Must Complete 'Enrollment Projection' Tab</v>
      </c>
      <c r="I41" s="144">
        <f>$C41*'Enrollment Projection'!$B$34</f>
        <v>0</v>
      </c>
      <c r="J41" s="153">
        <v>127</v>
      </c>
      <c r="K41" s="146" t="str">
        <f>IF('Enrollment Projection'!$B$34="","Must Complete 'Enrollment Projection' Tab",I41*J41)</f>
        <v>Must Complete 'Enrollment Projection' Tab</v>
      </c>
      <c r="L41" s="144">
        <f>$C41*'Enrollment Projection'!$B$31</f>
        <v>0</v>
      </c>
      <c r="M41" s="153">
        <v>3181</v>
      </c>
      <c r="N41" s="146" t="str">
        <f>IF('Enrollment Projection'!$B$31="","Must Complete 'Enrollment Projection' Tab",L41*M41)</f>
        <v>Must Complete 'Enrollment Projection' Tab</v>
      </c>
      <c r="O41" s="144">
        <f>$C41*'Enrollment Projection'!$B$33</f>
        <v>0</v>
      </c>
      <c r="P41" s="153">
        <v>1272</v>
      </c>
      <c r="Q41" s="146" t="str">
        <f>IF('Enrollment Projection'!$B$33="","Must Complete 'Enrollment Projection' Tab",O41*P41)</f>
        <v>Must Complete 'Enrollment Projection' Tab</v>
      </c>
      <c r="R41" s="146" t="str">
        <f>IF(OR('Enrollment Projection'!$B$30="",'Enrollment Projection'!$B$31="",'Enrollment Projection'!$B$33="",'Enrollment Projection'!$B$34=""),"Must Complete 'Enrollment Projection' Tab",IF('School Information'!$A$13="","Must Complete 'School Information' Tab",ROUND(E41+H41+K41+N41+Q41,0)))</f>
        <v>Must Complete 'Enrollment Projection' Tab</v>
      </c>
      <c r="S41" s="158">
        <v>8513</v>
      </c>
      <c r="T41" s="153">
        <v>9433</v>
      </c>
      <c r="U41" s="148" t="str">
        <f>IF(OR('School Information'!$A$10="",'School Information'!$B$10=""),"Must Complete 'School Information' Tab",IF('School Information'!$B$10="No",$T41*C41,IF(AND('School Information'!$B$10="Yes",'School Information'!$A$10=$B41),$S41*C41,$T41*C41)))</f>
        <v>Must Complete 'School Information' Tab</v>
      </c>
      <c r="V41" s="149">
        <v>192</v>
      </c>
      <c r="W41" s="149">
        <f>IF('Enrollment Projection'!$B$31&gt;0,$C41*V41,0)</f>
        <v>0</v>
      </c>
      <c r="X41" s="149">
        <v>6</v>
      </c>
      <c r="Y41" s="148" t="str">
        <f>IF('Enrollment Projection'!$B$32="","Must Complete 'Enrollment Projection' Tab",IF('Enrollment Projection'!$B$32="Yes",$C41*X41,0))</f>
        <v>Must Complete 'Enrollment Projection' Tab</v>
      </c>
      <c r="Z41" s="149">
        <v>235</v>
      </c>
      <c r="AA41" s="148" t="str">
        <f>IF('Enrollment Projection'!$B$34="","Must Complete 'Enrollment Projection' Tab",IF(AND('Enrollment Projection'!$B$34&gt;0,SUM('Enrollment Projection'!$B$17:$B$20)&gt;0),$C41*Z41,0))</f>
        <v>Must Complete 'Enrollment Projection' Tab</v>
      </c>
      <c r="AB41" s="149">
        <v>786</v>
      </c>
      <c r="AC41" s="148" t="str">
        <f>IF('Enrollment Projection'!$B$38="","Must Complete 'Enrollment Projection' Tab",IF('Enrollment Projection'!$B$38&gt;=0.4,$C41*AB41,0))</f>
        <v>Must Complete 'Enrollment Projection' Tab</v>
      </c>
      <c r="AD41" s="149">
        <v>70</v>
      </c>
      <c r="AE41" s="149">
        <f t="shared" si="2"/>
        <v>0</v>
      </c>
      <c r="AF41" s="144">
        <f>$C41*'Enrollment Projection'!$B$37</f>
        <v>0</v>
      </c>
      <c r="AG41" s="149">
        <v>90</v>
      </c>
      <c r="AH41" s="148" t="str">
        <f>IF('Enrollment Projection'!$B$37="","Must Complete 'Enrollment Projection' Tab",AF41*AG41)</f>
        <v>Must Complete 'Enrollment Projection' Tab</v>
      </c>
    </row>
    <row r="42" spans="1:34" ht="25.5" customHeight="1">
      <c r="A42" s="154">
        <v>37</v>
      </c>
      <c r="B42" s="151" t="s">
        <v>367</v>
      </c>
      <c r="C42" s="152"/>
      <c r="D42" s="153">
        <v>5170</v>
      </c>
      <c r="E42" s="155">
        <f t="shared" si="1"/>
        <v>0</v>
      </c>
      <c r="F42" s="156">
        <f>$C42*'Enrollment Projection'!$B$30</f>
        <v>0</v>
      </c>
      <c r="G42" s="153">
        <v>690</v>
      </c>
      <c r="H42" s="157" t="str">
        <f>IF('Enrollment Projection'!$B$30="","Must Complete 'Enrollment Projection' Tab",F42*G42)</f>
        <v>Must Complete 'Enrollment Projection' Tab</v>
      </c>
      <c r="I42" s="156">
        <f>$C42*'Enrollment Projection'!$B$34</f>
        <v>0</v>
      </c>
      <c r="J42" s="153">
        <v>188</v>
      </c>
      <c r="K42" s="157" t="str">
        <f>IF('Enrollment Projection'!$B$34="","Must Complete 'Enrollment Projection' Tab",I42*J42)</f>
        <v>Must Complete 'Enrollment Projection' Tab</v>
      </c>
      <c r="L42" s="156">
        <f>$C42*'Enrollment Projection'!$B$31</f>
        <v>0</v>
      </c>
      <c r="M42" s="153">
        <v>4704</v>
      </c>
      <c r="N42" s="157" t="str">
        <f>IF('Enrollment Projection'!$B$31="","Must Complete 'Enrollment Projection' Tab",L42*M42)</f>
        <v>Must Complete 'Enrollment Projection' Tab</v>
      </c>
      <c r="O42" s="156">
        <f>$C42*'Enrollment Projection'!$B$33</f>
        <v>0</v>
      </c>
      <c r="P42" s="153">
        <v>1881</v>
      </c>
      <c r="Q42" s="157" t="str">
        <f>IF('Enrollment Projection'!$B$33="","Must Complete 'Enrollment Projection' Tab",O42*P42)</f>
        <v>Must Complete 'Enrollment Projection' Tab</v>
      </c>
      <c r="R42" s="157" t="str">
        <f>IF(OR('Enrollment Projection'!$B$30="",'Enrollment Projection'!$B$31="",'Enrollment Projection'!$B$33="",'Enrollment Projection'!$B$34=""),"Must Complete 'Enrollment Projection' Tab",IF('School Information'!$A$13="","Must Complete 'School Information' Tab",ROUND(E42+H42+K42+N42+Q42,0)))</f>
        <v>Must Complete 'Enrollment Projection' Tab</v>
      </c>
      <c r="S42" s="158">
        <v>5557</v>
      </c>
      <c r="T42" s="153">
        <v>6562</v>
      </c>
      <c r="U42" s="159" t="str">
        <f>IF(OR('School Information'!$A$10="",'School Information'!$B$10=""),"Must Complete 'School Information' Tab",IF('School Information'!$B$10="No",$T42*C42,IF(AND('School Information'!$B$10="Yes",'School Information'!$A$10=$B42),$S42*C42,$T42*C42)))</f>
        <v>Must Complete 'School Information' Tab</v>
      </c>
      <c r="V42" s="160">
        <v>246</v>
      </c>
      <c r="W42" s="160">
        <f>IF('Enrollment Projection'!$B$31&gt;0,$C42*V42,0)</f>
        <v>0</v>
      </c>
      <c r="X42" s="160">
        <v>5</v>
      </c>
      <c r="Y42" s="159" t="str">
        <f>IF('Enrollment Projection'!$B$32="","Must Complete 'Enrollment Projection' Tab",IF('Enrollment Projection'!$B$32="Yes",$C42*X42,0))</f>
        <v>Must Complete 'Enrollment Projection' Tab</v>
      </c>
      <c r="Z42" s="160">
        <v>16</v>
      </c>
      <c r="AA42" s="159" t="str">
        <f>IF('Enrollment Projection'!$B$34="","Must Complete 'Enrollment Projection' Tab",IF(AND('Enrollment Projection'!$B$34&gt;0,SUM('Enrollment Projection'!$B$17:$B$20)&gt;0),$C42*Z42,0))</f>
        <v>Must Complete 'Enrollment Projection' Tab</v>
      </c>
      <c r="AB42" s="160">
        <v>458</v>
      </c>
      <c r="AC42" s="159" t="str">
        <f>IF('Enrollment Projection'!$B$38="","Must Complete 'Enrollment Projection' Tab",IF('Enrollment Projection'!$B$38&gt;=0.4,$C42*AB42,0))</f>
        <v>Must Complete 'Enrollment Projection' Tab</v>
      </c>
      <c r="AD42" s="160">
        <v>58</v>
      </c>
      <c r="AE42" s="160">
        <f t="shared" si="2"/>
        <v>0</v>
      </c>
      <c r="AF42" s="156">
        <f>$C42*'Enrollment Projection'!$B$37</f>
        <v>0</v>
      </c>
      <c r="AG42" s="160">
        <v>140</v>
      </c>
      <c r="AH42" s="159" t="str">
        <f>IF('Enrollment Projection'!$B$37="","Must Complete 'Enrollment Projection' Tab",AF42*AG42)</f>
        <v>Must Complete 'Enrollment Projection' Tab</v>
      </c>
    </row>
    <row r="43" spans="1:34" ht="25.5" customHeight="1">
      <c r="A43" s="154">
        <v>38</v>
      </c>
      <c r="B43" s="151" t="s">
        <v>368</v>
      </c>
      <c r="C43" s="152"/>
      <c r="D43" s="153">
        <v>2337</v>
      </c>
      <c r="E43" s="155">
        <f t="shared" si="1"/>
        <v>0</v>
      </c>
      <c r="F43" s="156">
        <f>$C43*'Enrollment Projection'!$B$30</f>
        <v>0</v>
      </c>
      <c r="G43" s="153">
        <v>221</v>
      </c>
      <c r="H43" s="157" t="str">
        <f>IF('Enrollment Projection'!$B$30="","Must Complete 'Enrollment Projection' Tab",F43*G43)</f>
        <v>Must Complete 'Enrollment Projection' Tab</v>
      </c>
      <c r="I43" s="156">
        <f>$C43*'Enrollment Projection'!$B$34</f>
        <v>0</v>
      </c>
      <c r="J43" s="153">
        <v>60</v>
      </c>
      <c r="K43" s="157" t="str">
        <f>IF('Enrollment Projection'!$B$34="","Must Complete 'Enrollment Projection' Tab",I43*J43)</f>
        <v>Must Complete 'Enrollment Projection' Tab</v>
      </c>
      <c r="L43" s="156">
        <f>$C43*'Enrollment Projection'!$B$31</f>
        <v>0</v>
      </c>
      <c r="M43" s="153">
        <v>1506</v>
      </c>
      <c r="N43" s="157" t="str">
        <f>IF('Enrollment Projection'!$B$31="","Must Complete 'Enrollment Projection' Tab",L43*M43)</f>
        <v>Must Complete 'Enrollment Projection' Tab</v>
      </c>
      <c r="O43" s="156">
        <f>$C43*'Enrollment Projection'!$B$33</f>
        <v>0</v>
      </c>
      <c r="P43" s="153">
        <v>602</v>
      </c>
      <c r="Q43" s="157" t="str">
        <f>IF('Enrollment Projection'!$B$33="","Must Complete 'Enrollment Projection' Tab",O43*P43)</f>
        <v>Must Complete 'Enrollment Projection' Tab</v>
      </c>
      <c r="R43" s="157" t="str">
        <f>IF(OR('Enrollment Projection'!$B$30="",'Enrollment Projection'!$B$31="",'Enrollment Projection'!$B$33="",'Enrollment Projection'!$B$34=""),"Must Complete 'Enrollment Projection' Tab",IF('School Information'!$A$13="","Must Complete 'School Information' Tab",ROUND(E43+H43+K43+N43+Q43,0)))</f>
        <v>Must Complete 'Enrollment Projection' Tab</v>
      </c>
      <c r="S43" s="158">
        <v>15207</v>
      </c>
      <c r="T43" s="153">
        <v>15207</v>
      </c>
      <c r="U43" s="159" t="str">
        <f>IF(OR('School Information'!$A$10="",'School Information'!$B$10=""),"Must Complete 'School Information' Tab",IF('School Information'!$B$10="No",$T43*C43,IF(AND('School Information'!$B$10="Yes",'School Information'!$A$10=$B43),$S43*C43,$T43*C43)))</f>
        <v>Must Complete 'School Information' Tab</v>
      </c>
      <c r="V43" s="160">
        <v>265</v>
      </c>
      <c r="W43" s="160">
        <f>IF('Enrollment Projection'!$B$31&gt;0,$C43*V43,0)</f>
        <v>0</v>
      </c>
      <c r="X43" s="160">
        <v>5</v>
      </c>
      <c r="Y43" s="159" t="str">
        <f>IF('Enrollment Projection'!$B$32="","Must Complete 'Enrollment Projection' Tab",IF('Enrollment Projection'!$B$32="Yes",$C43*X43,0))</f>
        <v>Must Complete 'Enrollment Projection' Tab</v>
      </c>
      <c r="Z43" s="160">
        <v>18</v>
      </c>
      <c r="AA43" s="159" t="str">
        <f>IF('Enrollment Projection'!$B$34="","Must Complete 'Enrollment Projection' Tab",IF(AND('Enrollment Projection'!$B$34&gt;0,SUM('Enrollment Projection'!$B$17:$B$20)&gt;0),$C43*Z43,0))</f>
        <v>Must Complete 'Enrollment Projection' Tab</v>
      </c>
      <c r="AB43" s="160">
        <v>298</v>
      </c>
      <c r="AC43" s="159" t="str">
        <f>IF('Enrollment Projection'!$B$38="","Must Complete 'Enrollment Projection' Tab",IF('Enrollment Projection'!$B$38&gt;=0.4,$C43*AB43,0))</f>
        <v>Must Complete 'Enrollment Projection' Tab</v>
      </c>
      <c r="AD43" s="160">
        <v>61</v>
      </c>
      <c r="AE43" s="160">
        <f t="shared" si="2"/>
        <v>0</v>
      </c>
      <c r="AF43" s="156">
        <f>$C43*'Enrollment Projection'!$B$37</f>
        <v>0</v>
      </c>
      <c r="AG43" s="160">
        <v>192</v>
      </c>
      <c r="AH43" s="159" t="str">
        <f>IF('Enrollment Projection'!$B$37="","Must Complete 'Enrollment Projection' Tab",AF43*AG43)</f>
        <v>Must Complete 'Enrollment Projection' Tab</v>
      </c>
    </row>
    <row r="44" spans="1:34" ht="25.5" customHeight="1">
      <c r="A44" s="154">
        <v>39</v>
      </c>
      <c r="B44" s="151" t="s">
        <v>369</v>
      </c>
      <c r="C44" s="152"/>
      <c r="D44" s="153">
        <v>3722</v>
      </c>
      <c r="E44" s="155">
        <f t="shared" si="1"/>
        <v>0</v>
      </c>
      <c r="F44" s="156">
        <f>$C44*'Enrollment Projection'!$B$30</f>
        <v>0</v>
      </c>
      <c r="G44" s="153">
        <v>473</v>
      </c>
      <c r="H44" s="157" t="str">
        <f>IF('Enrollment Projection'!$B$30="","Must Complete 'Enrollment Projection' Tab",F44*G44)</f>
        <v>Must Complete 'Enrollment Projection' Tab</v>
      </c>
      <c r="I44" s="156">
        <f>$C44*'Enrollment Projection'!$B$34</f>
        <v>0</v>
      </c>
      <c r="J44" s="153">
        <v>129</v>
      </c>
      <c r="K44" s="157" t="str">
        <f>IF('Enrollment Projection'!$B$34="","Must Complete 'Enrollment Projection' Tab",I44*J44)</f>
        <v>Must Complete 'Enrollment Projection' Tab</v>
      </c>
      <c r="L44" s="156">
        <f>$C44*'Enrollment Projection'!$B$31</f>
        <v>0</v>
      </c>
      <c r="M44" s="153">
        <v>3223</v>
      </c>
      <c r="N44" s="157" t="str">
        <f>IF('Enrollment Projection'!$B$31="","Must Complete 'Enrollment Projection' Tab",L44*M44)</f>
        <v>Must Complete 'Enrollment Projection' Tab</v>
      </c>
      <c r="O44" s="156">
        <f>$C44*'Enrollment Projection'!$B$33</f>
        <v>0</v>
      </c>
      <c r="P44" s="153">
        <v>1289</v>
      </c>
      <c r="Q44" s="157" t="str">
        <f>IF('Enrollment Projection'!$B$33="","Must Complete 'Enrollment Projection' Tab",O44*P44)</f>
        <v>Must Complete 'Enrollment Projection' Tab</v>
      </c>
      <c r="R44" s="157" t="str">
        <f>IF(OR('Enrollment Projection'!$B$30="",'Enrollment Projection'!$B$31="",'Enrollment Projection'!$B$33="",'Enrollment Projection'!$B$34=""),"Must Complete 'Enrollment Projection' Tab",IF('School Information'!$A$13="","Must Complete 'School Information' Tab",ROUND(E44+H44+K44+N44+Q44,0)))</f>
        <v>Must Complete 'Enrollment Projection' Tab</v>
      </c>
      <c r="S44" s="158">
        <v>9431</v>
      </c>
      <c r="T44" s="153">
        <v>9431</v>
      </c>
      <c r="U44" s="159" t="str">
        <f>IF(OR('School Information'!$A$10="",'School Information'!$B$10=""),"Must Complete 'School Information' Tab",IF('School Information'!$B$10="No",$T44*C44,IF(AND('School Information'!$B$10="Yes",'School Information'!$A$10=$B44),$S44*C44,$T44*C44)))</f>
        <v>Must Complete 'School Information' Tab</v>
      </c>
      <c r="V44" s="160">
        <v>260</v>
      </c>
      <c r="W44" s="160">
        <f>IF('Enrollment Projection'!$B$31&gt;0,$C44*V44,0)</f>
        <v>0</v>
      </c>
      <c r="X44" s="160">
        <v>11</v>
      </c>
      <c r="Y44" s="159" t="str">
        <f>IF('Enrollment Projection'!$B$32="","Must Complete 'Enrollment Projection' Tab",IF('Enrollment Projection'!$B$32="Yes",$C44*X44,0))</f>
        <v>Must Complete 'Enrollment Projection' Tab</v>
      </c>
      <c r="Z44" s="160">
        <v>17</v>
      </c>
      <c r="AA44" s="159" t="str">
        <f>IF('Enrollment Projection'!$B$34="","Must Complete 'Enrollment Projection' Tab",IF(AND('Enrollment Projection'!$B$34&gt;0,SUM('Enrollment Projection'!$B$17:$B$20)&gt;0),$C44*Z44,0))</f>
        <v>Must Complete 'Enrollment Projection' Tab</v>
      </c>
      <c r="AB44" s="160">
        <v>412</v>
      </c>
      <c r="AC44" s="159" t="str">
        <f>IF('Enrollment Projection'!$B$38="","Must Complete 'Enrollment Projection' Tab",IF('Enrollment Projection'!$B$38&gt;=0.4,$C44*AB44,0))</f>
        <v>Must Complete 'Enrollment Projection' Tab</v>
      </c>
      <c r="AD44" s="160">
        <v>64</v>
      </c>
      <c r="AE44" s="160">
        <f t="shared" si="2"/>
        <v>0</v>
      </c>
      <c r="AF44" s="156">
        <f>$C44*'Enrollment Projection'!$B$37</f>
        <v>0</v>
      </c>
      <c r="AG44" s="160">
        <v>96</v>
      </c>
      <c r="AH44" s="159" t="str">
        <f>IF('Enrollment Projection'!$B$37="","Must Complete 'Enrollment Projection' Tab",AF44*AG44)</f>
        <v>Must Complete 'Enrollment Projection' Tab</v>
      </c>
    </row>
    <row r="45" spans="1:34" ht="25.5" customHeight="1">
      <c r="A45" s="161">
        <v>40</v>
      </c>
      <c r="B45" s="162" t="s">
        <v>370</v>
      </c>
      <c r="C45" s="163"/>
      <c r="D45" s="164">
        <v>4897</v>
      </c>
      <c r="E45" s="165">
        <f t="shared" si="1"/>
        <v>0</v>
      </c>
      <c r="F45" s="166">
        <f>$C45*'Enrollment Projection'!$B$30</f>
        <v>0</v>
      </c>
      <c r="G45" s="164">
        <v>648</v>
      </c>
      <c r="H45" s="167" t="str">
        <f>IF('Enrollment Projection'!$B$30="","Must Complete 'Enrollment Projection' Tab",F45*G45)</f>
        <v>Must Complete 'Enrollment Projection' Tab</v>
      </c>
      <c r="I45" s="166">
        <f>$C45*'Enrollment Projection'!$B$34</f>
        <v>0</v>
      </c>
      <c r="J45" s="164">
        <v>177</v>
      </c>
      <c r="K45" s="167" t="str">
        <f>IF('Enrollment Projection'!$B$34="","Must Complete 'Enrollment Projection' Tab",I45*J45)</f>
        <v>Must Complete 'Enrollment Projection' Tab</v>
      </c>
      <c r="L45" s="166">
        <f>$C45*'Enrollment Projection'!$B$31</f>
        <v>0</v>
      </c>
      <c r="M45" s="164">
        <v>4420</v>
      </c>
      <c r="N45" s="167" t="str">
        <f>IF('Enrollment Projection'!$B$31="","Must Complete 'Enrollment Projection' Tab",L45*M45)</f>
        <v>Must Complete 'Enrollment Projection' Tab</v>
      </c>
      <c r="O45" s="166">
        <f>$C45*'Enrollment Projection'!$B$33</f>
        <v>0</v>
      </c>
      <c r="P45" s="164">
        <v>1768</v>
      </c>
      <c r="Q45" s="167" t="str">
        <f>IF('Enrollment Projection'!$B$33="","Must Complete 'Enrollment Projection' Tab",O45*P45)</f>
        <v>Must Complete 'Enrollment Projection' Tab</v>
      </c>
      <c r="R45" s="167" t="str">
        <f>IF(OR('Enrollment Projection'!$B$30="",'Enrollment Projection'!$B$31="",'Enrollment Projection'!$B$33="",'Enrollment Projection'!$B$34=""),"Must Complete 'Enrollment Projection' Tab",IF('School Information'!$A$13="","Must Complete 'School Information' Tab",ROUND(E45+H45+K45+N45+Q45,0)))</f>
        <v>Must Complete 'Enrollment Projection' Tab</v>
      </c>
      <c r="S45" s="169">
        <v>5840</v>
      </c>
      <c r="T45" s="164">
        <v>6580</v>
      </c>
      <c r="U45" s="170" t="str">
        <f>IF(OR('School Information'!$A$10="",'School Information'!$B$10=""),"Must Complete 'School Information' Tab",IF('School Information'!$B$10="No",$T45*C45,IF(AND('School Information'!$B$10="Yes",'School Information'!$A$10=$B45),$S45*C45,$T45*C45)))</f>
        <v>Must Complete 'School Information' Tab</v>
      </c>
      <c r="V45" s="171">
        <v>257</v>
      </c>
      <c r="W45" s="171">
        <f>IF('Enrollment Projection'!$B$31&gt;0,$C45*V45,0)</f>
        <v>0</v>
      </c>
      <c r="X45" s="171">
        <v>6</v>
      </c>
      <c r="Y45" s="170" t="str">
        <f>IF('Enrollment Projection'!$B$32="","Must Complete 'Enrollment Projection' Tab",IF('Enrollment Projection'!$B$32="Yes",$C45*X45,0))</f>
        <v>Must Complete 'Enrollment Projection' Tab</v>
      </c>
      <c r="Z45" s="171">
        <v>18</v>
      </c>
      <c r="AA45" s="170" t="str">
        <f>IF('Enrollment Projection'!$B$34="","Must Complete 'Enrollment Projection' Tab",IF(AND('Enrollment Projection'!$B$34&gt;0,SUM('Enrollment Projection'!$B$17:$B$20)&gt;0),$C45*Z45,0))</f>
        <v>Must Complete 'Enrollment Projection' Tab</v>
      </c>
      <c r="AB45" s="171">
        <v>470</v>
      </c>
      <c r="AC45" s="170" t="str">
        <f>IF('Enrollment Projection'!$B$38="","Must Complete 'Enrollment Projection' Tab",IF('Enrollment Projection'!$B$38&gt;=0.4,$C45*AB45,0))</f>
        <v>Must Complete 'Enrollment Projection' Tab</v>
      </c>
      <c r="AD45" s="171">
        <v>67</v>
      </c>
      <c r="AE45" s="171">
        <f t="shared" si="2"/>
        <v>0</v>
      </c>
      <c r="AF45" s="166">
        <f>$C45*'Enrollment Projection'!$B$37</f>
        <v>0</v>
      </c>
      <c r="AG45" s="171">
        <v>148</v>
      </c>
      <c r="AH45" s="170" t="str">
        <f>IF('Enrollment Projection'!$B$37="","Must Complete 'Enrollment Projection' Tab",AF45*AG45)</f>
        <v>Must Complete 'Enrollment Projection' Tab</v>
      </c>
    </row>
    <row r="46" spans="1:34" ht="25.5" customHeight="1">
      <c r="A46" s="145">
        <v>41</v>
      </c>
      <c r="B46" s="139" t="s">
        <v>371</v>
      </c>
      <c r="C46" s="140"/>
      <c r="D46" s="153">
        <v>2666</v>
      </c>
      <c r="E46" s="142">
        <f t="shared" si="1"/>
        <v>0</v>
      </c>
      <c r="F46" s="144">
        <f>$C46*'Enrollment Projection'!$B$30</f>
        <v>0</v>
      </c>
      <c r="G46" s="153">
        <v>353</v>
      </c>
      <c r="H46" s="146" t="str">
        <f>IF('Enrollment Projection'!$B$30="","Must Complete 'Enrollment Projection' Tab",F46*G46)</f>
        <v>Must Complete 'Enrollment Projection' Tab</v>
      </c>
      <c r="I46" s="144">
        <f>$C46*'Enrollment Projection'!$B$34</f>
        <v>0</v>
      </c>
      <c r="J46" s="153">
        <v>96</v>
      </c>
      <c r="K46" s="146" t="str">
        <f>IF('Enrollment Projection'!$B$34="","Must Complete 'Enrollment Projection' Tab",I46*J46)</f>
        <v>Must Complete 'Enrollment Projection' Tab</v>
      </c>
      <c r="L46" s="144">
        <f>$C46*'Enrollment Projection'!$B$31</f>
        <v>0</v>
      </c>
      <c r="M46" s="153">
        <v>2407</v>
      </c>
      <c r="N46" s="146" t="str">
        <f>IF('Enrollment Projection'!$B$31="","Must Complete 'Enrollment Projection' Tab",L46*M46)</f>
        <v>Must Complete 'Enrollment Projection' Tab</v>
      </c>
      <c r="O46" s="144">
        <f>$C46*'Enrollment Projection'!$B$33</f>
        <v>0</v>
      </c>
      <c r="P46" s="153">
        <v>963</v>
      </c>
      <c r="Q46" s="146" t="str">
        <f>IF('Enrollment Projection'!$B$33="","Must Complete 'Enrollment Projection' Tab",O46*P46)</f>
        <v>Must Complete 'Enrollment Projection' Tab</v>
      </c>
      <c r="R46" s="146" t="str">
        <f>IF(OR('Enrollment Projection'!$B$30="",'Enrollment Projection'!$B$31="",'Enrollment Projection'!$B$33="",'Enrollment Projection'!$B$34=""),"Must Complete 'Enrollment Projection' Tab",IF('School Information'!$A$13="","Must Complete 'School Information' Tab",ROUND(E46+H46+K46+N46+Q46,0)))</f>
        <v>Must Complete 'Enrollment Projection' Tab</v>
      </c>
      <c r="S46" s="158">
        <v>18096</v>
      </c>
      <c r="T46" s="153">
        <v>20257</v>
      </c>
      <c r="U46" s="148" t="str">
        <f>IF(OR('School Information'!$A$10="",'School Information'!$B$10=""),"Must Complete 'School Information' Tab",IF('School Information'!$B$10="No",$T46*C46,IF(AND('School Information'!$B$10="Yes",'School Information'!$A$10=$B46),$S46*C46,$T46*C46)))</f>
        <v>Must Complete 'School Information' Tab</v>
      </c>
      <c r="V46" s="149">
        <v>290</v>
      </c>
      <c r="W46" s="149">
        <f>IF('Enrollment Projection'!$B$31&gt;0,$C46*V46,0)</f>
        <v>0</v>
      </c>
      <c r="X46" s="149">
        <v>9</v>
      </c>
      <c r="Y46" s="148" t="str">
        <f>IF('Enrollment Projection'!$B$32="","Must Complete 'Enrollment Projection' Tab",IF('Enrollment Projection'!$B$32="Yes",$C46*X46,0))</f>
        <v>Must Complete 'Enrollment Projection' Tab</v>
      </c>
      <c r="Z46" s="149">
        <v>0</v>
      </c>
      <c r="AA46" s="148" t="str">
        <f>IF('Enrollment Projection'!$B$34="","Must Complete 'Enrollment Projection' Tab",IF(AND('Enrollment Projection'!$B$34&gt;0,SUM('Enrollment Projection'!$B$17:$B$20)&gt;0),$C46*Z46,0))</f>
        <v>Must Complete 'Enrollment Projection' Tab</v>
      </c>
      <c r="AB46" s="149">
        <v>739</v>
      </c>
      <c r="AC46" s="148" t="str">
        <f>IF('Enrollment Projection'!$B$38="","Must Complete 'Enrollment Projection' Tab",IF('Enrollment Projection'!$B$38&gt;=0.4,$C46*AB46,0))</f>
        <v>Must Complete 'Enrollment Projection' Tab</v>
      </c>
      <c r="AD46" s="149">
        <v>70</v>
      </c>
      <c r="AE46" s="149">
        <f t="shared" si="2"/>
        <v>0</v>
      </c>
      <c r="AF46" s="144">
        <f>$C46*'Enrollment Projection'!$B$37</f>
        <v>0</v>
      </c>
      <c r="AG46" s="149">
        <v>0</v>
      </c>
      <c r="AH46" s="148" t="str">
        <f>IF('Enrollment Projection'!$B$37="","Must Complete 'Enrollment Projection' Tab",AF46*AG46)</f>
        <v>Must Complete 'Enrollment Projection' Tab</v>
      </c>
    </row>
    <row r="47" spans="1:34" ht="25.5" customHeight="1">
      <c r="A47" s="154">
        <v>42</v>
      </c>
      <c r="B47" s="151" t="s">
        <v>372</v>
      </c>
      <c r="C47" s="152"/>
      <c r="D47" s="153">
        <v>4447</v>
      </c>
      <c r="E47" s="155">
        <f t="shared" si="1"/>
        <v>0</v>
      </c>
      <c r="F47" s="156">
        <f>$C47*'Enrollment Projection'!$B$30</f>
        <v>0</v>
      </c>
      <c r="G47" s="153">
        <v>605</v>
      </c>
      <c r="H47" s="157" t="str">
        <f>IF('Enrollment Projection'!$B$30="","Must Complete 'Enrollment Projection' Tab",F47*G47)</f>
        <v>Must Complete 'Enrollment Projection' Tab</v>
      </c>
      <c r="I47" s="156">
        <f>$C47*'Enrollment Projection'!$B$34</f>
        <v>0</v>
      </c>
      <c r="J47" s="153">
        <v>165</v>
      </c>
      <c r="K47" s="157" t="str">
        <f>IF('Enrollment Projection'!$B$34="","Must Complete 'Enrollment Projection' Tab",I47*J47)</f>
        <v>Must Complete 'Enrollment Projection' Tab</v>
      </c>
      <c r="L47" s="156">
        <f>$C47*'Enrollment Projection'!$B$31</f>
        <v>0</v>
      </c>
      <c r="M47" s="153">
        <v>4122</v>
      </c>
      <c r="N47" s="157" t="str">
        <f>IF('Enrollment Projection'!$B$31="","Must Complete 'Enrollment Projection' Tab",L47*M47)</f>
        <v>Must Complete 'Enrollment Projection' Tab</v>
      </c>
      <c r="O47" s="156">
        <f>$C47*'Enrollment Projection'!$B$33</f>
        <v>0</v>
      </c>
      <c r="P47" s="153">
        <v>1649</v>
      </c>
      <c r="Q47" s="157" t="str">
        <f>IF('Enrollment Projection'!$B$33="","Must Complete 'Enrollment Projection' Tab",O47*P47)</f>
        <v>Must Complete 'Enrollment Projection' Tab</v>
      </c>
      <c r="R47" s="157" t="str">
        <f>IF(OR('Enrollment Projection'!$B$30="",'Enrollment Projection'!$B$31="",'Enrollment Projection'!$B$33="",'Enrollment Projection'!$B$34=""),"Must Complete 'Enrollment Projection' Tab",IF('School Information'!$A$13="","Must Complete 'School Information' Tab",ROUND(E47+H47+K47+N47+Q47,0)))</f>
        <v>Must Complete 'Enrollment Projection' Tab</v>
      </c>
      <c r="S47" s="158">
        <v>16487</v>
      </c>
      <c r="T47" s="153">
        <v>18074</v>
      </c>
      <c r="U47" s="159" t="str">
        <f>IF(OR('School Information'!$A$10="",'School Information'!$B$10=""),"Must Complete 'School Information' Tab",IF('School Information'!$B$10="No",$T47*C47,IF(AND('School Information'!$B$10="Yes",'School Information'!$A$10=$B47),$S47*C47,$T47*C47)))</f>
        <v>Must Complete 'School Information' Tab</v>
      </c>
      <c r="V47" s="160">
        <v>259</v>
      </c>
      <c r="W47" s="160">
        <f>IF('Enrollment Projection'!$B$31&gt;0,$C47*V47,0)</f>
        <v>0</v>
      </c>
      <c r="X47" s="160">
        <v>14</v>
      </c>
      <c r="Y47" s="159" t="str">
        <f>IF('Enrollment Projection'!$B$32="","Must Complete 'Enrollment Projection' Tab",IF('Enrollment Projection'!$B$32="Yes",$C47*X47,0))</f>
        <v>Must Complete 'Enrollment Projection' Tab</v>
      </c>
      <c r="Z47" s="160">
        <v>17</v>
      </c>
      <c r="AA47" s="159" t="str">
        <f>IF('Enrollment Projection'!$B$34="","Must Complete 'Enrollment Projection' Tab",IF(AND('Enrollment Projection'!$B$34&gt;0,SUM('Enrollment Projection'!$B$17:$B$20)&gt;0),$C47*Z47,0))</f>
        <v>Must Complete 'Enrollment Projection' Tab</v>
      </c>
      <c r="AB47" s="160">
        <v>676</v>
      </c>
      <c r="AC47" s="159" t="str">
        <f>IF('Enrollment Projection'!$B$38="","Must Complete 'Enrollment Projection' Tab",IF('Enrollment Projection'!$B$38&gt;=0.4,$C47*AB47,0))</f>
        <v>Must Complete 'Enrollment Projection' Tab</v>
      </c>
      <c r="AD47" s="160">
        <v>69</v>
      </c>
      <c r="AE47" s="160">
        <f t="shared" si="2"/>
        <v>0</v>
      </c>
      <c r="AF47" s="156">
        <f>$C47*'Enrollment Projection'!$B$37</f>
        <v>0</v>
      </c>
      <c r="AG47" s="160">
        <v>0</v>
      </c>
      <c r="AH47" s="159" t="str">
        <f>IF('Enrollment Projection'!$B$37="","Must Complete 'Enrollment Projection' Tab",AF47*AG47)</f>
        <v>Must Complete 'Enrollment Projection' Tab</v>
      </c>
    </row>
    <row r="48" spans="1:34" ht="25.5" customHeight="1">
      <c r="A48" s="154">
        <v>43</v>
      </c>
      <c r="B48" s="151" t="s">
        <v>373</v>
      </c>
      <c r="C48" s="152"/>
      <c r="D48" s="153">
        <v>4302</v>
      </c>
      <c r="E48" s="155">
        <f t="shared" si="1"/>
        <v>0</v>
      </c>
      <c r="F48" s="156">
        <f>$C48*'Enrollment Projection'!$B$30</f>
        <v>0</v>
      </c>
      <c r="G48" s="153">
        <v>586</v>
      </c>
      <c r="H48" s="157" t="str">
        <f>IF('Enrollment Projection'!$B$30="","Must Complete 'Enrollment Projection' Tab",F48*G48)</f>
        <v>Must Complete 'Enrollment Projection' Tab</v>
      </c>
      <c r="I48" s="156">
        <f>$C48*'Enrollment Projection'!$B$34</f>
        <v>0</v>
      </c>
      <c r="J48" s="153">
        <v>160</v>
      </c>
      <c r="K48" s="157" t="str">
        <f>IF('Enrollment Projection'!$B$34="","Must Complete 'Enrollment Projection' Tab",I48*J48)</f>
        <v>Must Complete 'Enrollment Projection' Tab</v>
      </c>
      <c r="L48" s="156">
        <f>$C48*'Enrollment Projection'!$B$31</f>
        <v>0</v>
      </c>
      <c r="M48" s="153">
        <v>3996</v>
      </c>
      <c r="N48" s="157" t="str">
        <f>IF('Enrollment Projection'!$B$31="","Must Complete 'Enrollment Projection' Tab",L48*M48)</f>
        <v>Must Complete 'Enrollment Projection' Tab</v>
      </c>
      <c r="O48" s="156">
        <f>$C48*'Enrollment Projection'!$B$33</f>
        <v>0</v>
      </c>
      <c r="P48" s="153">
        <v>1598</v>
      </c>
      <c r="Q48" s="157" t="str">
        <f>IF('Enrollment Projection'!$B$33="","Must Complete 'Enrollment Projection' Tab",O48*P48)</f>
        <v>Must Complete 'Enrollment Projection' Tab</v>
      </c>
      <c r="R48" s="157" t="str">
        <f>IF(OR('Enrollment Projection'!$B$30="",'Enrollment Projection'!$B$31="",'Enrollment Projection'!$B$33="",'Enrollment Projection'!$B$34=""),"Must Complete 'Enrollment Projection' Tab",IF('School Information'!$A$13="","Must Complete 'School Information' Tab",ROUND(E48+H48+K48+N48+Q48,0)))</f>
        <v>Must Complete 'Enrollment Projection' Tab</v>
      </c>
      <c r="S48" s="158">
        <v>8186</v>
      </c>
      <c r="T48" s="153">
        <v>8665</v>
      </c>
      <c r="U48" s="159" t="str">
        <f>IF(OR('School Information'!$A$10="",'School Information'!$B$10=""),"Must Complete 'School Information' Tab",IF('School Information'!$B$10="No",$T48*C48,IF(AND('School Information'!$B$10="Yes",'School Information'!$A$10=$B48),$S48*C48,$T48*C48)))</f>
        <v>Must Complete 'School Information' Tab</v>
      </c>
      <c r="V48" s="160">
        <v>269</v>
      </c>
      <c r="W48" s="160">
        <f>IF('Enrollment Projection'!$B$31&gt;0,$C48*V48,0)</f>
        <v>0</v>
      </c>
      <c r="X48" s="160">
        <v>6</v>
      </c>
      <c r="Y48" s="159" t="str">
        <f>IF('Enrollment Projection'!$B$32="","Must Complete 'Enrollment Projection' Tab",IF('Enrollment Projection'!$B$32="Yes",$C48*X48,0))</f>
        <v>Must Complete 'Enrollment Projection' Tab</v>
      </c>
      <c r="Z48" s="160">
        <v>0</v>
      </c>
      <c r="AA48" s="159" t="str">
        <f>IF('Enrollment Projection'!$B$34="","Must Complete 'Enrollment Projection' Tab",IF(AND('Enrollment Projection'!$B$34&gt;0,SUM('Enrollment Projection'!$B$17:$B$20)&gt;0),$C48*Z48,0))</f>
        <v>Must Complete 'Enrollment Projection' Tab</v>
      </c>
      <c r="AB48" s="160">
        <v>471</v>
      </c>
      <c r="AC48" s="159" t="str">
        <f>IF('Enrollment Projection'!$B$38="","Must Complete 'Enrollment Projection' Tab",IF('Enrollment Projection'!$B$38&gt;=0.4,$C48*AB48,0))</f>
        <v>Must Complete 'Enrollment Projection' Tab</v>
      </c>
      <c r="AD48" s="160">
        <v>61</v>
      </c>
      <c r="AE48" s="160">
        <f t="shared" si="2"/>
        <v>0</v>
      </c>
      <c r="AF48" s="156">
        <f>$C48*'Enrollment Projection'!$B$37</f>
        <v>0</v>
      </c>
      <c r="AG48" s="160">
        <v>0</v>
      </c>
      <c r="AH48" s="159" t="str">
        <f>IF('Enrollment Projection'!$B$37="","Must Complete 'Enrollment Projection' Tab",AF48*AG48)</f>
        <v>Must Complete 'Enrollment Projection' Tab</v>
      </c>
    </row>
    <row r="49" spans="1:34" ht="25.5" customHeight="1">
      <c r="A49" s="154">
        <v>44</v>
      </c>
      <c r="B49" s="151" t="s">
        <v>378</v>
      </c>
      <c r="C49" s="152"/>
      <c r="D49" s="153">
        <v>4696</v>
      </c>
      <c r="E49" s="155">
        <f t="shared" si="1"/>
        <v>0</v>
      </c>
      <c r="F49" s="156">
        <f>$C49*'Enrollment Projection'!$B$30</f>
        <v>0</v>
      </c>
      <c r="G49" s="153">
        <v>631</v>
      </c>
      <c r="H49" s="157" t="str">
        <f>IF('Enrollment Projection'!$B$30="","Must Complete 'Enrollment Projection' Tab",F49*G49)</f>
        <v>Must Complete 'Enrollment Projection' Tab</v>
      </c>
      <c r="I49" s="156">
        <f>$C49*'Enrollment Projection'!$B$34</f>
        <v>0</v>
      </c>
      <c r="J49" s="153">
        <v>172</v>
      </c>
      <c r="K49" s="157" t="str">
        <f>IF('Enrollment Projection'!$B$34="","Must Complete 'Enrollment Projection' Tab",I49*J49)</f>
        <v>Must Complete 'Enrollment Projection' Tab</v>
      </c>
      <c r="L49" s="156">
        <f>$C49*'Enrollment Projection'!$B$31</f>
        <v>0</v>
      </c>
      <c r="M49" s="153">
        <v>4301</v>
      </c>
      <c r="N49" s="157" t="str">
        <f>IF('Enrollment Projection'!$B$31="","Must Complete 'Enrollment Projection' Tab",L49*M49)</f>
        <v>Must Complete 'Enrollment Projection' Tab</v>
      </c>
      <c r="O49" s="156">
        <f>$C49*'Enrollment Projection'!$B$33</f>
        <v>0</v>
      </c>
      <c r="P49" s="153">
        <v>1721</v>
      </c>
      <c r="Q49" s="157" t="str">
        <f>IF('Enrollment Projection'!$B$33="","Must Complete 'Enrollment Projection' Tab",O49*P49)</f>
        <v>Must Complete 'Enrollment Projection' Tab</v>
      </c>
      <c r="R49" s="157" t="str">
        <f>IF(OR('Enrollment Projection'!$B$30="",'Enrollment Projection'!$B$31="",'Enrollment Projection'!$B$33="",'Enrollment Projection'!$B$34=""),"Must Complete 'Enrollment Projection' Tab",IF('School Information'!$A$13="","Must Complete 'School Information' Tab",ROUND(E49+H49+K49+N49+Q49,0)))</f>
        <v>Must Complete 'Enrollment Projection' Tab</v>
      </c>
      <c r="S49" s="158">
        <v>6167</v>
      </c>
      <c r="T49" s="153">
        <v>6167</v>
      </c>
      <c r="U49" s="159" t="str">
        <f>IF(OR('School Information'!$A$10="",'School Information'!$B$10=""),"Must Complete 'School Information' Tab",IF('School Information'!$B$10="No",$T49*C49,IF(AND('School Information'!$B$10="Yes",'School Information'!$A$10=$B49),$S49*C49,$T49*C49)))</f>
        <v>Must Complete 'School Information' Tab</v>
      </c>
      <c r="V49" s="160">
        <v>244</v>
      </c>
      <c r="W49" s="160">
        <f>IF('Enrollment Projection'!$B$31&gt;0,$C49*V49,0)</f>
        <v>0</v>
      </c>
      <c r="X49" s="160">
        <v>10</v>
      </c>
      <c r="Y49" s="159" t="str">
        <f>IF('Enrollment Projection'!$B$32="","Must Complete 'Enrollment Projection' Tab",IF('Enrollment Projection'!$B$32="Yes",$C49*X49,0))</f>
        <v>Must Complete 'Enrollment Projection' Tab</v>
      </c>
      <c r="Z49" s="160">
        <v>16</v>
      </c>
      <c r="AA49" s="159" t="str">
        <f>IF('Enrollment Projection'!$B$34="","Must Complete 'Enrollment Projection' Tab",IF(AND('Enrollment Projection'!$B$34&gt;0,SUM('Enrollment Projection'!$B$17:$B$20)&gt;0),$C49*Z49,0))</f>
        <v>Must Complete 'Enrollment Projection' Tab</v>
      </c>
      <c r="AB49" s="160">
        <v>511</v>
      </c>
      <c r="AC49" s="159" t="str">
        <f>IF('Enrollment Projection'!$B$38="","Must Complete 'Enrollment Projection' Tab",IF('Enrollment Projection'!$B$38&gt;=0.4,$C49*AB49,0))</f>
        <v>Must Complete 'Enrollment Projection' Tab</v>
      </c>
      <c r="AD49" s="160">
        <v>63</v>
      </c>
      <c r="AE49" s="160">
        <f t="shared" si="2"/>
        <v>0</v>
      </c>
      <c r="AF49" s="156">
        <f>$C49*'Enrollment Projection'!$B$37</f>
        <v>0</v>
      </c>
      <c r="AG49" s="160">
        <v>149</v>
      </c>
      <c r="AH49" s="159" t="str">
        <f>IF('Enrollment Projection'!$B$37="","Must Complete 'Enrollment Projection' Tab",AF49*AG49)</f>
        <v>Must Complete 'Enrollment Projection' Tab</v>
      </c>
    </row>
    <row r="50" spans="1:34" ht="25.5" customHeight="1">
      <c r="A50" s="161">
        <v>45</v>
      </c>
      <c r="B50" s="162" t="s">
        <v>380</v>
      </c>
      <c r="C50" s="163"/>
      <c r="D50" s="164">
        <v>2199</v>
      </c>
      <c r="E50" s="165">
        <f t="shared" si="1"/>
        <v>0</v>
      </c>
      <c r="F50" s="166">
        <f>$C50*'Enrollment Projection'!$B$30</f>
        <v>0</v>
      </c>
      <c r="G50" s="164">
        <v>221</v>
      </c>
      <c r="H50" s="167" t="str">
        <f>IF('Enrollment Projection'!$B$30="","Must Complete 'Enrollment Projection' Tab",F50*G50)</f>
        <v>Must Complete 'Enrollment Projection' Tab</v>
      </c>
      <c r="I50" s="166">
        <f>$C50*'Enrollment Projection'!$B$34</f>
        <v>0</v>
      </c>
      <c r="J50" s="164">
        <v>60</v>
      </c>
      <c r="K50" s="167" t="str">
        <f>IF('Enrollment Projection'!$B$34="","Must Complete 'Enrollment Projection' Tab",I50*J50)</f>
        <v>Must Complete 'Enrollment Projection' Tab</v>
      </c>
      <c r="L50" s="166">
        <f>$C50*'Enrollment Projection'!$B$31</f>
        <v>0</v>
      </c>
      <c r="M50" s="164">
        <v>1506</v>
      </c>
      <c r="N50" s="167" t="str">
        <f>IF('Enrollment Projection'!$B$31="","Must Complete 'Enrollment Projection' Tab",L50*M50)</f>
        <v>Must Complete 'Enrollment Projection' Tab</v>
      </c>
      <c r="O50" s="166">
        <f>$C50*'Enrollment Projection'!$B$33</f>
        <v>0</v>
      </c>
      <c r="P50" s="164">
        <v>602</v>
      </c>
      <c r="Q50" s="167" t="str">
        <f>IF('Enrollment Projection'!$B$33="","Must Complete 'Enrollment Projection' Tab",O50*P50)</f>
        <v>Must Complete 'Enrollment Projection' Tab</v>
      </c>
      <c r="R50" s="167" t="str">
        <f>IF(OR('Enrollment Projection'!$B$30="",'Enrollment Projection'!$B$31="",'Enrollment Projection'!$B$33="",'Enrollment Projection'!$B$34=""),"Must Complete 'Enrollment Projection' Tab",IF('School Information'!$A$13="","Must Complete 'School Information' Tab",ROUND(E50+H50+K50+N50+Q50,0)))</f>
        <v>Must Complete 'Enrollment Projection' Tab</v>
      </c>
      <c r="S50" s="169">
        <v>19963</v>
      </c>
      <c r="T50" s="164">
        <v>22623</v>
      </c>
      <c r="U50" s="170" t="str">
        <f>IF(OR('School Information'!$A$10="",'School Information'!$B$10=""),"Must Complete 'School Information' Tab",IF('School Information'!$B$10="No",$T50*C50,IF(AND('School Information'!$B$10="Yes",'School Information'!$A$10=$B50),$S50*C50,$T50*C50)))</f>
        <v>Must Complete 'School Information' Tab</v>
      </c>
      <c r="V50" s="171">
        <v>247</v>
      </c>
      <c r="W50" s="171">
        <f>IF('Enrollment Projection'!$B$31&gt;0,$C50*V50,0)</f>
        <v>0</v>
      </c>
      <c r="X50" s="171">
        <v>7</v>
      </c>
      <c r="Y50" s="170" t="str">
        <f>IF('Enrollment Projection'!$B$32="","Must Complete 'Enrollment Projection' Tab",IF('Enrollment Projection'!$B$32="Yes",$C50*X50,0))</f>
        <v>Must Complete 'Enrollment Projection' Tab</v>
      </c>
      <c r="Z50" s="171">
        <v>13</v>
      </c>
      <c r="AA50" s="170" t="str">
        <f>IF('Enrollment Projection'!$B$34="","Must Complete 'Enrollment Projection' Tab",IF(AND('Enrollment Projection'!$B$34&gt;0,SUM('Enrollment Projection'!$B$17:$B$20)&gt;0),$C50*Z50,0))</f>
        <v>Must Complete 'Enrollment Projection' Tab</v>
      </c>
      <c r="AB50" s="171">
        <v>224</v>
      </c>
      <c r="AC50" s="170" t="str">
        <f>IF('Enrollment Projection'!$B$38="","Must Complete 'Enrollment Projection' Tab",IF('Enrollment Projection'!$B$38&gt;=0.4,$C50*AB50,0))</f>
        <v>Must Complete 'Enrollment Projection' Tab</v>
      </c>
      <c r="AD50" s="171">
        <v>48</v>
      </c>
      <c r="AE50" s="171">
        <f t="shared" si="2"/>
        <v>0</v>
      </c>
      <c r="AF50" s="166">
        <f>$C50*'Enrollment Projection'!$B$37</f>
        <v>0</v>
      </c>
      <c r="AG50" s="171">
        <v>131</v>
      </c>
      <c r="AH50" s="170" t="str">
        <f>IF('Enrollment Projection'!$B$37="","Must Complete 'Enrollment Projection' Tab",AF50*AG50)</f>
        <v>Must Complete 'Enrollment Projection' Tab</v>
      </c>
    </row>
    <row r="51" spans="1:34" ht="25.5" customHeight="1">
      <c r="A51" s="145">
        <v>46</v>
      </c>
      <c r="B51" s="139" t="s">
        <v>381</v>
      </c>
      <c r="C51" s="140"/>
      <c r="D51" s="153">
        <v>5966</v>
      </c>
      <c r="E51" s="142">
        <f t="shared" si="1"/>
        <v>0</v>
      </c>
      <c r="F51" s="144">
        <f>$C51*'Enrollment Projection'!$B$30</f>
        <v>0</v>
      </c>
      <c r="G51" s="153">
        <v>736</v>
      </c>
      <c r="H51" s="146" t="str">
        <f>IF('Enrollment Projection'!$B$30="","Must Complete 'Enrollment Projection' Tab",F51*G51)</f>
        <v>Must Complete 'Enrollment Projection' Tab</v>
      </c>
      <c r="I51" s="144">
        <f>$C51*'Enrollment Projection'!$B$34</f>
        <v>0</v>
      </c>
      <c r="J51" s="153">
        <v>201</v>
      </c>
      <c r="K51" s="146" t="str">
        <f>IF('Enrollment Projection'!$B$34="","Must Complete 'Enrollment Projection' Tab",I51*J51)</f>
        <v>Must Complete 'Enrollment Projection' Tab</v>
      </c>
      <c r="L51" s="144">
        <f>$C51*'Enrollment Projection'!$B$31</f>
        <v>0</v>
      </c>
      <c r="M51" s="153">
        <v>5019</v>
      </c>
      <c r="N51" s="146" t="str">
        <f>IF('Enrollment Projection'!$B$31="","Must Complete 'Enrollment Projection' Tab",L51*M51)</f>
        <v>Must Complete 'Enrollment Projection' Tab</v>
      </c>
      <c r="O51" s="144">
        <f>$C51*'Enrollment Projection'!$B$33</f>
        <v>0</v>
      </c>
      <c r="P51" s="153">
        <v>2008</v>
      </c>
      <c r="Q51" s="146" t="str">
        <f>IF('Enrollment Projection'!$B$33="","Must Complete 'Enrollment Projection' Tab",O51*P51)</f>
        <v>Must Complete 'Enrollment Projection' Tab</v>
      </c>
      <c r="R51" s="146" t="str">
        <f>IF(OR('Enrollment Projection'!$B$30="",'Enrollment Projection'!$B$31="",'Enrollment Projection'!$B$33="",'Enrollment Projection'!$B$34=""),"Must Complete 'Enrollment Projection' Tab",IF('School Information'!$A$13="","Must Complete 'School Information' Tab",ROUND(E51+H51+K51+N51+Q51,0)))</f>
        <v>Must Complete 'Enrollment Projection' Tab</v>
      </c>
      <c r="S51" s="158">
        <v>2881</v>
      </c>
      <c r="T51" s="153">
        <v>4826</v>
      </c>
      <c r="U51" s="148" t="str">
        <f>IF(OR('School Information'!$A$10="",'School Information'!$B$10=""),"Must Complete 'School Information' Tab",IF('School Information'!$B$10="No",$T51*C51,IF(AND('School Information'!$B$10="Yes",'School Information'!$A$10=$B51),$S51*C51,$T51*C51)))</f>
        <v>Must Complete 'School Information' Tab</v>
      </c>
      <c r="V51" s="149">
        <v>306</v>
      </c>
      <c r="W51" s="149">
        <f>IF('Enrollment Projection'!$B$31&gt;0,$C51*V51,0)</f>
        <v>0</v>
      </c>
      <c r="X51" s="149">
        <v>16</v>
      </c>
      <c r="Y51" s="148" t="str">
        <f>IF('Enrollment Projection'!$B$32="","Must Complete 'Enrollment Projection' Tab",IF('Enrollment Projection'!$B$32="Yes",$C51*X51,0))</f>
        <v>Must Complete 'Enrollment Projection' Tab</v>
      </c>
      <c r="Z51" s="149">
        <v>21</v>
      </c>
      <c r="AA51" s="148" t="str">
        <f>IF('Enrollment Projection'!$B$34="","Must Complete 'Enrollment Projection' Tab",IF(AND('Enrollment Projection'!$B$34&gt;0,SUM('Enrollment Projection'!$B$17:$B$20)&gt;0),$C51*Z51,0))</f>
        <v>Must Complete 'Enrollment Projection' Tab</v>
      </c>
      <c r="AB51" s="149">
        <v>1175</v>
      </c>
      <c r="AC51" s="148" t="str">
        <f>IF('Enrollment Projection'!$B$38="","Must Complete 'Enrollment Projection' Tab",IF('Enrollment Projection'!$B$38&gt;=0.4,$C51*AB51,0))</f>
        <v>Must Complete 'Enrollment Projection' Tab</v>
      </c>
      <c r="AD51" s="149">
        <v>81</v>
      </c>
      <c r="AE51" s="149">
        <f t="shared" si="2"/>
        <v>0</v>
      </c>
      <c r="AF51" s="144">
        <f>$C51*'Enrollment Projection'!$B$37</f>
        <v>0</v>
      </c>
      <c r="AG51" s="149">
        <v>0</v>
      </c>
      <c r="AH51" s="148" t="str">
        <f>IF('Enrollment Projection'!$B$37="","Must Complete 'Enrollment Projection' Tab",AF51*AG51)</f>
        <v>Must Complete 'Enrollment Projection' Tab</v>
      </c>
    </row>
    <row r="52" spans="1:34" ht="25.5" customHeight="1">
      <c r="A52" s="154">
        <v>47</v>
      </c>
      <c r="B52" s="151" t="s">
        <v>382</v>
      </c>
      <c r="C52" s="152"/>
      <c r="D52" s="153">
        <v>2868</v>
      </c>
      <c r="E52" s="155">
        <f t="shared" si="1"/>
        <v>0</v>
      </c>
      <c r="F52" s="156">
        <f>$C52*'Enrollment Projection'!$B$30</f>
        <v>0</v>
      </c>
      <c r="G52" s="153">
        <v>329</v>
      </c>
      <c r="H52" s="157" t="str">
        <f>IF('Enrollment Projection'!$B$30="","Must Complete 'Enrollment Projection' Tab",F52*G52)</f>
        <v>Must Complete 'Enrollment Projection' Tab</v>
      </c>
      <c r="I52" s="156">
        <f>$C52*'Enrollment Projection'!$B$34</f>
        <v>0</v>
      </c>
      <c r="J52" s="153">
        <v>90</v>
      </c>
      <c r="K52" s="157" t="str">
        <f>IF('Enrollment Projection'!$B$34="","Must Complete 'Enrollment Projection' Tab",I52*J52)</f>
        <v>Must Complete 'Enrollment Projection' Tab</v>
      </c>
      <c r="L52" s="156">
        <f>$C52*'Enrollment Projection'!$B$31</f>
        <v>0</v>
      </c>
      <c r="M52" s="153">
        <v>2246</v>
      </c>
      <c r="N52" s="157" t="str">
        <f>IF('Enrollment Projection'!$B$31="","Must Complete 'Enrollment Projection' Tab",L52*M52)</f>
        <v>Must Complete 'Enrollment Projection' Tab</v>
      </c>
      <c r="O52" s="156">
        <f>$C52*'Enrollment Projection'!$B$33</f>
        <v>0</v>
      </c>
      <c r="P52" s="153">
        <v>898</v>
      </c>
      <c r="Q52" s="157" t="str">
        <f>IF('Enrollment Projection'!$B$33="","Must Complete 'Enrollment Projection' Tab",O52*P52)</f>
        <v>Must Complete 'Enrollment Projection' Tab</v>
      </c>
      <c r="R52" s="157" t="str">
        <f>IF(OR('Enrollment Projection'!$B$30="",'Enrollment Projection'!$B$31="",'Enrollment Projection'!$B$33="",'Enrollment Projection'!$B$34=""),"Must Complete 'Enrollment Projection' Tab",IF('School Information'!$A$13="","Must Complete 'School Information' Tab",ROUND(E52+H52+K52+N52+Q52,0)))</f>
        <v>Must Complete 'Enrollment Projection' Tab</v>
      </c>
      <c r="S52" s="158">
        <v>17982</v>
      </c>
      <c r="T52" s="153">
        <v>19722</v>
      </c>
      <c r="U52" s="159" t="str">
        <f>IF(OR('School Information'!$A$10="",'School Information'!$B$10=""),"Must Complete 'School Information' Tab",IF('School Information'!$B$10="No",$T52*C52,IF(AND('School Information'!$B$10="Yes",'School Information'!$A$10=$B52),$S52*C52,$T52*C52)))</f>
        <v>Must Complete 'School Information' Tab</v>
      </c>
      <c r="V52" s="160">
        <v>260</v>
      </c>
      <c r="W52" s="160">
        <f>IF('Enrollment Projection'!$B$31&gt;0,$C52*V52,0)</f>
        <v>0</v>
      </c>
      <c r="X52" s="160">
        <v>11</v>
      </c>
      <c r="Y52" s="159" t="str">
        <f>IF('Enrollment Projection'!$B$32="","Must Complete 'Enrollment Projection' Tab",IF('Enrollment Projection'!$B$32="Yes",$C52*X52,0))</f>
        <v>Must Complete 'Enrollment Projection' Tab</v>
      </c>
      <c r="Z52" s="160">
        <v>16</v>
      </c>
      <c r="AA52" s="159" t="str">
        <f>IF('Enrollment Projection'!$B$34="","Must Complete 'Enrollment Projection' Tab",IF(AND('Enrollment Projection'!$B$34&gt;0,SUM('Enrollment Projection'!$B$17:$B$20)&gt;0),$C52*Z52,0))</f>
        <v>Must Complete 'Enrollment Projection' Tab</v>
      </c>
      <c r="AB52" s="160">
        <v>300</v>
      </c>
      <c r="AC52" s="159" t="str">
        <f>IF('Enrollment Projection'!$B$38="","Must Complete 'Enrollment Projection' Tab",IF('Enrollment Projection'!$B$38&gt;=0.4,$C52*AB52,0))</f>
        <v>Must Complete 'Enrollment Projection' Tab</v>
      </c>
      <c r="AD52" s="160">
        <v>57</v>
      </c>
      <c r="AE52" s="160">
        <f t="shared" si="2"/>
        <v>0</v>
      </c>
      <c r="AF52" s="156">
        <f>$C52*'Enrollment Projection'!$B$37</f>
        <v>0</v>
      </c>
      <c r="AG52" s="160">
        <v>106</v>
      </c>
      <c r="AH52" s="159" t="str">
        <f>IF('Enrollment Projection'!$B$37="","Must Complete 'Enrollment Projection' Tab",AF52*AG52)</f>
        <v>Must Complete 'Enrollment Projection' Tab</v>
      </c>
    </row>
    <row r="53" spans="1:34" ht="25.5" customHeight="1">
      <c r="A53" s="154">
        <v>48</v>
      </c>
      <c r="B53" s="151" t="s">
        <v>383</v>
      </c>
      <c r="C53" s="152"/>
      <c r="D53" s="153">
        <v>3042</v>
      </c>
      <c r="E53" s="155">
        <f t="shared" si="1"/>
        <v>0</v>
      </c>
      <c r="F53" s="156">
        <f>$C53*'Enrollment Projection'!$B$30</f>
        <v>0</v>
      </c>
      <c r="G53" s="153">
        <v>406</v>
      </c>
      <c r="H53" s="157" t="str">
        <f>IF('Enrollment Projection'!$B$30="","Must Complete 'Enrollment Projection' Tab",F53*G53)</f>
        <v>Must Complete 'Enrollment Projection' Tab</v>
      </c>
      <c r="I53" s="156">
        <f>$C53*'Enrollment Projection'!$B$34</f>
        <v>0</v>
      </c>
      <c r="J53" s="153">
        <v>111</v>
      </c>
      <c r="K53" s="157" t="str">
        <f>IF('Enrollment Projection'!$B$34="","Must Complete 'Enrollment Projection' Tab",I53*J53)</f>
        <v>Must Complete 'Enrollment Projection' Tab</v>
      </c>
      <c r="L53" s="156">
        <f>$C53*'Enrollment Projection'!$B$31</f>
        <v>0</v>
      </c>
      <c r="M53" s="153">
        <v>2766</v>
      </c>
      <c r="N53" s="157" t="str">
        <f>IF('Enrollment Projection'!$B$31="","Must Complete 'Enrollment Projection' Tab",L53*M53)</f>
        <v>Must Complete 'Enrollment Projection' Tab</v>
      </c>
      <c r="O53" s="156">
        <f>$C53*'Enrollment Projection'!$B$33</f>
        <v>0</v>
      </c>
      <c r="P53" s="153">
        <v>1106</v>
      </c>
      <c r="Q53" s="157" t="str">
        <f>IF('Enrollment Projection'!$B$33="","Must Complete 'Enrollment Projection' Tab",O53*P53)</f>
        <v>Must Complete 'Enrollment Projection' Tab</v>
      </c>
      <c r="R53" s="157" t="str">
        <f>IF(OR('Enrollment Projection'!$B$30="",'Enrollment Projection'!$B$31="",'Enrollment Projection'!$B$33="",'Enrollment Projection'!$B$34=""),"Must Complete 'Enrollment Projection' Tab",IF('School Information'!$A$13="","Must Complete 'School Information' Tab",ROUND(E53+H53+K53+N53+Q53,0)))</f>
        <v>Must Complete 'Enrollment Projection' Tab</v>
      </c>
      <c r="S53" s="158">
        <v>11942</v>
      </c>
      <c r="T53" s="153">
        <v>14878</v>
      </c>
      <c r="U53" s="159" t="str">
        <f>IF(OR('School Information'!$A$10="",'School Information'!$B$10=""),"Must Complete 'School Information' Tab",IF('School Information'!$B$10="No",$T53*C53,IF(AND('School Information'!$B$10="Yes",'School Information'!$A$10=$B53),$S53*C53,$T53*C53)))</f>
        <v>Must Complete 'School Information' Tab</v>
      </c>
      <c r="V53" s="160">
        <v>241</v>
      </c>
      <c r="W53" s="160">
        <f>IF('Enrollment Projection'!$B$31&gt;0,$C53*V53,0)</f>
        <v>0</v>
      </c>
      <c r="X53" s="160">
        <v>11</v>
      </c>
      <c r="Y53" s="159" t="str">
        <f>IF('Enrollment Projection'!$B$32="","Must Complete 'Enrollment Projection' Tab",IF('Enrollment Projection'!$B$32="Yes",$C53*X53,0))</f>
        <v>Must Complete 'Enrollment Projection' Tab</v>
      </c>
      <c r="Z53" s="160">
        <v>18</v>
      </c>
      <c r="AA53" s="159" t="str">
        <f>IF('Enrollment Projection'!$B$34="","Must Complete 'Enrollment Projection' Tab",IF(AND('Enrollment Projection'!$B$34&gt;0,SUM('Enrollment Projection'!$B$17:$B$20)&gt;0),$C53*Z53,0))</f>
        <v>Must Complete 'Enrollment Projection' Tab</v>
      </c>
      <c r="AB53" s="160">
        <v>463</v>
      </c>
      <c r="AC53" s="159" t="str">
        <f>IF('Enrollment Projection'!$B$38="","Must Complete 'Enrollment Projection' Tab",IF('Enrollment Projection'!$B$38&gt;=0.4,$C53*AB53,0))</f>
        <v>Must Complete 'Enrollment Projection' Tab</v>
      </c>
      <c r="AD53" s="160">
        <v>70</v>
      </c>
      <c r="AE53" s="160">
        <f t="shared" si="2"/>
        <v>0</v>
      </c>
      <c r="AF53" s="156">
        <f>$C53*'Enrollment Projection'!$B$37</f>
        <v>0</v>
      </c>
      <c r="AG53" s="160">
        <v>137</v>
      </c>
      <c r="AH53" s="159" t="str">
        <f>IF('Enrollment Projection'!$B$37="","Must Complete 'Enrollment Projection' Tab",AF53*AG53)</f>
        <v>Must Complete 'Enrollment Projection' Tab</v>
      </c>
    </row>
    <row r="54" spans="1:34" ht="25.5" customHeight="1">
      <c r="A54" s="154">
        <v>49</v>
      </c>
      <c r="B54" s="151" t="s">
        <v>384</v>
      </c>
      <c r="C54" s="152"/>
      <c r="D54" s="153">
        <v>4748</v>
      </c>
      <c r="E54" s="155">
        <f t="shared" si="1"/>
        <v>0</v>
      </c>
      <c r="F54" s="156">
        <f>$C54*'Enrollment Projection'!$B$30</f>
        <v>0</v>
      </c>
      <c r="G54" s="153">
        <v>646</v>
      </c>
      <c r="H54" s="157" t="str">
        <f>IF('Enrollment Projection'!$B$30="","Must Complete 'Enrollment Projection' Tab",F54*G54)</f>
        <v>Must Complete 'Enrollment Projection' Tab</v>
      </c>
      <c r="I54" s="156">
        <f>$C54*'Enrollment Projection'!$B$34</f>
        <v>0</v>
      </c>
      <c r="J54" s="153">
        <v>176</v>
      </c>
      <c r="K54" s="157" t="str">
        <f>IF('Enrollment Projection'!$B$34="","Must Complete 'Enrollment Projection' Tab",I54*J54)</f>
        <v>Must Complete 'Enrollment Projection' Tab</v>
      </c>
      <c r="L54" s="156">
        <f>$C54*'Enrollment Projection'!$B$31</f>
        <v>0</v>
      </c>
      <c r="M54" s="153">
        <v>4405</v>
      </c>
      <c r="N54" s="157" t="str">
        <f>IF('Enrollment Projection'!$B$31="","Must Complete 'Enrollment Projection' Tab",L54*M54)</f>
        <v>Must Complete 'Enrollment Projection' Tab</v>
      </c>
      <c r="O54" s="156">
        <f>$C54*'Enrollment Projection'!$B$33</f>
        <v>0</v>
      </c>
      <c r="P54" s="153">
        <v>1762</v>
      </c>
      <c r="Q54" s="157" t="str">
        <f>IF('Enrollment Projection'!$B$33="","Must Complete 'Enrollment Projection' Tab",O54*P54)</f>
        <v>Must Complete 'Enrollment Projection' Tab</v>
      </c>
      <c r="R54" s="157" t="str">
        <f>IF(OR('Enrollment Projection'!$B$30="",'Enrollment Projection'!$B$31="",'Enrollment Projection'!$B$33="",'Enrollment Projection'!$B$34=""),"Must Complete 'Enrollment Projection' Tab",IF('School Information'!$A$13="","Must Complete 'School Information' Tab",ROUND(E54+H54+K54+N54+Q54,0)))</f>
        <v>Must Complete 'Enrollment Projection' Tab</v>
      </c>
      <c r="S54" s="158">
        <v>4379</v>
      </c>
      <c r="T54" s="153">
        <v>4379</v>
      </c>
      <c r="U54" s="159" t="str">
        <f>IF(OR('School Information'!$A$10="",'School Information'!$B$10=""),"Must Complete 'School Information' Tab",IF('School Information'!$B$10="No",$T54*C54,IF(AND('School Information'!$B$10="Yes",'School Information'!$A$10=$B54),$S54*C54,$T54*C54)))</f>
        <v>Must Complete 'School Information' Tab</v>
      </c>
      <c r="V54" s="160">
        <v>245</v>
      </c>
      <c r="W54" s="160">
        <f>IF('Enrollment Projection'!$B$31&gt;0,$C54*V54,0)</f>
        <v>0</v>
      </c>
      <c r="X54" s="160">
        <v>5</v>
      </c>
      <c r="Y54" s="159" t="str">
        <f>IF('Enrollment Projection'!$B$32="","Must Complete 'Enrollment Projection' Tab",IF('Enrollment Projection'!$B$32="Yes",$C54*X54,0))</f>
        <v>Must Complete 'Enrollment Projection' Tab</v>
      </c>
      <c r="Z54" s="160">
        <v>19</v>
      </c>
      <c r="AA54" s="159" t="str">
        <f>IF('Enrollment Projection'!$B$34="","Must Complete 'Enrollment Projection' Tab",IF(AND('Enrollment Projection'!$B$34&gt;0,SUM('Enrollment Projection'!$B$17:$B$20)&gt;0),$C54*Z54,0))</f>
        <v>Must Complete 'Enrollment Projection' Tab</v>
      </c>
      <c r="AB54" s="160">
        <v>705</v>
      </c>
      <c r="AC54" s="159" t="str">
        <f>IF('Enrollment Projection'!$B$38="","Must Complete 'Enrollment Projection' Tab",IF('Enrollment Projection'!$B$38&gt;=0.4,$C54*AB54,0))</f>
        <v>Must Complete 'Enrollment Projection' Tab</v>
      </c>
      <c r="AD54" s="160">
        <v>70</v>
      </c>
      <c r="AE54" s="160">
        <f t="shared" si="2"/>
        <v>0</v>
      </c>
      <c r="AF54" s="156">
        <f>$C54*'Enrollment Projection'!$B$37</f>
        <v>0</v>
      </c>
      <c r="AG54" s="160">
        <v>151</v>
      </c>
      <c r="AH54" s="159" t="str">
        <f>IF('Enrollment Projection'!$B$37="","Must Complete 'Enrollment Projection' Tab",AF54*AG54)</f>
        <v>Must Complete 'Enrollment Projection' Tab</v>
      </c>
    </row>
    <row r="55" spans="1:34" ht="25.5" customHeight="1">
      <c r="A55" s="161">
        <v>50</v>
      </c>
      <c r="B55" s="162" t="s">
        <v>385</v>
      </c>
      <c r="C55" s="163"/>
      <c r="D55" s="164">
        <v>4730</v>
      </c>
      <c r="E55" s="165">
        <f t="shared" si="1"/>
        <v>0</v>
      </c>
      <c r="F55" s="166">
        <f>$C55*'Enrollment Projection'!$B$30</f>
        <v>0</v>
      </c>
      <c r="G55" s="164">
        <v>634</v>
      </c>
      <c r="H55" s="167" t="str">
        <f>IF('Enrollment Projection'!$B$30="","Must Complete 'Enrollment Projection' Tab",F55*G55)</f>
        <v>Must Complete 'Enrollment Projection' Tab</v>
      </c>
      <c r="I55" s="166">
        <f>$C55*'Enrollment Projection'!$B$34</f>
        <v>0</v>
      </c>
      <c r="J55" s="164">
        <v>173</v>
      </c>
      <c r="K55" s="167" t="str">
        <f>IF('Enrollment Projection'!$B$34="","Must Complete 'Enrollment Projection' Tab",I55*J55)</f>
        <v>Must Complete 'Enrollment Projection' Tab</v>
      </c>
      <c r="L55" s="166">
        <f>$C55*'Enrollment Projection'!$B$31</f>
        <v>0</v>
      </c>
      <c r="M55" s="164">
        <v>4324</v>
      </c>
      <c r="N55" s="167" t="str">
        <f>IF('Enrollment Projection'!$B$31="","Must Complete 'Enrollment Projection' Tab",L55*M55)</f>
        <v>Must Complete 'Enrollment Projection' Tab</v>
      </c>
      <c r="O55" s="166">
        <f>$C55*'Enrollment Projection'!$B$33</f>
        <v>0</v>
      </c>
      <c r="P55" s="164">
        <v>1730</v>
      </c>
      <c r="Q55" s="167" t="str">
        <f>IF('Enrollment Projection'!$B$33="","Must Complete 'Enrollment Projection' Tab",O55*P55)</f>
        <v>Must Complete 'Enrollment Projection' Tab</v>
      </c>
      <c r="R55" s="167" t="str">
        <f>IF(OR('Enrollment Projection'!$B$30="",'Enrollment Projection'!$B$31="",'Enrollment Projection'!$B$33="",'Enrollment Projection'!$B$34=""),"Must Complete 'Enrollment Projection' Tab",IF('School Information'!$A$13="","Must Complete 'School Information' Tab",ROUND(E55+H55+K55+N55+Q55,0)))</f>
        <v>Must Complete 'Enrollment Projection' Tab</v>
      </c>
      <c r="S55" s="169">
        <v>4204</v>
      </c>
      <c r="T55" s="164">
        <v>5851</v>
      </c>
      <c r="U55" s="170" t="str">
        <f>IF(OR('School Information'!$A$10="",'School Information'!$B$10=""),"Must Complete 'School Information' Tab",IF('School Information'!$B$10="No",$T55*C55,IF(AND('School Information'!$B$10="Yes",'School Information'!$A$10=$B55),$S55*C55,$T55*C55)))</f>
        <v>Must Complete 'School Information' Tab</v>
      </c>
      <c r="V55" s="171">
        <v>252</v>
      </c>
      <c r="W55" s="171">
        <f>IF('Enrollment Projection'!$B$31&gt;0,$C55*V55,0)</f>
        <v>0</v>
      </c>
      <c r="X55" s="171">
        <v>7</v>
      </c>
      <c r="Y55" s="170" t="str">
        <f>IF('Enrollment Projection'!$B$32="","Must Complete 'Enrollment Projection' Tab",IF('Enrollment Projection'!$B$32="Yes",$C55*X55,0))</f>
        <v>Must Complete 'Enrollment Projection' Tab</v>
      </c>
      <c r="Z55" s="171">
        <v>19</v>
      </c>
      <c r="AA55" s="170" t="str">
        <f>IF('Enrollment Projection'!$B$34="","Must Complete 'Enrollment Projection' Tab",IF(AND('Enrollment Projection'!$B$34&gt;0,SUM('Enrollment Projection'!$B$17:$B$20)&gt;0),$C55*Z55,0))</f>
        <v>Must Complete 'Enrollment Projection' Tab</v>
      </c>
      <c r="AB55" s="171">
        <v>479</v>
      </c>
      <c r="AC55" s="170" t="str">
        <f>IF('Enrollment Projection'!$B$38="","Must Complete 'Enrollment Projection' Tab",IF('Enrollment Projection'!$B$38&gt;=0.4,$C55*AB55,0))</f>
        <v>Must Complete 'Enrollment Projection' Tab</v>
      </c>
      <c r="AD55" s="171">
        <v>74</v>
      </c>
      <c r="AE55" s="171">
        <f t="shared" si="2"/>
        <v>0</v>
      </c>
      <c r="AF55" s="166">
        <f>$C55*'Enrollment Projection'!$B$37</f>
        <v>0</v>
      </c>
      <c r="AG55" s="171">
        <v>136</v>
      </c>
      <c r="AH55" s="170" t="str">
        <f>IF('Enrollment Projection'!$B$37="","Must Complete 'Enrollment Projection' Tab",AF55*AG55)</f>
        <v>Must Complete 'Enrollment Projection' Tab</v>
      </c>
    </row>
    <row r="56" spans="1:34" ht="25.5" customHeight="1">
      <c r="A56" s="145">
        <v>51</v>
      </c>
      <c r="B56" s="139" t="s">
        <v>386</v>
      </c>
      <c r="C56" s="140"/>
      <c r="D56" s="153">
        <v>4623</v>
      </c>
      <c r="E56" s="142">
        <f t="shared" si="1"/>
        <v>0</v>
      </c>
      <c r="F56" s="144">
        <f>$C56*'Enrollment Projection'!$B$30</f>
        <v>0</v>
      </c>
      <c r="G56" s="153">
        <v>606</v>
      </c>
      <c r="H56" s="146" t="str">
        <f>IF('Enrollment Projection'!$B$30="","Must Complete 'Enrollment Projection' Tab",F56*G56)</f>
        <v>Must Complete 'Enrollment Projection' Tab</v>
      </c>
      <c r="I56" s="144">
        <f>$C56*'Enrollment Projection'!$B$34</f>
        <v>0</v>
      </c>
      <c r="J56" s="153">
        <v>165</v>
      </c>
      <c r="K56" s="146" t="str">
        <f>IF('Enrollment Projection'!$B$34="","Must Complete 'Enrollment Projection' Tab",I56*J56)</f>
        <v>Must Complete 'Enrollment Projection' Tab</v>
      </c>
      <c r="L56" s="144">
        <f>$C56*'Enrollment Projection'!$B$31</f>
        <v>0</v>
      </c>
      <c r="M56" s="153">
        <v>4134</v>
      </c>
      <c r="N56" s="146" t="str">
        <f>IF('Enrollment Projection'!$B$31="","Must Complete 'Enrollment Projection' Tab",L56*M56)</f>
        <v>Must Complete 'Enrollment Projection' Tab</v>
      </c>
      <c r="O56" s="144">
        <f>$C56*'Enrollment Projection'!$B$33</f>
        <v>0</v>
      </c>
      <c r="P56" s="153">
        <v>1653</v>
      </c>
      <c r="Q56" s="146" t="str">
        <f>IF('Enrollment Projection'!$B$33="","Must Complete 'Enrollment Projection' Tab",O56*P56)</f>
        <v>Must Complete 'Enrollment Projection' Tab</v>
      </c>
      <c r="R56" s="146" t="str">
        <f>IF(OR('Enrollment Projection'!$B$30="",'Enrollment Projection'!$B$31="",'Enrollment Projection'!$B$33="",'Enrollment Projection'!$B$34=""),"Must Complete 'Enrollment Projection' Tab",IF('School Information'!$A$13="","Must Complete 'School Information' Tab",ROUND(E56+H56+K56+N56+Q56,0)))</f>
        <v>Must Complete 'Enrollment Projection' Tab</v>
      </c>
      <c r="S56" s="158">
        <v>7194</v>
      </c>
      <c r="T56" s="153">
        <v>7629</v>
      </c>
      <c r="U56" s="148" t="str">
        <f>IF(OR('School Information'!$A$10="",'School Information'!$B$10=""),"Must Complete 'School Information' Tab",IF('School Information'!$B$10="No",$T56*C56,IF(AND('School Information'!$B$10="Yes",'School Information'!$A$10=$B56),$S56*C56,$T56*C56)))</f>
        <v>Must Complete 'School Information' Tab</v>
      </c>
      <c r="V56" s="149">
        <v>268</v>
      </c>
      <c r="W56" s="149">
        <f>IF('Enrollment Projection'!$B$31&gt;0,$C56*V56,0)</f>
        <v>0</v>
      </c>
      <c r="X56" s="149">
        <v>8</v>
      </c>
      <c r="Y56" s="148" t="str">
        <f>IF('Enrollment Projection'!$B$32="","Must Complete 'Enrollment Projection' Tab",IF('Enrollment Projection'!$B$32="Yes",$C56*X56,0))</f>
        <v>Must Complete 'Enrollment Projection' Tab</v>
      </c>
      <c r="Z56" s="149">
        <v>18</v>
      </c>
      <c r="AA56" s="148" t="str">
        <f>IF('Enrollment Projection'!$B$34="","Must Complete 'Enrollment Projection' Tab",IF(AND('Enrollment Projection'!$B$34&gt;0,SUM('Enrollment Projection'!$B$17:$B$20)&gt;0),$C56*Z56,0))</f>
        <v>Must Complete 'Enrollment Projection' Tab</v>
      </c>
      <c r="AB56" s="149">
        <v>520</v>
      </c>
      <c r="AC56" s="148" t="str">
        <f>IF('Enrollment Projection'!$B$38="","Must Complete 'Enrollment Projection' Tab",IF('Enrollment Projection'!$B$38&gt;=0.4,$C56*AB56,0))</f>
        <v>Must Complete 'Enrollment Projection' Tab</v>
      </c>
      <c r="AD56" s="149">
        <v>69</v>
      </c>
      <c r="AE56" s="149">
        <f t="shared" si="2"/>
        <v>0</v>
      </c>
      <c r="AF56" s="144">
        <f>$C56*'Enrollment Projection'!$B$37</f>
        <v>0</v>
      </c>
      <c r="AG56" s="149">
        <v>162</v>
      </c>
      <c r="AH56" s="148" t="str">
        <f>IF('Enrollment Projection'!$B$37="","Must Complete 'Enrollment Projection' Tab",AF56*AG56)</f>
        <v>Must Complete 'Enrollment Projection' Tab</v>
      </c>
    </row>
    <row r="57" spans="1:34" ht="25.5" customHeight="1">
      <c r="A57" s="154">
        <v>52</v>
      </c>
      <c r="B57" s="151" t="s">
        <v>390</v>
      </c>
      <c r="C57" s="152"/>
      <c r="D57" s="153">
        <v>4326</v>
      </c>
      <c r="E57" s="155">
        <f t="shared" si="1"/>
        <v>0</v>
      </c>
      <c r="F57" s="156">
        <f>$C57*'Enrollment Projection'!$B$30</f>
        <v>0</v>
      </c>
      <c r="G57" s="153">
        <v>584</v>
      </c>
      <c r="H57" s="157" t="str">
        <f>IF('Enrollment Projection'!$B$30="","Must Complete 'Enrollment Projection' Tab",F57*G57)</f>
        <v>Must Complete 'Enrollment Projection' Tab</v>
      </c>
      <c r="I57" s="156">
        <f>$C57*'Enrollment Projection'!$B$34</f>
        <v>0</v>
      </c>
      <c r="J57" s="153">
        <v>159</v>
      </c>
      <c r="K57" s="157" t="str">
        <f>IF('Enrollment Projection'!$B$34="","Must Complete 'Enrollment Projection' Tab",I57*J57)</f>
        <v>Must Complete 'Enrollment Projection' Tab</v>
      </c>
      <c r="L57" s="156">
        <f>$C57*'Enrollment Projection'!$B$31</f>
        <v>0</v>
      </c>
      <c r="M57" s="153">
        <v>3984</v>
      </c>
      <c r="N57" s="157" t="str">
        <f>IF('Enrollment Projection'!$B$31="","Must Complete 'Enrollment Projection' Tab",L57*M57)</f>
        <v>Must Complete 'Enrollment Projection' Tab</v>
      </c>
      <c r="O57" s="156">
        <f>$C57*'Enrollment Projection'!$B$33</f>
        <v>0</v>
      </c>
      <c r="P57" s="153">
        <v>1593</v>
      </c>
      <c r="Q57" s="157" t="str">
        <f>IF('Enrollment Projection'!$B$33="","Must Complete 'Enrollment Projection' Tab",O57*P57)</f>
        <v>Must Complete 'Enrollment Projection' Tab</v>
      </c>
      <c r="R57" s="157" t="str">
        <f>IF(OR('Enrollment Projection'!$B$30="",'Enrollment Projection'!$B$31="",'Enrollment Projection'!$B$33="",'Enrollment Projection'!$B$34=""),"Must Complete 'Enrollment Projection' Tab",IF('School Information'!$A$13="","Must Complete 'School Information' Tab",ROUND(E57+H57+K57+N57+Q57,0)))</f>
        <v>Must Complete 'Enrollment Projection' Tab</v>
      </c>
      <c r="S57" s="158">
        <v>8326</v>
      </c>
      <c r="T57" s="153">
        <v>9513</v>
      </c>
      <c r="U57" s="159" t="str">
        <f>IF(OR('School Information'!$A$10="",'School Information'!$B$10=""),"Must Complete 'School Information' Tab",IF('School Information'!$B$10="No",$T57*C57,IF(AND('School Information'!$B$10="Yes",'School Information'!$A$10=$B57),$S57*C57,$T57*C57)))</f>
        <v>Must Complete 'School Information' Tab</v>
      </c>
      <c r="V57" s="160">
        <v>246</v>
      </c>
      <c r="W57" s="160">
        <f>IF('Enrollment Projection'!$B$31&gt;0,$C57*V57,0)</f>
        <v>0</v>
      </c>
      <c r="X57" s="160">
        <v>6</v>
      </c>
      <c r="Y57" s="159" t="str">
        <f>IF('Enrollment Projection'!$B$32="","Must Complete 'Enrollment Projection' Tab",IF('Enrollment Projection'!$B$32="Yes",$C57*X57,0))</f>
        <v>Must Complete 'Enrollment Projection' Tab</v>
      </c>
      <c r="Z57" s="160">
        <v>13</v>
      </c>
      <c r="AA57" s="159" t="str">
        <f>IF('Enrollment Projection'!$B$34="","Must Complete 'Enrollment Projection' Tab",IF(AND('Enrollment Projection'!$B$34&gt;0,SUM('Enrollment Projection'!$B$17:$B$20)&gt;0),$C57*Z57,0))</f>
        <v>Must Complete 'Enrollment Projection' Tab</v>
      </c>
      <c r="AB57" s="160">
        <v>283</v>
      </c>
      <c r="AC57" s="159" t="str">
        <f>IF('Enrollment Projection'!$B$38="","Must Complete 'Enrollment Projection' Tab",IF('Enrollment Projection'!$B$38&gt;=0.4,$C57*AB57,0))</f>
        <v>Must Complete 'Enrollment Projection' Tab</v>
      </c>
      <c r="AD57" s="160">
        <v>47</v>
      </c>
      <c r="AE57" s="160">
        <f t="shared" si="2"/>
        <v>0</v>
      </c>
      <c r="AF57" s="156">
        <f>$C57*'Enrollment Projection'!$B$37</f>
        <v>0</v>
      </c>
      <c r="AG57" s="160">
        <v>144</v>
      </c>
      <c r="AH57" s="159" t="str">
        <f>IF('Enrollment Projection'!$B$37="","Must Complete 'Enrollment Projection' Tab",AF57*AG57)</f>
        <v>Must Complete 'Enrollment Projection' Tab</v>
      </c>
    </row>
    <row r="58" spans="1:34" ht="25.5" customHeight="1">
      <c r="A58" s="154">
        <v>53</v>
      </c>
      <c r="B58" s="151" t="s">
        <v>393</v>
      </c>
      <c r="C58" s="152"/>
      <c r="D58" s="153">
        <v>5130</v>
      </c>
      <c r="E58" s="155">
        <f t="shared" si="1"/>
        <v>0</v>
      </c>
      <c r="F58" s="156">
        <f>$C58*'Enrollment Projection'!$B$30</f>
        <v>0</v>
      </c>
      <c r="G58" s="153">
        <v>675</v>
      </c>
      <c r="H58" s="157" t="str">
        <f>IF('Enrollment Projection'!$B$30="","Must Complete 'Enrollment Projection' Tab",F58*G58)</f>
        <v>Must Complete 'Enrollment Projection' Tab</v>
      </c>
      <c r="I58" s="156">
        <f>$C58*'Enrollment Projection'!$B$34</f>
        <v>0</v>
      </c>
      <c r="J58" s="153">
        <v>184</v>
      </c>
      <c r="K58" s="157" t="str">
        <f>IF('Enrollment Projection'!$B$34="","Must Complete 'Enrollment Projection' Tab",I58*J58)</f>
        <v>Must Complete 'Enrollment Projection' Tab</v>
      </c>
      <c r="L58" s="156">
        <f>$C58*'Enrollment Projection'!$B$31</f>
        <v>0</v>
      </c>
      <c r="M58" s="153">
        <v>4599</v>
      </c>
      <c r="N58" s="157" t="str">
        <f>IF('Enrollment Projection'!$B$31="","Must Complete 'Enrollment Projection' Tab",L58*M58)</f>
        <v>Must Complete 'Enrollment Projection' Tab</v>
      </c>
      <c r="O58" s="156">
        <f>$C58*'Enrollment Projection'!$B$33</f>
        <v>0</v>
      </c>
      <c r="P58" s="153">
        <v>1840</v>
      </c>
      <c r="Q58" s="157" t="str">
        <f>IF('Enrollment Projection'!$B$33="","Must Complete 'Enrollment Projection' Tab",O58*P58)</f>
        <v>Must Complete 'Enrollment Projection' Tab</v>
      </c>
      <c r="R58" s="157" t="str">
        <f>IF(OR('Enrollment Projection'!$B$30="",'Enrollment Projection'!$B$31="",'Enrollment Projection'!$B$33="",'Enrollment Projection'!$B$34=""),"Must Complete 'Enrollment Projection' Tab",IF('School Information'!$A$13="","Must Complete 'School Information' Tab",ROUND(E58+H58+K58+N58+Q58,0)))</f>
        <v>Must Complete 'Enrollment Projection' Tab</v>
      </c>
      <c r="S58" s="158">
        <v>4636</v>
      </c>
      <c r="T58" s="153">
        <v>5455</v>
      </c>
      <c r="U58" s="159" t="str">
        <f>IF(OR('School Information'!$A$10="",'School Information'!$B$10=""),"Must Complete 'School Information' Tab",IF('School Information'!$B$10="No",$T58*C58,IF(AND('School Information'!$B$10="Yes",'School Information'!$A$10=$B58),$S58*C58,$T58*C58)))</f>
        <v>Must Complete 'School Information' Tab</v>
      </c>
      <c r="V58" s="160">
        <v>249</v>
      </c>
      <c r="W58" s="160">
        <f>IF('Enrollment Projection'!$B$31&gt;0,$C58*V58,0)</f>
        <v>0</v>
      </c>
      <c r="X58" s="160">
        <v>6</v>
      </c>
      <c r="Y58" s="159" t="str">
        <f>IF('Enrollment Projection'!$B$32="","Must Complete 'Enrollment Projection' Tab",IF('Enrollment Projection'!$B$32="Yes",$C58*X58,0))</f>
        <v>Must Complete 'Enrollment Projection' Tab</v>
      </c>
      <c r="Z58" s="160">
        <v>18</v>
      </c>
      <c r="AA58" s="159" t="str">
        <f>IF('Enrollment Projection'!$B$34="","Must Complete 'Enrollment Projection' Tab",IF(AND('Enrollment Projection'!$B$34&gt;0,SUM('Enrollment Projection'!$B$17:$B$20)&gt;0),$C58*Z58,0))</f>
        <v>Must Complete 'Enrollment Projection' Tab</v>
      </c>
      <c r="AB58" s="160">
        <v>491</v>
      </c>
      <c r="AC58" s="159" t="str">
        <f>IF('Enrollment Projection'!$B$38="","Must Complete 'Enrollment Projection' Tab",IF('Enrollment Projection'!$B$38&gt;=0.4,$C58*AB58,0))</f>
        <v>Must Complete 'Enrollment Projection' Tab</v>
      </c>
      <c r="AD58" s="160">
        <v>68</v>
      </c>
      <c r="AE58" s="160">
        <f t="shared" si="2"/>
        <v>0</v>
      </c>
      <c r="AF58" s="156">
        <f>$C58*'Enrollment Projection'!$B$37</f>
        <v>0</v>
      </c>
      <c r="AG58" s="160">
        <v>152</v>
      </c>
      <c r="AH58" s="159" t="str">
        <f>IF('Enrollment Projection'!$B$37="","Must Complete 'Enrollment Projection' Tab",AF58*AG58)</f>
        <v>Must Complete 'Enrollment Projection' Tab</v>
      </c>
    </row>
    <row r="59" spans="1:34" ht="25.5" customHeight="1">
      <c r="A59" s="154">
        <v>54</v>
      </c>
      <c r="B59" s="151" t="s">
        <v>394</v>
      </c>
      <c r="C59" s="152"/>
      <c r="D59" s="153">
        <v>4202</v>
      </c>
      <c r="E59" s="155">
        <f t="shared" si="1"/>
        <v>0</v>
      </c>
      <c r="F59" s="156">
        <f>$C59*'Enrollment Projection'!$B$30</f>
        <v>0</v>
      </c>
      <c r="G59" s="153">
        <v>517</v>
      </c>
      <c r="H59" s="157" t="str">
        <f>IF('Enrollment Projection'!$B$30="","Must Complete 'Enrollment Projection' Tab",F59*G59)</f>
        <v>Must Complete 'Enrollment Projection' Tab</v>
      </c>
      <c r="I59" s="156">
        <f>$C59*'Enrollment Projection'!$B$34</f>
        <v>0</v>
      </c>
      <c r="J59" s="153">
        <v>141</v>
      </c>
      <c r="K59" s="157" t="str">
        <f>IF('Enrollment Projection'!$B$34="","Must Complete 'Enrollment Projection' Tab",I59*J59)</f>
        <v>Must Complete 'Enrollment Projection' Tab</v>
      </c>
      <c r="L59" s="156">
        <f>$C59*'Enrollment Projection'!$B$31</f>
        <v>0</v>
      </c>
      <c r="M59" s="153">
        <v>3526</v>
      </c>
      <c r="N59" s="157" t="str">
        <f>IF('Enrollment Projection'!$B$31="","Must Complete 'Enrollment Projection' Tab",L59*M59)</f>
        <v>Must Complete 'Enrollment Projection' Tab</v>
      </c>
      <c r="O59" s="156">
        <f>$C59*'Enrollment Projection'!$B$33</f>
        <v>0</v>
      </c>
      <c r="P59" s="153">
        <v>1410</v>
      </c>
      <c r="Q59" s="157" t="str">
        <f>IF('Enrollment Projection'!$B$33="","Must Complete 'Enrollment Projection' Tab",O59*P59)</f>
        <v>Must Complete 'Enrollment Projection' Tab</v>
      </c>
      <c r="R59" s="157" t="str">
        <f>IF(OR('Enrollment Projection'!$B$30="",'Enrollment Projection'!$B$31="",'Enrollment Projection'!$B$33="",'Enrollment Projection'!$B$34=""),"Must Complete 'Enrollment Projection' Tab",IF('School Information'!$A$13="","Must Complete 'School Information' Tab",ROUND(E59+H59+K59+N59+Q59,0)))</f>
        <v>Must Complete 'Enrollment Projection' Tab</v>
      </c>
      <c r="S59" s="158">
        <v>11331</v>
      </c>
      <c r="T59" s="153">
        <v>11331</v>
      </c>
      <c r="U59" s="159" t="str">
        <f>IF(OR('School Information'!$A$10="",'School Information'!$B$10=""),"Must Complete 'School Information' Tab",IF('School Information'!$B$10="No",$T59*C59,IF(AND('School Information'!$B$10="Yes",'School Information'!$A$10=$B59),$S59*C59,$T59*C59)))</f>
        <v>Must Complete 'School Information' Tab</v>
      </c>
      <c r="V59" s="160">
        <v>467</v>
      </c>
      <c r="W59" s="160">
        <f>IF('Enrollment Projection'!$B$31&gt;0,$C59*V59,0)</f>
        <v>0</v>
      </c>
      <c r="X59" s="160">
        <v>50</v>
      </c>
      <c r="Y59" s="159" t="str">
        <f>IF('Enrollment Projection'!$B$32="","Must Complete 'Enrollment Projection' Tab",IF('Enrollment Projection'!$B$32="Yes",$C59*X59,0))</f>
        <v>Must Complete 'Enrollment Projection' Tab</v>
      </c>
      <c r="Z59" s="160">
        <v>0</v>
      </c>
      <c r="AA59" s="159" t="str">
        <f>IF('Enrollment Projection'!$B$34="","Must Complete 'Enrollment Projection' Tab",IF(AND('Enrollment Projection'!$B$34&gt;0,SUM('Enrollment Projection'!$B$17:$B$20)&gt;0),$C59*Z59,0))</f>
        <v>Must Complete 'Enrollment Projection' Tab</v>
      </c>
      <c r="AB59" s="160">
        <v>1541</v>
      </c>
      <c r="AC59" s="159" t="str">
        <f>IF('Enrollment Projection'!$B$38="","Must Complete 'Enrollment Projection' Tab",IF('Enrollment Projection'!$B$38&gt;=0.4,$C59*AB59,0))</f>
        <v>Must Complete 'Enrollment Projection' Tab</v>
      </c>
      <c r="AD59" s="160">
        <v>78</v>
      </c>
      <c r="AE59" s="160">
        <f t="shared" si="2"/>
        <v>0</v>
      </c>
      <c r="AF59" s="156">
        <f>$C59*'Enrollment Projection'!$B$37</f>
        <v>0</v>
      </c>
      <c r="AG59" s="160">
        <v>0</v>
      </c>
      <c r="AH59" s="159" t="str">
        <f>IF('Enrollment Projection'!$B$37="","Must Complete 'Enrollment Projection' Tab",AF59*AG59)</f>
        <v>Must Complete 'Enrollment Projection' Tab</v>
      </c>
    </row>
    <row r="60" spans="1:34" ht="25.5" customHeight="1">
      <c r="A60" s="161">
        <v>55</v>
      </c>
      <c r="B60" s="162" t="s">
        <v>395</v>
      </c>
      <c r="C60" s="163"/>
      <c r="D60" s="164">
        <v>4533</v>
      </c>
      <c r="E60" s="165">
        <f t="shared" si="1"/>
        <v>0</v>
      </c>
      <c r="F60" s="166">
        <f>$C60*'Enrollment Projection'!$B$30</f>
        <v>0</v>
      </c>
      <c r="G60" s="164">
        <v>595</v>
      </c>
      <c r="H60" s="167" t="str">
        <f>IF('Enrollment Projection'!$B$30="","Must Complete 'Enrollment Projection' Tab",F60*G60)</f>
        <v>Must Complete 'Enrollment Projection' Tab</v>
      </c>
      <c r="I60" s="166">
        <f>$C60*'Enrollment Projection'!$B$34</f>
        <v>0</v>
      </c>
      <c r="J60" s="164">
        <v>162</v>
      </c>
      <c r="K60" s="167" t="str">
        <f>IF('Enrollment Projection'!$B$34="","Must Complete 'Enrollment Projection' Tab",I60*J60)</f>
        <v>Must Complete 'Enrollment Projection' Tab</v>
      </c>
      <c r="L60" s="166">
        <f>$C60*'Enrollment Projection'!$B$31</f>
        <v>0</v>
      </c>
      <c r="M60" s="164">
        <v>4059</v>
      </c>
      <c r="N60" s="167" t="str">
        <f>IF('Enrollment Projection'!$B$31="","Must Complete 'Enrollment Projection' Tab",L60*M60)</f>
        <v>Must Complete 'Enrollment Projection' Tab</v>
      </c>
      <c r="O60" s="166">
        <f>$C60*'Enrollment Projection'!$B$33</f>
        <v>0</v>
      </c>
      <c r="P60" s="164">
        <v>1623</v>
      </c>
      <c r="Q60" s="167" t="str">
        <f>IF('Enrollment Projection'!$B$33="","Must Complete 'Enrollment Projection' Tab",O60*P60)</f>
        <v>Must Complete 'Enrollment Projection' Tab</v>
      </c>
      <c r="R60" s="167" t="str">
        <f>IF(OR('Enrollment Projection'!$B$30="",'Enrollment Projection'!$B$31="",'Enrollment Projection'!$B$33="",'Enrollment Projection'!$B$34=""),"Must Complete 'Enrollment Projection' Tab",IF('School Information'!$A$13="","Must Complete 'School Information' Tab",ROUND(E60+H60+K60+N60+Q60,0)))</f>
        <v>Must Complete 'Enrollment Projection' Tab</v>
      </c>
      <c r="S60" s="169">
        <v>5924</v>
      </c>
      <c r="T60" s="164">
        <v>5924</v>
      </c>
      <c r="U60" s="170" t="str">
        <f>IF(OR('School Information'!$A$10="",'School Information'!$B$10=""),"Must Complete 'School Information' Tab",IF('School Information'!$B$10="No",$T60*C60,IF(AND('School Information'!$B$10="Yes",'School Information'!$A$10=$B60),$S60*C60,$T60*C60)))</f>
        <v>Must Complete 'School Information' Tab</v>
      </c>
      <c r="V60" s="171">
        <v>234</v>
      </c>
      <c r="W60" s="171">
        <f>IF('Enrollment Projection'!$B$31&gt;0,$C60*V60,0)</f>
        <v>0</v>
      </c>
      <c r="X60" s="171">
        <v>8</v>
      </c>
      <c r="Y60" s="170" t="str">
        <f>IF('Enrollment Projection'!$B$32="","Must Complete 'Enrollment Projection' Tab",IF('Enrollment Projection'!$B$32="Yes",$C60*X60,0))</f>
        <v>Must Complete 'Enrollment Projection' Tab</v>
      </c>
      <c r="Z60" s="171">
        <v>16</v>
      </c>
      <c r="AA60" s="170" t="str">
        <f>IF('Enrollment Projection'!$B$34="","Must Complete 'Enrollment Projection' Tab",IF(AND('Enrollment Projection'!$B$34&gt;0,SUM('Enrollment Projection'!$B$17:$B$20)&gt;0),$C60*Z60,0))</f>
        <v>Must Complete 'Enrollment Projection' Tab</v>
      </c>
      <c r="AB60" s="171">
        <v>408</v>
      </c>
      <c r="AC60" s="170" t="str">
        <f>IF('Enrollment Projection'!$B$38="","Must Complete 'Enrollment Projection' Tab",IF('Enrollment Projection'!$B$38&gt;=0.4,$C60*AB60,0))</f>
        <v>Must Complete 'Enrollment Projection' Tab</v>
      </c>
      <c r="AD60" s="171">
        <v>61</v>
      </c>
      <c r="AE60" s="171">
        <f t="shared" si="2"/>
        <v>0</v>
      </c>
      <c r="AF60" s="166">
        <f>$C60*'Enrollment Projection'!$B$37</f>
        <v>0</v>
      </c>
      <c r="AG60" s="171">
        <v>157</v>
      </c>
      <c r="AH60" s="170" t="str">
        <f>IF('Enrollment Projection'!$B$37="","Must Complete 'Enrollment Projection' Tab",AF60*AG60)</f>
        <v>Must Complete 'Enrollment Projection' Tab</v>
      </c>
    </row>
    <row r="61" spans="1:34" ht="25.5" customHeight="1">
      <c r="A61" s="145">
        <v>56</v>
      </c>
      <c r="B61" s="139" t="s">
        <v>396</v>
      </c>
      <c r="C61" s="140"/>
      <c r="D61" s="153">
        <v>5116</v>
      </c>
      <c r="E61" s="142">
        <f t="shared" si="1"/>
        <v>0</v>
      </c>
      <c r="F61" s="144">
        <f>$C61*'Enrollment Projection'!$B$30</f>
        <v>0</v>
      </c>
      <c r="G61" s="153">
        <v>678</v>
      </c>
      <c r="H61" s="146" t="str">
        <f>IF('Enrollment Projection'!$B$30="","Must Complete 'Enrollment Projection' Tab",F61*G61)</f>
        <v>Must Complete 'Enrollment Projection' Tab</v>
      </c>
      <c r="I61" s="144">
        <f>$C61*'Enrollment Projection'!$B$34</f>
        <v>0</v>
      </c>
      <c r="J61" s="153">
        <v>185</v>
      </c>
      <c r="K61" s="146" t="str">
        <f>IF('Enrollment Projection'!$B$34="","Must Complete 'Enrollment Projection' Tab",I61*J61)</f>
        <v>Must Complete 'Enrollment Projection' Tab</v>
      </c>
      <c r="L61" s="144">
        <f>$C61*'Enrollment Projection'!$B$31</f>
        <v>0</v>
      </c>
      <c r="M61" s="153">
        <v>4621</v>
      </c>
      <c r="N61" s="146" t="str">
        <f>IF('Enrollment Projection'!$B$31="","Must Complete 'Enrollment Projection' Tab",L61*M61)</f>
        <v>Must Complete 'Enrollment Projection' Tab</v>
      </c>
      <c r="O61" s="144">
        <f>$C61*'Enrollment Projection'!$B$33</f>
        <v>0</v>
      </c>
      <c r="P61" s="153">
        <v>1849</v>
      </c>
      <c r="Q61" s="146" t="str">
        <f>IF('Enrollment Projection'!$B$33="","Must Complete 'Enrollment Projection' Tab",O61*P61)</f>
        <v>Must Complete 'Enrollment Projection' Tab</v>
      </c>
      <c r="R61" s="146" t="str">
        <f>IF(OR('Enrollment Projection'!$B$30="",'Enrollment Projection'!$B$31="",'Enrollment Projection'!$B$33="",'Enrollment Projection'!$B$34=""),"Must Complete 'Enrollment Projection' Tab",IF('School Information'!$A$13="","Must Complete 'School Information' Tab",ROUND(E61+H61+K61+N61+Q61,0)))</f>
        <v>Must Complete 'Enrollment Projection' Tab</v>
      </c>
      <c r="S61" s="158">
        <v>5202</v>
      </c>
      <c r="T61" s="153">
        <v>6719</v>
      </c>
      <c r="U61" s="148" t="str">
        <f>IF(OR('School Information'!$A$10="",'School Information'!$B$10=""),"Must Complete 'School Information' Tab",IF('School Information'!$B$10="No",$T61*C61,IF(AND('School Information'!$B$10="Yes",'School Information'!$A$10=$B61),$S61*C61,$T61*C61)))</f>
        <v>Must Complete 'School Information' Tab</v>
      </c>
      <c r="V61" s="149">
        <v>288</v>
      </c>
      <c r="W61" s="149">
        <f>IF('Enrollment Projection'!$B$31&gt;0,$C61*V61,0)</f>
        <v>0</v>
      </c>
      <c r="X61" s="149">
        <v>13</v>
      </c>
      <c r="Y61" s="148" t="str">
        <f>IF('Enrollment Projection'!$B$32="","Must Complete 'Enrollment Projection' Tab",IF('Enrollment Projection'!$B$32="Yes",$C61*X61,0))</f>
        <v>Must Complete 'Enrollment Projection' Tab</v>
      </c>
      <c r="Z61" s="149">
        <v>18</v>
      </c>
      <c r="AA61" s="148" t="str">
        <f>IF('Enrollment Projection'!$B$34="","Must Complete 'Enrollment Projection' Tab",IF(AND('Enrollment Projection'!$B$34&gt;0,SUM('Enrollment Projection'!$B$17:$B$20)&gt;0),$C61*Z61,0))</f>
        <v>Must Complete 'Enrollment Projection' Tab</v>
      </c>
      <c r="AB61" s="149">
        <v>1147</v>
      </c>
      <c r="AC61" s="148" t="str">
        <f>IF('Enrollment Projection'!$B$38="","Must Complete 'Enrollment Projection' Tab",IF('Enrollment Projection'!$B$38&gt;=0.4,$C61*AB61,0))</f>
        <v>Must Complete 'Enrollment Projection' Tab</v>
      </c>
      <c r="AD61" s="149">
        <v>70</v>
      </c>
      <c r="AE61" s="149">
        <f t="shared" si="2"/>
        <v>0</v>
      </c>
      <c r="AF61" s="144">
        <f>$C61*'Enrollment Projection'!$B$37</f>
        <v>0</v>
      </c>
      <c r="AG61" s="149">
        <v>136</v>
      </c>
      <c r="AH61" s="148" t="str">
        <f>IF('Enrollment Projection'!$B$37="","Must Complete 'Enrollment Projection' Tab",AF61*AG61)</f>
        <v>Must Complete 'Enrollment Projection' Tab</v>
      </c>
    </row>
    <row r="62" spans="1:34" ht="25.5" customHeight="1">
      <c r="A62" s="154">
        <v>57</v>
      </c>
      <c r="B62" s="151" t="s">
        <v>397</v>
      </c>
      <c r="C62" s="152"/>
      <c r="D62" s="153">
        <v>5482</v>
      </c>
      <c r="E62" s="155">
        <f t="shared" si="1"/>
        <v>0</v>
      </c>
      <c r="F62" s="156">
        <f>$C62*'Enrollment Projection'!$B$30</f>
        <v>0</v>
      </c>
      <c r="G62" s="153">
        <v>713</v>
      </c>
      <c r="H62" s="157" t="str">
        <f>IF('Enrollment Projection'!$B$30="","Must Complete 'Enrollment Projection' Tab",F62*G62)</f>
        <v>Must Complete 'Enrollment Projection' Tab</v>
      </c>
      <c r="I62" s="156">
        <f>$C62*'Enrollment Projection'!$B$34</f>
        <v>0</v>
      </c>
      <c r="J62" s="153">
        <v>195</v>
      </c>
      <c r="K62" s="157" t="str">
        <f>IF('Enrollment Projection'!$B$34="","Must Complete 'Enrollment Projection' Tab",I62*J62)</f>
        <v>Must Complete 'Enrollment Projection' Tab</v>
      </c>
      <c r="L62" s="156">
        <f>$C62*'Enrollment Projection'!$B$31</f>
        <v>0</v>
      </c>
      <c r="M62" s="153">
        <v>4864</v>
      </c>
      <c r="N62" s="157" t="str">
        <f>IF('Enrollment Projection'!$B$31="","Must Complete 'Enrollment Projection' Tab",L62*M62)</f>
        <v>Must Complete 'Enrollment Projection' Tab</v>
      </c>
      <c r="O62" s="156">
        <f>$C62*'Enrollment Projection'!$B$33</f>
        <v>0</v>
      </c>
      <c r="P62" s="153">
        <v>1946</v>
      </c>
      <c r="Q62" s="157" t="str">
        <f>IF('Enrollment Projection'!$B$33="","Must Complete 'Enrollment Projection' Tab",O62*P62)</f>
        <v>Must Complete 'Enrollment Projection' Tab</v>
      </c>
      <c r="R62" s="157" t="str">
        <f>IF(OR('Enrollment Projection'!$B$30="",'Enrollment Projection'!$B$31="",'Enrollment Projection'!$B$33="",'Enrollment Projection'!$B$34=""),"Must Complete 'Enrollment Projection' Tab",IF('School Information'!$A$13="","Must Complete 'School Information' Tab",ROUND(E62+H62+K62+N62+Q62,0)))</f>
        <v>Must Complete 'Enrollment Projection' Tab</v>
      </c>
      <c r="S62" s="158">
        <v>3252</v>
      </c>
      <c r="T62" s="153">
        <v>3252</v>
      </c>
      <c r="U62" s="159" t="str">
        <f>IF(OR('School Information'!$A$10="",'School Information'!$B$10=""),"Must Complete 'School Information' Tab",IF('School Information'!$B$10="No",$T62*C62,IF(AND('School Information'!$B$10="Yes",'School Information'!$A$10=$B62),$S62*C62,$T62*C62)))</f>
        <v>Must Complete 'School Information' Tab</v>
      </c>
      <c r="V62" s="160">
        <v>248</v>
      </c>
      <c r="W62" s="160">
        <f>IF('Enrollment Projection'!$B$31&gt;0,$C62*V62,0)</f>
        <v>0</v>
      </c>
      <c r="X62" s="160">
        <v>8</v>
      </c>
      <c r="Y62" s="159" t="str">
        <f>IF('Enrollment Projection'!$B$32="","Must Complete 'Enrollment Projection' Tab",IF('Enrollment Projection'!$B$32="Yes",$C62*X62,0))</f>
        <v>Must Complete 'Enrollment Projection' Tab</v>
      </c>
      <c r="Z62" s="160">
        <v>16</v>
      </c>
      <c r="AA62" s="159" t="str">
        <f>IF('Enrollment Projection'!$B$34="","Must Complete 'Enrollment Projection' Tab",IF(AND('Enrollment Projection'!$B$34&gt;0,SUM('Enrollment Projection'!$B$17:$B$20)&gt;0),$C62*Z62,0))</f>
        <v>Must Complete 'Enrollment Projection' Tab</v>
      </c>
      <c r="AB62" s="160">
        <v>469</v>
      </c>
      <c r="AC62" s="159" t="str">
        <f>IF('Enrollment Projection'!$B$38="","Must Complete 'Enrollment Projection' Tab",IF('Enrollment Projection'!$B$38&gt;=0.4,$C62*AB62,0))</f>
        <v>Must Complete 'Enrollment Projection' Tab</v>
      </c>
      <c r="AD62" s="160">
        <v>57</v>
      </c>
      <c r="AE62" s="160">
        <f t="shared" si="2"/>
        <v>0</v>
      </c>
      <c r="AF62" s="156">
        <f>$C62*'Enrollment Projection'!$B$37</f>
        <v>0</v>
      </c>
      <c r="AG62" s="160">
        <v>151</v>
      </c>
      <c r="AH62" s="159" t="str">
        <f>IF('Enrollment Projection'!$B$37="","Must Complete 'Enrollment Projection' Tab",AF62*AG62)</f>
        <v>Must Complete 'Enrollment Projection' Tab</v>
      </c>
    </row>
    <row r="63" spans="1:34" ht="25.5" customHeight="1">
      <c r="A63" s="154">
        <v>58</v>
      </c>
      <c r="B63" s="151" t="s">
        <v>398</v>
      </c>
      <c r="C63" s="152"/>
      <c r="D63" s="153">
        <v>5543</v>
      </c>
      <c r="E63" s="155">
        <f t="shared" si="1"/>
        <v>0</v>
      </c>
      <c r="F63" s="156">
        <f>$C63*'Enrollment Projection'!$B$30</f>
        <v>0</v>
      </c>
      <c r="G63" s="153">
        <v>729</v>
      </c>
      <c r="H63" s="157" t="str">
        <f>IF('Enrollment Projection'!$B$30="","Must Complete 'Enrollment Projection' Tab",F63*G63)</f>
        <v>Must Complete 'Enrollment Projection' Tab</v>
      </c>
      <c r="I63" s="156">
        <f>$C63*'Enrollment Projection'!$B$34</f>
        <v>0</v>
      </c>
      <c r="J63" s="153">
        <v>199</v>
      </c>
      <c r="K63" s="157" t="str">
        <f>IF('Enrollment Projection'!$B$34="","Must Complete 'Enrollment Projection' Tab",I63*J63)</f>
        <v>Must Complete 'Enrollment Projection' Tab</v>
      </c>
      <c r="L63" s="156">
        <f>$C63*'Enrollment Projection'!$B$31</f>
        <v>0</v>
      </c>
      <c r="M63" s="153">
        <v>4973</v>
      </c>
      <c r="N63" s="157" t="str">
        <f>IF('Enrollment Projection'!$B$31="","Must Complete 'Enrollment Projection' Tab",L63*M63)</f>
        <v>Must Complete 'Enrollment Projection' Tab</v>
      </c>
      <c r="O63" s="156">
        <f>$C63*'Enrollment Projection'!$B$33</f>
        <v>0</v>
      </c>
      <c r="P63" s="153">
        <v>1989</v>
      </c>
      <c r="Q63" s="157" t="str">
        <f>IF('Enrollment Projection'!$B$33="","Must Complete 'Enrollment Projection' Tab",O63*P63)</f>
        <v>Must Complete 'Enrollment Projection' Tab</v>
      </c>
      <c r="R63" s="157" t="str">
        <f>IF(OR('Enrollment Projection'!$B$30="",'Enrollment Projection'!$B$31="",'Enrollment Projection'!$B$33="",'Enrollment Projection'!$B$34=""),"Must Complete 'Enrollment Projection' Tab",IF('School Information'!$A$13="","Must Complete 'School Information' Tab",ROUND(E63+H63+K63+N63+Q63,0)))</f>
        <v>Must Complete 'Enrollment Projection' Tab</v>
      </c>
      <c r="S63" s="158">
        <v>3317</v>
      </c>
      <c r="T63" s="153">
        <v>3726</v>
      </c>
      <c r="U63" s="159" t="str">
        <f>IF(OR('School Information'!$A$10="",'School Information'!$B$10=""),"Must Complete 'School Information' Tab",IF('School Information'!$B$10="No",$T63*C63,IF(AND('School Information'!$B$10="Yes",'School Information'!$A$10=$B63),$S63*C63,$T63*C63)))</f>
        <v>Must Complete 'School Information' Tab</v>
      </c>
      <c r="V63" s="160">
        <v>263</v>
      </c>
      <c r="W63" s="160">
        <f>IF('Enrollment Projection'!$B$31&gt;0,$C63*V63,0)</f>
        <v>0</v>
      </c>
      <c r="X63" s="160">
        <v>11</v>
      </c>
      <c r="Y63" s="159" t="str">
        <f>IF('Enrollment Projection'!$B$32="","Must Complete 'Enrollment Projection' Tab",IF('Enrollment Projection'!$B$32="Yes",$C63*X63,0))</f>
        <v>Must Complete 'Enrollment Projection' Tab</v>
      </c>
      <c r="Z63" s="160">
        <v>16</v>
      </c>
      <c r="AA63" s="159" t="str">
        <f>IF('Enrollment Projection'!$B$34="","Must Complete 'Enrollment Projection' Tab",IF(AND('Enrollment Projection'!$B$34&gt;0,SUM('Enrollment Projection'!$B$17:$B$20)&gt;0),$C63*Z63,0))</f>
        <v>Must Complete 'Enrollment Projection' Tab</v>
      </c>
      <c r="AB63" s="160">
        <v>288</v>
      </c>
      <c r="AC63" s="159" t="str">
        <f>IF('Enrollment Projection'!$B$38="","Must Complete 'Enrollment Projection' Tab",IF('Enrollment Projection'!$B$38&gt;=0.4,$C63*AB63,0))</f>
        <v>Must Complete 'Enrollment Projection' Tab</v>
      </c>
      <c r="AD63" s="160">
        <v>59</v>
      </c>
      <c r="AE63" s="160">
        <f t="shared" si="2"/>
        <v>0</v>
      </c>
      <c r="AF63" s="156">
        <f>$C63*'Enrollment Projection'!$B$37</f>
        <v>0</v>
      </c>
      <c r="AG63" s="160">
        <v>142</v>
      </c>
      <c r="AH63" s="159" t="str">
        <f>IF('Enrollment Projection'!$B$37="","Must Complete 'Enrollment Projection' Tab",AF63*AG63)</f>
        <v>Must Complete 'Enrollment Projection' Tab</v>
      </c>
    </row>
    <row r="64" spans="1:34" ht="25.5" customHeight="1">
      <c r="A64" s="154">
        <v>59</v>
      </c>
      <c r="B64" s="151" t="s">
        <v>399</v>
      </c>
      <c r="C64" s="152"/>
      <c r="D64" s="153">
        <v>6051</v>
      </c>
      <c r="E64" s="155">
        <f t="shared" si="1"/>
        <v>0</v>
      </c>
      <c r="F64" s="156">
        <f>$C64*'Enrollment Projection'!$B$30</f>
        <v>0</v>
      </c>
      <c r="G64" s="153">
        <v>792</v>
      </c>
      <c r="H64" s="157" t="str">
        <f>IF('Enrollment Projection'!$B$30="","Must Complete 'Enrollment Projection' Tab",F64*G64)</f>
        <v>Must Complete 'Enrollment Projection' Tab</v>
      </c>
      <c r="I64" s="156">
        <f>$C64*'Enrollment Projection'!$B$34</f>
        <v>0</v>
      </c>
      <c r="J64" s="153">
        <v>216</v>
      </c>
      <c r="K64" s="157" t="str">
        <f>IF('Enrollment Projection'!$B$34="","Must Complete 'Enrollment Projection' Tab",I64*J64)</f>
        <v>Must Complete 'Enrollment Projection' Tab</v>
      </c>
      <c r="L64" s="156">
        <f>$C64*'Enrollment Projection'!$B$31</f>
        <v>0</v>
      </c>
      <c r="M64" s="153">
        <v>5398</v>
      </c>
      <c r="N64" s="157" t="str">
        <f>IF('Enrollment Projection'!$B$31="","Must Complete 'Enrollment Projection' Tab",L64*M64)</f>
        <v>Must Complete 'Enrollment Projection' Tab</v>
      </c>
      <c r="O64" s="156">
        <f>$C64*'Enrollment Projection'!$B$33</f>
        <v>0</v>
      </c>
      <c r="P64" s="153">
        <v>2159</v>
      </c>
      <c r="Q64" s="157" t="str">
        <f>IF('Enrollment Projection'!$B$33="","Must Complete 'Enrollment Projection' Tab",O64*P64)</f>
        <v>Must Complete 'Enrollment Projection' Tab</v>
      </c>
      <c r="R64" s="157" t="str">
        <f>IF(OR('Enrollment Projection'!$B$30="",'Enrollment Projection'!$B$31="",'Enrollment Projection'!$B$33="",'Enrollment Projection'!$B$34=""),"Must Complete 'Enrollment Projection' Tab",IF('School Information'!$A$13="","Must Complete 'School Information' Tab",ROUND(E64+H64+K64+N64+Q64,0)))</f>
        <v>Must Complete 'Enrollment Projection' Tab</v>
      </c>
      <c r="S64" s="158">
        <v>3133</v>
      </c>
      <c r="T64" s="153">
        <v>3133</v>
      </c>
      <c r="U64" s="159" t="str">
        <f>IF(OR('School Information'!$A$10="",'School Information'!$B$10=""),"Must Complete 'School Information' Tab",IF('School Information'!$B$10="No",$T64*C64,IF(AND('School Information'!$B$10="Yes",'School Information'!$A$10=$B64),$S64*C64,$T64*C64)))</f>
        <v>Must Complete 'School Information' Tab</v>
      </c>
      <c r="V64" s="160">
        <v>273</v>
      </c>
      <c r="W64" s="160">
        <f>IF('Enrollment Projection'!$B$31&gt;0,$C64*V64,0)</f>
        <v>0</v>
      </c>
      <c r="X64" s="160">
        <v>11</v>
      </c>
      <c r="Y64" s="159" t="str">
        <f>IF('Enrollment Projection'!$B$32="","Must Complete 'Enrollment Projection' Tab",IF('Enrollment Projection'!$B$32="Yes",$C64*X64,0))</f>
        <v>Must Complete 'Enrollment Projection' Tab</v>
      </c>
      <c r="Z64" s="160">
        <v>17</v>
      </c>
      <c r="AA64" s="159" t="str">
        <f>IF('Enrollment Projection'!$B$34="","Must Complete 'Enrollment Projection' Tab",IF(AND('Enrollment Projection'!$B$34&gt;0,SUM('Enrollment Projection'!$B$17:$B$20)&gt;0),$C64*Z64,0))</f>
        <v>Must Complete 'Enrollment Projection' Tab</v>
      </c>
      <c r="AB64" s="160">
        <v>451</v>
      </c>
      <c r="AC64" s="159" t="str">
        <f>IF('Enrollment Projection'!$B$38="","Must Complete 'Enrollment Projection' Tab",IF('Enrollment Projection'!$B$38&gt;=0.4,$C64*AB64,0))</f>
        <v>Must Complete 'Enrollment Projection' Tab</v>
      </c>
      <c r="AD64" s="160">
        <v>66</v>
      </c>
      <c r="AE64" s="160">
        <f t="shared" si="2"/>
        <v>0</v>
      </c>
      <c r="AF64" s="156">
        <f>$C64*'Enrollment Projection'!$B$37</f>
        <v>0</v>
      </c>
      <c r="AG64" s="160">
        <v>138</v>
      </c>
      <c r="AH64" s="159" t="str">
        <f>IF('Enrollment Projection'!$B$37="","Must Complete 'Enrollment Projection' Tab",AF64*AG64)</f>
        <v>Must Complete 'Enrollment Projection' Tab</v>
      </c>
    </row>
    <row r="65" spans="1:34" ht="25.5" customHeight="1">
      <c r="A65" s="161">
        <v>60</v>
      </c>
      <c r="B65" s="162" t="s">
        <v>400</v>
      </c>
      <c r="C65" s="163"/>
      <c r="D65" s="164">
        <v>4761</v>
      </c>
      <c r="E65" s="165">
        <f t="shared" si="1"/>
        <v>0</v>
      </c>
      <c r="F65" s="166">
        <f>$C65*'Enrollment Projection'!$B$30</f>
        <v>0</v>
      </c>
      <c r="G65" s="164">
        <v>634</v>
      </c>
      <c r="H65" s="167" t="str">
        <f>IF('Enrollment Projection'!$B$30="","Must Complete 'Enrollment Projection' Tab",F65*G65)</f>
        <v>Must Complete 'Enrollment Projection' Tab</v>
      </c>
      <c r="I65" s="166">
        <f>$C65*'Enrollment Projection'!$B$34</f>
        <v>0</v>
      </c>
      <c r="J65" s="164">
        <v>173</v>
      </c>
      <c r="K65" s="167" t="str">
        <f>IF('Enrollment Projection'!$B$34="","Must Complete 'Enrollment Projection' Tab",I65*J65)</f>
        <v>Must Complete 'Enrollment Projection' Tab</v>
      </c>
      <c r="L65" s="166">
        <f>$C65*'Enrollment Projection'!$B$31</f>
        <v>0</v>
      </c>
      <c r="M65" s="164">
        <v>4324</v>
      </c>
      <c r="N65" s="167" t="str">
        <f>IF('Enrollment Projection'!$B$31="","Must Complete 'Enrollment Projection' Tab",L65*M65)</f>
        <v>Must Complete 'Enrollment Projection' Tab</v>
      </c>
      <c r="O65" s="166">
        <f>$C65*'Enrollment Projection'!$B$33</f>
        <v>0</v>
      </c>
      <c r="P65" s="164">
        <v>1730</v>
      </c>
      <c r="Q65" s="167" t="str">
        <f>IF('Enrollment Projection'!$B$33="","Must Complete 'Enrollment Projection' Tab",O65*P65)</f>
        <v>Must Complete 'Enrollment Projection' Tab</v>
      </c>
      <c r="R65" s="167" t="str">
        <f>IF(OR('Enrollment Projection'!$B$30="",'Enrollment Projection'!$B$31="",'Enrollment Projection'!$B$33="",'Enrollment Projection'!$B$34=""),"Must Complete 'Enrollment Projection' Tab",IF('School Information'!$A$13="","Must Complete 'School Information' Tab",ROUND(E65+H65+K65+N65+Q65,0)))</f>
        <v>Must Complete 'Enrollment Projection' Tab</v>
      </c>
      <c r="S65" s="169">
        <v>5903</v>
      </c>
      <c r="T65" s="164">
        <v>7942</v>
      </c>
      <c r="U65" s="170" t="str">
        <f>IF(OR('School Information'!$A$10="",'School Information'!$B$10=""),"Must Complete 'School Information' Tab",IF('School Information'!$B$10="No",$T65*C65,IF(AND('School Information'!$B$10="Yes",'School Information'!$A$10=$B65),$S65*C65,$T65*C65)))</f>
        <v>Must Complete 'School Information' Tab</v>
      </c>
      <c r="V65" s="171">
        <v>262</v>
      </c>
      <c r="W65" s="171">
        <f>IF('Enrollment Projection'!$B$31&gt;0,$C65*V65,0)</f>
        <v>0</v>
      </c>
      <c r="X65" s="171">
        <v>8</v>
      </c>
      <c r="Y65" s="170" t="str">
        <f>IF('Enrollment Projection'!$B$32="","Must Complete 'Enrollment Projection' Tab",IF('Enrollment Projection'!$B$32="Yes",$C65*X65,0))</f>
        <v>Must Complete 'Enrollment Projection' Tab</v>
      </c>
      <c r="Z65" s="171">
        <v>17</v>
      </c>
      <c r="AA65" s="170" t="str">
        <f>IF('Enrollment Projection'!$B$34="","Must Complete 'Enrollment Projection' Tab",IF(AND('Enrollment Projection'!$B$34&gt;0,SUM('Enrollment Projection'!$B$17:$B$20)&gt;0),$C65*Z65,0))</f>
        <v>Must Complete 'Enrollment Projection' Tab</v>
      </c>
      <c r="AB65" s="171">
        <v>607</v>
      </c>
      <c r="AC65" s="170" t="str">
        <f>IF('Enrollment Projection'!$B$38="","Must Complete 'Enrollment Projection' Tab",IF('Enrollment Projection'!$B$38&gt;=0.4,$C65*AB65,0))</f>
        <v>Must Complete 'Enrollment Projection' Tab</v>
      </c>
      <c r="AD65" s="171">
        <v>68</v>
      </c>
      <c r="AE65" s="171">
        <f t="shared" si="2"/>
        <v>0</v>
      </c>
      <c r="AF65" s="166">
        <f>$C65*'Enrollment Projection'!$B$37</f>
        <v>0</v>
      </c>
      <c r="AG65" s="171">
        <v>0</v>
      </c>
      <c r="AH65" s="170" t="str">
        <f>IF('Enrollment Projection'!$B$37="","Must Complete 'Enrollment Projection' Tab",AF65*AG65)</f>
        <v>Must Complete 'Enrollment Projection' Tab</v>
      </c>
    </row>
    <row r="66" spans="1:34" ht="25.5" customHeight="1">
      <c r="A66" s="145">
        <v>61</v>
      </c>
      <c r="B66" s="139" t="s">
        <v>401</v>
      </c>
      <c r="C66" s="140"/>
      <c r="D66" s="153">
        <v>2652</v>
      </c>
      <c r="E66" s="142">
        <f t="shared" si="1"/>
        <v>0</v>
      </c>
      <c r="F66" s="144">
        <f>$C66*'Enrollment Projection'!$B$30</f>
        <v>0</v>
      </c>
      <c r="G66" s="153">
        <v>362</v>
      </c>
      <c r="H66" s="146" t="str">
        <f>IF('Enrollment Projection'!$B$30="","Must Complete 'Enrollment Projection' Tab",F66*G66)</f>
        <v>Must Complete 'Enrollment Projection' Tab</v>
      </c>
      <c r="I66" s="144">
        <f>$C66*'Enrollment Projection'!$B$34</f>
        <v>0</v>
      </c>
      <c r="J66" s="153">
        <v>99</v>
      </c>
      <c r="K66" s="146" t="str">
        <f>IF('Enrollment Projection'!$B$34="","Must Complete 'Enrollment Projection' Tab",I66*J66)</f>
        <v>Must Complete 'Enrollment Projection' Tab</v>
      </c>
      <c r="L66" s="144">
        <f>$C66*'Enrollment Projection'!$B$31</f>
        <v>0</v>
      </c>
      <c r="M66" s="153">
        <v>2465</v>
      </c>
      <c r="N66" s="146" t="str">
        <f>IF('Enrollment Projection'!$B$31="","Must Complete 'Enrollment Projection' Tab",L66*M66)</f>
        <v>Must Complete 'Enrollment Projection' Tab</v>
      </c>
      <c r="O66" s="144">
        <f>$C66*'Enrollment Projection'!$B$33</f>
        <v>0</v>
      </c>
      <c r="P66" s="153">
        <v>986</v>
      </c>
      <c r="Q66" s="146" t="str">
        <f>IF('Enrollment Projection'!$B$33="","Must Complete 'Enrollment Projection' Tab",O66*P66)</f>
        <v>Must Complete 'Enrollment Projection' Tab</v>
      </c>
      <c r="R66" s="146" t="str">
        <f>IF(OR('Enrollment Projection'!$B$30="",'Enrollment Projection'!$B$31="",'Enrollment Projection'!$B$33="",'Enrollment Projection'!$B$34=""),"Must Complete 'Enrollment Projection' Tab",IF('School Information'!$A$13="","Must Complete 'School Information' Tab",ROUND(E66+H66+K66+N66+Q66,0)))</f>
        <v>Must Complete 'Enrollment Projection' Tab</v>
      </c>
      <c r="S66" s="158">
        <v>13429</v>
      </c>
      <c r="T66" s="153">
        <v>15290</v>
      </c>
      <c r="U66" s="148" t="str">
        <f>IF(OR('School Information'!$A$10="",'School Information'!$B$10=""),"Must Complete 'School Information' Tab",IF('School Information'!$B$10="No",$T66*C66,IF(AND('School Information'!$B$10="Yes",'School Information'!$A$10=$B66),$S66*C66,$T66*C66)))</f>
        <v>Must Complete 'School Information' Tab</v>
      </c>
      <c r="V66" s="149">
        <v>247</v>
      </c>
      <c r="W66" s="149">
        <f>IF('Enrollment Projection'!$B$31&gt;0,$C66*V66,0)</f>
        <v>0</v>
      </c>
      <c r="X66" s="149">
        <v>4</v>
      </c>
      <c r="Y66" s="148" t="str">
        <f>IF('Enrollment Projection'!$B$32="","Must Complete 'Enrollment Projection' Tab",IF('Enrollment Projection'!$B$32="Yes",$C66*X66,0))</f>
        <v>Must Complete 'Enrollment Projection' Tab</v>
      </c>
      <c r="Z66" s="149">
        <v>17</v>
      </c>
      <c r="AA66" s="148" t="str">
        <f>IF('Enrollment Projection'!$B$34="","Must Complete 'Enrollment Projection' Tab",IF(AND('Enrollment Projection'!$B$34&gt;0,SUM('Enrollment Projection'!$B$17:$B$20)&gt;0),$C66*Z66,0))</f>
        <v>Must Complete 'Enrollment Projection' Tab</v>
      </c>
      <c r="AB66" s="149">
        <v>306</v>
      </c>
      <c r="AC66" s="148" t="str">
        <f>IF('Enrollment Projection'!$B$38="","Must Complete 'Enrollment Projection' Tab",IF('Enrollment Projection'!$B$38&gt;=0.4,$C66*AB66,0))</f>
        <v>Must Complete 'Enrollment Projection' Tab</v>
      </c>
      <c r="AD66" s="149">
        <v>63</v>
      </c>
      <c r="AE66" s="149">
        <f t="shared" si="2"/>
        <v>0</v>
      </c>
      <c r="AF66" s="144">
        <f>$C66*'Enrollment Projection'!$B$37</f>
        <v>0</v>
      </c>
      <c r="AG66" s="149">
        <v>151</v>
      </c>
      <c r="AH66" s="148" t="str">
        <f>IF('Enrollment Projection'!$B$37="","Must Complete 'Enrollment Projection' Tab",AF66*AG66)</f>
        <v>Must Complete 'Enrollment Projection' Tab</v>
      </c>
    </row>
    <row r="67" spans="1:34" ht="25.5" customHeight="1">
      <c r="A67" s="154">
        <v>62</v>
      </c>
      <c r="B67" s="151" t="s">
        <v>402</v>
      </c>
      <c r="C67" s="152"/>
      <c r="D67" s="153">
        <v>5337</v>
      </c>
      <c r="E67" s="155">
        <f t="shared" si="1"/>
        <v>0</v>
      </c>
      <c r="F67" s="156">
        <f>$C67*'Enrollment Projection'!$B$30</f>
        <v>0</v>
      </c>
      <c r="G67" s="153">
        <v>705</v>
      </c>
      <c r="H67" s="157" t="str">
        <f>IF('Enrollment Projection'!$B$30="","Must Complete 'Enrollment Projection' Tab",F67*G67)</f>
        <v>Must Complete 'Enrollment Projection' Tab</v>
      </c>
      <c r="I67" s="156">
        <f>$C67*'Enrollment Projection'!$B$34</f>
        <v>0</v>
      </c>
      <c r="J67" s="153">
        <v>192</v>
      </c>
      <c r="K67" s="157" t="str">
        <f>IF('Enrollment Projection'!$B$34="","Must Complete 'Enrollment Projection' Tab",I67*J67)</f>
        <v>Must Complete 'Enrollment Projection' Tab</v>
      </c>
      <c r="L67" s="156">
        <f>$C67*'Enrollment Projection'!$B$31</f>
        <v>0</v>
      </c>
      <c r="M67" s="153">
        <v>4805</v>
      </c>
      <c r="N67" s="157" t="str">
        <f>IF('Enrollment Projection'!$B$31="","Must Complete 'Enrollment Projection' Tab",L67*M67)</f>
        <v>Must Complete 'Enrollment Projection' Tab</v>
      </c>
      <c r="O67" s="156">
        <f>$C67*'Enrollment Projection'!$B$33</f>
        <v>0</v>
      </c>
      <c r="P67" s="153">
        <v>0</v>
      </c>
      <c r="Q67" s="157" t="str">
        <f>IF('Enrollment Projection'!$B$33="","Must Complete 'Enrollment Projection' Tab",O67*P67)</f>
        <v>Must Complete 'Enrollment Projection' Tab</v>
      </c>
      <c r="R67" s="157" t="str">
        <f>IF(OR('Enrollment Projection'!$B$30="",'Enrollment Projection'!$B$31="",'Enrollment Projection'!$B$33="",'Enrollment Projection'!$B$34=""),"Must Complete 'Enrollment Projection' Tab",IF('School Information'!$A$13="","Must Complete 'School Information' Tab",ROUND(E67+H67+K67+N67+Q67,0)))</f>
        <v>Must Complete 'Enrollment Projection' Tab</v>
      </c>
      <c r="S67" s="158">
        <v>4193</v>
      </c>
      <c r="T67" s="153">
        <v>4193</v>
      </c>
      <c r="U67" s="159" t="str">
        <f>IF(OR('School Information'!$A$10="",'School Information'!$B$10=""),"Must Complete 'School Information' Tab",IF('School Information'!$B$10="No",$T67*C67,IF(AND('School Information'!$B$10="Yes",'School Information'!$A$10=$B67),$S67*C67,$T67*C67)))</f>
        <v>Must Complete 'School Information' Tab</v>
      </c>
      <c r="V67" s="160">
        <v>283</v>
      </c>
      <c r="W67" s="160">
        <f>IF('Enrollment Projection'!$B$31&gt;0,$C67*V67,0)</f>
        <v>0</v>
      </c>
      <c r="X67" s="160">
        <v>17</v>
      </c>
      <c r="Y67" s="159" t="str">
        <f>IF('Enrollment Projection'!$B$32="","Must Complete 'Enrollment Projection' Tab",IF('Enrollment Projection'!$B$32="Yes",$C67*X67,0))</f>
        <v>Must Complete 'Enrollment Projection' Tab</v>
      </c>
      <c r="Z67" s="160">
        <v>18</v>
      </c>
      <c r="AA67" s="159" t="str">
        <f>IF('Enrollment Projection'!$B$34="","Must Complete 'Enrollment Projection' Tab",IF(AND('Enrollment Projection'!$B$34&gt;0,SUM('Enrollment Projection'!$B$17:$B$20)&gt;0),$C67*Z67,0))</f>
        <v>Must Complete 'Enrollment Projection' Tab</v>
      </c>
      <c r="AB67" s="160">
        <v>575</v>
      </c>
      <c r="AC67" s="159" t="str">
        <f>IF('Enrollment Projection'!$B$38="","Must Complete 'Enrollment Projection' Tab",IF('Enrollment Projection'!$B$38&gt;=0.4,$C67*AB67,0))</f>
        <v>Must Complete 'Enrollment Projection' Tab</v>
      </c>
      <c r="AD67" s="160">
        <v>71</v>
      </c>
      <c r="AE67" s="160">
        <f t="shared" si="2"/>
        <v>0</v>
      </c>
      <c r="AF67" s="156">
        <f>$C67*'Enrollment Projection'!$B$37</f>
        <v>0</v>
      </c>
      <c r="AG67" s="160">
        <v>0</v>
      </c>
      <c r="AH67" s="159" t="str">
        <f>IF('Enrollment Projection'!$B$37="","Must Complete 'Enrollment Projection' Tab",AF67*AG67)</f>
        <v>Must Complete 'Enrollment Projection' Tab</v>
      </c>
    </row>
    <row r="68" spans="1:34" ht="25.5" customHeight="1">
      <c r="A68" s="154">
        <v>63</v>
      </c>
      <c r="B68" s="151" t="s">
        <v>403</v>
      </c>
      <c r="C68" s="152"/>
      <c r="D68" s="153">
        <v>3292</v>
      </c>
      <c r="E68" s="155">
        <f t="shared" si="1"/>
        <v>0</v>
      </c>
      <c r="F68" s="156">
        <f>$C68*'Enrollment Projection'!$B$30</f>
        <v>0</v>
      </c>
      <c r="G68" s="153">
        <v>418</v>
      </c>
      <c r="H68" s="157" t="str">
        <f>IF('Enrollment Projection'!$B$30="","Must Complete 'Enrollment Projection' Tab",F68*G68)</f>
        <v>Must Complete 'Enrollment Projection' Tab</v>
      </c>
      <c r="I68" s="156">
        <f>$C68*'Enrollment Projection'!$B$34</f>
        <v>0</v>
      </c>
      <c r="J68" s="153">
        <v>114</v>
      </c>
      <c r="K68" s="157" t="str">
        <f>IF('Enrollment Projection'!$B$34="","Must Complete 'Enrollment Projection' Tab",I68*J68)</f>
        <v>Must Complete 'Enrollment Projection' Tab</v>
      </c>
      <c r="L68" s="156">
        <f>$C68*'Enrollment Projection'!$B$31</f>
        <v>0</v>
      </c>
      <c r="M68" s="153">
        <v>2853</v>
      </c>
      <c r="N68" s="157" t="str">
        <f>IF('Enrollment Projection'!$B$31="","Must Complete 'Enrollment Projection' Tab",L68*M68)</f>
        <v>Must Complete 'Enrollment Projection' Tab</v>
      </c>
      <c r="O68" s="156">
        <f>$C68*'Enrollment Projection'!$B$33</f>
        <v>0</v>
      </c>
      <c r="P68" s="153">
        <v>1141</v>
      </c>
      <c r="Q68" s="157" t="str">
        <f>IF('Enrollment Projection'!$B$33="","Must Complete 'Enrollment Projection' Tab",O68*P68)</f>
        <v>Must Complete 'Enrollment Projection' Tab</v>
      </c>
      <c r="R68" s="157" t="str">
        <f>IF(OR('Enrollment Projection'!$B$30="",'Enrollment Projection'!$B$31="",'Enrollment Projection'!$B$33="",'Enrollment Projection'!$B$34=""),"Must Complete 'Enrollment Projection' Tab",IF('School Information'!$A$13="","Must Complete 'School Information' Tab",ROUND(E68+H68+K68+N68+Q68,0)))</f>
        <v>Must Complete 'Enrollment Projection' Tab</v>
      </c>
      <c r="S68" s="158">
        <v>14110</v>
      </c>
      <c r="T68" s="153">
        <v>15601</v>
      </c>
      <c r="U68" s="159" t="str">
        <f>IF(OR('School Information'!$A$10="",'School Information'!$B$10=""),"Must Complete 'School Information' Tab",IF('School Information'!$B$10="No",$T68*C68,IF(AND('School Information'!$B$10="Yes",'School Information'!$A$10=$B68),$S68*C68,$T68*C68)))</f>
        <v>Must Complete 'School Information' Tab</v>
      </c>
      <c r="V68" s="160">
        <v>245</v>
      </c>
      <c r="W68" s="160">
        <f>IF('Enrollment Projection'!$B$31&gt;0,$C68*V68,0)</f>
        <v>0</v>
      </c>
      <c r="X68" s="160">
        <v>5</v>
      </c>
      <c r="Y68" s="159" t="str">
        <f>IF('Enrollment Projection'!$B$32="","Must Complete 'Enrollment Projection' Tab",IF('Enrollment Projection'!$B$32="Yes",$C68*X68,0))</f>
        <v>Must Complete 'Enrollment Projection' Tab</v>
      </c>
      <c r="Z68" s="160">
        <v>12</v>
      </c>
      <c r="AA68" s="159" t="str">
        <f>IF('Enrollment Projection'!$B$34="","Must Complete 'Enrollment Projection' Tab",IF(AND('Enrollment Projection'!$B$34&gt;0,SUM('Enrollment Projection'!$B$17:$B$20)&gt;0),$C68*Z68,0))</f>
        <v>Must Complete 'Enrollment Projection' Tab</v>
      </c>
      <c r="AB68" s="160">
        <v>199</v>
      </c>
      <c r="AC68" s="159" t="str">
        <f>IF('Enrollment Projection'!$B$38="","Must Complete 'Enrollment Projection' Tab",IF('Enrollment Projection'!$B$38&gt;=0.4,$C68*AB68,0))</f>
        <v>Must Complete 'Enrollment Projection' Tab</v>
      </c>
      <c r="AD68" s="160">
        <v>44</v>
      </c>
      <c r="AE68" s="160">
        <f t="shared" si="2"/>
        <v>0</v>
      </c>
      <c r="AF68" s="156">
        <f>$C68*'Enrollment Projection'!$B$37</f>
        <v>0</v>
      </c>
      <c r="AG68" s="160">
        <v>0</v>
      </c>
      <c r="AH68" s="159" t="str">
        <f>IF('Enrollment Projection'!$B$37="","Must Complete 'Enrollment Projection' Tab",AF68*AG68)</f>
        <v>Must Complete 'Enrollment Projection' Tab</v>
      </c>
    </row>
    <row r="69" spans="1:34" ht="25.5" customHeight="1">
      <c r="A69" s="154">
        <v>64</v>
      </c>
      <c r="B69" s="151" t="s">
        <v>404</v>
      </c>
      <c r="C69" s="152"/>
      <c r="D69" s="153">
        <v>5104</v>
      </c>
      <c r="E69" s="155">
        <f t="shared" si="1"/>
        <v>0</v>
      </c>
      <c r="F69" s="156">
        <f>$C69*'Enrollment Projection'!$B$30</f>
        <v>0</v>
      </c>
      <c r="G69" s="153">
        <v>668</v>
      </c>
      <c r="H69" s="157" t="str">
        <f>IF('Enrollment Projection'!$B$30="","Must Complete 'Enrollment Projection' Tab",F69*G69)</f>
        <v>Must Complete 'Enrollment Projection' Tab</v>
      </c>
      <c r="I69" s="156">
        <f>$C69*'Enrollment Projection'!$B$34</f>
        <v>0</v>
      </c>
      <c r="J69" s="153">
        <v>182</v>
      </c>
      <c r="K69" s="157" t="str">
        <f>IF('Enrollment Projection'!$B$34="","Must Complete 'Enrollment Projection' Tab",I69*J69)</f>
        <v>Must Complete 'Enrollment Projection' Tab</v>
      </c>
      <c r="L69" s="156">
        <f>$C69*'Enrollment Projection'!$B$31</f>
        <v>0</v>
      </c>
      <c r="M69" s="153">
        <v>4557</v>
      </c>
      <c r="N69" s="157" t="str">
        <f>IF('Enrollment Projection'!$B$31="","Must Complete 'Enrollment Projection' Tab",L69*M69)</f>
        <v>Must Complete 'Enrollment Projection' Tab</v>
      </c>
      <c r="O69" s="156">
        <f>$C69*'Enrollment Projection'!$B$33</f>
        <v>0</v>
      </c>
      <c r="P69" s="153">
        <v>1823</v>
      </c>
      <c r="Q69" s="157" t="str">
        <f>IF('Enrollment Projection'!$B$33="","Must Complete 'Enrollment Projection' Tab",O69*P69)</f>
        <v>Must Complete 'Enrollment Projection' Tab</v>
      </c>
      <c r="R69" s="157" t="str">
        <f>IF(OR('Enrollment Projection'!$B$30="",'Enrollment Projection'!$B$31="",'Enrollment Projection'!$B$33="",'Enrollment Projection'!$B$34=""),"Must Complete 'Enrollment Projection' Tab",IF('School Information'!$A$13="","Must Complete 'School Information' Tab",ROUND(E69+H69+K69+N69+Q69,0)))</f>
        <v>Must Complete 'Enrollment Projection' Tab</v>
      </c>
      <c r="S69" s="158">
        <v>4454</v>
      </c>
      <c r="T69" s="153">
        <v>4693</v>
      </c>
      <c r="U69" s="159" t="str">
        <f>IF(OR('School Information'!$A$10="",'School Information'!$B$10=""),"Must Complete 'School Information' Tab",IF('School Information'!$B$10="No",$T69*C69,IF(AND('School Information'!$B$10="Yes",'School Information'!$A$10=$B69),$S69*C69,$T69*C69)))</f>
        <v>Must Complete 'School Information' Tab</v>
      </c>
      <c r="V69" s="160">
        <v>294</v>
      </c>
      <c r="W69" s="160">
        <f>IF('Enrollment Projection'!$B$31&gt;0,$C69*V69,0)</f>
        <v>0</v>
      </c>
      <c r="X69" s="160">
        <v>22</v>
      </c>
      <c r="Y69" s="159" t="str">
        <f>IF('Enrollment Projection'!$B$32="","Must Complete 'Enrollment Projection' Tab",IF('Enrollment Projection'!$B$32="Yes",$C69*X69,0))</f>
        <v>Must Complete 'Enrollment Projection' Tab</v>
      </c>
      <c r="Z69" s="160">
        <v>17</v>
      </c>
      <c r="AA69" s="159" t="str">
        <f>IF('Enrollment Projection'!$B$34="","Must Complete 'Enrollment Projection' Tab",IF(AND('Enrollment Projection'!$B$34&gt;0,SUM('Enrollment Projection'!$B$17:$B$20)&gt;0),$C69*Z69,0))</f>
        <v>Must Complete 'Enrollment Projection' Tab</v>
      </c>
      <c r="AB69" s="160">
        <v>631</v>
      </c>
      <c r="AC69" s="159" t="str">
        <f>IF('Enrollment Projection'!$B$38="","Must Complete 'Enrollment Projection' Tab",IF('Enrollment Projection'!$B$38&gt;=0.4,$C69*AB69,0))</f>
        <v>Must Complete 'Enrollment Projection' Tab</v>
      </c>
      <c r="AD69" s="160">
        <v>66</v>
      </c>
      <c r="AE69" s="160">
        <f t="shared" si="2"/>
        <v>0</v>
      </c>
      <c r="AF69" s="156">
        <f>$C69*'Enrollment Projection'!$B$37</f>
        <v>0</v>
      </c>
      <c r="AG69" s="160">
        <v>0</v>
      </c>
      <c r="AH69" s="159" t="str">
        <f>IF('Enrollment Projection'!$B$37="","Must Complete 'Enrollment Projection' Tab",AF69*AG69)</f>
        <v>Must Complete 'Enrollment Projection' Tab</v>
      </c>
    </row>
    <row r="70" spans="1:34" ht="25.5" customHeight="1">
      <c r="A70" s="161">
        <v>65</v>
      </c>
      <c r="B70" s="162" t="s">
        <v>215</v>
      </c>
      <c r="C70" s="163"/>
      <c r="D70" s="164">
        <v>4919</v>
      </c>
      <c r="E70" s="165">
        <f t="shared" si="1"/>
        <v>0</v>
      </c>
      <c r="F70" s="166">
        <f>$C70*'Enrollment Projection'!$B$30</f>
        <v>0</v>
      </c>
      <c r="G70" s="164">
        <v>628</v>
      </c>
      <c r="H70" s="167" t="str">
        <f>IF('Enrollment Projection'!$B$30="","Must Complete 'Enrollment Projection' Tab",F70*G70)</f>
        <v>Must Complete 'Enrollment Projection' Tab</v>
      </c>
      <c r="I70" s="166">
        <f>$C70*'Enrollment Projection'!$B$34</f>
        <v>0</v>
      </c>
      <c r="J70" s="164">
        <v>171</v>
      </c>
      <c r="K70" s="167" t="str">
        <f>IF('Enrollment Projection'!$B$34="","Must Complete 'Enrollment Projection' Tab",I70*J70)</f>
        <v>Must Complete 'Enrollment Projection' Tab</v>
      </c>
      <c r="L70" s="166">
        <f>$C70*'Enrollment Projection'!$B$31</f>
        <v>0</v>
      </c>
      <c r="M70" s="164">
        <v>4285</v>
      </c>
      <c r="N70" s="167" t="str">
        <f>IF('Enrollment Projection'!$B$31="","Must Complete 'Enrollment Projection' Tab",L70*M70)</f>
        <v>Must Complete 'Enrollment Projection' Tab</v>
      </c>
      <c r="O70" s="166">
        <f>$C70*'Enrollment Projection'!$B$33</f>
        <v>0</v>
      </c>
      <c r="P70" s="164">
        <v>1714</v>
      </c>
      <c r="Q70" s="167" t="str">
        <f>IF('Enrollment Projection'!$B$33="","Must Complete 'Enrollment Projection' Tab",O70*P70)</f>
        <v>Must Complete 'Enrollment Projection' Tab</v>
      </c>
      <c r="R70" s="167" t="str">
        <f>IF(OR('Enrollment Projection'!$B$30="",'Enrollment Projection'!$B$31="",'Enrollment Projection'!$B$33="",'Enrollment Projection'!$B$34=""),"Must Complete 'Enrollment Projection' Tab",IF('School Information'!$A$13="","Must Complete 'School Information' Tab",ROUND(E70+H70+K70+N70+Q70,0)))</f>
        <v>Must Complete 'Enrollment Projection' Tab</v>
      </c>
      <c r="S70" s="169">
        <v>6133</v>
      </c>
      <c r="T70" s="164">
        <v>6690</v>
      </c>
      <c r="U70" s="170" t="str">
        <f>IF(OR('School Information'!$A$10="",'School Information'!$B$10=""),"Must Complete 'School Information' Tab",IF('School Information'!$B$10="No",$T70*C70,IF(AND('School Information'!$B$10="Yes",'School Information'!$A$10=$B70),$S70*C70,$T70*C70)))</f>
        <v>Must Complete 'School Information' Tab</v>
      </c>
      <c r="V70" s="171">
        <v>278</v>
      </c>
      <c r="W70" s="171">
        <f>IF('Enrollment Projection'!$B$31&gt;0,$C70*V70,0)</f>
        <v>0</v>
      </c>
      <c r="X70" s="171">
        <v>7</v>
      </c>
      <c r="Y70" s="170" t="str">
        <f>IF('Enrollment Projection'!$B$32="","Must Complete 'Enrollment Projection' Tab",IF('Enrollment Projection'!$B$32="Yes",$C70*X70,0))</f>
        <v>Must Complete 'Enrollment Projection' Tab</v>
      </c>
      <c r="Z70" s="171">
        <v>19</v>
      </c>
      <c r="AA70" s="170" t="str">
        <f>IF('Enrollment Projection'!$B$34="","Must Complete 'Enrollment Projection' Tab",IF(AND('Enrollment Projection'!$B$34&gt;0,SUM('Enrollment Projection'!$B$17:$B$20)&gt;0),$C70*Z70,0))</f>
        <v>Must Complete 'Enrollment Projection' Tab</v>
      </c>
      <c r="AB70" s="171">
        <v>990</v>
      </c>
      <c r="AC70" s="170" t="str">
        <f>IF('Enrollment Projection'!$B$38="","Must Complete 'Enrollment Projection' Tab",IF('Enrollment Projection'!$B$38&gt;=0.4,$C70*AB70,0))</f>
        <v>Must Complete 'Enrollment Projection' Tab</v>
      </c>
      <c r="AD70" s="171">
        <v>71</v>
      </c>
      <c r="AE70" s="171">
        <f t="shared" si="2"/>
        <v>0</v>
      </c>
      <c r="AF70" s="166">
        <f>$C70*'Enrollment Projection'!$B$37</f>
        <v>0</v>
      </c>
      <c r="AG70" s="171">
        <v>0</v>
      </c>
      <c r="AH70" s="170" t="str">
        <f>IF('Enrollment Projection'!$B$37="","Must Complete 'Enrollment Projection' Tab",AF70*AG70)</f>
        <v>Must Complete 'Enrollment Projection' Tab</v>
      </c>
    </row>
    <row r="71" spans="1:34" ht="25.5" customHeight="1">
      <c r="A71" s="145">
        <v>66</v>
      </c>
      <c r="B71" s="139" t="s">
        <v>217</v>
      </c>
      <c r="C71" s="140"/>
      <c r="D71" s="153">
        <v>5036</v>
      </c>
      <c r="E71" s="142">
        <f t="shared" si="1"/>
        <v>0</v>
      </c>
      <c r="F71" s="144">
        <f>$C71*'Enrollment Projection'!$B$30</f>
        <v>0</v>
      </c>
      <c r="G71" s="153">
        <v>636</v>
      </c>
      <c r="H71" s="146" t="str">
        <f>IF('Enrollment Projection'!$B$30="","Must Complete 'Enrollment Projection' Tab",F71*G71)</f>
        <v>Must Complete 'Enrollment Projection' Tab</v>
      </c>
      <c r="I71" s="144">
        <f>$C71*'Enrollment Projection'!$B$34</f>
        <v>0</v>
      </c>
      <c r="J71" s="153">
        <v>173</v>
      </c>
      <c r="K71" s="146" t="str">
        <f>IF('Enrollment Projection'!$B$34="","Must Complete 'Enrollment Projection' Tab",I71*J71)</f>
        <v>Must Complete 'Enrollment Projection' Tab</v>
      </c>
      <c r="L71" s="144">
        <f>$C71*'Enrollment Projection'!$B$31</f>
        <v>0</v>
      </c>
      <c r="M71" s="153">
        <v>4337</v>
      </c>
      <c r="N71" s="146" t="str">
        <f>IF('Enrollment Projection'!$B$31="","Must Complete 'Enrollment Projection' Tab",L71*M71)</f>
        <v>Must Complete 'Enrollment Projection' Tab</v>
      </c>
      <c r="O71" s="144">
        <f>$C71*'Enrollment Projection'!$B$33</f>
        <v>0</v>
      </c>
      <c r="P71" s="153">
        <v>1735</v>
      </c>
      <c r="Q71" s="146" t="str">
        <f>IF('Enrollment Projection'!$B$33="","Must Complete 'Enrollment Projection' Tab",O71*P71)</f>
        <v>Must Complete 'Enrollment Projection' Tab</v>
      </c>
      <c r="R71" s="146" t="str">
        <f>IF(OR('Enrollment Projection'!$B$30="",'Enrollment Projection'!$B$31="",'Enrollment Projection'!$B$33="",'Enrollment Projection'!$B$34=""),"Must Complete 'Enrollment Projection' Tab",IF('School Information'!$A$13="","Must Complete 'School Information' Tab",ROUND(E71+H71+K71+N71+Q71,0)))</f>
        <v>Must Complete 'Enrollment Projection' Tab</v>
      </c>
      <c r="S71" s="158">
        <v>6538</v>
      </c>
      <c r="T71" s="153">
        <v>6538</v>
      </c>
      <c r="U71" s="148" t="str">
        <f>IF(OR('School Information'!$A$10="",'School Information'!$B$10=""),"Must Complete 'School Information' Tab",IF('School Information'!$B$10="No",$T71*C71,IF(AND('School Information'!$B$10="Yes",'School Information'!$A$10=$B71),$S71*C71,$T71*C71)))</f>
        <v>Must Complete 'School Information' Tab</v>
      </c>
      <c r="V71" s="149">
        <v>267</v>
      </c>
      <c r="W71" s="149">
        <f>IF('Enrollment Projection'!$B$31&gt;0,$C71*V71,0)</f>
        <v>0</v>
      </c>
      <c r="X71" s="149">
        <v>15</v>
      </c>
      <c r="Y71" s="148" t="str">
        <f>IF('Enrollment Projection'!$B$32="","Must Complete 'Enrollment Projection' Tab",IF('Enrollment Projection'!$B$32="Yes",$C71*X71,0))</f>
        <v>Must Complete 'Enrollment Projection' Tab</v>
      </c>
      <c r="Z71" s="149">
        <v>20</v>
      </c>
      <c r="AA71" s="148" t="str">
        <f>IF('Enrollment Projection'!$B$34="","Must Complete 'Enrollment Projection' Tab",IF(AND('Enrollment Projection'!$B$34&gt;0,SUM('Enrollment Projection'!$B$17:$B$20)&gt;0),$C71*Z71,0))</f>
        <v>Must Complete 'Enrollment Projection' Tab</v>
      </c>
      <c r="AB71" s="149">
        <v>1361</v>
      </c>
      <c r="AC71" s="148" t="str">
        <f>IF('Enrollment Projection'!$B$38="","Must Complete 'Enrollment Projection' Tab",IF('Enrollment Projection'!$B$38&gt;=0.4,$C71*AB71,0))</f>
        <v>Must Complete 'Enrollment Projection' Tab</v>
      </c>
      <c r="AD71" s="149">
        <v>76</v>
      </c>
      <c r="AE71" s="149">
        <f t="shared" si="2"/>
        <v>0</v>
      </c>
      <c r="AF71" s="144">
        <f>$C71*'Enrollment Projection'!$B$37</f>
        <v>0</v>
      </c>
      <c r="AG71" s="149">
        <v>0</v>
      </c>
      <c r="AH71" s="148" t="str">
        <f>IF('Enrollment Projection'!$B$37="","Must Complete 'Enrollment Projection' Tab",AF71*AG71)</f>
        <v>Must Complete 'Enrollment Projection' Tab</v>
      </c>
    </row>
    <row r="72" spans="1:34" ht="25.5" customHeight="1">
      <c r="A72" s="154">
        <v>67</v>
      </c>
      <c r="B72" s="151" t="s">
        <v>218</v>
      </c>
      <c r="C72" s="152"/>
      <c r="D72" s="153">
        <v>5199</v>
      </c>
      <c r="E72" s="155">
        <f t="shared" si="1"/>
        <v>0</v>
      </c>
      <c r="F72" s="156">
        <f>$C72*'Enrollment Projection'!$B$30</f>
        <v>0</v>
      </c>
      <c r="G72" s="153">
        <v>682</v>
      </c>
      <c r="H72" s="157" t="str">
        <f>IF('Enrollment Projection'!$B$30="","Must Complete 'Enrollment Projection' Tab",F72*G72)</f>
        <v>Must Complete 'Enrollment Projection' Tab</v>
      </c>
      <c r="I72" s="156">
        <f>$C72*'Enrollment Projection'!$B$34</f>
        <v>0</v>
      </c>
      <c r="J72" s="153">
        <v>186</v>
      </c>
      <c r="K72" s="157" t="str">
        <f>IF('Enrollment Projection'!$B$34="","Must Complete 'Enrollment Projection' Tab",I72*J72)</f>
        <v>Must Complete 'Enrollment Projection' Tab</v>
      </c>
      <c r="L72" s="156">
        <f>$C72*'Enrollment Projection'!$B$31</f>
        <v>0</v>
      </c>
      <c r="M72" s="153">
        <v>4651</v>
      </c>
      <c r="N72" s="157" t="str">
        <f>IF('Enrollment Projection'!$B$31="","Must Complete 'Enrollment Projection' Tab",L72*M72)</f>
        <v>Must Complete 'Enrollment Projection' Tab</v>
      </c>
      <c r="O72" s="156">
        <f>$C72*'Enrollment Projection'!$B$33</f>
        <v>0</v>
      </c>
      <c r="P72" s="153">
        <v>1860</v>
      </c>
      <c r="Q72" s="157" t="str">
        <f>IF('Enrollment Projection'!$B$33="","Must Complete 'Enrollment Projection' Tab",O72*P72)</f>
        <v>Must Complete 'Enrollment Projection' Tab</v>
      </c>
      <c r="R72" s="157" t="str">
        <f>IF(OR('Enrollment Projection'!$B$30="",'Enrollment Projection'!$B$31="",'Enrollment Projection'!$B$33="",'Enrollment Projection'!$B$34=""),"Must Complete 'Enrollment Projection' Tab",IF('School Information'!$A$13="","Must Complete 'School Information' Tab",ROUND(E72+H72+K72+N72+Q72,0)))</f>
        <v>Must Complete 'Enrollment Projection' Tab</v>
      </c>
      <c r="S72" s="158">
        <v>5310</v>
      </c>
      <c r="T72" s="153">
        <v>6796</v>
      </c>
      <c r="U72" s="159" t="str">
        <f>IF(OR('School Information'!$A$10="",'School Information'!$B$10=""),"Must Complete 'School Information' Tab",IF('School Information'!$B$10="No",$T72*C72,IF(AND('School Information'!$B$10="Yes",'School Information'!$A$10=$B72),$S72*C72,$T72*C72)))</f>
        <v>Must Complete 'School Information' Tab</v>
      </c>
      <c r="V72" s="160">
        <v>238</v>
      </c>
      <c r="W72" s="160">
        <f>IF('Enrollment Projection'!$B$31&gt;0,$C72*V72,0)</f>
        <v>0</v>
      </c>
      <c r="X72" s="160">
        <v>7</v>
      </c>
      <c r="Y72" s="159" t="str">
        <f>IF('Enrollment Projection'!$B$32="","Must Complete 'Enrollment Projection' Tab",IF('Enrollment Projection'!$B$32="Yes",$C72*X72,0))</f>
        <v>Must Complete 'Enrollment Projection' Tab</v>
      </c>
      <c r="Z72" s="160">
        <v>15</v>
      </c>
      <c r="AA72" s="159" t="str">
        <f>IF('Enrollment Projection'!$B$34="","Must Complete 'Enrollment Projection' Tab",IF(AND('Enrollment Projection'!$B$34&gt;0,SUM('Enrollment Projection'!$B$17:$B$20)&gt;0),$C72*Z72,0))</f>
        <v>Must Complete 'Enrollment Projection' Tab</v>
      </c>
      <c r="AB72" s="160">
        <v>165</v>
      </c>
      <c r="AC72" s="159" t="str">
        <f>IF('Enrollment Projection'!$B$38="","Must Complete 'Enrollment Projection' Tab",IF('Enrollment Projection'!$B$38&gt;=0.4,$C72*AB72,0))</f>
        <v>Must Complete 'Enrollment Projection' Tab</v>
      </c>
      <c r="AD72" s="160">
        <v>57</v>
      </c>
      <c r="AE72" s="160">
        <f t="shared" si="2"/>
        <v>0</v>
      </c>
      <c r="AF72" s="156">
        <f>$C72*'Enrollment Projection'!$B$37</f>
        <v>0</v>
      </c>
      <c r="AG72" s="160">
        <v>137</v>
      </c>
      <c r="AH72" s="159" t="str">
        <f>IF('Enrollment Projection'!$B$37="","Must Complete 'Enrollment Projection' Tab",AF72*AG72)</f>
        <v>Must Complete 'Enrollment Projection' Tab</v>
      </c>
    </row>
    <row r="73" spans="1:34" ht="25.5" customHeight="1">
      <c r="A73" s="154">
        <v>68</v>
      </c>
      <c r="B73" s="151" t="s">
        <v>220</v>
      </c>
      <c r="C73" s="152"/>
      <c r="D73" s="153">
        <v>5525</v>
      </c>
      <c r="E73" s="155">
        <f t="shared" si="1"/>
        <v>0</v>
      </c>
      <c r="F73" s="156">
        <f>$C73*'Enrollment Projection'!$B$30</f>
        <v>0</v>
      </c>
      <c r="G73" s="153">
        <v>701</v>
      </c>
      <c r="H73" s="157" t="str">
        <f>IF('Enrollment Projection'!$B$30="","Must Complete 'Enrollment Projection' Tab",F73*G73)</f>
        <v>Must Complete 'Enrollment Projection' Tab</v>
      </c>
      <c r="I73" s="156">
        <f>$C73*'Enrollment Projection'!$B$34</f>
        <v>0</v>
      </c>
      <c r="J73" s="153">
        <v>191</v>
      </c>
      <c r="K73" s="157" t="str">
        <f>IF('Enrollment Projection'!$B$34="","Must Complete 'Enrollment Projection' Tab",I73*J73)</f>
        <v>Must Complete 'Enrollment Projection' Tab</v>
      </c>
      <c r="L73" s="156">
        <f>$C73*'Enrollment Projection'!$B$31</f>
        <v>0</v>
      </c>
      <c r="M73" s="153">
        <v>4779</v>
      </c>
      <c r="N73" s="157" t="str">
        <f>IF('Enrollment Projection'!$B$31="","Must Complete 'Enrollment Projection' Tab",L73*M73)</f>
        <v>Must Complete 'Enrollment Projection' Tab</v>
      </c>
      <c r="O73" s="156">
        <f>$C73*'Enrollment Projection'!$B$33</f>
        <v>0</v>
      </c>
      <c r="P73" s="153">
        <v>1912</v>
      </c>
      <c r="Q73" s="157" t="str">
        <f>IF('Enrollment Projection'!$B$33="","Must Complete 'Enrollment Projection' Tab",O73*P73)</f>
        <v>Must Complete 'Enrollment Projection' Tab</v>
      </c>
      <c r="R73" s="157" t="str">
        <f>IF(OR('Enrollment Projection'!$B$30="",'Enrollment Projection'!$B$31="",'Enrollment Projection'!$B$33="",'Enrollment Projection'!$B$34=""),"Must Complete 'Enrollment Projection' Tab",IF('School Information'!$A$13="","Must Complete 'School Information' Tab",ROUND(E73+H73+K73+N73+Q73,0)))</f>
        <v>Must Complete 'Enrollment Projection' Tab</v>
      </c>
      <c r="S73" s="158">
        <v>3990</v>
      </c>
      <c r="T73" s="153">
        <v>3990</v>
      </c>
      <c r="U73" s="159" t="str">
        <f>IF(OR('School Information'!$A$10="",'School Information'!$B$10=""),"Must Complete 'School Information' Tab",IF('School Information'!$B$10="No",$T73*C73,IF(AND('School Information'!$B$10="Yes",'School Information'!$A$10=$B73),$S73*C73,$T73*C73)))</f>
        <v>Must Complete 'School Information' Tab</v>
      </c>
      <c r="V73" s="160">
        <v>254</v>
      </c>
      <c r="W73" s="160">
        <f>IF('Enrollment Projection'!$B$31&gt;0,$C73*V73,0)</f>
        <v>0</v>
      </c>
      <c r="X73" s="160">
        <v>8</v>
      </c>
      <c r="Y73" s="159" t="str">
        <f>IF('Enrollment Projection'!$B$32="","Must Complete 'Enrollment Projection' Tab",IF('Enrollment Projection'!$B$32="Yes",$C73*X73,0))</f>
        <v>Must Complete 'Enrollment Projection' Tab</v>
      </c>
      <c r="Z73" s="160">
        <v>23</v>
      </c>
      <c r="AA73" s="159" t="str">
        <f>IF('Enrollment Projection'!$B$34="","Must Complete 'Enrollment Projection' Tab",IF(AND('Enrollment Projection'!$B$34&gt;0,SUM('Enrollment Projection'!$B$17:$B$20)&gt;0),$C73*Z73,0))</f>
        <v>Must Complete 'Enrollment Projection' Tab</v>
      </c>
      <c r="AB73" s="160">
        <v>1247</v>
      </c>
      <c r="AC73" s="159" t="str">
        <f>IF('Enrollment Projection'!$B$38="","Must Complete 'Enrollment Projection' Tab",IF('Enrollment Projection'!$B$38&gt;=0.4,$C73*AB73,0))</f>
        <v>Must Complete 'Enrollment Projection' Tab</v>
      </c>
      <c r="AD73" s="160">
        <v>78</v>
      </c>
      <c r="AE73" s="160">
        <f t="shared" si="2"/>
        <v>0</v>
      </c>
      <c r="AF73" s="156">
        <f>$C73*'Enrollment Projection'!$B$37</f>
        <v>0</v>
      </c>
      <c r="AG73" s="160">
        <v>0</v>
      </c>
      <c r="AH73" s="159" t="str">
        <f>IF('Enrollment Projection'!$B$37="","Must Complete 'Enrollment Projection' Tab",AF73*AG73)</f>
        <v>Must Complete 'Enrollment Projection' Tab</v>
      </c>
    </row>
    <row r="74" spans="1:34" ht="25.5" customHeight="1">
      <c r="A74" s="154">
        <v>69</v>
      </c>
      <c r="B74" s="151" t="s">
        <v>229</v>
      </c>
      <c r="C74" s="152"/>
      <c r="D74" s="179">
        <v>5412</v>
      </c>
      <c r="E74" s="155">
        <f t="shared" si="1"/>
        <v>0</v>
      </c>
      <c r="F74" s="156">
        <f>$C74*'Enrollment Projection'!$B$30</f>
        <v>0</v>
      </c>
      <c r="G74" s="179">
        <v>707</v>
      </c>
      <c r="H74" s="157" t="str">
        <f>IF('Enrollment Projection'!$B$30="","Must Complete 'Enrollment Projection' Tab",F74*G74)</f>
        <v>Must Complete 'Enrollment Projection' Tab</v>
      </c>
      <c r="I74" s="156">
        <f>$C74*'Enrollment Projection'!$B$34</f>
        <v>0</v>
      </c>
      <c r="J74" s="179">
        <v>193</v>
      </c>
      <c r="K74" s="157" t="str">
        <f>IF('Enrollment Projection'!$B$34="","Must Complete 'Enrollment Projection' Tab",I74*J74)</f>
        <v>Must Complete 'Enrollment Projection' Tab</v>
      </c>
      <c r="L74" s="156">
        <f>$C74*'Enrollment Projection'!$B$31</f>
        <v>0</v>
      </c>
      <c r="M74" s="179">
        <v>4819</v>
      </c>
      <c r="N74" s="157" t="str">
        <f>IF('Enrollment Projection'!$B$31="","Must Complete 'Enrollment Projection' Tab",L74*M74)</f>
        <v>Must Complete 'Enrollment Projection' Tab</v>
      </c>
      <c r="O74" s="156">
        <f>$C74*'Enrollment Projection'!$B$33</f>
        <v>0</v>
      </c>
      <c r="P74" s="179">
        <v>1928</v>
      </c>
      <c r="Q74" s="157" t="str">
        <f>IF('Enrollment Projection'!$B$33="","Must Complete 'Enrollment Projection' Tab",O74*P74)</f>
        <v>Must Complete 'Enrollment Projection' Tab</v>
      </c>
      <c r="R74" s="157" t="str">
        <f>IF(OR('Enrollment Projection'!$B$30="",'Enrollment Projection'!$B$31="",'Enrollment Projection'!$B$33="",'Enrollment Projection'!$B$34=""),"Must Complete 'Enrollment Projection' Tab",IF('School Information'!$A$13="","Must Complete 'School Information' Tab",ROUND(E74+H74+K74+N74+Q74,0)))</f>
        <v>Must Complete 'Enrollment Projection' Tab</v>
      </c>
      <c r="S74" s="180">
        <v>4402</v>
      </c>
      <c r="T74" s="179">
        <v>6119</v>
      </c>
      <c r="U74" s="159" t="str">
        <f>IF(OR('School Information'!$A$10="",'School Information'!$B$10=""),"Must Complete 'School Information' Tab",IF('School Information'!$B$10="No",$T74*C74,IF(AND('School Information'!$B$10="Yes",'School Information'!$A$10=$B74),$S74*C74,$T74*C74)))</f>
        <v>Must Complete 'School Information' Tab</v>
      </c>
      <c r="V74" s="160">
        <v>225</v>
      </c>
      <c r="W74" s="160">
        <f>IF('Enrollment Projection'!$B$31&gt;0,$C74*V74,0)</f>
        <v>0</v>
      </c>
      <c r="X74" s="160">
        <v>2</v>
      </c>
      <c r="Y74" s="159" t="str">
        <f>IF('Enrollment Projection'!$B$32="","Must Complete 'Enrollment Projection' Tab",IF('Enrollment Projection'!$B$32="Yes",$C74*X74,0))</f>
        <v>Must Complete 'Enrollment Projection' Tab</v>
      </c>
      <c r="Z74" s="160">
        <v>14</v>
      </c>
      <c r="AA74" s="159" t="str">
        <f>IF('Enrollment Projection'!$B$34="","Must Complete 'Enrollment Projection' Tab",IF(AND('Enrollment Projection'!$B$34&gt;0,SUM('Enrollment Projection'!$B$17:$B$20)&gt;0),$C74*Z74,0))</f>
        <v>Must Complete 'Enrollment Projection' Tab</v>
      </c>
      <c r="AB74" s="160">
        <v>153</v>
      </c>
      <c r="AC74" s="159" t="str">
        <f>IF('Enrollment Projection'!$B$38="","Must Complete 'Enrollment Projection' Tab",IF('Enrollment Projection'!$B$38&gt;=0.4,$C74*AB74,0))</f>
        <v>Must Complete 'Enrollment Projection' Tab</v>
      </c>
      <c r="AD74" s="160">
        <v>52</v>
      </c>
      <c r="AE74" s="160">
        <f t="shared" si="2"/>
        <v>0</v>
      </c>
      <c r="AF74" s="156">
        <f>$C74*'Enrollment Projection'!$B$37</f>
        <v>0</v>
      </c>
      <c r="AG74" s="160">
        <v>139</v>
      </c>
      <c r="AH74" s="159" t="str">
        <f>IF('Enrollment Projection'!$B$37="","Must Complete 'Enrollment Projection' Tab",AF74*AG74)</f>
        <v>Must Complete 'Enrollment Projection' Tab</v>
      </c>
    </row>
    <row r="75" spans="1:34" ht="51.75" customHeight="1">
      <c r="A75" s="417" t="s">
        <v>405</v>
      </c>
      <c r="B75" s="418"/>
      <c r="C75" s="181">
        <f>IF(SUM(C6:C74)='Enrollment Projection'!$B$24,SUM(C6:C74),CONCATENATE(SUM(C6:C74)," Does Not Agree to 'Enrollment Projection' Tab"))</f>
        <v>0</v>
      </c>
      <c r="D75" s="182"/>
      <c r="E75" s="183">
        <f t="shared" ref="E75:F75" si="3">SUM(E6:E74)</f>
        <v>0</v>
      </c>
      <c r="F75" s="184">
        <f t="shared" si="3"/>
        <v>0</v>
      </c>
      <c r="G75" s="182"/>
      <c r="H75" s="185" t="str">
        <f>IF('Enrollment Projection'!$B$30="","Must Complete 'Enrollment Projection' Tab",SUM(H6:H74))</f>
        <v>Must Complete 'Enrollment Projection' Tab</v>
      </c>
      <c r="I75" s="186">
        <f>SUM(I6:I74)</f>
        <v>0</v>
      </c>
      <c r="J75" s="182"/>
      <c r="K75" s="185" t="str">
        <f>IF('Enrollment Projection'!$B$34="","Must Complete 'Enrollment Projection' Tab",SUM(K6:K74))</f>
        <v>Must Complete 'Enrollment Projection' Tab</v>
      </c>
      <c r="L75" s="184">
        <f>SUM(L6:L74)</f>
        <v>0</v>
      </c>
      <c r="M75" s="182"/>
      <c r="N75" s="185" t="str">
        <f>IF('Enrollment Projection'!$B$31="","Must Complete 'Enrollment Projection' Tab",SUM(N6:N74))</f>
        <v>Must Complete 'Enrollment Projection' Tab</v>
      </c>
      <c r="O75" s="184">
        <f>SUM(O6:O74)</f>
        <v>0</v>
      </c>
      <c r="P75" s="182"/>
      <c r="Q75" s="185" t="str">
        <f>IF('Enrollment Projection'!$B$33="","Must Complete 'Enrollment Projection' Tab",SUM(Q6:Q74))</f>
        <v>Must Complete 'Enrollment Projection' Tab</v>
      </c>
      <c r="R75" s="185" t="str">
        <f>IF(OR('Enrollment Projection'!$B$30="",'Enrollment Projection'!$B$31="",'Enrollment Projection'!$B$33="",'Enrollment Projection'!$B$34=""),"Must Complete 'Enrollment Projection' Tab",IF('School Information'!$A$13="","Must Complete 'School Information' Tab",IF($C$75='Enrollment Projection'!$B$24,SUM(R6:R74),"Enrollment must agree to 'Enrollment Projection' Tab")))</f>
        <v>Must Complete 'Enrollment Projection' Tab</v>
      </c>
      <c r="S75" s="182"/>
      <c r="T75" s="182"/>
      <c r="U75" s="185" t="str">
        <f>IF(OR('School Information'!$A$10="",'School Information'!$B$10=""),"Must Complete 'School Information' Tab",IF($C$75='Enrollment Projection'!$B$24,SUM(U6:U74),"Enrollment must agree to 'Enrollment Projection' Tab"))</f>
        <v>Must Complete 'School Information' Tab</v>
      </c>
      <c r="V75" s="188"/>
      <c r="W75" s="183">
        <f>SUM(W6:W74)</f>
        <v>0</v>
      </c>
      <c r="X75" s="183"/>
      <c r="Y75" s="183" t="str">
        <f>IF('Enrollment Projection'!$B$32="","Must Complete 'Enrollment Projection' Tab",SUM(Y6:Y74))</f>
        <v>Must Complete 'Enrollment Projection' Tab</v>
      </c>
      <c r="Z75" s="183"/>
      <c r="AA75" s="183" t="str">
        <f>IF('Enrollment Projection'!$B$34="","Must Complete 'Enrollment Projection' Tab",IF(SUM(AA6:AA74)&lt;15000,0,SUM(AA6:AA74)))</f>
        <v>Must Complete 'Enrollment Projection' Tab</v>
      </c>
      <c r="AB75" s="183"/>
      <c r="AC75" s="183" t="str">
        <f>IF('Enrollment Projection'!$B$38="","Must Complete 'Enrollment Projection' Tab",SUM(AC6:AC74))</f>
        <v>Must Complete 'Enrollment Projection' Tab</v>
      </c>
      <c r="AD75" s="183"/>
      <c r="AE75" s="183">
        <f t="shared" ref="AE75:AF75" si="4">SUM(AE6:AE74)</f>
        <v>0</v>
      </c>
      <c r="AF75" s="181">
        <f t="shared" si="4"/>
        <v>0</v>
      </c>
      <c r="AG75" s="183"/>
      <c r="AH75" s="183" t="str">
        <f>IF('Enrollment Projection'!$B$37="","Must Complete 'Enrollment Projection' Tab",IF(SUM(AH6:AH74)&lt;10000,0,SUM(AH6:AH74)))</f>
        <v>Must Complete 'Enrollment Projection' Tab</v>
      </c>
    </row>
    <row r="76" spans="1:34" ht="53.25" customHeight="1">
      <c r="A76" s="413" t="str">
        <f>IF('School Information'!$A$13="","Must Complete 'School Information' Tab",IF('School Information'!$A$13="Yes","Virtual Charter Schools Receive 90% per Charter Law",""))</f>
        <v>Must Complete 'School Information' Tab</v>
      </c>
      <c r="B76" s="414"/>
      <c r="C76" s="187"/>
      <c r="D76" s="187"/>
      <c r="E76" s="187"/>
      <c r="F76" s="187"/>
      <c r="G76" s="187"/>
      <c r="H76" s="187"/>
      <c r="I76" s="187"/>
      <c r="J76" s="187"/>
      <c r="K76" s="187"/>
      <c r="L76" s="187"/>
      <c r="M76" s="187"/>
      <c r="N76" s="187"/>
      <c r="O76" s="187"/>
      <c r="P76" s="187"/>
      <c r="Q76" s="187"/>
      <c r="R76" s="185" t="str">
        <f>IF(OR('Enrollment Projection'!$B$30="",'Enrollment Projection'!$B$31="",'Enrollment Projection'!$B$33="",'Enrollment Projection'!$B$34=""),"Must Complete 'Enrollment Projection' Tab",IF('School Information'!$A$13="","Must Complete 'School Information' Tab",IF('School Information'!$A$13="No","",IF(AND($C75='Enrollment Projection'!$B$24,'School Information'!$A$13="Yes"),ROUND(SUM(R6:R74)*0.9,0),"Enrollment must agree to 'Enrollment Projection' Tab"))))</f>
        <v>Must Complete 'Enrollment Projection' Tab</v>
      </c>
      <c r="S76" s="187"/>
      <c r="T76" s="187"/>
      <c r="U76" s="185" t="str">
        <f>IF(OR('School Information'!$A$10="",'School Information'!$B$10=""),"Must Complete 'School Information' Tab",IF('School Information'!$A$13="No","",IF(AND($C75='Enrollment Projection'!$B$24,'School Information'!$A$13="Yes"),ROUND(SUM(U6:U74)*0.9,0),"Enrollment must agree to 'Enrollment Projection' Tab")))</f>
        <v>Must Complete 'School Information' Tab</v>
      </c>
      <c r="V76" s="187"/>
      <c r="W76" s="187"/>
      <c r="X76" s="187"/>
      <c r="Y76" s="187"/>
      <c r="Z76" s="187"/>
      <c r="AA76" s="187"/>
      <c r="AB76" s="187"/>
      <c r="AC76" s="187"/>
      <c r="AD76" s="187"/>
      <c r="AE76" s="187"/>
      <c r="AF76" s="187"/>
      <c r="AG76" s="187"/>
      <c r="AH76" s="187"/>
    </row>
    <row r="77" spans="1:34" ht="15.75" customHeight="1"/>
    <row r="78" spans="1:34" ht="15.75" customHeight="1"/>
    <row r="79" spans="1:34" ht="15.75" customHeight="1"/>
    <row r="80" spans="1:34" ht="15" customHeight="1">
      <c r="D80" s="189"/>
    </row>
  </sheetData>
  <mergeCells count="23">
    <mergeCell ref="A76:B76"/>
    <mergeCell ref="L2:N2"/>
    <mergeCell ref="T2:T3"/>
    <mergeCell ref="U2:U3"/>
    <mergeCell ref="F2:H2"/>
    <mergeCell ref="I2:K2"/>
    <mergeCell ref="A75:B75"/>
    <mergeCell ref="AF2:AH2"/>
    <mergeCell ref="A1:B3"/>
    <mergeCell ref="C1:K1"/>
    <mergeCell ref="L1:R1"/>
    <mergeCell ref="S1:U1"/>
    <mergeCell ref="V1:AH1"/>
    <mergeCell ref="C2:C3"/>
    <mergeCell ref="D2:E2"/>
    <mergeCell ref="V2:W2"/>
    <mergeCell ref="X2:Y2"/>
    <mergeCell ref="Z2:AA2"/>
    <mergeCell ref="AB2:AC2"/>
    <mergeCell ref="AD2:AE2"/>
    <mergeCell ref="O2:Q2"/>
    <mergeCell ref="R2:R3"/>
    <mergeCell ref="S2:S3"/>
  </mergeCells>
  <conditionalFormatting sqref="A76">
    <cfRule type="expression" dxfId="71" priority="10">
      <formula>$A$76="Virtual Charter Schools Receive 90% per Charter Law"</formula>
    </cfRule>
    <cfRule type="containsText" dxfId="70" priority="11" operator="containsText" text="Must">
      <formula>NOT(ISERROR(SEARCH(("Must"),(A76))))</formula>
    </cfRule>
  </conditionalFormatting>
  <conditionalFormatting sqref="C75">
    <cfRule type="containsText" dxfId="69" priority="14" operator="containsText" text="Not">
      <formula>NOT(ISERROR(SEARCH(("Not"),(C75))))</formula>
    </cfRule>
    <cfRule type="containsText" dxfId="68" priority="15" operator="containsText" text="Must">
      <formula>NOT(ISERROR(SEARCH(("Must"),(C75))))</formula>
    </cfRule>
  </conditionalFormatting>
  <conditionalFormatting sqref="E75">
    <cfRule type="containsText" dxfId="67" priority="3" operator="containsText" text="Must">
      <formula>NOT(ISERROR(SEARCH(("Must"),(E75))))</formula>
    </cfRule>
  </conditionalFormatting>
  <conditionalFormatting sqref="H75">
    <cfRule type="containsText" dxfId="66" priority="4" operator="containsText" text="Must">
      <formula>NOT(ISERROR(SEARCH(("Must"),(H75))))</formula>
    </cfRule>
  </conditionalFormatting>
  <conditionalFormatting sqref="K75">
    <cfRule type="containsText" dxfId="65" priority="5" operator="containsText" text="Must">
      <formula>NOT(ISERROR(SEARCH(("Must"),(K75))))</formula>
    </cfRule>
  </conditionalFormatting>
  <conditionalFormatting sqref="N75">
    <cfRule type="containsText" dxfId="64" priority="6" operator="containsText" text="Must">
      <formula>NOT(ISERROR(SEARCH(("Must"),(N75))))</formula>
    </cfRule>
  </conditionalFormatting>
  <conditionalFormatting sqref="Q75:R75">
    <cfRule type="containsText" dxfId="63" priority="1" operator="containsText" text="Must">
      <formula>NOT(ISERROR(SEARCH(("Must"),(Q75))))</formula>
    </cfRule>
  </conditionalFormatting>
  <conditionalFormatting sqref="R76">
    <cfRule type="expression" dxfId="62" priority="8">
      <formula>$A$76="Virtual Charter Schools Receive 90% per Charter Law"</formula>
    </cfRule>
    <cfRule type="containsText" dxfId="61" priority="9" operator="containsText" text="Must">
      <formula>NOT(ISERROR(SEARCH(("Must"),(R76))))</formula>
    </cfRule>
  </conditionalFormatting>
  <conditionalFormatting sqref="U75">
    <cfRule type="containsText" dxfId="60" priority="2" operator="containsText" text="Must">
      <formula>NOT(ISERROR(SEARCH(("Must"),(U75))))</formula>
    </cfRule>
  </conditionalFormatting>
  <conditionalFormatting sqref="U76">
    <cfRule type="expression" dxfId="59" priority="12">
      <formula>$A$76="Virtual Charter Schools Receive 90% per Charter Law"</formula>
    </cfRule>
    <cfRule type="containsText" dxfId="58" priority="13" operator="containsText" text="Must">
      <formula>NOT(ISERROR(SEARCH(("Must"),(U76))))</formula>
    </cfRule>
  </conditionalFormatting>
  <printOptions horizontalCentered="1"/>
  <pageMargins left="0.3" right="0.3" top="0.4" bottom="0.4" header="0" footer="0"/>
  <pageSetup scale="70" orientation="portrait"/>
  <headerFooter>
    <oddFooter>&amp;R&amp;P</oddFooter>
  </headerFooter>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H76"/>
  <sheetViews>
    <sheetView workbookViewId="0">
      <pane xSplit="2" ySplit="5" topLeftCell="C6" activePane="bottomRight" state="frozen"/>
      <selection activeCell="AG6" sqref="AG6:AG74"/>
      <selection pane="topRight" activeCell="AG6" sqref="AG6:AG74"/>
      <selection pane="bottomLeft" activeCell="AG6" sqref="AG6:AG74"/>
      <selection pane="bottomRight" activeCell="AG6" sqref="AG6:AG74"/>
    </sheetView>
  </sheetViews>
  <sheetFormatPr defaultColWidth="12.54296875" defaultRowHeight="15" customHeight="1"/>
  <cols>
    <col min="1" max="1" width="5" customWidth="1"/>
    <col min="2" max="2" width="20.1796875" customWidth="1"/>
    <col min="3" max="3" width="14.453125" customWidth="1"/>
    <col min="4" max="4" width="13.81640625" customWidth="1"/>
    <col min="5" max="5" width="15.54296875" customWidth="1"/>
    <col min="6" max="6" width="10.453125" customWidth="1"/>
    <col min="7" max="7" width="8.54296875" customWidth="1"/>
    <col min="8" max="8" width="15.54296875" customWidth="1"/>
    <col min="9" max="9" width="10.453125" customWidth="1"/>
    <col min="10" max="10" width="8.54296875" customWidth="1"/>
    <col min="11" max="11" width="15.54296875" customWidth="1"/>
    <col min="12" max="12" width="10.453125" customWidth="1"/>
    <col min="13" max="13" width="8.54296875" customWidth="1"/>
    <col min="14" max="14" width="15.54296875" customWidth="1"/>
    <col min="15" max="15" width="10.453125" customWidth="1"/>
    <col min="16" max="16" width="8.54296875" customWidth="1"/>
    <col min="17" max="17" width="15.54296875" customWidth="1"/>
    <col min="18" max="18" width="18.54296875" customWidth="1"/>
    <col min="19" max="20" width="15.81640625" customWidth="1"/>
    <col min="21" max="21" width="18.453125" customWidth="1"/>
    <col min="22" max="22" width="8.54296875" customWidth="1"/>
    <col min="23" max="23" width="15.54296875" customWidth="1"/>
    <col min="24" max="24" width="8.54296875" customWidth="1"/>
    <col min="25" max="25" width="15.54296875" customWidth="1"/>
    <col min="26" max="26" width="8.54296875" customWidth="1"/>
    <col min="27" max="27" width="15.54296875" customWidth="1"/>
    <col min="28" max="28" width="8.54296875" customWidth="1"/>
    <col min="29" max="29" width="15.54296875" customWidth="1"/>
    <col min="30" max="30" width="8.54296875" customWidth="1"/>
    <col min="31" max="31" width="15.54296875" customWidth="1"/>
    <col min="32" max="32" width="13.81640625" customWidth="1"/>
    <col min="33" max="33" width="8.54296875" customWidth="1"/>
    <col min="34" max="34" width="15.54296875" customWidth="1"/>
  </cols>
  <sheetData>
    <row r="1" spans="1:34" ht="19.5" customHeight="1">
      <c r="A1" s="393" t="s">
        <v>281</v>
      </c>
      <c r="B1" s="394"/>
      <c r="C1" s="420" t="s">
        <v>282</v>
      </c>
      <c r="D1" s="421"/>
      <c r="E1" s="421"/>
      <c r="F1" s="421"/>
      <c r="G1" s="421"/>
      <c r="H1" s="421"/>
      <c r="I1" s="421"/>
      <c r="J1" s="421"/>
      <c r="K1" s="422"/>
      <c r="L1" s="423" t="s">
        <v>283</v>
      </c>
      <c r="M1" s="421"/>
      <c r="N1" s="421"/>
      <c r="O1" s="421"/>
      <c r="P1" s="421"/>
      <c r="Q1" s="421"/>
      <c r="R1" s="422"/>
      <c r="S1" s="424" t="s">
        <v>284</v>
      </c>
      <c r="T1" s="347"/>
      <c r="U1" s="348"/>
      <c r="V1" s="425" t="s">
        <v>285</v>
      </c>
      <c r="W1" s="421"/>
      <c r="X1" s="421"/>
      <c r="Y1" s="421"/>
      <c r="Z1" s="421"/>
      <c r="AA1" s="421"/>
      <c r="AB1" s="421"/>
      <c r="AC1" s="421"/>
      <c r="AD1" s="421"/>
      <c r="AE1" s="421"/>
      <c r="AF1" s="421"/>
      <c r="AG1" s="421"/>
      <c r="AH1" s="422"/>
    </row>
    <row r="2" spans="1:34" ht="21" customHeight="1">
      <c r="A2" s="395"/>
      <c r="B2" s="396"/>
      <c r="C2" s="426" t="s">
        <v>287</v>
      </c>
      <c r="D2" s="427" t="s">
        <v>288</v>
      </c>
      <c r="E2" s="428"/>
      <c r="F2" s="429" t="s">
        <v>289</v>
      </c>
      <c r="G2" s="430"/>
      <c r="H2" s="428"/>
      <c r="I2" s="429" t="s">
        <v>290</v>
      </c>
      <c r="J2" s="430"/>
      <c r="K2" s="428"/>
      <c r="L2" s="429" t="s">
        <v>291</v>
      </c>
      <c r="M2" s="430"/>
      <c r="N2" s="428"/>
      <c r="O2" s="429" t="s">
        <v>292</v>
      </c>
      <c r="P2" s="430"/>
      <c r="Q2" s="428"/>
      <c r="R2" s="431" t="s">
        <v>293</v>
      </c>
      <c r="S2" s="432" t="s">
        <v>294</v>
      </c>
      <c r="T2" s="432" t="s">
        <v>295</v>
      </c>
      <c r="U2" s="434" t="s">
        <v>296</v>
      </c>
      <c r="V2" s="419" t="s">
        <v>298</v>
      </c>
      <c r="W2" s="379"/>
      <c r="X2" s="419" t="s">
        <v>299</v>
      </c>
      <c r="Y2" s="379"/>
      <c r="Z2" s="419" t="s">
        <v>300</v>
      </c>
      <c r="AA2" s="379"/>
      <c r="AB2" s="419" t="s">
        <v>302</v>
      </c>
      <c r="AC2" s="379"/>
      <c r="AD2" s="419" t="s">
        <v>303</v>
      </c>
      <c r="AE2" s="379"/>
      <c r="AF2" s="419" t="s">
        <v>304</v>
      </c>
      <c r="AG2" s="378"/>
      <c r="AH2" s="379"/>
    </row>
    <row r="3" spans="1:34" ht="109.5" customHeight="1">
      <c r="A3" s="397"/>
      <c r="B3" s="398"/>
      <c r="C3" s="405"/>
      <c r="D3" s="120" t="s">
        <v>305</v>
      </c>
      <c r="E3" s="121" t="s">
        <v>306</v>
      </c>
      <c r="F3" s="120" t="s">
        <v>307</v>
      </c>
      <c r="G3" s="120" t="s">
        <v>308</v>
      </c>
      <c r="H3" s="121" t="s">
        <v>306</v>
      </c>
      <c r="I3" s="120" t="s">
        <v>307</v>
      </c>
      <c r="J3" s="120" t="s">
        <v>308</v>
      </c>
      <c r="K3" s="121" t="s">
        <v>306</v>
      </c>
      <c r="L3" s="120" t="s">
        <v>307</v>
      </c>
      <c r="M3" s="120" t="s">
        <v>309</v>
      </c>
      <c r="N3" s="121" t="s">
        <v>306</v>
      </c>
      <c r="O3" s="120" t="s">
        <v>307</v>
      </c>
      <c r="P3" s="120" t="s">
        <v>309</v>
      </c>
      <c r="Q3" s="121" t="s">
        <v>306</v>
      </c>
      <c r="R3" s="405"/>
      <c r="S3" s="433"/>
      <c r="T3" s="433"/>
      <c r="U3" s="435"/>
      <c r="V3" s="122" t="s">
        <v>308</v>
      </c>
      <c r="W3" s="123" t="s">
        <v>310</v>
      </c>
      <c r="X3" s="122" t="s">
        <v>308</v>
      </c>
      <c r="Y3" s="123" t="s">
        <v>310</v>
      </c>
      <c r="Z3" s="122" t="s">
        <v>308</v>
      </c>
      <c r="AA3" s="123" t="s">
        <v>311</v>
      </c>
      <c r="AB3" s="122" t="s">
        <v>308</v>
      </c>
      <c r="AC3" s="123" t="s">
        <v>310</v>
      </c>
      <c r="AD3" s="122" t="s">
        <v>308</v>
      </c>
      <c r="AE3" s="123" t="s">
        <v>310</v>
      </c>
      <c r="AF3" s="122" t="s">
        <v>312</v>
      </c>
      <c r="AG3" s="122" t="s">
        <v>308</v>
      </c>
      <c r="AH3" s="123" t="s">
        <v>313</v>
      </c>
    </row>
    <row r="4" spans="1:34" ht="15.75" customHeight="1">
      <c r="A4" s="127"/>
      <c r="B4" s="128"/>
      <c r="C4" s="129">
        <v>1</v>
      </c>
      <c r="D4" s="129">
        <f t="shared" ref="D4:AH4" si="0">C4+1</f>
        <v>2</v>
      </c>
      <c r="E4" s="129">
        <f t="shared" si="0"/>
        <v>3</v>
      </c>
      <c r="F4" s="129">
        <f t="shared" si="0"/>
        <v>4</v>
      </c>
      <c r="G4" s="129">
        <f t="shared" si="0"/>
        <v>5</v>
      </c>
      <c r="H4" s="129">
        <f t="shared" si="0"/>
        <v>6</v>
      </c>
      <c r="I4" s="129">
        <f t="shared" si="0"/>
        <v>7</v>
      </c>
      <c r="J4" s="129">
        <f t="shared" si="0"/>
        <v>8</v>
      </c>
      <c r="K4" s="129">
        <f t="shared" si="0"/>
        <v>9</v>
      </c>
      <c r="L4" s="129">
        <f t="shared" si="0"/>
        <v>10</v>
      </c>
      <c r="M4" s="129">
        <f t="shared" si="0"/>
        <v>11</v>
      </c>
      <c r="N4" s="129">
        <f t="shared" si="0"/>
        <v>12</v>
      </c>
      <c r="O4" s="129">
        <f t="shared" si="0"/>
        <v>13</v>
      </c>
      <c r="P4" s="129">
        <f t="shared" si="0"/>
        <v>14</v>
      </c>
      <c r="Q4" s="129">
        <f t="shared" si="0"/>
        <v>15</v>
      </c>
      <c r="R4" s="129">
        <f t="shared" si="0"/>
        <v>16</v>
      </c>
      <c r="S4" s="129">
        <f t="shared" si="0"/>
        <v>17</v>
      </c>
      <c r="T4" s="129">
        <f t="shared" si="0"/>
        <v>18</v>
      </c>
      <c r="U4" s="129">
        <f t="shared" si="0"/>
        <v>19</v>
      </c>
      <c r="V4" s="129">
        <f t="shared" si="0"/>
        <v>20</v>
      </c>
      <c r="W4" s="129">
        <f t="shared" si="0"/>
        <v>21</v>
      </c>
      <c r="X4" s="129">
        <f t="shared" si="0"/>
        <v>22</v>
      </c>
      <c r="Y4" s="129">
        <f t="shared" si="0"/>
        <v>23</v>
      </c>
      <c r="Z4" s="129">
        <f t="shared" si="0"/>
        <v>24</v>
      </c>
      <c r="AA4" s="129">
        <f t="shared" si="0"/>
        <v>25</v>
      </c>
      <c r="AB4" s="129">
        <f t="shared" si="0"/>
        <v>26</v>
      </c>
      <c r="AC4" s="129">
        <f t="shared" si="0"/>
        <v>27</v>
      </c>
      <c r="AD4" s="129">
        <f t="shared" si="0"/>
        <v>28</v>
      </c>
      <c r="AE4" s="129">
        <f t="shared" si="0"/>
        <v>29</v>
      </c>
      <c r="AF4" s="129">
        <f t="shared" si="0"/>
        <v>30</v>
      </c>
      <c r="AG4" s="129">
        <f t="shared" si="0"/>
        <v>31</v>
      </c>
      <c r="AH4" s="129">
        <f t="shared" si="0"/>
        <v>32</v>
      </c>
    </row>
    <row r="5" spans="1:34" ht="111.75" customHeight="1">
      <c r="A5" s="127"/>
      <c r="B5" s="135" t="s">
        <v>316</v>
      </c>
      <c r="C5" s="135" t="s">
        <v>317</v>
      </c>
      <c r="D5" s="135" t="s">
        <v>318</v>
      </c>
      <c r="E5" s="135" t="s">
        <v>319</v>
      </c>
      <c r="F5" s="135" t="s">
        <v>317</v>
      </c>
      <c r="G5" s="135" t="s">
        <v>320</v>
      </c>
      <c r="H5" s="135" t="s">
        <v>321</v>
      </c>
      <c r="I5" s="135" t="s">
        <v>317</v>
      </c>
      <c r="J5" s="135" t="s">
        <v>322</v>
      </c>
      <c r="K5" s="135" t="s">
        <v>323</v>
      </c>
      <c r="L5" s="135" t="s">
        <v>317</v>
      </c>
      <c r="M5" s="135" t="s">
        <v>324</v>
      </c>
      <c r="N5" s="135" t="s">
        <v>325</v>
      </c>
      <c r="O5" s="135" t="s">
        <v>317</v>
      </c>
      <c r="P5" s="135" t="s">
        <v>326</v>
      </c>
      <c r="Q5" s="135" t="s">
        <v>327</v>
      </c>
      <c r="R5" s="135" t="s">
        <v>328</v>
      </c>
      <c r="S5" s="135" t="s">
        <v>329</v>
      </c>
      <c r="T5" s="135" t="s">
        <v>330</v>
      </c>
      <c r="U5" s="135" t="s">
        <v>317</v>
      </c>
      <c r="V5" s="128"/>
      <c r="W5" s="128"/>
      <c r="X5" s="128"/>
      <c r="Y5" s="128"/>
      <c r="Z5" s="128"/>
      <c r="AA5" s="128"/>
      <c r="AB5" s="128"/>
      <c r="AC5" s="128"/>
      <c r="AD5" s="128"/>
      <c r="AE5" s="128"/>
      <c r="AF5" s="128"/>
      <c r="AG5" s="128"/>
      <c r="AH5" s="128"/>
    </row>
    <row r="6" spans="1:34" ht="25.5" customHeight="1">
      <c r="A6" s="138">
        <v>1</v>
      </c>
      <c r="B6" s="139" t="s">
        <v>331</v>
      </c>
      <c r="C6" s="140"/>
      <c r="D6" s="141">
        <v>5205</v>
      </c>
      <c r="E6" s="142">
        <f t="shared" ref="E6:E74" si="1">C6*D6</f>
        <v>0</v>
      </c>
      <c r="F6" s="144">
        <f>$C6*'Enrollment Projection'!$C$30</f>
        <v>0</v>
      </c>
      <c r="G6" s="141">
        <v>682</v>
      </c>
      <c r="H6" s="146" t="str">
        <f>IF('Enrollment Projection'!$C$30="","Must Complete 'Enrollment Projection' Tab",F6*G6)</f>
        <v>Must Complete 'Enrollment Projection' Tab</v>
      </c>
      <c r="I6" s="144">
        <f>$C6*'Enrollment Projection'!$C$34</f>
        <v>0</v>
      </c>
      <c r="J6" s="141">
        <v>186</v>
      </c>
      <c r="K6" s="146" t="str">
        <f>IF('Enrollment Projection'!$C$34="","Must Complete 'Enrollment Projection' Tab",I6*J6)</f>
        <v>Must Complete 'Enrollment Projection' Tab</v>
      </c>
      <c r="L6" s="144">
        <f>$C6*'Enrollment Projection'!$C$31</f>
        <v>0</v>
      </c>
      <c r="M6" s="141">
        <v>4647</v>
      </c>
      <c r="N6" s="146" t="str">
        <f>IF('Enrollment Projection'!$C$31="","Must Complete 'Enrollment Projection' Tab",L6*M6)</f>
        <v>Must Complete 'Enrollment Projection' Tab</v>
      </c>
      <c r="O6" s="144">
        <f>$C6*'Enrollment Projection'!$C$33</f>
        <v>0</v>
      </c>
      <c r="P6" s="141">
        <v>1859</v>
      </c>
      <c r="Q6" s="146" t="str">
        <f>IF('Enrollment Projection'!$C$33="","Must Complete 'Enrollment Projection' Tab",O6*P6)</f>
        <v>Must Complete 'Enrollment Projection' Tab</v>
      </c>
      <c r="R6" s="146" t="str">
        <f>IF(OR('Enrollment Projection'!$C$30="",'Enrollment Projection'!$C$31="",'Enrollment Projection'!$C$33="",'Enrollment Projection'!$C$34=""),"Must Complete 'Enrollment Projection' Tab",IF('School Information'!$A$13="","Must Complete 'School Information' Tab",ROUND(E6+H6+K6+N6+Q6,0)))</f>
        <v>Must Complete 'Enrollment Projection' Tab</v>
      </c>
      <c r="S6" s="147">
        <v>3683</v>
      </c>
      <c r="T6" s="141">
        <v>3683</v>
      </c>
      <c r="U6" s="148" t="str">
        <f>IF(OR('School Information'!$A$10="",'School Information'!$B$10=""),"Must Complete 'School Information' Tab",IF('School Information'!$B$10="No",$T6*C6,IF(AND('School Information'!$B$10="Yes",'School Information'!$A$10=$B6),$S6*C6,$T6*C6)))</f>
        <v>Must Complete 'School Information' Tab</v>
      </c>
      <c r="V6" s="149">
        <v>239</v>
      </c>
      <c r="W6" s="149">
        <f>IF('Enrollment Projection'!$C$31&gt;0,$C6*V6,0)</f>
        <v>0</v>
      </c>
      <c r="X6" s="149">
        <v>6</v>
      </c>
      <c r="Y6" s="148" t="str">
        <f>IF('Enrollment Projection'!$C$32="","Must Complete 'Enrollment Projection' Tab",IF('Enrollment Projection'!$C$32="Yes",$C6*X6,0))</f>
        <v>Must Complete 'Enrollment Projection' Tab</v>
      </c>
      <c r="Z6" s="149">
        <v>16</v>
      </c>
      <c r="AA6" s="148" t="str">
        <f>IF('Enrollment Projection'!$C$34="","Must Complete 'Enrollment Projection' Tab",IF(AND('Enrollment Projection'!$C$34&gt;0,SUM('Enrollment Projection'!$B$17:$C$20)&gt;0),$C6*Z6,0))</f>
        <v>Must Complete 'Enrollment Projection' Tab</v>
      </c>
      <c r="AB6" s="149">
        <v>485</v>
      </c>
      <c r="AC6" s="148" t="str">
        <f>IF('Enrollment Projection'!$C$38="","Must Complete 'Enrollment Projection' Tab",IF('Enrollment Projection'!$C$38&gt;=0.4,$C6*AB6,0))</f>
        <v>Must Complete 'Enrollment Projection' Tab</v>
      </c>
      <c r="AD6" s="149">
        <v>63</v>
      </c>
      <c r="AE6" s="149">
        <f t="shared" ref="AE6:AE74" si="2">$C6*AD6</f>
        <v>0</v>
      </c>
      <c r="AF6" s="144">
        <f>$C6*'Enrollment Projection'!$C$37</f>
        <v>0</v>
      </c>
      <c r="AG6" s="149">
        <v>145</v>
      </c>
      <c r="AH6" s="148" t="str">
        <f>IF('Enrollment Projection'!$C$37="","Must Complete 'Enrollment Projection' Tab",AF6*AG6)</f>
        <v>Must Complete 'Enrollment Projection' Tab</v>
      </c>
    </row>
    <row r="7" spans="1:34" ht="25.5" customHeight="1">
      <c r="A7" s="150">
        <v>2</v>
      </c>
      <c r="B7" s="151" t="s">
        <v>332</v>
      </c>
      <c r="C7" s="152"/>
      <c r="D7" s="153">
        <v>5778</v>
      </c>
      <c r="E7" s="155">
        <f t="shared" si="1"/>
        <v>0</v>
      </c>
      <c r="F7" s="156">
        <f>$C7*'Enrollment Projection'!$C$30</f>
        <v>0</v>
      </c>
      <c r="G7" s="153">
        <v>727</v>
      </c>
      <c r="H7" s="157" t="str">
        <f>IF('Enrollment Projection'!$C$30="","Must Complete 'Enrollment Projection' Tab",F7*G7)</f>
        <v>Must Complete 'Enrollment Projection' Tab</v>
      </c>
      <c r="I7" s="156">
        <f>$C7*'Enrollment Projection'!$C$34</f>
        <v>0</v>
      </c>
      <c r="J7" s="153">
        <v>198</v>
      </c>
      <c r="K7" s="157" t="str">
        <f>IF('Enrollment Projection'!$C$34="","Must Complete 'Enrollment Projection' Tab",I7*J7)</f>
        <v>Must Complete 'Enrollment Projection' Tab</v>
      </c>
      <c r="L7" s="156">
        <f>$C7*'Enrollment Projection'!$C$31</f>
        <v>0</v>
      </c>
      <c r="M7" s="153">
        <v>4958</v>
      </c>
      <c r="N7" s="157" t="str">
        <f>IF('Enrollment Projection'!$C$31="","Must Complete 'Enrollment Projection' Tab",L7*M7)</f>
        <v>Must Complete 'Enrollment Projection' Tab</v>
      </c>
      <c r="O7" s="156">
        <f>$C7*'Enrollment Projection'!$C$33</f>
        <v>0</v>
      </c>
      <c r="P7" s="153">
        <v>1983</v>
      </c>
      <c r="Q7" s="157" t="str">
        <f>IF('Enrollment Projection'!$C$33="","Must Complete 'Enrollment Projection' Tab",O7*P7)</f>
        <v>Must Complete 'Enrollment Projection' Tab</v>
      </c>
      <c r="R7" s="157" t="str">
        <f>IF(OR('Enrollment Projection'!$C$30="",'Enrollment Projection'!$C$31="",'Enrollment Projection'!$C$33="",'Enrollment Projection'!$C$34=""),"Must Complete 'Enrollment Projection' Tab",IF('School Information'!$A$13="","Must Complete 'School Information' Tab",ROUND(E7+H7+K7+N7+Q7,0)))</f>
        <v>Must Complete 'Enrollment Projection' Tab</v>
      </c>
      <c r="S7" s="158">
        <v>4377</v>
      </c>
      <c r="T7" s="153">
        <v>5008</v>
      </c>
      <c r="U7" s="159" t="str">
        <f>IF(OR('School Information'!$A$10="",'School Information'!$B$10=""),"Must Complete 'School Information' Tab",IF('School Information'!$B$10="No",$T7*C7,IF(AND('School Information'!$B$10="Yes",'School Information'!$A$10=$B7),$S7*C7,$T7*C7)))</f>
        <v>Must Complete 'School Information' Tab</v>
      </c>
      <c r="V7" s="160">
        <v>255</v>
      </c>
      <c r="W7" s="160">
        <f>IF('Enrollment Projection'!$C$31&gt;0,$C7*V7,0)</f>
        <v>0</v>
      </c>
      <c r="X7" s="160">
        <v>8</v>
      </c>
      <c r="Y7" s="159" t="str">
        <f>IF('Enrollment Projection'!$C$32="","Must Complete 'Enrollment Projection' Tab",IF('Enrollment Projection'!$C$32="Yes",$C7*X7,0))</f>
        <v>Must Complete 'Enrollment Projection' Tab</v>
      </c>
      <c r="Z7" s="160">
        <v>16</v>
      </c>
      <c r="AA7" s="159" t="str">
        <f>IF('Enrollment Projection'!$C$34="","Must Complete 'Enrollment Projection' Tab",IF(AND('Enrollment Projection'!$C$34&gt;0,SUM('Enrollment Projection'!$B$17:$C$20)&gt;0),$C7*Z7,0))</f>
        <v>Must Complete 'Enrollment Projection' Tab</v>
      </c>
      <c r="AB7" s="160">
        <v>342</v>
      </c>
      <c r="AC7" s="159" t="str">
        <f>IF('Enrollment Projection'!$C$38="","Must Complete 'Enrollment Projection' Tab",IF('Enrollment Projection'!$C$38&gt;=0.4,$C7*AB7,0))</f>
        <v>Must Complete 'Enrollment Projection' Tab</v>
      </c>
      <c r="AD7" s="160">
        <v>62</v>
      </c>
      <c r="AE7" s="160">
        <f t="shared" si="2"/>
        <v>0</v>
      </c>
      <c r="AF7" s="156">
        <f>$C7*'Enrollment Projection'!$C$37</f>
        <v>0</v>
      </c>
      <c r="AG7" s="160">
        <v>0</v>
      </c>
      <c r="AH7" s="159" t="str">
        <f>IF('Enrollment Projection'!$C$37="","Must Complete 'Enrollment Projection' Tab",AF7*AG7)</f>
        <v>Must Complete 'Enrollment Projection' Tab</v>
      </c>
    </row>
    <row r="8" spans="1:34" ht="25.5" customHeight="1">
      <c r="A8" s="150">
        <v>3</v>
      </c>
      <c r="B8" s="151" t="s">
        <v>333</v>
      </c>
      <c r="C8" s="152"/>
      <c r="D8" s="153">
        <v>3859</v>
      </c>
      <c r="E8" s="155">
        <f t="shared" si="1"/>
        <v>0</v>
      </c>
      <c r="F8" s="156">
        <f>$C8*'Enrollment Projection'!$C$30</f>
        <v>0</v>
      </c>
      <c r="G8" s="153">
        <v>542</v>
      </c>
      <c r="H8" s="157" t="str">
        <f>IF('Enrollment Projection'!$C$30="","Must Complete 'Enrollment Projection' Tab",F8*G8)</f>
        <v>Must Complete 'Enrollment Projection' Tab</v>
      </c>
      <c r="I8" s="156">
        <f>$C8*'Enrollment Projection'!$C$34</f>
        <v>0</v>
      </c>
      <c r="J8" s="153">
        <v>148</v>
      </c>
      <c r="K8" s="157" t="str">
        <f>IF('Enrollment Projection'!$C$34="","Must Complete 'Enrollment Projection' Tab",I8*J8)</f>
        <v>Must Complete 'Enrollment Projection' Tab</v>
      </c>
      <c r="L8" s="156">
        <f>$C8*'Enrollment Projection'!$C$31</f>
        <v>0</v>
      </c>
      <c r="M8" s="153">
        <v>3697</v>
      </c>
      <c r="N8" s="157" t="str">
        <f>IF('Enrollment Projection'!$C$31="","Must Complete 'Enrollment Projection' Tab",L8*M8)</f>
        <v>Must Complete 'Enrollment Projection' Tab</v>
      </c>
      <c r="O8" s="156">
        <f>$C8*'Enrollment Projection'!$C$33</f>
        <v>0</v>
      </c>
      <c r="P8" s="153">
        <v>1479</v>
      </c>
      <c r="Q8" s="157" t="str">
        <f>IF('Enrollment Projection'!$C$33="","Must Complete 'Enrollment Projection' Tab",O8*P8)</f>
        <v>Must Complete 'Enrollment Projection' Tab</v>
      </c>
      <c r="R8" s="157" t="str">
        <f>IF(OR('Enrollment Projection'!$C$30="",'Enrollment Projection'!$C$31="",'Enrollment Projection'!$C$33="",'Enrollment Projection'!$C$34=""),"Must Complete 'Enrollment Projection' Tab",IF('School Information'!$A$13="","Must Complete 'School Information' Tab",ROUND(E8+H8+K8+N8+Q8,0)))</f>
        <v>Must Complete 'Enrollment Projection' Tab</v>
      </c>
      <c r="S8" s="158">
        <v>9134</v>
      </c>
      <c r="T8" s="153">
        <v>10479</v>
      </c>
      <c r="U8" s="159" t="str">
        <f>IF(OR('School Information'!$A$10="",'School Information'!$B$10=""),"Must Complete 'School Information' Tab",IF('School Information'!$B$10="No",$T8*C8,IF(AND('School Information'!$B$10="Yes",'School Information'!$A$10=$B8),$S8*C8,$T8*C8)))</f>
        <v>Must Complete 'School Information' Tab</v>
      </c>
      <c r="V8" s="160">
        <v>222</v>
      </c>
      <c r="W8" s="160">
        <f>IF('Enrollment Projection'!$C$31&gt;0,$C8*V8,0)</f>
        <v>0</v>
      </c>
      <c r="X8" s="160">
        <v>5</v>
      </c>
      <c r="Y8" s="159" t="str">
        <f>IF('Enrollment Projection'!$C$32="","Must Complete 'Enrollment Projection' Tab",IF('Enrollment Projection'!$C$32="Yes",$C8*X8,0))</f>
        <v>Must Complete 'Enrollment Projection' Tab</v>
      </c>
      <c r="Z8" s="160">
        <v>13</v>
      </c>
      <c r="AA8" s="159" t="str">
        <f>IF('Enrollment Projection'!$C$34="","Must Complete 'Enrollment Projection' Tab",IF(AND('Enrollment Projection'!$C$34&gt;0,SUM('Enrollment Projection'!$B$17:$C$20)&gt;0),$C8*Z8,0))</f>
        <v>Must Complete 'Enrollment Projection' Tab</v>
      </c>
      <c r="AB8" s="160">
        <v>199</v>
      </c>
      <c r="AC8" s="159" t="str">
        <f>IF('Enrollment Projection'!$C$38="","Must Complete 'Enrollment Projection' Tab",IF('Enrollment Projection'!$C$38&gt;=0.4,$C8*AB8,0))</f>
        <v>Must Complete 'Enrollment Projection' Tab</v>
      </c>
      <c r="AD8" s="160">
        <v>50</v>
      </c>
      <c r="AE8" s="160">
        <f t="shared" si="2"/>
        <v>0</v>
      </c>
      <c r="AF8" s="156">
        <f>$C8*'Enrollment Projection'!$C$37</f>
        <v>0</v>
      </c>
      <c r="AG8" s="160">
        <v>151</v>
      </c>
      <c r="AH8" s="159" t="str">
        <f>IF('Enrollment Projection'!$C$37="","Must Complete 'Enrollment Projection' Tab",AF8*AG8)</f>
        <v>Must Complete 'Enrollment Projection' Tab</v>
      </c>
    </row>
    <row r="9" spans="1:34" ht="25.5" customHeight="1">
      <c r="A9" s="150">
        <v>4</v>
      </c>
      <c r="B9" s="151" t="s">
        <v>334</v>
      </c>
      <c r="C9" s="152"/>
      <c r="D9" s="153">
        <v>4753</v>
      </c>
      <c r="E9" s="155">
        <f t="shared" si="1"/>
        <v>0</v>
      </c>
      <c r="F9" s="156">
        <f>$C9*'Enrollment Projection'!$C$30</f>
        <v>0</v>
      </c>
      <c r="G9" s="153">
        <v>633</v>
      </c>
      <c r="H9" s="157" t="str">
        <f>IF('Enrollment Projection'!$C$30="","Must Complete 'Enrollment Projection' Tab",F9*G9)</f>
        <v>Must Complete 'Enrollment Projection' Tab</v>
      </c>
      <c r="I9" s="156">
        <f>$C9*'Enrollment Projection'!$C$34</f>
        <v>0</v>
      </c>
      <c r="J9" s="153">
        <v>173</v>
      </c>
      <c r="K9" s="157" t="str">
        <f>IF('Enrollment Projection'!$C$34="","Must Complete 'Enrollment Projection' Tab",I9*J9)</f>
        <v>Must Complete 'Enrollment Projection' Tab</v>
      </c>
      <c r="L9" s="156">
        <f>$C9*'Enrollment Projection'!$C$31</f>
        <v>0</v>
      </c>
      <c r="M9" s="153">
        <v>4313</v>
      </c>
      <c r="N9" s="157" t="str">
        <f>IF('Enrollment Projection'!$C$31="","Must Complete 'Enrollment Projection' Tab",L9*M9)</f>
        <v>Must Complete 'Enrollment Projection' Tab</v>
      </c>
      <c r="O9" s="156">
        <f>$C9*'Enrollment Projection'!$C$33</f>
        <v>0</v>
      </c>
      <c r="P9" s="153">
        <v>1725</v>
      </c>
      <c r="Q9" s="157" t="str">
        <f>IF('Enrollment Projection'!$C$33="","Must Complete 'Enrollment Projection' Tab",O9*P9)</f>
        <v>Must Complete 'Enrollment Projection' Tab</v>
      </c>
      <c r="R9" s="157" t="str">
        <f>IF(OR('Enrollment Projection'!$C$30="",'Enrollment Projection'!$C$31="",'Enrollment Projection'!$C$33="",'Enrollment Projection'!$C$34=""),"Must Complete 'Enrollment Projection' Tab",IF('School Information'!$A$13="","Must Complete 'School Information' Tab",ROUND(E9+H9+K9+N9+Q9,0)))</f>
        <v>Must Complete 'Enrollment Projection' Tab</v>
      </c>
      <c r="S9" s="158">
        <v>7517</v>
      </c>
      <c r="T9" s="153">
        <v>7517</v>
      </c>
      <c r="U9" s="159" t="str">
        <f>IF(OR('School Information'!$A$10="",'School Information'!$B$10=""),"Must Complete 'School Information' Tab",IF('School Information'!$B$10="No",$T9*C9,IF(AND('School Information'!$B$10="Yes",'School Information'!$A$10=$B9),$S9*C9,$T9*C9)))</f>
        <v>Must Complete 'School Information' Tab</v>
      </c>
      <c r="V9" s="160">
        <v>257</v>
      </c>
      <c r="W9" s="160">
        <f>IF('Enrollment Projection'!$C$31&gt;0,$C9*V9,0)</f>
        <v>0</v>
      </c>
      <c r="X9" s="160">
        <v>25</v>
      </c>
      <c r="Y9" s="159" t="str">
        <f>IF('Enrollment Projection'!$C$32="","Must Complete 'Enrollment Projection' Tab",IF('Enrollment Projection'!$C$32="Yes",$C9*X9,0))</f>
        <v>Must Complete 'Enrollment Projection' Tab</v>
      </c>
      <c r="Z9" s="160">
        <v>16</v>
      </c>
      <c r="AA9" s="159" t="str">
        <f>IF('Enrollment Projection'!$C$34="","Must Complete 'Enrollment Projection' Tab",IF(AND('Enrollment Projection'!$C$34&gt;0,SUM('Enrollment Projection'!$B$17:$C$20)&gt;0),$C9*Z9,0))</f>
        <v>Must Complete 'Enrollment Projection' Tab</v>
      </c>
      <c r="AB9" s="160">
        <v>461</v>
      </c>
      <c r="AC9" s="159" t="str">
        <f>IF('Enrollment Projection'!$C$38="","Must Complete 'Enrollment Projection' Tab",IF('Enrollment Projection'!$C$38&gt;=0.4,$C9*AB9,0))</f>
        <v>Must Complete 'Enrollment Projection' Tab</v>
      </c>
      <c r="AD9" s="160">
        <v>61</v>
      </c>
      <c r="AE9" s="160">
        <f t="shared" si="2"/>
        <v>0</v>
      </c>
      <c r="AF9" s="156">
        <f>$C9*'Enrollment Projection'!$C$37</f>
        <v>0</v>
      </c>
      <c r="AG9" s="160">
        <v>117</v>
      </c>
      <c r="AH9" s="159" t="str">
        <f>IF('Enrollment Projection'!$C$37="","Must Complete 'Enrollment Projection' Tab",AF9*AG9)</f>
        <v>Must Complete 'Enrollment Projection' Tab</v>
      </c>
    </row>
    <row r="10" spans="1:34" ht="25.5" customHeight="1">
      <c r="A10" s="168">
        <v>5</v>
      </c>
      <c r="B10" s="162" t="s">
        <v>335</v>
      </c>
      <c r="C10" s="163"/>
      <c r="D10" s="164">
        <v>5255</v>
      </c>
      <c r="E10" s="165">
        <f t="shared" si="1"/>
        <v>0</v>
      </c>
      <c r="F10" s="166">
        <f>$C10*'Enrollment Projection'!$C$30</f>
        <v>0</v>
      </c>
      <c r="G10" s="164">
        <v>701</v>
      </c>
      <c r="H10" s="167" t="str">
        <f>IF('Enrollment Projection'!$C$30="","Must Complete 'Enrollment Projection' Tab",F10*G10)</f>
        <v>Must Complete 'Enrollment Projection' Tab</v>
      </c>
      <c r="I10" s="166">
        <f>$C10*'Enrollment Projection'!$C$34</f>
        <v>0</v>
      </c>
      <c r="J10" s="164">
        <v>191</v>
      </c>
      <c r="K10" s="167" t="str">
        <f>IF('Enrollment Projection'!$C$34="","Must Complete 'Enrollment Projection' Tab",I10*J10)</f>
        <v>Must Complete 'Enrollment Projection' Tab</v>
      </c>
      <c r="L10" s="166">
        <f>$C10*'Enrollment Projection'!$C$31</f>
        <v>0</v>
      </c>
      <c r="M10" s="164">
        <v>4782</v>
      </c>
      <c r="N10" s="167" t="str">
        <f>IF('Enrollment Projection'!$C$31="","Must Complete 'Enrollment Projection' Tab",L10*M10)</f>
        <v>Must Complete 'Enrollment Projection' Tab</v>
      </c>
      <c r="O10" s="166">
        <f>$C10*'Enrollment Projection'!$C$33</f>
        <v>0</v>
      </c>
      <c r="P10" s="164">
        <v>1913</v>
      </c>
      <c r="Q10" s="167" t="str">
        <f>IF('Enrollment Projection'!$C$33="","Must Complete 'Enrollment Projection' Tab",O10*P10)</f>
        <v>Must Complete 'Enrollment Projection' Tab</v>
      </c>
      <c r="R10" s="167" t="str">
        <f>IF(OR('Enrollment Projection'!$C$30="",'Enrollment Projection'!$C$31="",'Enrollment Projection'!$C$33="",'Enrollment Projection'!$C$34=""),"Must Complete 'Enrollment Projection' Tab",IF('School Information'!$A$13="","Must Complete 'School Information' Tab",ROUND(E10+H10+K10+N10+Q10,0)))</f>
        <v>Must Complete 'Enrollment Projection' Tab</v>
      </c>
      <c r="S10" s="169">
        <v>3591</v>
      </c>
      <c r="T10" s="164">
        <v>3591</v>
      </c>
      <c r="U10" s="170" t="str">
        <f>IF(OR('School Information'!$A$10="",'School Information'!$B$10=""),"Must Complete 'School Information' Tab",IF('School Information'!$B$10="No",$T10*C10,IF(AND('School Information'!$B$10="Yes",'School Information'!$A$10=$B10),$S10*C10,$T10*C10)))</f>
        <v>Must Complete 'School Information' Tab</v>
      </c>
      <c r="V10" s="171">
        <v>238</v>
      </c>
      <c r="W10" s="171">
        <f>IF('Enrollment Projection'!$C$31&gt;0,$C10*V10,0)</f>
        <v>0</v>
      </c>
      <c r="X10" s="171">
        <v>6</v>
      </c>
      <c r="Y10" s="170" t="str">
        <f>IF('Enrollment Projection'!$C$32="","Must Complete 'Enrollment Projection' Tab",IF('Enrollment Projection'!$C$32="Yes",$C10*X10,0))</f>
        <v>Must Complete 'Enrollment Projection' Tab</v>
      </c>
      <c r="Z10" s="171">
        <v>17</v>
      </c>
      <c r="AA10" s="170" t="str">
        <f>IF('Enrollment Projection'!$C$34="","Must Complete 'Enrollment Projection' Tab",IF(AND('Enrollment Projection'!$C$34&gt;0,SUM('Enrollment Projection'!$B$17:$C$20)&gt;0),$C10*Z10,0))</f>
        <v>Must Complete 'Enrollment Projection' Tab</v>
      </c>
      <c r="AB10" s="171">
        <v>997</v>
      </c>
      <c r="AC10" s="170" t="str">
        <f>IF('Enrollment Projection'!$C$38="","Must Complete 'Enrollment Projection' Tab",IF('Enrollment Projection'!$C$38&gt;=0.4,$C10*AB10,0))</f>
        <v>Must Complete 'Enrollment Projection' Tab</v>
      </c>
      <c r="AD10" s="171">
        <v>67</v>
      </c>
      <c r="AE10" s="171">
        <f t="shared" si="2"/>
        <v>0</v>
      </c>
      <c r="AF10" s="166">
        <f>$C10*'Enrollment Projection'!$C$37</f>
        <v>0</v>
      </c>
      <c r="AG10" s="171">
        <v>0</v>
      </c>
      <c r="AH10" s="170" t="str">
        <f>IF('Enrollment Projection'!$C$37="","Must Complete 'Enrollment Projection' Tab",AF10*AG10)</f>
        <v>Must Complete 'Enrollment Projection' Tab</v>
      </c>
    </row>
    <row r="11" spans="1:34" ht="25.5" customHeight="1">
      <c r="A11" s="138">
        <v>6</v>
      </c>
      <c r="B11" s="139" t="s">
        <v>336</v>
      </c>
      <c r="C11" s="140"/>
      <c r="D11" s="153">
        <v>4376</v>
      </c>
      <c r="E11" s="142">
        <f t="shared" si="1"/>
        <v>0</v>
      </c>
      <c r="F11" s="144">
        <f>$C11*'Enrollment Projection'!$C$30</f>
        <v>0</v>
      </c>
      <c r="G11" s="153">
        <v>605</v>
      </c>
      <c r="H11" s="146" t="str">
        <f>IF('Enrollment Projection'!$C$30="","Must Complete 'Enrollment Projection' Tab",F11*G11)</f>
        <v>Must Complete 'Enrollment Projection' Tab</v>
      </c>
      <c r="I11" s="144">
        <f>$C11*'Enrollment Projection'!$C$34</f>
        <v>0</v>
      </c>
      <c r="J11" s="153">
        <v>165</v>
      </c>
      <c r="K11" s="146" t="str">
        <f>IF('Enrollment Projection'!$C$34="","Must Complete 'Enrollment Projection' Tab",I11*J11)</f>
        <v>Must Complete 'Enrollment Projection' Tab</v>
      </c>
      <c r="L11" s="144">
        <f>$C11*'Enrollment Projection'!$C$31</f>
        <v>0</v>
      </c>
      <c r="M11" s="153">
        <v>4127</v>
      </c>
      <c r="N11" s="146" t="str">
        <f>IF('Enrollment Projection'!$C$31="","Must Complete 'Enrollment Projection' Tab",L11*M11)</f>
        <v>Must Complete 'Enrollment Projection' Tab</v>
      </c>
      <c r="O11" s="144">
        <f>$C11*'Enrollment Projection'!$C$33</f>
        <v>0</v>
      </c>
      <c r="P11" s="153">
        <v>1651</v>
      </c>
      <c r="Q11" s="146" t="str">
        <f>IF('Enrollment Projection'!$C$33="","Must Complete 'Enrollment Projection' Tab",O11*P11)</f>
        <v>Must Complete 'Enrollment Projection' Tab</v>
      </c>
      <c r="R11" s="146" t="str">
        <f>IF(OR('Enrollment Projection'!$C$30="",'Enrollment Projection'!$C$31="",'Enrollment Projection'!$C$33="",'Enrollment Projection'!$C$34=""),"Must Complete 'Enrollment Projection' Tab",IF('School Information'!$A$13="","Must Complete 'School Information' Tab",ROUND(E11+H11+K11+N11+Q11,0)))</f>
        <v>Must Complete 'Enrollment Projection' Tab</v>
      </c>
      <c r="S11" s="158">
        <v>6421</v>
      </c>
      <c r="T11" s="153">
        <v>7708</v>
      </c>
      <c r="U11" s="148" t="str">
        <f>IF(OR('School Information'!$A$10="",'School Information'!$B$10=""),"Must Complete 'School Information' Tab",IF('School Information'!$B$10="No",$T11*C11,IF(AND('School Information'!$B$10="Yes",'School Information'!$A$10=$B11),$S11*C11,$T11*C11)))</f>
        <v>Must Complete 'School Information' Tab</v>
      </c>
      <c r="V11" s="149">
        <v>279</v>
      </c>
      <c r="W11" s="149">
        <f>IF('Enrollment Projection'!$C$31&gt;0,$C11*V11,0)</f>
        <v>0</v>
      </c>
      <c r="X11" s="149">
        <v>12</v>
      </c>
      <c r="Y11" s="148" t="str">
        <f>IF('Enrollment Projection'!$C$32="","Must Complete 'Enrollment Projection' Tab",IF('Enrollment Projection'!$C$32="Yes",$C11*X11,0))</f>
        <v>Must Complete 'Enrollment Projection' Tab</v>
      </c>
      <c r="Z11" s="149">
        <v>14</v>
      </c>
      <c r="AA11" s="148" t="str">
        <f>IF('Enrollment Projection'!$C$34="","Must Complete 'Enrollment Projection' Tab",IF(AND('Enrollment Projection'!$C$34&gt;0,SUM('Enrollment Projection'!$B$17:$C$20)&gt;0),$C11*Z11,0))</f>
        <v>Must Complete 'Enrollment Projection' Tab</v>
      </c>
      <c r="AB11" s="149">
        <v>296</v>
      </c>
      <c r="AC11" s="148" t="str">
        <f>IF('Enrollment Projection'!$C$38="","Must Complete 'Enrollment Projection' Tab",IF('Enrollment Projection'!$C$38&gt;=0.4,$C11*AB11,0))</f>
        <v>Must Complete 'Enrollment Projection' Tab</v>
      </c>
      <c r="AD11" s="149">
        <v>53</v>
      </c>
      <c r="AE11" s="149">
        <f t="shared" si="2"/>
        <v>0</v>
      </c>
      <c r="AF11" s="144">
        <f>$C11*'Enrollment Projection'!$C$37</f>
        <v>0</v>
      </c>
      <c r="AG11" s="149">
        <v>0</v>
      </c>
      <c r="AH11" s="148" t="str">
        <f>IF('Enrollment Projection'!$C$37="","Must Complete 'Enrollment Projection' Tab",AF11*AG11)</f>
        <v>Must Complete 'Enrollment Projection' Tab</v>
      </c>
    </row>
    <row r="12" spans="1:34" ht="25.5" customHeight="1">
      <c r="A12" s="150">
        <v>7</v>
      </c>
      <c r="B12" s="151" t="s">
        <v>337</v>
      </c>
      <c r="C12" s="152"/>
      <c r="D12" s="153">
        <v>3163</v>
      </c>
      <c r="E12" s="155">
        <f t="shared" si="1"/>
        <v>0</v>
      </c>
      <c r="F12" s="156">
        <f>$C12*'Enrollment Projection'!$C$30</f>
        <v>0</v>
      </c>
      <c r="G12" s="153">
        <v>431</v>
      </c>
      <c r="H12" s="157" t="str">
        <f>IF('Enrollment Projection'!$C$30="","Must Complete 'Enrollment Projection' Tab",F12*G12)</f>
        <v>Must Complete 'Enrollment Projection' Tab</v>
      </c>
      <c r="I12" s="156">
        <f>$C12*'Enrollment Projection'!$C$34</f>
        <v>0</v>
      </c>
      <c r="J12" s="153">
        <v>118</v>
      </c>
      <c r="K12" s="157" t="str">
        <f>IF('Enrollment Projection'!$C$34="","Must Complete 'Enrollment Projection' Tab",I12*J12)</f>
        <v>Must Complete 'Enrollment Projection' Tab</v>
      </c>
      <c r="L12" s="156">
        <f>$C12*'Enrollment Projection'!$C$31</f>
        <v>0</v>
      </c>
      <c r="M12" s="153">
        <v>2939</v>
      </c>
      <c r="N12" s="157" t="str">
        <f>IF('Enrollment Projection'!$C$31="","Must Complete 'Enrollment Projection' Tab",L12*M12)</f>
        <v>Must Complete 'Enrollment Projection' Tab</v>
      </c>
      <c r="O12" s="156">
        <f>$C12*'Enrollment Projection'!$C$33</f>
        <v>0</v>
      </c>
      <c r="P12" s="153">
        <v>1176</v>
      </c>
      <c r="Q12" s="157" t="str">
        <f>IF('Enrollment Projection'!$C$33="","Must Complete 'Enrollment Projection' Tab",O12*P12)</f>
        <v>Must Complete 'Enrollment Projection' Tab</v>
      </c>
      <c r="R12" s="157" t="str">
        <f>IF(OR('Enrollment Projection'!$C$30="",'Enrollment Projection'!$C$31="",'Enrollment Projection'!$C$33="",'Enrollment Projection'!$C$34=""),"Must Complete 'Enrollment Projection' Tab",IF('School Information'!$A$13="","Must Complete 'School Information' Tab",ROUND(E12+H12+K12+N12+Q12,0)))</f>
        <v>Must Complete 'Enrollment Projection' Tab</v>
      </c>
      <c r="S12" s="158">
        <v>18093</v>
      </c>
      <c r="T12" s="153">
        <v>19424</v>
      </c>
      <c r="U12" s="159" t="str">
        <f>IF(OR('School Information'!$A$10="",'School Information'!$B$10=""),"Must Complete 'School Information' Tab",IF('School Information'!$B$10="No",$T12*C12,IF(AND('School Information'!$B$10="Yes",'School Information'!$A$10=$B12),$S12*C12,$T12*C12)))</f>
        <v>Must Complete 'School Information' Tab</v>
      </c>
      <c r="V12" s="160">
        <v>254</v>
      </c>
      <c r="W12" s="160">
        <f>IF('Enrollment Projection'!$C$31&gt;0,$C12*V12,0)</f>
        <v>0</v>
      </c>
      <c r="X12" s="160">
        <v>12</v>
      </c>
      <c r="Y12" s="159" t="str">
        <f>IF('Enrollment Projection'!$C$32="","Must Complete 'Enrollment Projection' Tab",IF('Enrollment Projection'!$C$32="Yes",$C12*X12,0))</f>
        <v>Must Complete 'Enrollment Projection' Tab</v>
      </c>
      <c r="Z12" s="160">
        <v>17</v>
      </c>
      <c r="AA12" s="159" t="str">
        <f>IF('Enrollment Projection'!$C$34="","Must Complete 'Enrollment Projection' Tab",IF(AND('Enrollment Projection'!$C$34&gt;0,SUM('Enrollment Projection'!$B$17:$C$20)&gt;0),$C12*Z12,0))</f>
        <v>Must Complete 'Enrollment Projection' Tab</v>
      </c>
      <c r="AB12" s="160">
        <v>720</v>
      </c>
      <c r="AC12" s="159" t="str">
        <f>IF('Enrollment Projection'!$C$38="","Must Complete 'Enrollment Projection' Tab",IF('Enrollment Projection'!$C$38&gt;=0.4,$C12*AB12,0))</f>
        <v>Must Complete 'Enrollment Projection' Tab</v>
      </c>
      <c r="AD12" s="160">
        <v>66</v>
      </c>
      <c r="AE12" s="160">
        <f t="shared" si="2"/>
        <v>0</v>
      </c>
      <c r="AF12" s="156">
        <f>$C12*'Enrollment Projection'!$C$37</f>
        <v>0</v>
      </c>
      <c r="AG12" s="160">
        <v>0</v>
      </c>
      <c r="AH12" s="159" t="str">
        <f>IF('Enrollment Projection'!$C$37="","Must Complete 'Enrollment Projection' Tab",AF12*AG12)</f>
        <v>Must Complete 'Enrollment Projection' Tab</v>
      </c>
    </row>
    <row r="13" spans="1:34" ht="25.5" customHeight="1">
      <c r="A13" s="150">
        <v>8</v>
      </c>
      <c r="B13" s="151" t="s">
        <v>338</v>
      </c>
      <c r="C13" s="152"/>
      <c r="D13" s="153">
        <v>4803</v>
      </c>
      <c r="E13" s="155">
        <f t="shared" si="1"/>
        <v>0</v>
      </c>
      <c r="F13" s="156">
        <f>$C13*'Enrollment Projection'!$C$30</f>
        <v>0</v>
      </c>
      <c r="G13" s="153">
        <v>635</v>
      </c>
      <c r="H13" s="157" t="str">
        <f>IF('Enrollment Projection'!$C$30="","Must Complete 'Enrollment Projection' Tab",F13*G13)</f>
        <v>Must Complete 'Enrollment Projection' Tab</v>
      </c>
      <c r="I13" s="156">
        <f>$C13*'Enrollment Projection'!$C$34</f>
        <v>0</v>
      </c>
      <c r="J13" s="153">
        <v>173</v>
      </c>
      <c r="K13" s="157" t="str">
        <f>IF('Enrollment Projection'!$C$34="","Must Complete 'Enrollment Projection' Tab",I13*J13)</f>
        <v>Must Complete 'Enrollment Projection' Tab</v>
      </c>
      <c r="L13" s="156">
        <f>$C13*'Enrollment Projection'!$C$31</f>
        <v>0</v>
      </c>
      <c r="M13" s="153">
        <v>4333</v>
      </c>
      <c r="N13" s="157" t="str">
        <f>IF('Enrollment Projection'!$C$31="","Must Complete 'Enrollment Projection' Tab",L13*M13)</f>
        <v>Must Complete 'Enrollment Projection' Tab</v>
      </c>
      <c r="O13" s="156">
        <f>$C13*'Enrollment Projection'!$C$33</f>
        <v>0</v>
      </c>
      <c r="P13" s="153">
        <v>1733</v>
      </c>
      <c r="Q13" s="157" t="str">
        <f>IF('Enrollment Projection'!$C$33="","Must Complete 'Enrollment Projection' Tab",O13*P13)</f>
        <v>Must Complete 'Enrollment Projection' Tab</v>
      </c>
      <c r="R13" s="157" t="str">
        <f>IF(OR('Enrollment Projection'!$C$30="",'Enrollment Projection'!$C$31="",'Enrollment Projection'!$C$33="",'Enrollment Projection'!$C$34=""),"Must Complete 'Enrollment Projection' Tab",IF('School Information'!$A$13="","Must Complete 'School Information' Tab",ROUND(E13+H13+K13+N13+Q13,0)))</f>
        <v>Must Complete 'Enrollment Projection' Tab</v>
      </c>
      <c r="S13" s="158">
        <v>6573</v>
      </c>
      <c r="T13" s="153">
        <v>7279</v>
      </c>
      <c r="U13" s="159" t="str">
        <f>IF(OR('School Information'!$A$10="",'School Information'!$B$10=""),"Must Complete 'School Information' Tab",IF('School Information'!$B$10="No",$T13*C13,IF(AND('School Information'!$B$10="Yes",'School Information'!$A$10=$B13),$S13*C13,$T13*C13)))</f>
        <v>Must Complete 'School Information' Tab</v>
      </c>
      <c r="V13" s="160">
        <v>256</v>
      </c>
      <c r="W13" s="160">
        <f>IF('Enrollment Projection'!$C$31&gt;0,$C13*V13,0)</f>
        <v>0</v>
      </c>
      <c r="X13" s="160">
        <v>5</v>
      </c>
      <c r="Y13" s="159" t="str">
        <f>IF('Enrollment Projection'!$C$32="","Must Complete 'Enrollment Projection' Tab",IF('Enrollment Projection'!$C$32="Yes",$C13*X13,0))</f>
        <v>Must Complete 'Enrollment Projection' Tab</v>
      </c>
      <c r="Z13" s="160">
        <v>14</v>
      </c>
      <c r="AA13" s="159" t="str">
        <f>IF('Enrollment Projection'!$C$34="","Must Complete 'Enrollment Projection' Tab",IF(AND('Enrollment Projection'!$C$34&gt;0,SUM('Enrollment Projection'!$B$17:$C$20)&gt;0),$C13*Z13,0))</f>
        <v>Must Complete 'Enrollment Projection' Tab</v>
      </c>
      <c r="AB13" s="160">
        <v>327</v>
      </c>
      <c r="AC13" s="159" t="str">
        <f>IF('Enrollment Projection'!$C$38="","Must Complete 'Enrollment Projection' Tab",IF('Enrollment Projection'!$C$38&gt;=0.4,$C13*AB13,0))</f>
        <v>Must Complete 'Enrollment Projection' Tab</v>
      </c>
      <c r="AD13" s="160">
        <v>53</v>
      </c>
      <c r="AE13" s="160">
        <f t="shared" si="2"/>
        <v>0</v>
      </c>
      <c r="AF13" s="156">
        <f>$C13*'Enrollment Projection'!$C$37</f>
        <v>0</v>
      </c>
      <c r="AG13" s="160">
        <v>149</v>
      </c>
      <c r="AH13" s="159" t="str">
        <f>IF('Enrollment Projection'!$C$37="","Must Complete 'Enrollment Projection' Tab",AF13*AG13)</f>
        <v>Must Complete 'Enrollment Projection' Tab</v>
      </c>
    </row>
    <row r="14" spans="1:34" ht="25.5" customHeight="1">
      <c r="A14" s="150">
        <v>9</v>
      </c>
      <c r="B14" s="151" t="s">
        <v>339</v>
      </c>
      <c r="C14" s="152"/>
      <c r="D14" s="153">
        <v>4422</v>
      </c>
      <c r="E14" s="155">
        <f t="shared" si="1"/>
        <v>0</v>
      </c>
      <c r="F14" s="156">
        <f>$C14*'Enrollment Projection'!$C$30</f>
        <v>0</v>
      </c>
      <c r="G14" s="153">
        <v>588</v>
      </c>
      <c r="H14" s="157" t="str">
        <f>IF('Enrollment Projection'!$C$30="","Must Complete 'Enrollment Projection' Tab",F14*G14)</f>
        <v>Must Complete 'Enrollment Projection' Tab</v>
      </c>
      <c r="I14" s="156">
        <f>$C14*'Enrollment Projection'!$C$34</f>
        <v>0</v>
      </c>
      <c r="J14" s="153">
        <v>160</v>
      </c>
      <c r="K14" s="157" t="str">
        <f>IF('Enrollment Projection'!$C$34="","Must Complete 'Enrollment Projection' Tab",I14*J14)</f>
        <v>Must Complete 'Enrollment Projection' Tab</v>
      </c>
      <c r="L14" s="156">
        <f>$C14*'Enrollment Projection'!$C$31</f>
        <v>0</v>
      </c>
      <c r="M14" s="153">
        <v>4007</v>
      </c>
      <c r="N14" s="157" t="str">
        <f>IF('Enrollment Projection'!$C$31="","Must Complete 'Enrollment Projection' Tab",L14*M14)</f>
        <v>Must Complete 'Enrollment Projection' Tab</v>
      </c>
      <c r="O14" s="156">
        <f>$C14*'Enrollment Projection'!$C$33</f>
        <v>0</v>
      </c>
      <c r="P14" s="153">
        <v>1603</v>
      </c>
      <c r="Q14" s="157" t="str">
        <f>IF('Enrollment Projection'!$C$33="","Must Complete 'Enrollment Projection' Tab",O14*P14)</f>
        <v>Must Complete 'Enrollment Projection' Tab</v>
      </c>
      <c r="R14" s="157" t="str">
        <f>IF(OR('Enrollment Projection'!$C$30="",'Enrollment Projection'!$C$31="",'Enrollment Projection'!$C$33="",'Enrollment Projection'!$C$34=""),"Must Complete 'Enrollment Projection' Tab",IF('School Information'!$A$13="","Must Complete 'School Information' Tab",ROUND(E14+H14+K14+N14+Q14,0)))</f>
        <v>Must Complete 'Enrollment Projection' Tab</v>
      </c>
      <c r="S14" s="158">
        <v>7327</v>
      </c>
      <c r="T14" s="153">
        <v>8469</v>
      </c>
      <c r="U14" s="159" t="str">
        <f>IF(OR('School Information'!$A$10="",'School Information'!$B$10=""),"Must Complete 'School Information' Tab",IF('School Information'!$B$10="No",$T14*C14,IF(AND('School Information'!$B$10="Yes",'School Information'!$A$10=$B14),$S14*C14,$T14*C14)))</f>
        <v>Must Complete 'School Information' Tab</v>
      </c>
      <c r="V14" s="160">
        <v>244</v>
      </c>
      <c r="W14" s="160">
        <f>IF('Enrollment Projection'!$C$31&gt;0,$C14*V14,0)</f>
        <v>0</v>
      </c>
      <c r="X14" s="160">
        <v>6</v>
      </c>
      <c r="Y14" s="159" t="str">
        <f>IF('Enrollment Projection'!$C$32="","Must Complete 'Enrollment Projection' Tab",IF('Enrollment Projection'!$C$32="Yes",$C14*X14,0))</f>
        <v>Must Complete 'Enrollment Projection' Tab</v>
      </c>
      <c r="Z14" s="160">
        <v>17</v>
      </c>
      <c r="AA14" s="159" t="str">
        <f>IF('Enrollment Projection'!$C$34="","Must Complete 'Enrollment Projection' Tab",IF(AND('Enrollment Projection'!$C$34&gt;0,SUM('Enrollment Projection'!$B$17:$C$20)&gt;0),$C14*Z14,0))</f>
        <v>Must Complete 'Enrollment Projection' Tab</v>
      </c>
      <c r="AB14" s="160">
        <v>621</v>
      </c>
      <c r="AC14" s="159" t="str">
        <f>IF('Enrollment Projection'!$C$38="","Must Complete 'Enrollment Projection' Tab",IF('Enrollment Projection'!$C$38&gt;=0.4,$C14*AB14,0))</f>
        <v>Must Complete 'Enrollment Projection' Tab</v>
      </c>
      <c r="AD14" s="160">
        <v>63</v>
      </c>
      <c r="AE14" s="160">
        <f t="shared" si="2"/>
        <v>0</v>
      </c>
      <c r="AF14" s="156">
        <f>$C14*'Enrollment Projection'!$C$37</f>
        <v>0</v>
      </c>
      <c r="AG14" s="160">
        <v>142</v>
      </c>
      <c r="AH14" s="159" t="str">
        <f>IF('Enrollment Projection'!$C$37="","Must Complete 'Enrollment Projection' Tab",AF14*AG14)</f>
        <v>Must Complete 'Enrollment Projection' Tab</v>
      </c>
    </row>
    <row r="15" spans="1:34" ht="25.5" customHeight="1">
      <c r="A15" s="168">
        <v>10</v>
      </c>
      <c r="B15" s="162" t="s">
        <v>340</v>
      </c>
      <c r="C15" s="163"/>
      <c r="D15" s="164">
        <v>3639</v>
      </c>
      <c r="E15" s="165">
        <f t="shared" si="1"/>
        <v>0</v>
      </c>
      <c r="F15" s="166">
        <f>$C15*'Enrollment Projection'!$C$30</f>
        <v>0</v>
      </c>
      <c r="G15" s="164">
        <v>509</v>
      </c>
      <c r="H15" s="167" t="str">
        <f>IF('Enrollment Projection'!$C$30="","Must Complete 'Enrollment Projection' Tab",F15*G15)</f>
        <v>Must Complete 'Enrollment Projection' Tab</v>
      </c>
      <c r="I15" s="166">
        <f>$C15*'Enrollment Projection'!$C$34</f>
        <v>0</v>
      </c>
      <c r="J15" s="164">
        <v>139</v>
      </c>
      <c r="K15" s="167" t="str">
        <f>IF('Enrollment Projection'!$C$34="","Must Complete 'Enrollment Projection' Tab",I15*J15)</f>
        <v>Must Complete 'Enrollment Projection' Tab</v>
      </c>
      <c r="L15" s="166">
        <f>$C15*'Enrollment Projection'!$C$31</f>
        <v>0</v>
      </c>
      <c r="M15" s="164">
        <v>3471</v>
      </c>
      <c r="N15" s="167" t="str">
        <f>IF('Enrollment Projection'!$C$31="","Must Complete 'Enrollment Projection' Tab",L15*M15)</f>
        <v>Must Complete 'Enrollment Projection' Tab</v>
      </c>
      <c r="O15" s="166">
        <f>$C15*'Enrollment Projection'!$C$33</f>
        <v>0</v>
      </c>
      <c r="P15" s="164">
        <v>1389</v>
      </c>
      <c r="Q15" s="167" t="str">
        <f>IF('Enrollment Projection'!$C$33="","Must Complete 'Enrollment Projection' Tab",O15*P15)</f>
        <v>Must Complete 'Enrollment Projection' Tab</v>
      </c>
      <c r="R15" s="167" t="str">
        <f>IF(OR('Enrollment Projection'!$C$30="",'Enrollment Projection'!$C$31="",'Enrollment Projection'!$C$33="",'Enrollment Projection'!$C$34=""),"Must Complete 'Enrollment Projection' Tab",IF('School Information'!$A$13="","Must Complete 'School Information' Tab",ROUND(E15+H15+K15+N15+Q15,0)))</f>
        <v>Must Complete 'Enrollment Projection' Tab</v>
      </c>
      <c r="S15" s="169">
        <v>8417</v>
      </c>
      <c r="T15" s="164">
        <v>8907</v>
      </c>
      <c r="U15" s="170" t="str">
        <f>IF(OR('School Information'!$A$10="",'School Information'!$B$10=""),"Must Complete 'School Information' Tab",IF('School Information'!$B$10="No",$T15*C15,IF(AND('School Information'!$B$10="Yes",'School Information'!$A$10=$B15),$S15*C15,$T15*C15)))</f>
        <v>Must Complete 'School Information' Tab</v>
      </c>
      <c r="V15" s="171">
        <v>264</v>
      </c>
      <c r="W15" s="171">
        <f>IF('Enrollment Projection'!$C$31&gt;0,$C15*V15,0)</f>
        <v>0</v>
      </c>
      <c r="X15" s="171">
        <v>9</v>
      </c>
      <c r="Y15" s="170" t="str">
        <f>IF('Enrollment Projection'!$C$32="","Must Complete 'Enrollment Projection' Tab",IF('Enrollment Projection'!$C$32="Yes",$C15*X15,0))</f>
        <v>Must Complete 'Enrollment Projection' Tab</v>
      </c>
      <c r="Z15" s="171">
        <v>15</v>
      </c>
      <c r="AA15" s="170" t="str">
        <f>IF('Enrollment Projection'!$C$34="","Must Complete 'Enrollment Projection' Tab",IF(AND('Enrollment Projection'!$C$34&gt;0,SUM('Enrollment Projection'!$B$17:$C$20)&gt;0),$C15*Z15,0))</f>
        <v>Must Complete 'Enrollment Projection' Tab</v>
      </c>
      <c r="AB15" s="171">
        <v>480</v>
      </c>
      <c r="AC15" s="170" t="str">
        <f>IF('Enrollment Projection'!$C$38="","Must Complete 'Enrollment Projection' Tab",IF('Enrollment Projection'!$C$38&gt;=0.4,$C15*AB15,0))</f>
        <v>Must Complete 'Enrollment Projection' Tab</v>
      </c>
      <c r="AD15" s="171">
        <v>53</v>
      </c>
      <c r="AE15" s="171">
        <f t="shared" si="2"/>
        <v>0</v>
      </c>
      <c r="AF15" s="166">
        <f>$C15*'Enrollment Projection'!$C$37</f>
        <v>0</v>
      </c>
      <c r="AG15" s="171">
        <v>149</v>
      </c>
      <c r="AH15" s="170" t="str">
        <f>IF('Enrollment Projection'!$C$37="","Must Complete 'Enrollment Projection' Tab",AF15*AG15)</f>
        <v>Must Complete 'Enrollment Projection' Tab</v>
      </c>
    </row>
    <row r="16" spans="1:34" ht="25.5" customHeight="1">
      <c r="A16" s="138">
        <v>11</v>
      </c>
      <c r="B16" s="139" t="s">
        <v>341</v>
      </c>
      <c r="C16" s="140"/>
      <c r="D16" s="153">
        <v>5862</v>
      </c>
      <c r="E16" s="142">
        <f t="shared" si="1"/>
        <v>0</v>
      </c>
      <c r="F16" s="144">
        <f>$C16*'Enrollment Projection'!$C$30</f>
        <v>0</v>
      </c>
      <c r="G16" s="153">
        <v>729</v>
      </c>
      <c r="H16" s="146" t="str">
        <f>IF('Enrollment Projection'!$C$30="","Must Complete 'Enrollment Projection' Tab",F16*G16)</f>
        <v>Must Complete 'Enrollment Projection' Tab</v>
      </c>
      <c r="I16" s="144">
        <f>$C16*'Enrollment Projection'!$C$34</f>
        <v>0</v>
      </c>
      <c r="J16" s="153">
        <v>199</v>
      </c>
      <c r="K16" s="146" t="str">
        <f>IF('Enrollment Projection'!$C$34="","Must Complete 'Enrollment Projection' Tab",I16*J16)</f>
        <v>Must Complete 'Enrollment Projection' Tab</v>
      </c>
      <c r="L16" s="144">
        <f>$C16*'Enrollment Projection'!$C$31</f>
        <v>0</v>
      </c>
      <c r="M16" s="153">
        <v>4972</v>
      </c>
      <c r="N16" s="146" t="str">
        <f>IF('Enrollment Projection'!$C$31="","Must Complete 'Enrollment Projection' Tab",L16*M16)</f>
        <v>Must Complete 'Enrollment Projection' Tab</v>
      </c>
      <c r="O16" s="144">
        <f>$C16*'Enrollment Projection'!$C$33</f>
        <v>0</v>
      </c>
      <c r="P16" s="153">
        <v>1989</v>
      </c>
      <c r="Q16" s="146" t="str">
        <f>IF('Enrollment Projection'!$C$33="","Must Complete 'Enrollment Projection' Tab",O16*P16)</f>
        <v>Must Complete 'Enrollment Projection' Tab</v>
      </c>
      <c r="R16" s="146" t="str">
        <f>IF(OR('Enrollment Projection'!$C$30="",'Enrollment Projection'!$C$31="",'Enrollment Projection'!$C$33="",'Enrollment Projection'!$C$34=""),"Must Complete 'Enrollment Projection' Tab",IF('School Information'!$A$13="","Must Complete 'School Information' Tab",ROUND(E16+H16+K16+N16+Q16,0)))</f>
        <v>Must Complete 'Enrollment Projection' Tab</v>
      </c>
      <c r="S16" s="158">
        <v>4539</v>
      </c>
      <c r="T16" s="153">
        <v>5392</v>
      </c>
      <c r="U16" s="148" t="str">
        <f>IF(OR('School Information'!$A$10="",'School Information'!$B$10=""),"Must Complete 'School Information' Tab",IF('School Information'!$B$10="No",$T16*C16,IF(AND('School Information'!$B$10="Yes",'School Information'!$A$10=$B16),$S16*C16,$T16*C16)))</f>
        <v>Must Complete 'School Information' Tab</v>
      </c>
      <c r="V16" s="149">
        <v>252</v>
      </c>
      <c r="W16" s="149">
        <f>IF('Enrollment Projection'!$C$31&gt;0,$C16*V16,0)</f>
        <v>0</v>
      </c>
      <c r="X16" s="149">
        <v>12</v>
      </c>
      <c r="Y16" s="148" t="str">
        <f>IF('Enrollment Projection'!$C$32="","Must Complete 'Enrollment Projection' Tab",IF('Enrollment Projection'!$C$32="Yes",$C16*X16,0))</f>
        <v>Must Complete 'Enrollment Projection' Tab</v>
      </c>
      <c r="Z16" s="149">
        <v>17</v>
      </c>
      <c r="AA16" s="148" t="str">
        <f>IF('Enrollment Projection'!$C$34="","Must Complete 'Enrollment Projection' Tab",IF(AND('Enrollment Projection'!$C$34&gt;0,SUM('Enrollment Projection'!$B$17:$C$20)&gt;0),$C16*Z16,0))</f>
        <v>Must Complete 'Enrollment Projection' Tab</v>
      </c>
      <c r="AB16" s="149">
        <v>503</v>
      </c>
      <c r="AC16" s="148" t="str">
        <f>IF('Enrollment Projection'!$C$38="","Must Complete 'Enrollment Projection' Tab",IF('Enrollment Projection'!$C$38&gt;=0.4,$C16*AB16,0))</f>
        <v>Must Complete 'Enrollment Projection' Tab</v>
      </c>
      <c r="AD16" s="149">
        <v>62</v>
      </c>
      <c r="AE16" s="149">
        <f t="shared" si="2"/>
        <v>0</v>
      </c>
      <c r="AF16" s="144">
        <f>$C16*'Enrollment Projection'!$C$37</f>
        <v>0</v>
      </c>
      <c r="AG16" s="149">
        <v>0</v>
      </c>
      <c r="AH16" s="148" t="str">
        <f>IF('Enrollment Projection'!$C$37="","Must Complete 'Enrollment Projection' Tab",AF16*AG16)</f>
        <v>Must Complete 'Enrollment Projection' Tab</v>
      </c>
    </row>
    <row r="17" spans="1:34" ht="25.5" customHeight="1">
      <c r="A17" s="150">
        <v>12</v>
      </c>
      <c r="B17" s="151" t="s">
        <v>342</v>
      </c>
      <c r="C17" s="152"/>
      <c r="D17" s="153">
        <v>2242</v>
      </c>
      <c r="E17" s="155">
        <f t="shared" si="1"/>
        <v>0</v>
      </c>
      <c r="F17" s="156">
        <f>$C17*'Enrollment Projection'!$C$30</f>
        <v>0</v>
      </c>
      <c r="G17" s="153">
        <v>221</v>
      </c>
      <c r="H17" s="157" t="str">
        <f>IF('Enrollment Projection'!$C$30="","Must Complete 'Enrollment Projection' Tab",F17*G17)</f>
        <v>Must Complete 'Enrollment Projection' Tab</v>
      </c>
      <c r="I17" s="156">
        <f>$C17*'Enrollment Projection'!$C$34</f>
        <v>0</v>
      </c>
      <c r="J17" s="153">
        <v>60</v>
      </c>
      <c r="K17" s="157" t="str">
        <f>IF('Enrollment Projection'!$C$34="","Must Complete 'Enrollment Projection' Tab",I17*J17)</f>
        <v>Must Complete 'Enrollment Projection' Tab</v>
      </c>
      <c r="L17" s="156">
        <f>$C17*'Enrollment Projection'!$C$31</f>
        <v>0</v>
      </c>
      <c r="M17" s="153">
        <v>1506</v>
      </c>
      <c r="N17" s="157" t="str">
        <f>IF('Enrollment Projection'!$C$31="","Must Complete 'Enrollment Projection' Tab",L17*M17)</f>
        <v>Must Complete 'Enrollment Projection' Tab</v>
      </c>
      <c r="O17" s="156">
        <f>$C17*'Enrollment Projection'!$C$33</f>
        <v>0</v>
      </c>
      <c r="P17" s="153">
        <v>602</v>
      </c>
      <c r="Q17" s="157" t="str">
        <f>IF('Enrollment Projection'!$C$33="","Must Complete 'Enrollment Projection' Tab",O17*P17)</f>
        <v>Must Complete 'Enrollment Projection' Tab</v>
      </c>
      <c r="R17" s="157" t="str">
        <f>IF(OR('Enrollment Projection'!$C$30="",'Enrollment Projection'!$C$31="",'Enrollment Projection'!$C$33="",'Enrollment Projection'!$C$34=""),"Must Complete 'Enrollment Projection' Tab",IF('School Information'!$A$13="","Must Complete 'School Information' Tab",ROUND(E17+H17+K17+N17+Q17,0)))</f>
        <v>Must Complete 'Enrollment Projection' Tab</v>
      </c>
      <c r="S17" s="158">
        <v>17696</v>
      </c>
      <c r="T17" s="153">
        <v>19140</v>
      </c>
      <c r="U17" s="159" t="str">
        <f>IF(OR('School Information'!$A$10="",'School Information'!$B$10=""),"Must Complete 'School Information' Tab",IF('School Information'!$B$10="No",$T17*C17,IF(AND('School Information'!$B$10="Yes",'School Information'!$A$10=$B17),$S17*C17,$T17*C17)))</f>
        <v>Must Complete 'School Information' Tab</v>
      </c>
      <c r="V17" s="160">
        <v>296</v>
      </c>
      <c r="W17" s="160">
        <f>IF('Enrollment Projection'!$C$31&gt;0,$C17*V17,0)</f>
        <v>0</v>
      </c>
      <c r="X17" s="160">
        <v>12</v>
      </c>
      <c r="Y17" s="159" t="str">
        <f>IF('Enrollment Projection'!$C$32="","Must Complete 'Enrollment Projection' Tab",IF('Enrollment Projection'!$C$32="Yes",$C17*X17,0))</f>
        <v>Must Complete 'Enrollment Projection' Tab</v>
      </c>
      <c r="Z17" s="160">
        <v>0</v>
      </c>
      <c r="AA17" s="159" t="str">
        <f>IF('Enrollment Projection'!$C$34="","Must Complete 'Enrollment Projection' Tab",IF(AND('Enrollment Projection'!$C$34&gt;0,SUM('Enrollment Projection'!$B$17:$C$20)&gt;0),$C17*Z17,0))</f>
        <v>Must Complete 'Enrollment Projection' Tab</v>
      </c>
      <c r="AB17" s="160">
        <v>206</v>
      </c>
      <c r="AC17" s="159" t="str">
        <f>IF('Enrollment Projection'!$C$38="","Must Complete 'Enrollment Projection' Tab",IF('Enrollment Projection'!$C$38&gt;=0.4,$C17*AB17,0))</f>
        <v>Must Complete 'Enrollment Projection' Tab</v>
      </c>
      <c r="AD17" s="160">
        <v>43</v>
      </c>
      <c r="AE17" s="160">
        <f t="shared" si="2"/>
        <v>0</v>
      </c>
      <c r="AF17" s="156">
        <f>$C17*'Enrollment Projection'!$C$37</f>
        <v>0</v>
      </c>
      <c r="AG17" s="160">
        <v>0</v>
      </c>
      <c r="AH17" s="159" t="str">
        <f>IF('Enrollment Projection'!$C$37="","Must Complete 'Enrollment Projection' Tab",AF17*AG17)</f>
        <v>Must Complete 'Enrollment Projection' Tab</v>
      </c>
    </row>
    <row r="18" spans="1:34" ht="25.5" customHeight="1">
      <c r="A18" s="150">
        <v>13</v>
      </c>
      <c r="B18" s="151" t="s">
        <v>343</v>
      </c>
      <c r="C18" s="152"/>
      <c r="D18" s="153">
        <v>5253</v>
      </c>
      <c r="E18" s="155">
        <f t="shared" si="1"/>
        <v>0</v>
      </c>
      <c r="F18" s="156">
        <f>$C18*'Enrollment Projection'!$C$30</f>
        <v>0</v>
      </c>
      <c r="G18" s="153">
        <v>668</v>
      </c>
      <c r="H18" s="157" t="str">
        <f>IF('Enrollment Projection'!$C$30="","Must Complete 'Enrollment Projection' Tab",F18*G18)</f>
        <v>Must Complete 'Enrollment Projection' Tab</v>
      </c>
      <c r="I18" s="156">
        <f>$C18*'Enrollment Projection'!$C$34</f>
        <v>0</v>
      </c>
      <c r="J18" s="153">
        <v>182</v>
      </c>
      <c r="K18" s="157" t="str">
        <f>IF('Enrollment Projection'!$C$34="","Must Complete 'Enrollment Projection' Tab",I18*J18)</f>
        <v>Must Complete 'Enrollment Projection' Tab</v>
      </c>
      <c r="L18" s="156">
        <f>$C18*'Enrollment Projection'!$C$31</f>
        <v>0</v>
      </c>
      <c r="M18" s="153">
        <v>4556</v>
      </c>
      <c r="N18" s="157" t="str">
        <f>IF('Enrollment Projection'!$C$31="","Must Complete 'Enrollment Projection' Tab",L18*M18)</f>
        <v>Must Complete 'Enrollment Projection' Tab</v>
      </c>
      <c r="O18" s="156">
        <f>$C18*'Enrollment Projection'!$C$33</f>
        <v>0</v>
      </c>
      <c r="P18" s="153">
        <v>1823</v>
      </c>
      <c r="Q18" s="157" t="str">
        <f>IF('Enrollment Projection'!$C$33="","Must Complete 'Enrollment Projection' Tab",O18*P18)</f>
        <v>Must Complete 'Enrollment Projection' Tab</v>
      </c>
      <c r="R18" s="157" t="str">
        <f>IF(OR('Enrollment Projection'!$C$30="",'Enrollment Projection'!$C$31="",'Enrollment Projection'!$C$33="",'Enrollment Projection'!$C$34=""),"Must Complete 'Enrollment Projection' Tab",IF('School Information'!$A$13="","Must Complete 'School Information' Tab",ROUND(E18+H18+K18+N18+Q18,0)))</f>
        <v>Must Complete 'Enrollment Projection' Tab</v>
      </c>
      <c r="S18" s="158">
        <v>4845</v>
      </c>
      <c r="T18" s="153">
        <v>4845</v>
      </c>
      <c r="U18" s="159" t="str">
        <f>IF(OR('School Information'!$A$10="",'School Information'!$B$10=""),"Must Complete 'School Information' Tab",IF('School Information'!$B$10="No",$T18*C18,IF(AND('School Information'!$B$10="Yes",'School Information'!$A$10=$B18),$S18*C18,$T18*C18)))</f>
        <v>Must Complete 'School Information' Tab</v>
      </c>
      <c r="V18" s="160">
        <v>299</v>
      </c>
      <c r="W18" s="160">
        <f>IF('Enrollment Projection'!$C$31&gt;0,$C18*V18,0)</f>
        <v>0</v>
      </c>
      <c r="X18" s="160">
        <v>11</v>
      </c>
      <c r="Y18" s="159" t="str">
        <f>IF('Enrollment Projection'!$C$32="","Must Complete 'Enrollment Projection' Tab",IF('Enrollment Projection'!$C$32="Yes",$C18*X18,0))</f>
        <v>Must Complete 'Enrollment Projection' Tab</v>
      </c>
      <c r="Z18" s="160">
        <v>0</v>
      </c>
      <c r="AA18" s="159" t="str">
        <f>IF('Enrollment Projection'!$C$34="","Must Complete 'Enrollment Projection' Tab",IF(AND('Enrollment Projection'!$C$34&gt;0,SUM('Enrollment Projection'!$B$17:$C$20)&gt;0),$C18*Z18,0))</f>
        <v>Must Complete 'Enrollment Projection' Tab</v>
      </c>
      <c r="AB18" s="160">
        <v>1143</v>
      </c>
      <c r="AC18" s="159" t="str">
        <f>IF('Enrollment Projection'!$C$38="","Must Complete 'Enrollment Projection' Tab",IF('Enrollment Projection'!$C$38&gt;=0.4,$C18*AB18,0))</f>
        <v>Must Complete 'Enrollment Projection' Tab</v>
      </c>
      <c r="AD18" s="160">
        <v>77</v>
      </c>
      <c r="AE18" s="160">
        <f t="shared" si="2"/>
        <v>0</v>
      </c>
      <c r="AF18" s="156">
        <f>$C18*'Enrollment Projection'!$C$37</f>
        <v>0</v>
      </c>
      <c r="AG18" s="160">
        <v>0</v>
      </c>
      <c r="AH18" s="159" t="str">
        <f>IF('Enrollment Projection'!$C$37="","Must Complete 'Enrollment Projection' Tab",AF18*AG18)</f>
        <v>Must Complete 'Enrollment Projection' Tab</v>
      </c>
    </row>
    <row r="19" spans="1:34" ht="25.5" customHeight="1">
      <c r="A19" s="150">
        <v>14</v>
      </c>
      <c r="B19" s="151" t="s">
        <v>344</v>
      </c>
      <c r="C19" s="152"/>
      <c r="D19" s="153">
        <v>5831</v>
      </c>
      <c r="E19" s="155">
        <f t="shared" si="1"/>
        <v>0</v>
      </c>
      <c r="F19" s="156">
        <f>$C19*'Enrollment Projection'!$C$30</f>
        <v>0</v>
      </c>
      <c r="G19" s="153">
        <v>710</v>
      </c>
      <c r="H19" s="157" t="str">
        <f>IF('Enrollment Projection'!$C$30="","Must Complete 'Enrollment Projection' Tab",F19*G19)</f>
        <v>Must Complete 'Enrollment Projection' Tab</v>
      </c>
      <c r="I19" s="156">
        <f>$C19*'Enrollment Projection'!$C$34</f>
        <v>0</v>
      </c>
      <c r="J19" s="153">
        <v>194</v>
      </c>
      <c r="K19" s="157" t="str">
        <f>IF('Enrollment Projection'!$C$34="","Must Complete 'Enrollment Projection' Tab",I19*J19)</f>
        <v>Must Complete 'Enrollment Projection' Tab</v>
      </c>
      <c r="L19" s="156">
        <f>$C19*'Enrollment Projection'!$C$31</f>
        <v>0</v>
      </c>
      <c r="M19" s="153">
        <v>4842</v>
      </c>
      <c r="N19" s="157" t="str">
        <f>IF('Enrollment Projection'!$C$31="","Must Complete 'Enrollment Projection' Tab",L19*M19)</f>
        <v>Must Complete 'Enrollment Projection' Tab</v>
      </c>
      <c r="O19" s="156">
        <f>$C19*'Enrollment Projection'!$C$33</f>
        <v>0</v>
      </c>
      <c r="P19" s="153">
        <v>1937</v>
      </c>
      <c r="Q19" s="157" t="str">
        <f>IF('Enrollment Projection'!$C$33="","Must Complete 'Enrollment Projection' Tab",O19*P19)</f>
        <v>Must Complete 'Enrollment Projection' Tab</v>
      </c>
      <c r="R19" s="157" t="str">
        <f>IF(OR('Enrollment Projection'!$C$30="",'Enrollment Projection'!$C$31="",'Enrollment Projection'!$C$33="",'Enrollment Projection'!$C$34=""),"Must Complete 'Enrollment Projection' Tab",IF('School Information'!$A$13="","Must Complete 'School Information' Tab",ROUND(E19+H19+K19+N19+Q19,0)))</f>
        <v>Must Complete 'Enrollment Projection' Tab</v>
      </c>
      <c r="S19" s="158">
        <v>3955</v>
      </c>
      <c r="T19" s="153">
        <v>3955</v>
      </c>
      <c r="U19" s="159" t="str">
        <f>IF(OR('School Information'!$A$10="",'School Information'!$B$10=""),"Must Complete 'School Information' Tab",IF('School Information'!$B$10="No",$T19*C19,IF(AND('School Information'!$B$10="Yes",'School Information'!$A$10=$B19),$S19*C19,$T19*C19)))</f>
        <v>Must Complete 'School Information' Tab</v>
      </c>
      <c r="V19" s="160">
        <v>292</v>
      </c>
      <c r="W19" s="160">
        <f>IF('Enrollment Projection'!$C$31&gt;0,$C19*V19,0)</f>
        <v>0</v>
      </c>
      <c r="X19" s="160">
        <v>19</v>
      </c>
      <c r="Y19" s="159" t="str">
        <f>IF('Enrollment Projection'!$C$32="","Must Complete 'Enrollment Projection' Tab",IF('Enrollment Projection'!$C$32="Yes",$C19*X19,0))</f>
        <v>Must Complete 'Enrollment Projection' Tab</v>
      </c>
      <c r="Z19" s="160">
        <v>19</v>
      </c>
      <c r="AA19" s="159" t="str">
        <f>IF('Enrollment Projection'!$C$34="","Must Complete 'Enrollment Projection' Tab",IF(AND('Enrollment Projection'!$C$34&gt;0,SUM('Enrollment Projection'!$B$17:$C$20)&gt;0),$C19*Z19,0))</f>
        <v>Must Complete 'Enrollment Projection' Tab</v>
      </c>
      <c r="AB19" s="160">
        <v>680</v>
      </c>
      <c r="AC19" s="159" t="str">
        <f>IF('Enrollment Projection'!$C$38="","Must Complete 'Enrollment Projection' Tab",IF('Enrollment Projection'!$C$38&gt;=0.4,$C19*AB19,0))</f>
        <v>Must Complete 'Enrollment Projection' Tab</v>
      </c>
      <c r="AD19" s="160">
        <v>74</v>
      </c>
      <c r="AE19" s="160">
        <f t="shared" si="2"/>
        <v>0</v>
      </c>
      <c r="AF19" s="156">
        <f>$C19*'Enrollment Projection'!$C$37</f>
        <v>0</v>
      </c>
      <c r="AG19" s="160">
        <v>0</v>
      </c>
      <c r="AH19" s="159" t="str">
        <f>IF('Enrollment Projection'!$C$37="","Must Complete 'Enrollment Projection' Tab",AF19*AG19)</f>
        <v>Must Complete 'Enrollment Projection' Tab</v>
      </c>
    </row>
    <row r="20" spans="1:34" ht="25.5" customHeight="1">
      <c r="A20" s="168">
        <v>15</v>
      </c>
      <c r="B20" s="162" t="s">
        <v>345</v>
      </c>
      <c r="C20" s="163"/>
      <c r="D20" s="164">
        <v>5407</v>
      </c>
      <c r="E20" s="165">
        <f t="shared" si="1"/>
        <v>0</v>
      </c>
      <c r="F20" s="166">
        <f>$C20*'Enrollment Projection'!$C$30</f>
        <v>0</v>
      </c>
      <c r="G20" s="164">
        <v>720</v>
      </c>
      <c r="H20" s="167" t="str">
        <f>IF('Enrollment Projection'!$C$30="","Must Complete 'Enrollment Projection' Tab",F20*G20)</f>
        <v>Must Complete 'Enrollment Projection' Tab</v>
      </c>
      <c r="I20" s="166">
        <f>$C20*'Enrollment Projection'!$C$34</f>
        <v>0</v>
      </c>
      <c r="J20" s="164">
        <v>196</v>
      </c>
      <c r="K20" s="167" t="str">
        <f>IF('Enrollment Projection'!$C$34="","Must Complete 'Enrollment Projection' Tab",I20*J20)</f>
        <v>Must Complete 'Enrollment Projection' Tab</v>
      </c>
      <c r="L20" s="166">
        <f>$C20*'Enrollment Projection'!$C$31</f>
        <v>0</v>
      </c>
      <c r="M20" s="164">
        <v>4910</v>
      </c>
      <c r="N20" s="167" t="str">
        <f>IF('Enrollment Projection'!$C$31="","Must Complete 'Enrollment Projection' Tab",L20*M20)</f>
        <v>Must Complete 'Enrollment Projection' Tab</v>
      </c>
      <c r="O20" s="166">
        <f>$C20*'Enrollment Projection'!$C$33</f>
        <v>0</v>
      </c>
      <c r="P20" s="164">
        <v>1964</v>
      </c>
      <c r="Q20" s="167" t="str">
        <f>IF('Enrollment Projection'!$C$33="","Must Complete 'Enrollment Projection' Tab",O20*P20)</f>
        <v>Must Complete 'Enrollment Projection' Tab</v>
      </c>
      <c r="R20" s="167" t="str">
        <f>IF(OR('Enrollment Projection'!$C$30="",'Enrollment Projection'!$C$31="",'Enrollment Projection'!$C$33="",'Enrollment Projection'!$C$34=""),"Must Complete 'Enrollment Projection' Tab",IF('School Information'!$A$13="","Must Complete 'School Information' Tab",ROUND(E20+H20+K20+N20+Q20,0)))</f>
        <v>Must Complete 'Enrollment Projection' Tab</v>
      </c>
      <c r="S20" s="169">
        <v>4473</v>
      </c>
      <c r="T20" s="164">
        <v>4473</v>
      </c>
      <c r="U20" s="170" t="str">
        <f>IF(OR('School Information'!$A$10="",'School Information'!$B$10=""),"Must Complete 'School Information' Tab",IF('School Information'!$B$10="No",$T20*C20,IF(AND('School Information'!$B$10="Yes",'School Information'!$A$10=$B20),$S20*C20,$T20*C20)))</f>
        <v>Must Complete 'School Information' Tab</v>
      </c>
      <c r="V20" s="171">
        <v>269</v>
      </c>
      <c r="W20" s="171">
        <f>IF('Enrollment Projection'!$C$31&gt;0,$C20*V20,0)</f>
        <v>0</v>
      </c>
      <c r="X20" s="171">
        <v>10</v>
      </c>
      <c r="Y20" s="170" t="str">
        <f>IF('Enrollment Projection'!$C$32="","Must Complete 'Enrollment Projection' Tab",IF('Enrollment Projection'!$C$32="Yes",$C20*X20,0))</f>
        <v>Must Complete 'Enrollment Projection' Tab</v>
      </c>
      <c r="Z20" s="171">
        <v>19</v>
      </c>
      <c r="AA20" s="170" t="str">
        <f>IF('Enrollment Projection'!$C$34="","Must Complete 'Enrollment Projection' Tab",IF(AND('Enrollment Projection'!$C$34&gt;0,SUM('Enrollment Projection'!$B$17:$C$20)&gt;0),$C20*Z20,0))</f>
        <v>Must Complete 'Enrollment Projection' Tab</v>
      </c>
      <c r="AB20" s="171">
        <v>1174</v>
      </c>
      <c r="AC20" s="170" t="str">
        <f>IF('Enrollment Projection'!$C$38="","Must Complete 'Enrollment Projection' Tab",IF('Enrollment Projection'!$C$38&gt;=0.4,$C20*AB20,0))</f>
        <v>Must Complete 'Enrollment Projection' Tab</v>
      </c>
      <c r="AD20" s="171">
        <v>75</v>
      </c>
      <c r="AE20" s="171">
        <f t="shared" si="2"/>
        <v>0</v>
      </c>
      <c r="AF20" s="166">
        <f>$C20*'Enrollment Projection'!$C$37</f>
        <v>0</v>
      </c>
      <c r="AG20" s="171">
        <v>148</v>
      </c>
      <c r="AH20" s="170" t="str">
        <f>IF('Enrollment Projection'!$C$37="","Must Complete 'Enrollment Projection' Tab",AF20*AG20)</f>
        <v>Must Complete 'Enrollment Projection' Tab</v>
      </c>
    </row>
    <row r="21" spans="1:34" ht="25.5" customHeight="1">
      <c r="A21" s="138">
        <v>16</v>
      </c>
      <c r="B21" s="139" t="s">
        <v>346</v>
      </c>
      <c r="C21" s="140"/>
      <c r="D21" s="153">
        <v>2211</v>
      </c>
      <c r="E21" s="142">
        <f t="shared" si="1"/>
        <v>0</v>
      </c>
      <c r="F21" s="144">
        <f>$C21*'Enrollment Projection'!$C$30</f>
        <v>0</v>
      </c>
      <c r="G21" s="153">
        <v>297</v>
      </c>
      <c r="H21" s="146" t="str">
        <f>IF('Enrollment Projection'!$C$30="","Must Complete 'Enrollment Projection' Tab",F21*G21)</f>
        <v>Must Complete 'Enrollment Projection' Tab</v>
      </c>
      <c r="I21" s="144">
        <f>$C21*'Enrollment Projection'!$C$34</f>
        <v>0</v>
      </c>
      <c r="J21" s="153">
        <v>81</v>
      </c>
      <c r="K21" s="146" t="str">
        <f>IF('Enrollment Projection'!$C$34="","Must Complete 'Enrollment Projection' Tab",I21*J21)</f>
        <v>Must Complete 'Enrollment Projection' Tab</v>
      </c>
      <c r="L21" s="144">
        <f>$C21*'Enrollment Projection'!$C$31</f>
        <v>0</v>
      </c>
      <c r="M21" s="153">
        <v>2023</v>
      </c>
      <c r="N21" s="146" t="str">
        <f>IF('Enrollment Projection'!$C$31="","Must Complete 'Enrollment Projection' Tab",L21*M21)</f>
        <v>Must Complete 'Enrollment Projection' Tab</v>
      </c>
      <c r="O21" s="144">
        <f>$C21*'Enrollment Projection'!$C$33</f>
        <v>0</v>
      </c>
      <c r="P21" s="153">
        <v>809</v>
      </c>
      <c r="Q21" s="146" t="str">
        <f>IF('Enrollment Projection'!$C$33="","Must Complete 'Enrollment Projection' Tab",O21*P21)</f>
        <v>Must Complete 'Enrollment Projection' Tab</v>
      </c>
      <c r="R21" s="146" t="str">
        <f>IF(OR('Enrollment Projection'!$C$30="",'Enrollment Projection'!$C$31="",'Enrollment Projection'!$C$33="",'Enrollment Projection'!$C$34=""),"Must Complete 'Enrollment Projection' Tab",IF('School Information'!$A$13="","Must Complete 'School Information' Tab",ROUND(E21+H21+K21+N21+Q21,0)))</f>
        <v>Must Complete 'Enrollment Projection' Tab</v>
      </c>
      <c r="S21" s="158">
        <v>17603</v>
      </c>
      <c r="T21" s="153">
        <v>20170</v>
      </c>
      <c r="U21" s="148" t="str">
        <f>IF(OR('School Information'!$A$10="",'School Information'!$B$10=""),"Must Complete 'School Information' Tab",IF('School Information'!$B$10="No",$T21*C21,IF(AND('School Information'!$B$10="Yes",'School Information'!$A$10=$B21),$S21*C21,$T21*C21)))</f>
        <v>Must Complete 'School Information' Tab</v>
      </c>
      <c r="V21" s="149">
        <v>244</v>
      </c>
      <c r="W21" s="149">
        <f>IF('Enrollment Projection'!$C$31&gt;0,$C21*V21,0)</f>
        <v>0</v>
      </c>
      <c r="X21" s="149">
        <v>9</v>
      </c>
      <c r="Y21" s="148" t="str">
        <f>IF('Enrollment Projection'!$C$32="","Must Complete 'Enrollment Projection' Tab",IF('Enrollment Projection'!$C$32="Yes",$C21*X21,0))</f>
        <v>Must Complete 'Enrollment Projection' Tab</v>
      </c>
      <c r="Z21" s="149">
        <v>14</v>
      </c>
      <c r="AA21" s="148" t="str">
        <f>IF('Enrollment Projection'!$C$34="","Must Complete 'Enrollment Projection' Tab",IF(AND('Enrollment Projection'!$C$34&gt;0,SUM('Enrollment Projection'!$B$17:$C$20)&gt;0),$C21*Z21,0))</f>
        <v>Must Complete 'Enrollment Projection' Tab</v>
      </c>
      <c r="AB21" s="149">
        <v>366</v>
      </c>
      <c r="AC21" s="148" t="str">
        <f>IF('Enrollment Projection'!$C$38="","Must Complete 'Enrollment Projection' Tab",IF('Enrollment Projection'!$C$38&gt;=0.4,$C21*AB21,0))</f>
        <v>Must Complete 'Enrollment Projection' Tab</v>
      </c>
      <c r="AD21" s="149">
        <v>54</v>
      </c>
      <c r="AE21" s="149">
        <f t="shared" si="2"/>
        <v>0</v>
      </c>
      <c r="AF21" s="144">
        <f>$C21*'Enrollment Projection'!$C$37</f>
        <v>0</v>
      </c>
      <c r="AG21" s="149">
        <v>0</v>
      </c>
      <c r="AH21" s="148" t="str">
        <f>IF('Enrollment Projection'!$C$37="","Must Complete 'Enrollment Projection' Tab",AF21*AG21)</f>
        <v>Must Complete 'Enrollment Projection' Tab</v>
      </c>
    </row>
    <row r="22" spans="1:34" ht="25.5" customHeight="1">
      <c r="A22" s="150">
        <v>17</v>
      </c>
      <c r="B22" s="151" t="s">
        <v>347</v>
      </c>
      <c r="C22" s="152"/>
      <c r="D22" s="153">
        <v>3557</v>
      </c>
      <c r="E22" s="155">
        <f t="shared" si="1"/>
        <v>0</v>
      </c>
      <c r="F22" s="156">
        <f>$C22*'Enrollment Projection'!$C$30</f>
        <v>0</v>
      </c>
      <c r="G22" s="153">
        <v>449</v>
      </c>
      <c r="H22" s="157" t="str">
        <f>IF('Enrollment Projection'!$C$30="","Must Complete 'Enrollment Projection' Tab",F22*G22)</f>
        <v>Must Complete 'Enrollment Projection' Tab</v>
      </c>
      <c r="I22" s="156">
        <f>$C22*'Enrollment Projection'!$C$34</f>
        <v>0</v>
      </c>
      <c r="J22" s="153">
        <v>123</v>
      </c>
      <c r="K22" s="157" t="str">
        <f>IF('Enrollment Projection'!$C$34="","Must Complete 'Enrollment Projection' Tab",I22*J22)</f>
        <v>Must Complete 'Enrollment Projection' Tab</v>
      </c>
      <c r="L22" s="156">
        <f>$C22*'Enrollment Projection'!$C$31</f>
        <v>0</v>
      </c>
      <c r="M22" s="153">
        <v>3063</v>
      </c>
      <c r="N22" s="157" t="str">
        <f>IF('Enrollment Projection'!$C$31="","Must Complete 'Enrollment Projection' Tab",L22*M22)</f>
        <v>Must Complete 'Enrollment Projection' Tab</v>
      </c>
      <c r="O22" s="156">
        <f>$C22*'Enrollment Projection'!$C$33</f>
        <v>0</v>
      </c>
      <c r="P22" s="153">
        <v>1225</v>
      </c>
      <c r="Q22" s="157" t="str">
        <f>IF('Enrollment Projection'!$C$33="","Must Complete 'Enrollment Projection' Tab",O22*P22)</f>
        <v>Must Complete 'Enrollment Projection' Tab</v>
      </c>
      <c r="R22" s="157" t="str">
        <f>IF(OR('Enrollment Projection'!$C$30="",'Enrollment Projection'!$C$31="",'Enrollment Projection'!$C$33="",'Enrollment Projection'!$C$34=""),"Must Complete 'Enrollment Projection' Tab",IF('School Information'!$A$13="","Must Complete 'School Information' Tab",ROUND(E22+H22+K22+N22+Q22,0)))</f>
        <v>Must Complete 'Enrollment Projection' Tab</v>
      </c>
      <c r="S22" s="158">
        <v>9878</v>
      </c>
      <c r="T22" s="153">
        <v>11167</v>
      </c>
      <c r="U22" s="159" t="str">
        <f>IF(OR('School Information'!$A$10="",'School Information'!$B$10=""),"Must Complete 'School Information' Tab",IF('School Information'!$B$10="No",$T22*C22,IF(AND('School Information'!$B$10="Yes",'School Information'!$A$10=$B22),$S22*C22,$T22*C22)))</f>
        <v>Must Complete 'School Information' Tab</v>
      </c>
      <c r="V22" s="160">
        <v>224</v>
      </c>
      <c r="W22" s="160">
        <f>IF('Enrollment Projection'!$C$31&gt;0,$C22*V22,0)</f>
        <v>0</v>
      </c>
      <c r="X22" s="160">
        <v>5</v>
      </c>
      <c r="Y22" s="159" t="str">
        <f>IF('Enrollment Projection'!$C$32="","Must Complete 'Enrollment Projection' Tab",IF('Enrollment Projection'!$C$32="Yes",$C22*X22,0))</f>
        <v>Must Complete 'Enrollment Projection' Tab</v>
      </c>
      <c r="Z22" s="160">
        <v>20</v>
      </c>
      <c r="AA22" s="159" t="str">
        <f>IF('Enrollment Projection'!$C$34="","Must Complete 'Enrollment Projection' Tab",IF(AND('Enrollment Projection'!$C$34&gt;0,SUM('Enrollment Projection'!$B$17:$C$20)&gt;0),$C22*Z22,0))</f>
        <v>Must Complete 'Enrollment Projection' Tab</v>
      </c>
      <c r="AB22" s="160">
        <v>602</v>
      </c>
      <c r="AC22" s="159" t="str">
        <f>IF('Enrollment Projection'!$C$38="","Must Complete 'Enrollment Projection' Tab",IF('Enrollment Projection'!$C$38&gt;=0.4,$C22*AB22,0))</f>
        <v>Must Complete 'Enrollment Projection' Tab</v>
      </c>
      <c r="AD22" s="160">
        <v>69</v>
      </c>
      <c r="AE22" s="160">
        <f t="shared" si="2"/>
        <v>0</v>
      </c>
      <c r="AF22" s="156">
        <f>$C22*'Enrollment Projection'!$C$37</f>
        <v>0</v>
      </c>
      <c r="AG22" s="160">
        <v>154</v>
      </c>
      <c r="AH22" s="159" t="str">
        <f>IF('Enrollment Projection'!$C$37="","Must Complete 'Enrollment Projection' Tab",AF22*AG22)</f>
        <v>Must Complete 'Enrollment Projection' Tab</v>
      </c>
    </row>
    <row r="23" spans="1:34" ht="25.5" customHeight="1">
      <c r="A23" s="150">
        <v>18</v>
      </c>
      <c r="B23" s="151" t="s">
        <v>348</v>
      </c>
      <c r="C23" s="152"/>
      <c r="D23" s="153">
        <v>5128</v>
      </c>
      <c r="E23" s="155">
        <f t="shared" si="1"/>
        <v>0</v>
      </c>
      <c r="F23" s="156">
        <f>$C23*'Enrollment Projection'!$C$30</f>
        <v>0</v>
      </c>
      <c r="G23" s="153">
        <v>643</v>
      </c>
      <c r="H23" s="157" t="str">
        <f>IF('Enrollment Projection'!$C$30="","Must Complete 'Enrollment Projection' Tab",F23*G23)</f>
        <v>Must Complete 'Enrollment Projection' Tab</v>
      </c>
      <c r="I23" s="156">
        <f>$C23*'Enrollment Projection'!$C$34</f>
        <v>0</v>
      </c>
      <c r="J23" s="153">
        <v>175</v>
      </c>
      <c r="K23" s="157" t="str">
        <f>IF('Enrollment Projection'!$C$34="","Must Complete 'Enrollment Projection' Tab",I23*J23)</f>
        <v>Must Complete 'Enrollment Projection' Tab</v>
      </c>
      <c r="L23" s="156">
        <f>$C23*'Enrollment Projection'!$C$31</f>
        <v>0</v>
      </c>
      <c r="M23" s="153">
        <v>4384</v>
      </c>
      <c r="N23" s="157" t="str">
        <f>IF('Enrollment Projection'!$C$31="","Must Complete 'Enrollment Projection' Tab",L23*M23)</f>
        <v>Must Complete 'Enrollment Projection' Tab</v>
      </c>
      <c r="O23" s="156">
        <f>$C23*'Enrollment Projection'!$C$33</f>
        <v>0</v>
      </c>
      <c r="P23" s="153">
        <v>0</v>
      </c>
      <c r="Q23" s="157" t="str">
        <f>IF('Enrollment Projection'!$C$33="","Must Complete 'Enrollment Projection' Tab",O23*P23)</f>
        <v>Must Complete 'Enrollment Projection' Tab</v>
      </c>
      <c r="R23" s="157" t="str">
        <f>IF(OR('Enrollment Projection'!$C$30="",'Enrollment Projection'!$C$31="",'Enrollment Projection'!$C$33="",'Enrollment Projection'!$C$34=""),"Must Complete 'Enrollment Projection' Tab",IF('School Information'!$A$13="","Must Complete 'School Information' Tab",ROUND(E23+H23+K23+N23+Q23,0)))</f>
        <v>Must Complete 'Enrollment Projection' Tab</v>
      </c>
      <c r="S23" s="158">
        <v>5341</v>
      </c>
      <c r="T23" s="153">
        <v>5341</v>
      </c>
      <c r="U23" s="159" t="str">
        <f>IF(OR('School Information'!$A$10="",'School Information'!$B$10=""),"Must Complete 'School Information' Tab",IF('School Information'!$B$10="No",$T23*C23,IF(AND('School Information'!$B$10="Yes",'School Information'!$A$10=$B23),$S23*C23,$T23*C23)))</f>
        <v>Must Complete 'School Information' Tab</v>
      </c>
      <c r="V23" s="160">
        <v>270</v>
      </c>
      <c r="W23" s="160">
        <f>IF('Enrollment Projection'!$C$31&gt;0,$C23*V23,0)</f>
        <v>0</v>
      </c>
      <c r="X23" s="160">
        <v>10</v>
      </c>
      <c r="Y23" s="159" t="str">
        <f>IF('Enrollment Projection'!$C$32="","Must Complete 'Enrollment Projection' Tab",IF('Enrollment Projection'!$C$32="Yes",$C23*X23,0))</f>
        <v>Must Complete 'Enrollment Projection' Tab</v>
      </c>
      <c r="Z23" s="160">
        <v>21</v>
      </c>
      <c r="AA23" s="159" t="str">
        <f>IF('Enrollment Projection'!$C$34="","Must Complete 'Enrollment Projection' Tab",IF(AND('Enrollment Projection'!$C$34&gt;0,SUM('Enrollment Projection'!$B$17:$C$20)&gt;0),$C23*Z23,0))</f>
        <v>Must Complete 'Enrollment Projection' Tab</v>
      </c>
      <c r="AB23" s="160">
        <v>1428</v>
      </c>
      <c r="AC23" s="159" t="str">
        <f>IF('Enrollment Projection'!$C$38="","Must Complete 'Enrollment Projection' Tab",IF('Enrollment Projection'!$C$38&gt;=0.4,$C23*AB23,0))</f>
        <v>Must Complete 'Enrollment Projection' Tab</v>
      </c>
      <c r="AD23" s="160">
        <v>87</v>
      </c>
      <c r="AE23" s="160">
        <f t="shared" si="2"/>
        <v>0</v>
      </c>
      <c r="AF23" s="156">
        <f>$C23*'Enrollment Projection'!$C$37</f>
        <v>0</v>
      </c>
      <c r="AG23" s="160">
        <v>0</v>
      </c>
      <c r="AH23" s="159" t="str">
        <f>IF('Enrollment Projection'!$C$37="","Must Complete 'Enrollment Projection' Tab",AF23*AG23)</f>
        <v>Must Complete 'Enrollment Projection' Tab</v>
      </c>
    </row>
    <row r="24" spans="1:34" ht="25.5" customHeight="1">
      <c r="A24" s="150">
        <v>19</v>
      </c>
      <c r="B24" s="151" t="s">
        <v>349</v>
      </c>
      <c r="C24" s="152"/>
      <c r="D24" s="153">
        <v>3020</v>
      </c>
      <c r="E24" s="155">
        <f t="shared" si="1"/>
        <v>0</v>
      </c>
      <c r="F24" s="156">
        <f>$C24*'Enrollment Projection'!$C$30</f>
        <v>0</v>
      </c>
      <c r="G24" s="153">
        <v>399</v>
      </c>
      <c r="H24" s="157" t="str">
        <f>IF('Enrollment Projection'!$C$30="","Must Complete 'Enrollment Projection' Tab",F24*G24)</f>
        <v>Must Complete 'Enrollment Projection' Tab</v>
      </c>
      <c r="I24" s="156">
        <f>$C24*'Enrollment Projection'!$C$34</f>
        <v>0</v>
      </c>
      <c r="J24" s="153">
        <v>109</v>
      </c>
      <c r="K24" s="157" t="str">
        <f>IF('Enrollment Projection'!$C$34="","Must Complete 'Enrollment Projection' Tab",I24*J24)</f>
        <v>Must Complete 'Enrollment Projection' Tab</v>
      </c>
      <c r="L24" s="156">
        <f>$C24*'Enrollment Projection'!$C$31</f>
        <v>0</v>
      </c>
      <c r="M24" s="153">
        <v>2720</v>
      </c>
      <c r="N24" s="157" t="str">
        <f>IF('Enrollment Projection'!$C$31="","Must Complete 'Enrollment Projection' Tab",L24*M24)</f>
        <v>Must Complete 'Enrollment Projection' Tab</v>
      </c>
      <c r="O24" s="156">
        <f>$C24*'Enrollment Projection'!$C$33</f>
        <v>0</v>
      </c>
      <c r="P24" s="153">
        <v>1088</v>
      </c>
      <c r="Q24" s="157" t="str">
        <f>IF('Enrollment Projection'!$C$33="","Must Complete 'Enrollment Projection' Tab",O24*P24)</f>
        <v>Must Complete 'Enrollment Projection' Tab</v>
      </c>
      <c r="R24" s="157" t="str">
        <f>IF(OR('Enrollment Projection'!$C$30="",'Enrollment Projection'!$C$31="",'Enrollment Projection'!$C$33="",'Enrollment Projection'!$C$34=""),"Must Complete 'Enrollment Projection' Tab",IF('School Information'!$A$13="","Must Complete 'School Information' Tab",ROUND(E24+H24+K24+N24+Q24,0)))</f>
        <v>Must Complete 'Enrollment Projection' Tab</v>
      </c>
      <c r="S24" s="158">
        <v>8851</v>
      </c>
      <c r="T24" s="153">
        <v>8851</v>
      </c>
      <c r="U24" s="159" t="str">
        <f>IF(OR('School Information'!$A$10="",'School Information'!$B$10=""),"Must Complete 'School Information' Tab",IF('School Information'!$B$10="No",$T24*C24,IF(AND('School Information'!$B$10="Yes",'School Information'!$A$10=$B24),$S24*C24,$T24*C24)))</f>
        <v>Must Complete 'School Information' Tab</v>
      </c>
      <c r="V24" s="160">
        <v>249</v>
      </c>
      <c r="W24" s="160">
        <f>IF('Enrollment Projection'!$C$31&gt;0,$C24*V24,0)</f>
        <v>0</v>
      </c>
      <c r="X24" s="160">
        <v>10</v>
      </c>
      <c r="Y24" s="159" t="str">
        <f>IF('Enrollment Projection'!$C$32="","Must Complete 'Enrollment Projection' Tab",IF('Enrollment Projection'!$C$32="Yes",$C24*X24,0))</f>
        <v>Must Complete 'Enrollment Projection' Tab</v>
      </c>
      <c r="Z24" s="160">
        <v>17</v>
      </c>
      <c r="AA24" s="159" t="str">
        <f>IF('Enrollment Projection'!$C$34="","Must Complete 'Enrollment Projection' Tab",IF(AND('Enrollment Projection'!$C$34&gt;0,SUM('Enrollment Projection'!$B$17:$C$20)&gt;0),$C24*Z24,0))</f>
        <v>Must Complete 'Enrollment Projection' Tab</v>
      </c>
      <c r="AB24" s="160">
        <v>341</v>
      </c>
      <c r="AC24" s="159" t="str">
        <f>IF('Enrollment Projection'!$C$38="","Must Complete 'Enrollment Projection' Tab",IF('Enrollment Projection'!$C$38&gt;=0.4,$C24*AB24,0))</f>
        <v>Must Complete 'Enrollment Projection' Tab</v>
      </c>
      <c r="AD24" s="160">
        <v>67</v>
      </c>
      <c r="AE24" s="160">
        <f t="shared" si="2"/>
        <v>0</v>
      </c>
      <c r="AF24" s="156">
        <f>$C24*'Enrollment Projection'!$C$37</f>
        <v>0</v>
      </c>
      <c r="AG24" s="160">
        <v>0</v>
      </c>
      <c r="AH24" s="159" t="str">
        <f>IF('Enrollment Projection'!$C$37="","Must Complete 'Enrollment Projection' Tab",AF24*AG24)</f>
        <v>Must Complete 'Enrollment Projection' Tab</v>
      </c>
    </row>
    <row r="25" spans="1:34" ht="25.5" customHeight="1">
      <c r="A25" s="168">
        <v>20</v>
      </c>
      <c r="B25" s="162" t="s">
        <v>350</v>
      </c>
      <c r="C25" s="163"/>
      <c r="D25" s="164">
        <v>5418</v>
      </c>
      <c r="E25" s="165">
        <f t="shared" si="1"/>
        <v>0</v>
      </c>
      <c r="F25" s="166">
        <f>$C25*'Enrollment Projection'!$C$30</f>
        <v>0</v>
      </c>
      <c r="G25" s="164">
        <v>718</v>
      </c>
      <c r="H25" s="167" t="str">
        <f>IF('Enrollment Projection'!$C$30="","Must Complete 'Enrollment Projection' Tab",F25*G25)</f>
        <v>Must Complete 'Enrollment Projection' Tab</v>
      </c>
      <c r="I25" s="166">
        <f>$C25*'Enrollment Projection'!$C$34</f>
        <v>0</v>
      </c>
      <c r="J25" s="164">
        <v>196</v>
      </c>
      <c r="K25" s="167" t="str">
        <f>IF('Enrollment Projection'!$C$34="","Must Complete 'Enrollment Projection' Tab",I25*J25)</f>
        <v>Must Complete 'Enrollment Projection' Tab</v>
      </c>
      <c r="L25" s="166">
        <f>$C25*'Enrollment Projection'!$C$31</f>
        <v>0</v>
      </c>
      <c r="M25" s="164">
        <v>4894</v>
      </c>
      <c r="N25" s="167" t="str">
        <f>IF('Enrollment Projection'!$C$31="","Must Complete 'Enrollment Projection' Tab",L25*M25)</f>
        <v>Must Complete 'Enrollment Projection' Tab</v>
      </c>
      <c r="O25" s="166">
        <f>$C25*'Enrollment Projection'!$C$33</f>
        <v>0</v>
      </c>
      <c r="P25" s="164">
        <v>1958</v>
      </c>
      <c r="Q25" s="167" t="str">
        <f>IF('Enrollment Projection'!$C$33="","Must Complete 'Enrollment Projection' Tab",O25*P25)</f>
        <v>Must Complete 'Enrollment Projection' Tab</v>
      </c>
      <c r="R25" s="167" t="str">
        <f>IF(OR('Enrollment Projection'!$C$30="",'Enrollment Projection'!$C$31="",'Enrollment Projection'!$C$33="",'Enrollment Projection'!$C$34=""),"Must Complete 'Enrollment Projection' Tab",IF('School Information'!$A$13="","Must Complete 'School Information' Tab",ROUND(E25+H25+K25+N25+Q25,0)))</f>
        <v>Must Complete 'Enrollment Projection' Tab</v>
      </c>
      <c r="S25" s="169">
        <v>3573</v>
      </c>
      <c r="T25" s="164">
        <v>3707</v>
      </c>
      <c r="U25" s="170" t="str">
        <f>IF(OR('School Information'!$A$10="",'School Information'!$B$10=""),"Must Complete 'School Information' Tab",IF('School Information'!$B$10="No",$T25*C25,IF(AND('School Information'!$B$10="Yes",'School Information'!$A$10=$B25),$S25*C25,$T25*C25)))</f>
        <v>Must Complete 'School Information' Tab</v>
      </c>
      <c r="V25" s="171">
        <v>270</v>
      </c>
      <c r="W25" s="171">
        <f>IF('Enrollment Projection'!$C$31&gt;0,$C25*V25,0)</f>
        <v>0</v>
      </c>
      <c r="X25" s="171">
        <v>6</v>
      </c>
      <c r="Y25" s="170" t="str">
        <f>IF('Enrollment Projection'!$C$32="","Must Complete 'Enrollment Projection' Tab",IF('Enrollment Projection'!$C$32="Yes",$C25*X25,0))</f>
        <v>Must Complete 'Enrollment Projection' Tab</v>
      </c>
      <c r="Z25" s="171">
        <v>17</v>
      </c>
      <c r="AA25" s="170" t="str">
        <f>IF('Enrollment Projection'!$C$34="","Must Complete 'Enrollment Projection' Tab",IF(AND('Enrollment Projection'!$C$34&gt;0,SUM('Enrollment Projection'!$B$17:$C$20)&gt;0),$C25*Z25,0))</f>
        <v>Must Complete 'Enrollment Projection' Tab</v>
      </c>
      <c r="AB25" s="171">
        <v>567</v>
      </c>
      <c r="AC25" s="170" t="str">
        <f>IF('Enrollment Projection'!$C$38="","Must Complete 'Enrollment Projection' Tab",IF('Enrollment Projection'!$C$38&gt;=0.4,$C25*AB25,0))</f>
        <v>Must Complete 'Enrollment Projection' Tab</v>
      </c>
      <c r="AD25" s="171">
        <v>67</v>
      </c>
      <c r="AE25" s="171">
        <f t="shared" si="2"/>
        <v>0</v>
      </c>
      <c r="AF25" s="166">
        <f>$C25*'Enrollment Projection'!$C$37</f>
        <v>0</v>
      </c>
      <c r="AG25" s="171">
        <v>0</v>
      </c>
      <c r="AH25" s="170" t="str">
        <f>IF('Enrollment Projection'!$C$37="","Must Complete 'Enrollment Projection' Tab",AF25*AG25)</f>
        <v>Must Complete 'Enrollment Projection' Tab</v>
      </c>
    </row>
    <row r="26" spans="1:34" ht="25.5" customHeight="1">
      <c r="A26" s="138">
        <v>21</v>
      </c>
      <c r="B26" s="139" t="s">
        <v>351</v>
      </c>
      <c r="C26" s="140"/>
      <c r="D26" s="153">
        <v>5475</v>
      </c>
      <c r="E26" s="142">
        <f t="shared" si="1"/>
        <v>0</v>
      </c>
      <c r="F26" s="144">
        <f>$C26*'Enrollment Projection'!$C$30</f>
        <v>0</v>
      </c>
      <c r="G26" s="153">
        <v>707</v>
      </c>
      <c r="H26" s="146" t="str">
        <f>IF('Enrollment Projection'!$C$30="","Must Complete 'Enrollment Projection' Tab",F26*G26)</f>
        <v>Must Complete 'Enrollment Projection' Tab</v>
      </c>
      <c r="I26" s="144">
        <f>$C26*'Enrollment Projection'!$C$34</f>
        <v>0</v>
      </c>
      <c r="J26" s="153">
        <v>193</v>
      </c>
      <c r="K26" s="146" t="str">
        <f>IF('Enrollment Projection'!$C$34="","Must Complete 'Enrollment Projection' Tab",I26*J26)</f>
        <v>Must Complete 'Enrollment Projection' Tab</v>
      </c>
      <c r="L26" s="144">
        <f>$C26*'Enrollment Projection'!$C$31</f>
        <v>0</v>
      </c>
      <c r="M26" s="153">
        <v>4820</v>
      </c>
      <c r="N26" s="146" t="str">
        <f>IF('Enrollment Projection'!$C$31="","Must Complete 'Enrollment Projection' Tab",L26*M26)</f>
        <v>Must Complete 'Enrollment Projection' Tab</v>
      </c>
      <c r="O26" s="144">
        <f>$C26*'Enrollment Projection'!$C$33</f>
        <v>0</v>
      </c>
      <c r="P26" s="153">
        <v>1928</v>
      </c>
      <c r="Q26" s="146" t="str">
        <f>IF('Enrollment Projection'!$C$33="","Must Complete 'Enrollment Projection' Tab",O26*P26)</f>
        <v>Must Complete 'Enrollment Projection' Tab</v>
      </c>
      <c r="R26" s="146" t="str">
        <f>IF(OR('Enrollment Projection'!$C$30="",'Enrollment Projection'!$C$31="",'Enrollment Projection'!$C$33="",'Enrollment Projection'!$C$34=""),"Must Complete 'Enrollment Projection' Tab",IF('School Information'!$A$13="","Must Complete 'School Information' Tab",ROUND(E26+H26+K26+N26+Q26,0)))</f>
        <v>Must Complete 'Enrollment Projection' Tab</v>
      </c>
      <c r="S26" s="158">
        <v>2978</v>
      </c>
      <c r="T26" s="153">
        <v>4197</v>
      </c>
      <c r="U26" s="148" t="str">
        <f>IF(OR('School Information'!$A$10="",'School Information'!$B$10=""),"Must Complete 'School Information' Tab",IF('School Information'!$B$10="No",$T26*C26,IF(AND('School Information'!$B$10="Yes",'School Information'!$A$10=$B26),$S26*C26,$T26*C26)))</f>
        <v>Must Complete 'School Information' Tab</v>
      </c>
      <c r="V26" s="149">
        <v>261</v>
      </c>
      <c r="W26" s="149">
        <f>IF('Enrollment Projection'!$C$31&gt;0,$C26*V26,0)</f>
        <v>0</v>
      </c>
      <c r="X26" s="149">
        <v>9</v>
      </c>
      <c r="Y26" s="148" t="str">
        <f>IF('Enrollment Projection'!$C$32="","Must Complete 'Enrollment Projection' Tab",IF('Enrollment Projection'!$C$32="Yes",$C26*X26,0))</f>
        <v>Must Complete 'Enrollment Projection' Tab</v>
      </c>
      <c r="Z26" s="149">
        <v>18</v>
      </c>
      <c r="AA26" s="148" t="str">
        <f>IF('Enrollment Projection'!$C$34="","Must Complete 'Enrollment Projection' Tab",IF(AND('Enrollment Projection'!$C$34&gt;0,SUM('Enrollment Projection'!$B$17:$C$20)&gt;0),$C26*Z26,0))</f>
        <v>Must Complete 'Enrollment Projection' Tab</v>
      </c>
      <c r="AB26" s="149">
        <v>704</v>
      </c>
      <c r="AC26" s="148" t="str">
        <f>IF('Enrollment Projection'!$C$38="","Must Complete 'Enrollment Projection' Tab",IF('Enrollment Projection'!$C$38&gt;=0.4,$C26*AB26,0))</f>
        <v>Must Complete 'Enrollment Projection' Tab</v>
      </c>
      <c r="AD26" s="149">
        <v>68</v>
      </c>
      <c r="AE26" s="149">
        <f t="shared" si="2"/>
        <v>0</v>
      </c>
      <c r="AF26" s="144">
        <f>$C26*'Enrollment Projection'!$C$37</f>
        <v>0</v>
      </c>
      <c r="AG26" s="149">
        <v>0</v>
      </c>
      <c r="AH26" s="148" t="str">
        <f>IF('Enrollment Projection'!$C$37="","Must Complete 'Enrollment Projection' Tab",AF26*AG26)</f>
        <v>Must Complete 'Enrollment Projection' Tab</v>
      </c>
    </row>
    <row r="27" spans="1:34" ht="25.5" customHeight="1">
      <c r="A27" s="150">
        <v>22</v>
      </c>
      <c r="B27" s="151" t="s">
        <v>352</v>
      </c>
      <c r="C27" s="152"/>
      <c r="D27" s="153">
        <v>5958</v>
      </c>
      <c r="E27" s="155">
        <f t="shared" si="1"/>
        <v>0</v>
      </c>
      <c r="F27" s="156">
        <f>$C27*'Enrollment Projection'!$C$30</f>
        <v>0</v>
      </c>
      <c r="G27" s="153">
        <v>775</v>
      </c>
      <c r="H27" s="157" t="str">
        <f>IF('Enrollment Projection'!$C$30="","Must Complete 'Enrollment Projection' Tab",F27*G27)</f>
        <v>Must Complete 'Enrollment Projection' Tab</v>
      </c>
      <c r="I27" s="156">
        <f>$C27*'Enrollment Projection'!$C$34</f>
        <v>0</v>
      </c>
      <c r="J27" s="153">
        <v>211</v>
      </c>
      <c r="K27" s="157" t="str">
        <f>IF('Enrollment Projection'!$C$34="","Must Complete 'Enrollment Projection' Tab",I27*J27)</f>
        <v>Must Complete 'Enrollment Projection' Tab</v>
      </c>
      <c r="L27" s="156">
        <f>$C27*'Enrollment Projection'!$C$31</f>
        <v>0</v>
      </c>
      <c r="M27" s="153">
        <v>5284</v>
      </c>
      <c r="N27" s="157" t="str">
        <f>IF('Enrollment Projection'!$C$31="","Must Complete 'Enrollment Projection' Tab",L27*M27)</f>
        <v>Must Complete 'Enrollment Projection' Tab</v>
      </c>
      <c r="O27" s="156">
        <f>$C27*'Enrollment Projection'!$C$33</f>
        <v>0</v>
      </c>
      <c r="P27" s="153">
        <v>2113</v>
      </c>
      <c r="Q27" s="157" t="str">
        <f>IF('Enrollment Projection'!$C$33="","Must Complete 'Enrollment Projection' Tab",O27*P27)</f>
        <v>Must Complete 'Enrollment Projection' Tab</v>
      </c>
      <c r="R27" s="157" t="str">
        <f>IF(OR('Enrollment Projection'!$C$30="",'Enrollment Projection'!$C$31="",'Enrollment Projection'!$C$33="",'Enrollment Projection'!$C$34=""),"Must Complete 'Enrollment Projection' Tab",IF('School Information'!$A$13="","Must Complete 'School Information' Tab",ROUND(E27+H27+K27+N27+Q27,0)))</f>
        <v>Must Complete 'Enrollment Projection' Tab</v>
      </c>
      <c r="S27" s="158">
        <v>2960</v>
      </c>
      <c r="T27" s="153">
        <v>3378</v>
      </c>
      <c r="U27" s="159" t="str">
        <f>IF(OR('School Information'!$A$10="",'School Information'!$B$10=""),"Must Complete 'School Information' Tab",IF('School Information'!$B$10="No",$T27*C27,IF(AND('School Information'!$B$10="Yes",'School Information'!$A$10=$B27),$S27*C27,$T27*C27)))</f>
        <v>Must Complete 'School Information' Tab</v>
      </c>
      <c r="V27" s="160">
        <v>286</v>
      </c>
      <c r="W27" s="160">
        <f>IF('Enrollment Projection'!$C$31&gt;0,$C27*V27,0)</f>
        <v>0</v>
      </c>
      <c r="X27" s="160">
        <v>13</v>
      </c>
      <c r="Y27" s="159" t="str">
        <f>IF('Enrollment Projection'!$C$32="","Must Complete 'Enrollment Projection' Tab",IF('Enrollment Projection'!$C$32="Yes",$C27*X27,0))</f>
        <v>Must Complete 'Enrollment Projection' Tab</v>
      </c>
      <c r="Z27" s="160">
        <v>16</v>
      </c>
      <c r="AA27" s="159" t="str">
        <f>IF('Enrollment Projection'!$C$34="","Must Complete 'Enrollment Projection' Tab",IF(AND('Enrollment Projection'!$C$34&gt;0,SUM('Enrollment Projection'!$B$17:$C$20)&gt;0),$C27*Z27,0))</f>
        <v>Must Complete 'Enrollment Projection' Tab</v>
      </c>
      <c r="AB27" s="160">
        <v>429</v>
      </c>
      <c r="AC27" s="159" t="str">
        <f>IF('Enrollment Projection'!$C$38="","Must Complete 'Enrollment Projection' Tab",IF('Enrollment Projection'!$C$38&gt;=0.4,$C27*AB27,0))</f>
        <v>Must Complete 'Enrollment Projection' Tab</v>
      </c>
      <c r="AD27" s="160">
        <v>63</v>
      </c>
      <c r="AE27" s="160">
        <f t="shared" si="2"/>
        <v>0</v>
      </c>
      <c r="AF27" s="156">
        <f>$C27*'Enrollment Projection'!$C$37</f>
        <v>0</v>
      </c>
      <c r="AG27" s="160">
        <v>0</v>
      </c>
      <c r="AH27" s="159" t="str">
        <f>IF('Enrollment Projection'!$C$37="","Must Complete 'Enrollment Projection' Tab",AF27*AG27)</f>
        <v>Must Complete 'Enrollment Projection' Tab</v>
      </c>
    </row>
    <row r="28" spans="1:34" ht="25.5" customHeight="1">
      <c r="A28" s="150">
        <v>23</v>
      </c>
      <c r="B28" s="151" t="s">
        <v>353</v>
      </c>
      <c r="C28" s="152"/>
      <c r="D28" s="153">
        <v>4778</v>
      </c>
      <c r="E28" s="155">
        <f t="shared" si="1"/>
        <v>0</v>
      </c>
      <c r="F28" s="156">
        <f>$C28*'Enrollment Projection'!$C$30</f>
        <v>0</v>
      </c>
      <c r="G28" s="153">
        <v>636</v>
      </c>
      <c r="H28" s="157" t="str">
        <f>IF('Enrollment Projection'!$C$30="","Must Complete 'Enrollment Projection' Tab",F28*G28)</f>
        <v>Must Complete 'Enrollment Projection' Tab</v>
      </c>
      <c r="I28" s="156">
        <f>$C28*'Enrollment Projection'!$C$34</f>
        <v>0</v>
      </c>
      <c r="J28" s="153">
        <v>174</v>
      </c>
      <c r="K28" s="157" t="str">
        <f>IF('Enrollment Projection'!$C$34="","Must Complete 'Enrollment Projection' Tab",I28*J28)</f>
        <v>Must Complete 'Enrollment Projection' Tab</v>
      </c>
      <c r="L28" s="156">
        <f>$C28*'Enrollment Projection'!$C$31</f>
        <v>0</v>
      </c>
      <c r="M28" s="153">
        <v>4338</v>
      </c>
      <c r="N28" s="157" t="str">
        <f>IF('Enrollment Projection'!$C$31="","Must Complete 'Enrollment Projection' Tab",L28*M28)</f>
        <v>Must Complete 'Enrollment Projection' Tab</v>
      </c>
      <c r="O28" s="156">
        <f>$C28*'Enrollment Projection'!$C$33</f>
        <v>0</v>
      </c>
      <c r="P28" s="153">
        <v>1735</v>
      </c>
      <c r="Q28" s="157" t="str">
        <f>IF('Enrollment Projection'!$C$33="","Must Complete 'Enrollment Projection' Tab",O28*P28)</f>
        <v>Must Complete 'Enrollment Projection' Tab</v>
      </c>
      <c r="R28" s="157" t="str">
        <f>IF(OR('Enrollment Projection'!$C$30="",'Enrollment Projection'!$C$31="",'Enrollment Projection'!$C$33="",'Enrollment Projection'!$C$34=""),"Must Complete 'Enrollment Projection' Tab",IF('School Information'!$A$13="","Must Complete 'School Information' Tab",ROUND(E28+H28+K28+N28+Q28,0)))</f>
        <v>Must Complete 'Enrollment Projection' Tab</v>
      </c>
      <c r="S28" s="158">
        <v>4897</v>
      </c>
      <c r="T28" s="153">
        <v>6315</v>
      </c>
      <c r="U28" s="159" t="str">
        <f>IF(OR('School Information'!$A$10="",'School Information'!$B$10=""),"Must Complete 'School Information' Tab",IF('School Information'!$B$10="No",$T28*C28,IF(AND('School Information'!$B$10="Yes",'School Information'!$A$10=$B28),$S28*C28,$T28*C28)))</f>
        <v>Must Complete 'School Information' Tab</v>
      </c>
      <c r="V28" s="160">
        <v>253</v>
      </c>
      <c r="W28" s="160">
        <f>IF('Enrollment Projection'!$C$31&gt;0,$C28*V28,0)</f>
        <v>0</v>
      </c>
      <c r="X28" s="160">
        <v>7</v>
      </c>
      <c r="Y28" s="159" t="str">
        <f>IF('Enrollment Projection'!$C$32="","Must Complete 'Enrollment Projection' Tab",IF('Enrollment Projection'!$C$32="Yes",$C28*X28,0))</f>
        <v>Must Complete 'Enrollment Projection' Tab</v>
      </c>
      <c r="Z28" s="160">
        <v>17</v>
      </c>
      <c r="AA28" s="159" t="str">
        <f>IF('Enrollment Projection'!$C$34="","Must Complete 'Enrollment Projection' Tab",IF(AND('Enrollment Projection'!$C$34&gt;0,SUM('Enrollment Projection'!$B$17:$C$20)&gt;0),$C28*Z28,0))</f>
        <v>Must Complete 'Enrollment Projection' Tab</v>
      </c>
      <c r="AB28" s="160">
        <v>627</v>
      </c>
      <c r="AC28" s="159" t="str">
        <f>IF('Enrollment Projection'!$C$38="","Must Complete 'Enrollment Projection' Tab",IF('Enrollment Projection'!$C$38&gt;=0.4,$C28*AB28,0))</f>
        <v>Must Complete 'Enrollment Projection' Tab</v>
      </c>
      <c r="AD28" s="160">
        <v>68</v>
      </c>
      <c r="AE28" s="160">
        <f t="shared" si="2"/>
        <v>0</v>
      </c>
      <c r="AF28" s="156">
        <f>$C28*'Enrollment Projection'!$C$37</f>
        <v>0</v>
      </c>
      <c r="AG28" s="160">
        <v>154</v>
      </c>
      <c r="AH28" s="159" t="str">
        <f>IF('Enrollment Projection'!$C$37="","Must Complete 'Enrollment Projection' Tab",AF28*AG28)</f>
        <v>Must Complete 'Enrollment Projection' Tab</v>
      </c>
    </row>
    <row r="29" spans="1:34" ht="25.5" customHeight="1">
      <c r="A29" s="150">
        <v>24</v>
      </c>
      <c r="B29" s="151" t="s">
        <v>354</v>
      </c>
      <c r="C29" s="152"/>
      <c r="D29" s="153">
        <v>2386</v>
      </c>
      <c r="E29" s="155">
        <f t="shared" si="1"/>
        <v>0</v>
      </c>
      <c r="F29" s="156">
        <f>$C29*'Enrollment Projection'!$C$30</f>
        <v>0</v>
      </c>
      <c r="G29" s="153">
        <v>221</v>
      </c>
      <c r="H29" s="157" t="str">
        <f>IF('Enrollment Projection'!$C$30="","Must Complete 'Enrollment Projection' Tab",F29*G29)</f>
        <v>Must Complete 'Enrollment Projection' Tab</v>
      </c>
      <c r="I29" s="156">
        <f>$C29*'Enrollment Projection'!$C$34</f>
        <v>0</v>
      </c>
      <c r="J29" s="153">
        <v>60</v>
      </c>
      <c r="K29" s="157" t="str">
        <f>IF('Enrollment Projection'!$C$34="","Must Complete 'Enrollment Projection' Tab",I29*J29)</f>
        <v>Must Complete 'Enrollment Projection' Tab</v>
      </c>
      <c r="L29" s="156">
        <f>$C29*'Enrollment Projection'!$C$31</f>
        <v>0</v>
      </c>
      <c r="M29" s="153">
        <v>1506</v>
      </c>
      <c r="N29" s="157" t="str">
        <f>IF('Enrollment Projection'!$C$31="","Must Complete 'Enrollment Projection' Tab",L29*M29)</f>
        <v>Must Complete 'Enrollment Projection' Tab</v>
      </c>
      <c r="O29" s="156">
        <f>$C29*'Enrollment Projection'!$C$33</f>
        <v>0</v>
      </c>
      <c r="P29" s="153">
        <v>602</v>
      </c>
      <c r="Q29" s="157" t="str">
        <f>IF('Enrollment Projection'!$C$33="","Must Complete 'Enrollment Projection' Tab",O29*P29)</f>
        <v>Must Complete 'Enrollment Projection' Tab</v>
      </c>
      <c r="R29" s="157" t="str">
        <f>IF(OR('Enrollment Projection'!$C$30="",'Enrollment Projection'!$C$31="",'Enrollment Projection'!$C$33="",'Enrollment Projection'!$C$34=""),"Must Complete 'Enrollment Projection' Tab",IF('School Information'!$A$13="","Must Complete 'School Information' Tab",ROUND(E29+H29+K29+N29+Q29,0)))</f>
        <v>Must Complete 'Enrollment Projection' Tab</v>
      </c>
      <c r="S29" s="158">
        <v>26755</v>
      </c>
      <c r="T29" s="153">
        <v>27567</v>
      </c>
      <c r="U29" s="159" t="str">
        <f>IF(OR('School Information'!$A$10="",'School Information'!$B$10=""),"Must Complete 'School Information' Tab",IF('School Information'!$B$10="No",$T29*C29,IF(AND('School Information'!$B$10="Yes",'School Information'!$A$10=$B29),$S29*C29,$T29*C29)))</f>
        <v>Must Complete 'School Information' Tab</v>
      </c>
      <c r="V29" s="160">
        <v>234</v>
      </c>
      <c r="W29" s="160">
        <f>IF('Enrollment Projection'!$C$31&gt;0,$C29*V29,0)</f>
        <v>0</v>
      </c>
      <c r="X29" s="160">
        <v>6</v>
      </c>
      <c r="Y29" s="159" t="str">
        <f>IF('Enrollment Projection'!$C$32="","Must Complete 'Enrollment Projection' Tab",IF('Enrollment Projection'!$C$32="Yes",$C29*X29,0))</f>
        <v>Must Complete 'Enrollment Projection' Tab</v>
      </c>
      <c r="Z29" s="160">
        <v>20</v>
      </c>
      <c r="AA29" s="159" t="str">
        <f>IF('Enrollment Projection'!$C$34="","Must Complete 'Enrollment Projection' Tab",IF(AND('Enrollment Projection'!$C$34&gt;0,SUM('Enrollment Projection'!$B$17:$C$20)&gt;0),$C29*Z29,0))</f>
        <v>Must Complete 'Enrollment Projection' Tab</v>
      </c>
      <c r="AB29" s="160">
        <v>489</v>
      </c>
      <c r="AC29" s="159" t="str">
        <f>IF('Enrollment Projection'!$C$38="","Must Complete 'Enrollment Projection' Tab",IF('Enrollment Projection'!$C$38&gt;=0.4,$C29*AB29,0))</f>
        <v>Must Complete 'Enrollment Projection' Tab</v>
      </c>
      <c r="AD29" s="160">
        <v>63</v>
      </c>
      <c r="AE29" s="160">
        <f t="shared" si="2"/>
        <v>0</v>
      </c>
      <c r="AF29" s="156">
        <f>$C29*'Enrollment Projection'!$C$37</f>
        <v>0</v>
      </c>
      <c r="AG29" s="160">
        <v>142</v>
      </c>
      <c r="AH29" s="159" t="str">
        <f>IF('Enrollment Projection'!$C$37="","Must Complete 'Enrollment Projection' Tab",AF29*AG29)</f>
        <v>Must Complete 'Enrollment Projection' Tab</v>
      </c>
    </row>
    <row r="30" spans="1:34" ht="25.5" customHeight="1">
      <c r="A30" s="168">
        <v>25</v>
      </c>
      <c r="B30" s="162" t="s">
        <v>355</v>
      </c>
      <c r="C30" s="163"/>
      <c r="D30" s="164">
        <v>4950</v>
      </c>
      <c r="E30" s="165">
        <f t="shared" si="1"/>
        <v>0</v>
      </c>
      <c r="F30" s="166">
        <f>$C30*'Enrollment Projection'!$C$30</f>
        <v>0</v>
      </c>
      <c r="G30" s="164">
        <v>648</v>
      </c>
      <c r="H30" s="167" t="str">
        <f>IF('Enrollment Projection'!$C$30="","Must Complete 'Enrollment Projection' Tab",F30*G30)</f>
        <v>Must Complete 'Enrollment Projection' Tab</v>
      </c>
      <c r="I30" s="166">
        <f>$C30*'Enrollment Projection'!$C$34</f>
        <v>0</v>
      </c>
      <c r="J30" s="164">
        <v>177</v>
      </c>
      <c r="K30" s="167" t="str">
        <f>IF('Enrollment Projection'!$C$34="","Must Complete 'Enrollment Projection' Tab",I30*J30)</f>
        <v>Must Complete 'Enrollment Projection' Tab</v>
      </c>
      <c r="L30" s="166">
        <f>$C30*'Enrollment Projection'!$C$31</f>
        <v>0</v>
      </c>
      <c r="M30" s="164">
        <v>4415</v>
      </c>
      <c r="N30" s="167" t="str">
        <f>IF('Enrollment Projection'!$C$31="","Must Complete 'Enrollment Projection' Tab",L30*M30)</f>
        <v>Must Complete 'Enrollment Projection' Tab</v>
      </c>
      <c r="O30" s="166">
        <f>$C30*'Enrollment Projection'!$C$33</f>
        <v>0</v>
      </c>
      <c r="P30" s="164">
        <v>1766</v>
      </c>
      <c r="Q30" s="167" t="str">
        <f>IF('Enrollment Projection'!$C$33="","Must Complete 'Enrollment Projection' Tab",O30*P30)</f>
        <v>Must Complete 'Enrollment Projection' Tab</v>
      </c>
      <c r="R30" s="167" t="str">
        <f>IF(OR('Enrollment Projection'!$C$30="",'Enrollment Projection'!$C$31="",'Enrollment Projection'!$C$33="",'Enrollment Projection'!$C$34=""),"Must Complete 'Enrollment Projection' Tab",IF('School Information'!$A$13="","Must Complete 'School Information' Tab",ROUND(E30+H30+K30+N30+Q30,0)))</f>
        <v>Must Complete 'Enrollment Projection' Tab</v>
      </c>
      <c r="S30" s="169">
        <v>6199</v>
      </c>
      <c r="T30" s="164">
        <v>6199</v>
      </c>
      <c r="U30" s="170" t="str">
        <f>IF(OR('School Information'!$A$10="",'School Information'!$B$10=""),"Must Complete 'School Information' Tab",IF('School Information'!$B$10="No",$T30*C30,IF(AND('School Information'!$B$10="Yes",'School Information'!$A$10=$B30),$S30*C30,$T30*C30)))</f>
        <v>Must Complete 'School Information' Tab</v>
      </c>
      <c r="V30" s="171">
        <v>242</v>
      </c>
      <c r="W30" s="171">
        <f>IF('Enrollment Projection'!$C$31&gt;0,$C30*V30,0)</f>
        <v>0</v>
      </c>
      <c r="X30" s="171">
        <v>7</v>
      </c>
      <c r="Y30" s="170" t="str">
        <f>IF('Enrollment Projection'!$C$32="","Must Complete 'Enrollment Projection' Tab",IF('Enrollment Projection'!$C$32="Yes",$C30*X30,0))</f>
        <v>Must Complete 'Enrollment Projection' Tab</v>
      </c>
      <c r="Z30" s="171">
        <v>16</v>
      </c>
      <c r="AA30" s="170" t="str">
        <f>IF('Enrollment Projection'!$C$34="","Must Complete 'Enrollment Projection' Tab",IF(AND('Enrollment Projection'!$C$34&gt;0,SUM('Enrollment Projection'!$B$17:$C$20)&gt;0),$C30*Z30,0))</f>
        <v>Must Complete 'Enrollment Projection' Tab</v>
      </c>
      <c r="AB30" s="171">
        <v>579</v>
      </c>
      <c r="AC30" s="170" t="str">
        <f>IF('Enrollment Projection'!$C$38="","Must Complete 'Enrollment Projection' Tab",IF('Enrollment Projection'!$C$38&gt;=0.4,$C30*AB30,0))</f>
        <v>Must Complete 'Enrollment Projection' Tab</v>
      </c>
      <c r="AD30" s="171">
        <v>59</v>
      </c>
      <c r="AE30" s="171">
        <f t="shared" si="2"/>
        <v>0</v>
      </c>
      <c r="AF30" s="166">
        <f>$C30*'Enrollment Projection'!$C$37</f>
        <v>0</v>
      </c>
      <c r="AG30" s="171">
        <v>0</v>
      </c>
      <c r="AH30" s="170" t="str">
        <f>IF('Enrollment Projection'!$C$37="","Must Complete 'Enrollment Projection' Tab",AF30*AG30)</f>
        <v>Must Complete 'Enrollment Projection' Tab</v>
      </c>
    </row>
    <row r="31" spans="1:34" ht="25.5" customHeight="1">
      <c r="A31" s="138">
        <v>26</v>
      </c>
      <c r="B31" s="139" t="s">
        <v>356</v>
      </c>
      <c r="C31" s="140"/>
      <c r="D31" s="153">
        <v>4051</v>
      </c>
      <c r="E31" s="142">
        <f t="shared" si="1"/>
        <v>0</v>
      </c>
      <c r="F31" s="144">
        <f>$C31*'Enrollment Projection'!$C$30</f>
        <v>0</v>
      </c>
      <c r="G31" s="153">
        <v>502</v>
      </c>
      <c r="H31" s="146" t="str">
        <f>IF('Enrollment Projection'!$C$30="","Must Complete 'Enrollment Projection' Tab",F31*G31)</f>
        <v>Must Complete 'Enrollment Projection' Tab</v>
      </c>
      <c r="I31" s="144">
        <f>$C31*'Enrollment Projection'!$C$34</f>
        <v>0</v>
      </c>
      <c r="J31" s="153">
        <v>137</v>
      </c>
      <c r="K31" s="146" t="str">
        <f>IF('Enrollment Projection'!$C$34="","Must Complete 'Enrollment Projection' Tab",I31*J31)</f>
        <v>Must Complete 'Enrollment Projection' Tab</v>
      </c>
      <c r="L31" s="144">
        <f>$C31*'Enrollment Projection'!$C$31</f>
        <v>0</v>
      </c>
      <c r="M31" s="153">
        <v>3420</v>
      </c>
      <c r="N31" s="146" t="str">
        <f>IF('Enrollment Projection'!$C$31="","Must Complete 'Enrollment Projection' Tab",L31*M31)</f>
        <v>Must Complete 'Enrollment Projection' Tab</v>
      </c>
      <c r="O31" s="144">
        <f>$C31*'Enrollment Projection'!$C$33</f>
        <v>0</v>
      </c>
      <c r="P31" s="153">
        <v>1368</v>
      </c>
      <c r="Q31" s="146" t="str">
        <f>IF('Enrollment Projection'!$C$33="","Must Complete 'Enrollment Projection' Tab",O31*P31)</f>
        <v>Must Complete 'Enrollment Projection' Tab</v>
      </c>
      <c r="R31" s="146" t="str">
        <f>IF(OR('Enrollment Projection'!$C$30="",'Enrollment Projection'!$C$31="",'Enrollment Projection'!$C$33="",'Enrollment Projection'!$C$34=""),"Must Complete 'Enrollment Projection' Tab",IF('School Information'!$A$13="","Must Complete 'School Information' Tab",ROUND(E31+H31+K31+N31+Q31,0)))</f>
        <v>Must Complete 'Enrollment Projection' Tab</v>
      </c>
      <c r="S31" s="158">
        <v>7726</v>
      </c>
      <c r="T31" s="153">
        <v>8150</v>
      </c>
      <c r="U31" s="148" t="str">
        <f>IF(OR('School Information'!$A$10="",'School Information'!$B$10=""),"Must Complete 'School Information' Tab",IF('School Information'!$B$10="No",$T31*C31,IF(AND('School Information'!$B$10="Yes",'School Information'!$A$10=$B31),$S31*C31,$T31*C31)))</f>
        <v>Must Complete 'School Information' Tab</v>
      </c>
      <c r="V31" s="149">
        <v>235</v>
      </c>
      <c r="W31" s="149">
        <f>IF('Enrollment Projection'!$C$31&gt;0,$C31*V31,0)</f>
        <v>0</v>
      </c>
      <c r="X31" s="149">
        <v>6</v>
      </c>
      <c r="Y31" s="148" t="str">
        <f>IF('Enrollment Projection'!$C$32="","Must Complete 'Enrollment Projection' Tab",IF('Enrollment Projection'!$C$32="Yes",$C31*X31,0))</f>
        <v>Must Complete 'Enrollment Projection' Tab</v>
      </c>
      <c r="Z31" s="149">
        <v>18</v>
      </c>
      <c r="AA31" s="148" t="str">
        <f>IF('Enrollment Projection'!$C$34="","Must Complete 'Enrollment Projection' Tab",IF(AND('Enrollment Projection'!$C$34&gt;0,SUM('Enrollment Projection'!$B$17:$C$20)&gt;0),$C31*Z31,0))</f>
        <v>Must Complete 'Enrollment Projection' Tab</v>
      </c>
      <c r="AB31" s="149">
        <v>553</v>
      </c>
      <c r="AC31" s="148" t="str">
        <f>IF('Enrollment Projection'!$C$38="","Must Complete 'Enrollment Projection' Tab",IF('Enrollment Projection'!$C$38&gt;=0.4,$C31*AB31,0))</f>
        <v>Must Complete 'Enrollment Projection' Tab</v>
      </c>
      <c r="AD31" s="149">
        <v>68</v>
      </c>
      <c r="AE31" s="149">
        <f t="shared" si="2"/>
        <v>0</v>
      </c>
      <c r="AF31" s="144">
        <f>$C31*'Enrollment Projection'!$C$37</f>
        <v>0</v>
      </c>
      <c r="AG31" s="149">
        <v>156</v>
      </c>
      <c r="AH31" s="148" t="str">
        <f>IF('Enrollment Projection'!$C$37="","Must Complete 'Enrollment Projection' Tab",AF31*AG31)</f>
        <v>Must Complete 'Enrollment Projection' Tab</v>
      </c>
    </row>
    <row r="32" spans="1:34" ht="25.5" customHeight="1">
      <c r="A32" s="150">
        <v>27</v>
      </c>
      <c r="B32" s="151" t="s">
        <v>357</v>
      </c>
      <c r="C32" s="152"/>
      <c r="D32" s="153">
        <v>5308</v>
      </c>
      <c r="E32" s="155">
        <f t="shared" si="1"/>
        <v>0</v>
      </c>
      <c r="F32" s="156">
        <f>$C32*'Enrollment Projection'!$C$30</f>
        <v>0</v>
      </c>
      <c r="G32" s="153">
        <v>692</v>
      </c>
      <c r="H32" s="157" t="str">
        <f>IF('Enrollment Projection'!$C$30="","Must Complete 'Enrollment Projection' Tab",F32*G32)</f>
        <v>Must Complete 'Enrollment Projection' Tab</v>
      </c>
      <c r="I32" s="156">
        <f>$C32*'Enrollment Projection'!$C$34</f>
        <v>0</v>
      </c>
      <c r="J32" s="153">
        <v>189</v>
      </c>
      <c r="K32" s="157" t="str">
        <f>IF('Enrollment Projection'!$C$34="","Must Complete 'Enrollment Projection' Tab",I32*J32)</f>
        <v>Must Complete 'Enrollment Projection' Tab</v>
      </c>
      <c r="L32" s="156">
        <f>$C32*'Enrollment Projection'!$C$31</f>
        <v>0</v>
      </c>
      <c r="M32" s="153">
        <v>4716</v>
      </c>
      <c r="N32" s="157" t="str">
        <f>IF('Enrollment Projection'!$C$31="","Must Complete 'Enrollment Projection' Tab",L32*M32)</f>
        <v>Must Complete 'Enrollment Projection' Tab</v>
      </c>
      <c r="O32" s="156">
        <f>$C32*'Enrollment Projection'!$C$33</f>
        <v>0</v>
      </c>
      <c r="P32" s="153">
        <v>1887</v>
      </c>
      <c r="Q32" s="157" t="str">
        <f>IF('Enrollment Projection'!$C$33="","Must Complete 'Enrollment Projection' Tab",O32*P32)</f>
        <v>Must Complete 'Enrollment Projection' Tab</v>
      </c>
      <c r="R32" s="157" t="str">
        <f>IF(OR('Enrollment Projection'!$C$30="",'Enrollment Projection'!$C$31="",'Enrollment Projection'!$C$33="",'Enrollment Projection'!$C$34=""),"Must Complete 'Enrollment Projection' Tab",IF('School Information'!$A$13="","Must Complete 'School Information' Tab",ROUND(E32+H32+K32+N32+Q32,0)))</f>
        <v>Must Complete 'Enrollment Projection' Tab</v>
      </c>
      <c r="S32" s="158">
        <v>4436</v>
      </c>
      <c r="T32" s="153">
        <v>5342</v>
      </c>
      <c r="U32" s="159" t="str">
        <f>IF(OR('School Information'!$A$10="",'School Information'!$B$10=""),"Must Complete 'School Information' Tab",IF('School Information'!$B$10="No",$T32*C32,IF(AND('School Information'!$B$10="Yes",'School Information'!$A$10=$B32),$S32*C32,$T32*C32)))</f>
        <v>Must Complete 'School Information' Tab</v>
      </c>
      <c r="V32" s="160">
        <v>270</v>
      </c>
      <c r="W32" s="160">
        <f>IF('Enrollment Projection'!$C$31&gt;0,$C32*V32,0)</f>
        <v>0</v>
      </c>
      <c r="X32" s="160">
        <v>10</v>
      </c>
      <c r="Y32" s="159" t="str">
        <f>IF('Enrollment Projection'!$C$32="","Must Complete 'Enrollment Projection' Tab",IF('Enrollment Projection'!$C$32="Yes",$C32*X32,0))</f>
        <v>Must Complete 'Enrollment Projection' Tab</v>
      </c>
      <c r="Z32" s="160">
        <v>15</v>
      </c>
      <c r="AA32" s="159" t="str">
        <f>IF('Enrollment Projection'!$C$34="","Must Complete 'Enrollment Projection' Tab",IF(AND('Enrollment Projection'!$C$34&gt;0,SUM('Enrollment Projection'!$B$17:$C$20)&gt;0),$C32*Z32,0))</f>
        <v>Must Complete 'Enrollment Projection' Tab</v>
      </c>
      <c r="AB32" s="160">
        <v>359</v>
      </c>
      <c r="AC32" s="159" t="str">
        <f>IF('Enrollment Projection'!$C$38="","Must Complete 'Enrollment Projection' Tab",IF('Enrollment Projection'!$C$38&gt;=0.4,$C32*AB32,0))</f>
        <v>Must Complete 'Enrollment Projection' Tab</v>
      </c>
      <c r="AD32" s="160">
        <v>57</v>
      </c>
      <c r="AE32" s="160">
        <f t="shared" si="2"/>
        <v>0</v>
      </c>
      <c r="AF32" s="156">
        <f>$C32*'Enrollment Projection'!$C$37</f>
        <v>0</v>
      </c>
      <c r="AG32" s="160">
        <v>145</v>
      </c>
      <c r="AH32" s="159" t="str">
        <f>IF('Enrollment Projection'!$C$37="","Must Complete 'Enrollment Projection' Tab",AF32*AG32)</f>
        <v>Must Complete 'Enrollment Projection' Tab</v>
      </c>
    </row>
    <row r="33" spans="1:34" ht="25.5" customHeight="1">
      <c r="A33" s="150">
        <v>28</v>
      </c>
      <c r="B33" s="151" t="s">
        <v>358</v>
      </c>
      <c r="C33" s="152"/>
      <c r="D33" s="153">
        <v>3971</v>
      </c>
      <c r="E33" s="155">
        <f t="shared" si="1"/>
        <v>0</v>
      </c>
      <c r="F33" s="156">
        <f>$C33*'Enrollment Projection'!$C$30</f>
        <v>0</v>
      </c>
      <c r="G33" s="153">
        <v>537</v>
      </c>
      <c r="H33" s="157" t="str">
        <f>IF('Enrollment Projection'!$C$30="","Must Complete 'Enrollment Projection' Tab",F33*G33)</f>
        <v>Must Complete 'Enrollment Projection' Tab</v>
      </c>
      <c r="I33" s="156">
        <f>$C33*'Enrollment Projection'!$C$34</f>
        <v>0</v>
      </c>
      <c r="J33" s="153">
        <v>146</v>
      </c>
      <c r="K33" s="157" t="str">
        <f>IF('Enrollment Projection'!$C$34="","Must Complete 'Enrollment Projection' Tab",I33*J33)</f>
        <v>Must Complete 'Enrollment Projection' Tab</v>
      </c>
      <c r="L33" s="156">
        <f>$C33*'Enrollment Projection'!$C$31</f>
        <v>0</v>
      </c>
      <c r="M33" s="153">
        <v>3660</v>
      </c>
      <c r="N33" s="157" t="str">
        <f>IF('Enrollment Projection'!$C$31="","Must Complete 'Enrollment Projection' Tab",L33*M33)</f>
        <v>Must Complete 'Enrollment Projection' Tab</v>
      </c>
      <c r="O33" s="156">
        <f>$C33*'Enrollment Projection'!$C$33</f>
        <v>0</v>
      </c>
      <c r="P33" s="153">
        <v>1464</v>
      </c>
      <c r="Q33" s="157" t="str">
        <f>IF('Enrollment Projection'!$C$33="","Must Complete 'Enrollment Projection' Tab",O33*P33)</f>
        <v>Must Complete 'Enrollment Projection' Tab</v>
      </c>
      <c r="R33" s="157" t="str">
        <f>IF(OR('Enrollment Projection'!$C$30="",'Enrollment Projection'!$C$31="",'Enrollment Projection'!$C$33="",'Enrollment Projection'!$C$34=""),"Must Complete 'Enrollment Projection' Tab",IF('School Information'!$A$13="","Must Complete 'School Information' Tab",ROUND(E33+H33+K33+N33+Q33,0)))</f>
        <v>Must Complete 'Enrollment Projection' Tab</v>
      </c>
      <c r="S33" s="158">
        <v>6683</v>
      </c>
      <c r="T33" s="153">
        <v>7510</v>
      </c>
      <c r="U33" s="159" t="str">
        <f>IF(OR('School Information'!$A$10="",'School Information'!$B$10=""),"Must Complete 'School Information' Tab",IF('School Information'!$B$10="No",$T33*C33,IF(AND('School Information'!$B$10="Yes",'School Information'!$A$10=$B33),$S33*C33,$T33*C33)))</f>
        <v>Must Complete 'School Information' Tab</v>
      </c>
      <c r="V33" s="160">
        <v>216</v>
      </c>
      <c r="W33" s="160">
        <f>IF('Enrollment Projection'!$C$31&gt;0,$C33*V33,0)</f>
        <v>0</v>
      </c>
      <c r="X33" s="160">
        <v>6</v>
      </c>
      <c r="Y33" s="159" t="str">
        <f>IF('Enrollment Projection'!$C$32="","Must Complete 'Enrollment Projection' Tab",IF('Enrollment Projection'!$C$32="Yes",$C33*X33,0))</f>
        <v>Must Complete 'Enrollment Projection' Tab</v>
      </c>
      <c r="Z33" s="160">
        <v>16</v>
      </c>
      <c r="AA33" s="159" t="str">
        <f>IF('Enrollment Projection'!$C$34="","Must Complete 'Enrollment Projection' Tab",IF(AND('Enrollment Projection'!$C$34&gt;0,SUM('Enrollment Projection'!$B$17:$C$20)&gt;0),$C33*Z33,0))</f>
        <v>Must Complete 'Enrollment Projection' Tab</v>
      </c>
      <c r="AB33" s="160">
        <v>472</v>
      </c>
      <c r="AC33" s="159" t="str">
        <f>IF('Enrollment Projection'!$C$38="","Must Complete 'Enrollment Projection' Tab",IF('Enrollment Projection'!$C$38&gt;=0.4,$C33*AB33,0))</f>
        <v>Must Complete 'Enrollment Projection' Tab</v>
      </c>
      <c r="AD33" s="160">
        <v>59</v>
      </c>
      <c r="AE33" s="160">
        <f t="shared" si="2"/>
        <v>0</v>
      </c>
      <c r="AF33" s="156">
        <f>$C33*'Enrollment Projection'!$C$37</f>
        <v>0</v>
      </c>
      <c r="AG33" s="160">
        <v>147</v>
      </c>
      <c r="AH33" s="159" t="str">
        <f>IF('Enrollment Projection'!$C$37="","Must Complete 'Enrollment Projection' Tab",AF33*AG33)</f>
        <v>Must Complete 'Enrollment Projection' Tab</v>
      </c>
    </row>
    <row r="34" spans="1:34" ht="25.5" customHeight="1">
      <c r="A34" s="150">
        <v>29</v>
      </c>
      <c r="B34" s="151" t="s">
        <v>359</v>
      </c>
      <c r="C34" s="152"/>
      <c r="D34" s="153">
        <v>4701</v>
      </c>
      <c r="E34" s="155">
        <f t="shared" si="1"/>
        <v>0</v>
      </c>
      <c r="F34" s="156">
        <f>$C34*'Enrollment Projection'!$C$30</f>
        <v>0</v>
      </c>
      <c r="G34" s="153">
        <v>625</v>
      </c>
      <c r="H34" s="157" t="str">
        <f>IF('Enrollment Projection'!$C$30="","Must Complete 'Enrollment Projection' Tab",F34*G34)</f>
        <v>Must Complete 'Enrollment Projection' Tab</v>
      </c>
      <c r="I34" s="156">
        <f>$C34*'Enrollment Projection'!$C$34</f>
        <v>0</v>
      </c>
      <c r="J34" s="153">
        <v>171</v>
      </c>
      <c r="K34" s="157" t="str">
        <f>IF('Enrollment Projection'!$C$34="","Must Complete 'Enrollment Projection' Tab",I34*J34)</f>
        <v>Must Complete 'Enrollment Projection' Tab</v>
      </c>
      <c r="L34" s="156">
        <f>$C34*'Enrollment Projection'!$C$31</f>
        <v>0</v>
      </c>
      <c r="M34" s="153">
        <v>4264</v>
      </c>
      <c r="N34" s="157" t="str">
        <f>IF('Enrollment Projection'!$C$31="","Must Complete 'Enrollment Projection' Tab",L34*M34)</f>
        <v>Must Complete 'Enrollment Projection' Tab</v>
      </c>
      <c r="O34" s="156">
        <f>$C34*'Enrollment Projection'!$C$33</f>
        <v>0</v>
      </c>
      <c r="P34" s="153">
        <v>1706</v>
      </c>
      <c r="Q34" s="157" t="str">
        <f>IF('Enrollment Projection'!$C$33="","Must Complete 'Enrollment Projection' Tab",O34*P34)</f>
        <v>Must Complete 'Enrollment Projection' Tab</v>
      </c>
      <c r="R34" s="157" t="str">
        <f>IF(OR('Enrollment Projection'!$C$30="",'Enrollment Projection'!$C$31="",'Enrollment Projection'!$C$33="",'Enrollment Projection'!$C$34=""),"Must Complete 'Enrollment Projection' Tab",IF('School Information'!$A$13="","Must Complete 'School Information' Tab",ROUND(E34+H34+K34+N34+Q34,0)))</f>
        <v>Must Complete 'Enrollment Projection' Tab</v>
      </c>
      <c r="S34" s="158">
        <v>6122</v>
      </c>
      <c r="T34" s="153">
        <v>7025</v>
      </c>
      <c r="U34" s="159" t="str">
        <f>IF(OR('School Information'!$A$10="",'School Information'!$B$10=""),"Must Complete 'School Information' Tab",IF('School Information'!$B$10="No",$T34*C34,IF(AND('School Information'!$B$10="Yes",'School Information'!$A$10=$B34),$S34*C34,$T34*C34)))</f>
        <v>Must Complete 'School Information' Tab</v>
      </c>
      <c r="V34" s="160">
        <v>227</v>
      </c>
      <c r="W34" s="160">
        <f>IF('Enrollment Projection'!$C$31&gt;0,$C34*V34,0)</f>
        <v>0</v>
      </c>
      <c r="X34" s="160">
        <v>10</v>
      </c>
      <c r="Y34" s="159" t="str">
        <f>IF('Enrollment Projection'!$C$32="","Must Complete 'Enrollment Projection' Tab",IF('Enrollment Projection'!$C$32="Yes",$C34*X34,0))</f>
        <v>Must Complete 'Enrollment Projection' Tab</v>
      </c>
      <c r="Z34" s="160">
        <v>15</v>
      </c>
      <c r="AA34" s="159" t="str">
        <f>IF('Enrollment Projection'!$C$34="","Must Complete 'Enrollment Projection' Tab",IF(AND('Enrollment Projection'!$C$34&gt;0,SUM('Enrollment Projection'!$B$17:$C$20)&gt;0),$C34*Z34,0))</f>
        <v>Must Complete 'Enrollment Projection' Tab</v>
      </c>
      <c r="AB34" s="160">
        <v>374</v>
      </c>
      <c r="AC34" s="159" t="str">
        <f>IF('Enrollment Projection'!$C$38="","Must Complete 'Enrollment Projection' Tab",IF('Enrollment Projection'!$C$38&gt;=0.4,$C34*AB34,0))</f>
        <v>Must Complete 'Enrollment Projection' Tab</v>
      </c>
      <c r="AD34" s="160">
        <v>58</v>
      </c>
      <c r="AE34" s="160">
        <f t="shared" si="2"/>
        <v>0</v>
      </c>
      <c r="AF34" s="156">
        <f>$C34*'Enrollment Projection'!$C$37</f>
        <v>0</v>
      </c>
      <c r="AG34" s="160">
        <v>153</v>
      </c>
      <c r="AH34" s="159" t="str">
        <f>IF('Enrollment Projection'!$C$37="","Must Complete 'Enrollment Projection' Tab",AF34*AG34)</f>
        <v>Must Complete 'Enrollment Projection' Tab</v>
      </c>
    </row>
    <row r="35" spans="1:34" ht="25.5" customHeight="1">
      <c r="A35" s="168">
        <v>30</v>
      </c>
      <c r="B35" s="162" t="s">
        <v>360</v>
      </c>
      <c r="C35" s="163"/>
      <c r="D35" s="164">
        <v>5420</v>
      </c>
      <c r="E35" s="165">
        <f t="shared" si="1"/>
        <v>0</v>
      </c>
      <c r="F35" s="166">
        <f>$C35*'Enrollment Projection'!$C$30</f>
        <v>0</v>
      </c>
      <c r="G35" s="164">
        <v>701</v>
      </c>
      <c r="H35" s="167" t="str">
        <f>IF('Enrollment Projection'!$C$30="","Must Complete 'Enrollment Projection' Tab",F35*G35)</f>
        <v>Must Complete 'Enrollment Projection' Tab</v>
      </c>
      <c r="I35" s="166">
        <f>$C35*'Enrollment Projection'!$C$34</f>
        <v>0</v>
      </c>
      <c r="J35" s="164">
        <v>191</v>
      </c>
      <c r="K35" s="167" t="str">
        <f>IF('Enrollment Projection'!$C$34="","Must Complete 'Enrollment Projection' Tab",I35*J35)</f>
        <v>Must Complete 'Enrollment Projection' Tab</v>
      </c>
      <c r="L35" s="166">
        <f>$C35*'Enrollment Projection'!$C$31</f>
        <v>0</v>
      </c>
      <c r="M35" s="164">
        <v>4778</v>
      </c>
      <c r="N35" s="167" t="str">
        <f>IF('Enrollment Projection'!$C$31="","Must Complete 'Enrollment Projection' Tab",L35*M35)</f>
        <v>Must Complete 'Enrollment Projection' Tab</v>
      </c>
      <c r="O35" s="166">
        <f>$C35*'Enrollment Projection'!$C$33</f>
        <v>0</v>
      </c>
      <c r="P35" s="164">
        <v>1911</v>
      </c>
      <c r="Q35" s="167" t="str">
        <f>IF('Enrollment Projection'!$C$33="","Must Complete 'Enrollment Projection' Tab",O35*P35)</f>
        <v>Must Complete 'Enrollment Projection' Tab</v>
      </c>
      <c r="R35" s="167" t="str">
        <f>IF(OR('Enrollment Projection'!$C$30="",'Enrollment Projection'!$C$31="",'Enrollment Projection'!$C$33="",'Enrollment Projection'!$C$34=""),"Must Complete 'Enrollment Projection' Tab",IF('School Information'!$A$13="","Must Complete 'School Information' Tab",ROUND(E35+H35+K35+N35+Q35,0)))</f>
        <v>Must Complete 'Enrollment Projection' Tab</v>
      </c>
      <c r="S35" s="169">
        <v>4729</v>
      </c>
      <c r="T35" s="164">
        <v>4960</v>
      </c>
      <c r="U35" s="170" t="str">
        <f>IF(OR('School Information'!$A$10="",'School Information'!$B$10=""),"Must Complete 'School Information' Tab",IF('School Information'!$B$10="No",$T35*C35,IF(AND('School Information'!$B$10="Yes",'School Information'!$A$10=$B35),$S35*C35,$T35*C35)))</f>
        <v>Must Complete 'School Information' Tab</v>
      </c>
      <c r="V35" s="171">
        <v>225</v>
      </c>
      <c r="W35" s="171">
        <f>IF('Enrollment Projection'!$C$31&gt;0,$C35*V35,0)</f>
        <v>0</v>
      </c>
      <c r="X35" s="171">
        <v>6</v>
      </c>
      <c r="Y35" s="170" t="str">
        <f>IF('Enrollment Projection'!$C$32="","Must Complete 'Enrollment Projection' Tab",IF('Enrollment Projection'!$C$32="Yes",$C35*X35,0))</f>
        <v>Must Complete 'Enrollment Projection' Tab</v>
      </c>
      <c r="Z35" s="171">
        <v>14</v>
      </c>
      <c r="AA35" s="170" t="str">
        <f>IF('Enrollment Projection'!$C$34="","Must Complete 'Enrollment Projection' Tab",IF(AND('Enrollment Projection'!$C$34&gt;0,SUM('Enrollment Projection'!$B$17:$C$20)&gt;0),$C35*Z35,0))</f>
        <v>Must Complete 'Enrollment Projection' Tab</v>
      </c>
      <c r="AB35" s="171">
        <v>316</v>
      </c>
      <c r="AC35" s="170" t="str">
        <f>IF('Enrollment Projection'!$C$38="","Must Complete 'Enrollment Projection' Tab",IF('Enrollment Projection'!$C$38&gt;=0.4,$C35*AB35,0))</f>
        <v>Must Complete 'Enrollment Projection' Tab</v>
      </c>
      <c r="AD35" s="171">
        <v>53</v>
      </c>
      <c r="AE35" s="171">
        <f t="shared" si="2"/>
        <v>0</v>
      </c>
      <c r="AF35" s="166">
        <f>$C35*'Enrollment Projection'!$C$37</f>
        <v>0</v>
      </c>
      <c r="AG35" s="171">
        <v>0</v>
      </c>
      <c r="AH35" s="170" t="str">
        <f>IF('Enrollment Projection'!$C$37="","Must Complete 'Enrollment Projection' Tab",AF35*AG35)</f>
        <v>Must Complete 'Enrollment Projection' Tab</v>
      </c>
    </row>
    <row r="36" spans="1:34" ht="25.5" customHeight="1">
      <c r="A36" s="138">
        <v>31</v>
      </c>
      <c r="B36" s="139" t="s">
        <v>361</v>
      </c>
      <c r="C36" s="140"/>
      <c r="D36" s="153">
        <v>4363</v>
      </c>
      <c r="E36" s="142">
        <f t="shared" si="1"/>
        <v>0</v>
      </c>
      <c r="F36" s="144">
        <f>$C36*'Enrollment Projection'!$C$30</f>
        <v>0</v>
      </c>
      <c r="G36" s="153">
        <v>591</v>
      </c>
      <c r="H36" s="146" t="str">
        <f>IF('Enrollment Projection'!$C$30="","Must Complete 'Enrollment Projection' Tab",F36*G36)</f>
        <v>Must Complete 'Enrollment Projection' Tab</v>
      </c>
      <c r="I36" s="144">
        <f>$C36*'Enrollment Projection'!$C$34</f>
        <v>0</v>
      </c>
      <c r="J36" s="153">
        <v>161</v>
      </c>
      <c r="K36" s="146" t="str">
        <f>IF('Enrollment Projection'!$C$34="","Must Complete 'Enrollment Projection' Tab",I36*J36)</f>
        <v>Must Complete 'Enrollment Projection' Tab</v>
      </c>
      <c r="L36" s="144">
        <f>$C36*'Enrollment Projection'!$C$31</f>
        <v>0</v>
      </c>
      <c r="M36" s="153">
        <v>4030</v>
      </c>
      <c r="N36" s="146" t="str">
        <f>IF('Enrollment Projection'!$C$31="","Must Complete 'Enrollment Projection' Tab",L36*M36)</f>
        <v>Must Complete 'Enrollment Projection' Tab</v>
      </c>
      <c r="O36" s="144">
        <f>$C36*'Enrollment Projection'!$C$33</f>
        <v>0</v>
      </c>
      <c r="P36" s="153">
        <v>1612</v>
      </c>
      <c r="Q36" s="146" t="str">
        <f>IF('Enrollment Projection'!$C$33="","Must Complete 'Enrollment Projection' Tab",O36*P36)</f>
        <v>Must Complete 'Enrollment Projection' Tab</v>
      </c>
      <c r="R36" s="146" t="str">
        <f>IF(OR('Enrollment Projection'!$C$30="",'Enrollment Projection'!$C$31="",'Enrollment Projection'!$C$33="",'Enrollment Projection'!$C$34=""),"Must Complete 'Enrollment Projection' Tab",IF('School Information'!$A$13="","Must Complete 'School Information' Tab",ROUND(E36+H36+K36+N36+Q36,0)))</f>
        <v>Must Complete 'Enrollment Projection' Tab</v>
      </c>
      <c r="S36" s="158">
        <v>7900</v>
      </c>
      <c r="T36" s="153">
        <v>9173</v>
      </c>
      <c r="U36" s="148" t="str">
        <f>IF(OR('School Information'!$A$10="",'School Information'!$B$10=""),"Must Complete 'School Information' Tab",IF('School Information'!$B$10="No",$T36*C36,IF(AND('School Information'!$B$10="Yes",'School Information'!$A$10=$B36),$S36*C36,$T36*C36)))</f>
        <v>Must Complete 'School Information' Tab</v>
      </c>
      <c r="V36" s="149">
        <v>255</v>
      </c>
      <c r="W36" s="149">
        <f>IF('Enrollment Projection'!$C$31&gt;0,$C36*V36,0)</f>
        <v>0</v>
      </c>
      <c r="X36" s="149">
        <v>7</v>
      </c>
      <c r="Y36" s="148" t="str">
        <f>IF('Enrollment Projection'!$C$32="","Must Complete 'Enrollment Projection' Tab",IF('Enrollment Projection'!$C$32="Yes",$C36*X36,0))</f>
        <v>Must Complete 'Enrollment Projection' Tab</v>
      </c>
      <c r="Z36" s="149">
        <v>15</v>
      </c>
      <c r="AA36" s="148" t="str">
        <f>IF('Enrollment Projection'!$C$34="","Must Complete 'Enrollment Projection' Tab",IF(AND('Enrollment Projection'!$C$34&gt;0,SUM('Enrollment Projection'!$B$17:$C$20)&gt;0),$C36*Z36,0))</f>
        <v>Must Complete 'Enrollment Projection' Tab</v>
      </c>
      <c r="AB36" s="149">
        <v>644</v>
      </c>
      <c r="AC36" s="148" t="str">
        <f>IF('Enrollment Projection'!$C$38="","Must Complete 'Enrollment Projection' Tab",IF('Enrollment Projection'!$C$38&gt;=0.4,$C36*AB36,0))</f>
        <v>Must Complete 'Enrollment Projection' Tab</v>
      </c>
      <c r="AD36" s="149">
        <v>54</v>
      </c>
      <c r="AE36" s="149">
        <f t="shared" si="2"/>
        <v>0</v>
      </c>
      <c r="AF36" s="144">
        <f>$C36*'Enrollment Projection'!$C$37</f>
        <v>0</v>
      </c>
      <c r="AG36" s="149">
        <v>133</v>
      </c>
      <c r="AH36" s="148" t="str">
        <f>IF('Enrollment Projection'!$C$37="","Must Complete 'Enrollment Projection' Tab",AF36*AG36)</f>
        <v>Must Complete 'Enrollment Projection' Tab</v>
      </c>
    </row>
    <row r="37" spans="1:34" ht="25.5" customHeight="1">
      <c r="A37" s="150">
        <v>32</v>
      </c>
      <c r="B37" s="151" t="s">
        <v>362</v>
      </c>
      <c r="C37" s="152"/>
      <c r="D37" s="153">
        <v>5499</v>
      </c>
      <c r="E37" s="155">
        <f t="shared" si="1"/>
        <v>0</v>
      </c>
      <c r="F37" s="156">
        <f>$C37*'Enrollment Projection'!$C$30</f>
        <v>0</v>
      </c>
      <c r="G37" s="153">
        <v>737</v>
      </c>
      <c r="H37" s="157" t="str">
        <f>IF('Enrollment Projection'!$C$30="","Must Complete 'Enrollment Projection' Tab",F37*G37)</f>
        <v>Must Complete 'Enrollment Projection' Tab</v>
      </c>
      <c r="I37" s="156">
        <f>$C37*'Enrollment Projection'!$C$34</f>
        <v>0</v>
      </c>
      <c r="J37" s="153">
        <v>201</v>
      </c>
      <c r="K37" s="157" t="str">
        <f>IF('Enrollment Projection'!$C$34="","Must Complete 'Enrollment Projection' Tab",I37*J37)</f>
        <v>Must Complete 'Enrollment Projection' Tab</v>
      </c>
      <c r="L37" s="156">
        <f>$C37*'Enrollment Projection'!$C$31</f>
        <v>0</v>
      </c>
      <c r="M37" s="153">
        <v>5027</v>
      </c>
      <c r="N37" s="157" t="str">
        <f>IF('Enrollment Projection'!$C$31="","Must Complete 'Enrollment Projection' Tab",L37*M37)</f>
        <v>Must Complete 'Enrollment Projection' Tab</v>
      </c>
      <c r="O37" s="156">
        <f>$C37*'Enrollment Projection'!$C$33</f>
        <v>0</v>
      </c>
      <c r="P37" s="153">
        <v>2011</v>
      </c>
      <c r="Q37" s="157" t="str">
        <f>IF('Enrollment Projection'!$C$33="","Must Complete 'Enrollment Projection' Tab",O37*P37)</f>
        <v>Must Complete 'Enrollment Projection' Tab</v>
      </c>
      <c r="R37" s="157" t="str">
        <f>IF(OR('Enrollment Projection'!$C$30="",'Enrollment Projection'!$C$31="",'Enrollment Projection'!$C$33="",'Enrollment Projection'!$C$34=""),"Must Complete 'Enrollment Projection' Tab",IF('School Information'!$A$13="","Must Complete 'School Information' Tab",ROUND(E37+H37+K37+N37+Q37,0)))</f>
        <v>Must Complete 'Enrollment Projection' Tab</v>
      </c>
      <c r="S37" s="158">
        <v>3670</v>
      </c>
      <c r="T37" s="153">
        <v>4027</v>
      </c>
      <c r="U37" s="159" t="str">
        <f>IF(OR('School Information'!$A$10="",'School Information'!$B$10=""),"Must Complete 'School Information' Tab",IF('School Information'!$B$10="No",$T37*C37,IF(AND('School Information'!$B$10="Yes",'School Information'!$A$10=$B37),$S37*C37,$T37*C37)))</f>
        <v>Must Complete 'School Information' Tab</v>
      </c>
      <c r="V37" s="160">
        <v>258</v>
      </c>
      <c r="W37" s="160">
        <f>IF('Enrollment Projection'!$C$31&gt;0,$C37*V37,0)</f>
        <v>0</v>
      </c>
      <c r="X37" s="160">
        <v>6</v>
      </c>
      <c r="Y37" s="159" t="str">
        <f>IF('Enrollment Projection'!$C$32="","Must Complete 'Enrollment Projection' Tab",IF('Enrollment Projection'!$C$32="Yes",$C37*X37,0))</f>
        <v>Must Complete 'Enrollment Projection' Tab</v>
      </c>
      <c r="Z37" s="160">
        <v>17</v>
      </c>
      <c r="AA37" s="159" t="str">
        <f>IF('Enrollment Projection'!$C$34="","Must Complete 'Enrollment Projection' Tab",IF(AND('Enrollment Projection'!$C$34&gt;0,SUM('Enrollment Projection'!$B$17:$C$20)&gt;0),$C37*Z37,0))</f>
        <v>Must Complete 'Enrollment Projection' Tab</v>
      </c>
      <c r="AB37" s="160">
        <v>262</v>
      </c>
      <c r="AC37" s="159" t="str">
        <f>IF('Enrollment Projection'!$C$38="","Must Complete 'Enrollment Projection' Tab",IF('Enrollment Projection'!$C$38&gt;=0.4,$C37*AB37,0))</f>
        <v>Must Complete 'Enrollment Projection' Tab</v>
      </c>
      <c r="AD37" s="160">
        <v>66</v>
      </c>
      <c r="AE37" s="160">
        <f t="shared" si="2"/>
        <v>0</v>
      </c>
      <c r="AF37" s="156">
        <f>$C37*'Enrollment Projection'!$C$37</f>
        <v>0</v>
      </c>
      <c r="AG37" s="160">
        <v>145</v>
      </c>
      <c r="AH37" s="159" t="str">
        <f>IF('Enrollment Projection'!$C$37="","Must Complete 'Enrollment Projection' Tab",AF37*AG37)</f>
        <v>Must Complete 'Enrollment Projection' Tab</v>
      </c>
    </row>
    <row r="38" spans="1:34" ht="25.5" customHeight="1">
      <c r="A38" s="150">
        <v>33</v>
      </c>
      <c r="B38" s="151" t="s">
        <v>363</v>
      </c>
      <c r="C38" s="152"/>
      <c r="D38" s="153">
        <v>4998</v>
      </c>
      <c r="E38" s="155">
        <f t="shared" si="1"/>
        <v>0</v>
      </c>
      <c r="F38" s="156">
        <f>$C38*'Enrollment Projection'!$C$30</f>
        <v>0</v>
      </c>
      <c r="G38" s="153">
        <v>644</v>
      </c>
      <c r="H38" s="157" t="str">
        <f>IF('Enrollment Projection'!$C$30="","Must Complete 'Enrollment Projection' Tab",F38*G38)</f>
        <v>Must Complete 'Enrollment Projection' Tab</v>
      </c>
      <c r="I38" s="156">
        <f>$C38*'Enrollment Projection'!$C$34</f>
        <v>0</v>
      </c>
      <c r="J38" s="153">
        <v>176</v>
      </c>
      <c r="K38" s="157" t="str">
        <f>IF('Enrollment Projection'!$C$34="","Must Complete 'Enrollment Projection' Tab",I38*J38)</f>
        <v>Must Complete 'Enrollment Projection' Tab</v>
      </c>
      <c r="L38" s="156">
        <f>$C38*'Enrollment Projection'!$C$31</f>
        <v>0</v>
      </c>
      <c r="M38" s="153">
        <v>4394</v>
      </c>
      <c r="N38" s="157" t="str">
        <f>IF('Enrollment Projection'!$C$31="","Must Complete 'Enrollment Projection' Tab",L38*M38)</f>
        <v>Must Complete 'Enrollment Projection' Tab</v>
      </c>
      <c r="O38" s="156">
        <f>$C38*'Enrollment Projection'!$C$33</f>
        <v>0</v>
      </c>
      <c r="P38" s="153">
        <v>1757</v>
      </c>
      <c r="Q38" s="157" t="str">
        <f>IF('Enrollment Projection'!$C$33="","Must Complete 'Enrollment Projection' Tab",O38*P38)</f>
        <v>Must Complete 'Enrollment Projection' Tab</v>
      </c>
      <c r="R38" s="157" t="str">
        <f>IF(OR('Enrollment Projection'!$C$30="",'Enrollment Projection'!$C$31="",'Enrollment Projection'!$C$33="",'Enrollment Projection'!$C$34=""),"Must Complete 'Enrollment Projection' Tab",IF('School Information'!$A$13="","Must Complete 'School Information' Tab",ROUND(E38+H38+K38+N38+Q38,0)))</f>
        <v>Must Complete 'Enrollment Projection' Tab</v>
      </c>
      <c r="S38" s="158">
        <v>3249</v>
      </c>
      <c r="T38" s="153">
        <v>6001</v>
      </c>
      <c r="U38" s="159" t="str">
        <f>IF(OR('School Information'!$A$10="",'School Information'!$B$10=""),"Must Complete 'School Information' Tab",IF('School Information'!$B$10="No",$T38*C38,IF(AND('School Information'!$B$10="Yes",'School Information'!$A$10=$B38),$S38*C38,$T38*C38)))</f>
        <v>Must Complete 'School Information' Tab</v>
      </c>
      <c r="V38" s="160">
        <v>265</v>
      </c>
      <c r="W38" s="160">
        <f>IF('Enrollment Projection'!$C$31&gt;0,$C38*V38,0)</f>
        <v>0</v>
      </c>
      <c r="X38" s="160">
        <v>12</v>
      </c>
      <c r="Y38" s="159" t="str">
        <f>IF('Enrollment Projection'!$C$32="","Must Complete 'Enrollment Projection' Tab",IF('Enrollment Projection'!$C$32="Yes",$C38*X38,0))</f>
        <v>Must Complete 'Enrollment Projection' Tab</v>
      </c>
      <c r="Z38" s="160">
        <v>20</v>
      </c>
      <c r="AA38" s="159" t="str">
        <f>IF('Enrollment Projection'!$C$34="","Must Complete 'Enrollment Projection' Tab",IF(AND('Enrollment Projection'!$C$34&gt;0,SUM('Enrollment Projection'!$B$17:$C$20)&gt;0),$C38*Z38,0))</f>
        <v>Must Complete 'Enrollment Projection' Tab</v>
      </c>
      <c r="AB38" s="160">
        <v>1520</v>
      </c>
      <c r="AC38" s="159" t="str">
        <f>IF('Enrollment Projection'!$C$38="","Must Complete 'Enrollment Projection' Tab",IF('Enrollment Projection'!$C$38&gt;=0.4,$C38*AB38,0))</f>
        <v>Must Complete 'Enrollment Projection' Tab</v>
      </c>
      <c r="AD38" s="160">
        <v>83</v>
      </c>
      <c r="AE38" s="160">
        <f t="shared" si="2"/>
        <v>0</v>
      </c>
      <c r="AF38" s="156">
        <f>$C38*'Enrollment Projection'!$C$37</f>
        <v>0</v>
      </c>
      <c r="AG38" s="160">
        <v>0</v>
      </c>
      <c r="AH38" s="159" t="str">
        <f>IF('Enrollment Projection'!$C$37="","Must Complete 'Enrollment Projection' Tab",AF38*AG38)</f>
        <v>Must Complete 'Enrollment Projection' Tab</v>
      </c>
    </row>
    <row r="39" spans="1:34" ht="25.5" customHeight="1">
      <c r="A39" s="150">
        <v>34</v>
      </c>
      <c r="B39" s="151" t="s">
        <v>364</v>
      </c>
      <c r="C39" s="152"/>
      <c r="D39" s="153">
        <v>5293</v>
      </c>
      <c r="E39" s="155">
        <f t="shared" si="1"/>
        <v>0</v>
      </c>
      <c r="F39" s="156">
        <f>$C39*'Enrollment Projection'!$C$30</f>
        <v>0</v>
      </c>
      <c r="G39" s="153">
        <v>683</v>
      </c>
      <c r="H39" s="157" t="str">
        <f>IF('Enrollment Projection'!$C$30="","Must Complete 'Enrollment Projection' Tab",F39*G39)</f>
        <v>Must Complete 'Enrollment Projection' Tab</v>
      </c>
      <c r="I39" s="156">
        <f>$C39*'Enrollment Projection'!$C$34</f>
        <v>0</v>
      </c>
      <c r="J39" s="153">
        <v>186</v>
      </c>
      <c r="K39" s="157" t="str">
        <f>IF('Enrollment Projection'!$C$34="","Must Complete 'Enrollment Projection' Tab",I39*J39)</f>
        <v>Must Complete 'Enrollment Projection' Tab</v>
      </c>
      <c r="L39" s="156">
        <f>$C39*'Enrollment Projection'!$C$31</f>
        <v>0</v>
      </c>
      <c r="M39" s="153">
        <v>4654</v>
      </c>
      <c r="N39" s="157" t="str">
        <f>IF('Enrollment Projection'!$C$31="","Must Complete 'Enrollment Projection' Tab",L39*M39)</f>
        <v>Must Complete 'Enrollment Projection' Tab</v>
      </c>
      <c r="O39" s="156">
        <f>$C39*'Enrollment Projection'!$C$33</f>
        <v>0</v>
      </c>
      <c r="P39" s="153">
        <v>1862</v>
      </c>
      <c r="Q39" s="157" t="str">
        <f>IF('Enrollment Projection'!$C$33="","Must Complete 'Enrollment Projection' Tab",O39*P39)</f>
        <v>Must Complete 'Enrollment Projection' Tab</v>
      </c>
      <c r="R39" s="157" t="str">
        <f>IF(OR('Enrollment Projection'!$C$30="",'Enrollment Projection'!$C$31="",'Enrollment Projection'!$C$33="",'Enrollment Projection'!$C$34=""),"Must Complete 'Enrollment Projection' Tab",IF('School Information'!$A$13="","Must Complete 'School Information' Tab",ROUND(E39+H39+K39+N39+Q39,0)))</f>
        <v>Must Complete 'Enrollment Projection' Tab</v>
      </c>
      <c r="S39" s="158">
        <v>5166</v>
      </c>
      <c r="T39" s="153">
        <v>6025</v>
      </c>
      <c r="U39" s="159" t="str">
        <f>IF(OR('School Information'!$A$10="",'School Information'!$B$10=""),"Must Complete 'School Information' Tab",IF('School Information'!$B$10="No",$T39*C39,IF(AND('School Information'!$B$10="Yes",'School Information'!$A$10=$B39),$S39*C39,$T39*C39)))</f>
        <v>Must Complete 'School Information' Tab</v>
      </c>
      <c r="V39" s="160">
        <v>273</v>
      </c>
      <c r="W39" s="160">
        <f>IF('Enrollment Projection'!$C$31&gt;0,$C39*V39,0)</f>
        <v>0</v>
      </c>
      <c r="X39" s="160">
        <v>19</v>
      </c>
      <c r="Y39" s="159" t="str">
        <f>IF('Enrollment Projection'!$C$32="","Must Complete 'Enrollment Projection' Tab",IF('Enrollment Projection'!$C$32="Yes",$C39*X39,0))</f>
        <v>Must Complete 'Enrollment Projection' Tab</v>
      </c>
      <c r="Z39" s="160">
        <v>18</v>
      </c>
      <c r="AA39" s="159" t="str">
        <f>IF('Enrollment Projection'!$C$34="","Must Complete 'Enrollment Projection' Tab",IF(AND('Enrollment Projection'!$C$34&gt;0,SUM('Enrollment Projection'!$B$17:$C$20)&gt;0),$C39*Z39,0))</f>
        <v>Must Complete 'Enrollment Projection' Tab</v>
      </c>
      <c r="AB39" s="160">
        <v>991</v>
      </c>
      <c r="AC39" s="159" t="str">
        <f>IF('Enrollment Projection'!$C$38="","Must Complete 'Enrollment Projection' Tab",IF('Enrollment Projection'!$C$38&gt;=0.4,$C39*AB39,0))</f>
        <v>Must Complete 'Enrollment Projection' Tab</v>
      </c>
      <c r="AD39" s="160">
        <v>73</v>
      </c>
      <c r="AE39" s="160">
        <f t="shared" si="2"/>
        <v>0</v>
      </c>
      <c r="AF39" s="156">
        <f>$C39*'Enrollment Projection'!$C$37</f>
        <v>0</v>
      </c>
      <c r="AG39" s="160">
        <v>0</v>
      </c>
      <c r="AH39" s="159" t="str">
        <f>IF('Enrollment Projection'!$C$37="","Must Complete 'Enrollment Projection' Tab",AF39*AG39)</f>
        <v>Must Complete 'Enrollment Projection' Tab</v>
      </c>
    </row>
    <row r="40" spans="1:34" ht="25.5" customHeight="1">
      <c r="A40" s="168">
        <v>35</v>
      </c>
      <c r="B40" s="162" t="s">
        <v>365</v>
      </c>
      <c r="C40" s="163"/>
      <c r="D40" s="164">
        <v>4186</v>
      </c>
      <c r="E40" s="165">
        <f t="shared" si="1"/>
        <v>0</v>
      </c>
      <c r="F40" s="166">
        <f>$C40*'Enrollment Projection'!$C$30</f>
        <v>0</v>
      </c>
      <c r="G40" s="164">
        <v>579</v>
      </c>
      <c r="H40" s="167" t="str">
        <f>IF('Enrollment Projection'!$C$30="","Must Complete 'Enrollment Projection' Tab",F40*G40)</f>
        <v>Must Complete 'Enrollment Projection' Tab</v>
      </c>
      <c r="I40" s="166">
        <f>$C40*'Enrollment Projection'!$C$34</f>
        <v>0</v>
      </c>
      <c r="J40" s="164">
        <v>158</v>
      </c>
      <c r="K40" s="167" t="str">
        <f>IF('Enrollment Projection'!$C$34="","Must Complete 'Enrollment Projection' Tab",I40*J40)</f>
        <v>Must Complete 'Enrollment Projection' Tab</v>
      </c>
      <c r="L40" s="166">
        <f>$C40*'Enrollment Projection'!$C$31</f>
        <v>0</v>
      </c>
      <c r="M40" s="164">
        <v>3945</v>
      </c>
      <c r="N40" s="167" t="str">
        <f>IF('Enrollment Projection'!$C$31="","Must Complete 'Enrollment Projection' Tab",L40*M40)</f>
        <v>Must Complete 'Enrollment Projection' Tab</v>
      </c>
      <c r="O40" s="166">
        <f>$C40*'Enrollment Projection'!$C$33</f>
        <v>0</v>
      </c>
      <c r="P40" s="164">
        <v>1578</v>
      </c>
      <c r="Q40" s="167" t="str">
        <f>IF('Enrollment Projection'!$C$33="","Must Complete 'Enrollment Projection' Tab",O40*P40)</f>
        <v>Must Complete 'Enrollment Projection' Tab</v>
      </c>
      <c r="R40" s="167" t="str">
        <f>IF(OR('Enrollment Projection'!$C$30="",'Enrollment Projection'!$C$31="",'Enrollment Projection'!$C$33="",'Enrollment Projection'!$C$34=""),"Must Complete 'Enrollment Projection' Tab",IF('School Information'!$A$13="","Must Complete 'School Information' Tab",ROUND(E40+H40+K40+N40+Q40,0)))</f>
        <v>Must Complete 'Enrollment Projection' Tab</v>
      </c>
      <c r="S40" s="169">
        <v>7302</v>
      </c>
      <c r="T40" s="164">
        <v>7902</v>
      </c>
      <c r="U40" s="170" t="str">
        <f>IF(OR('School Information'!$A$10="",'School Information'!$B$10=""),"Must Complete 'School Information' Tab",IF('School Information'!$B$10="No",$T40*C40,IF(AND('School Information'!$B$10="Yes",'School Information'!$A$10=$B40),$S40*C40,$T40*C40)))</f>
        <v>Must Complete 'School Information' Tab</v>
      </c>
      <c r="V40" s="171">
        <v>281</v>
      </c>
      <c r="W40" s="171">
        <f>IF('Enrollment Projection'!$C$31&gt;0,$C40*V40,0)</f>
        <v>0</v>
      </c>
      <c r="X40" s="171">
        <v>14</v>
      </c>
      <c r="Y40" s="170" t="str">
        <f>IF('Enrollment Projection'!$C$32="","Must Complete 'Enrollment Projection' Tab",IF('Enrollment Projection'!$C$32="Yes",$C40*X40,0))</f>
        <v>Must Complete 'Enrollment Projection' Tab</v>
      </c>
      <c r="Z40" s="171">
        <v>19</v>
      </c>
      <c r="AA40" s="170" t="str">
        <f>IF('Enrollment Projection'!$C$34="","Must Complete 'Enrollment Projection' Tab",IF(AND('Enrollment Projection'!$C$34&gt;0,SUM('Enrollment Projection'!$B$17:$C$20)&gt;0),$C40*Z40,0))</f>
        <v>Must Complete 'Enrollment Projection' Tab</v>
      </c>
      <c r="AB40" s="171">
        <v>571</v>
      </c>
      <c r="AC40" s="170" t="str">
        <f>IF('Enrollment Projection'!$C$38="","Must Complete 'Enrollment Projection' Tab",IF('Enrollment Projection'!$C$38&gt;=0.4,$C40*AB40,0))</f>
        <v>Must Complete 'Enrollment Projection' Tab</v>
      </c>
      <c r="AD40" s="171">
        <v>75</v>
      </c>
      <c r="AE40" s="171">
        <f t="shared" si="2"/>
        <v>0</v>
      </c>
      <c r="AF40" s="166">
        <f>$C40*'Enrollment Projection'!$C$37</f>
        <v>0</v>
      </c>
      <c r="AG40" s="171">
        <v>0</v>
      </c>
      <c r="AH40" s="170" t="str">
        <f>IF('Enrollment Projection'!$C$37="","Must Complete 'Enrollment Projection' Tab",AF40*AG40)</f>
        <v>Must Complete 'Enrollment Projection' Tab</v>
      </c>
    </row>
    <row r="41" spans="1:34" ht="25.5" customHeight="1">
      <c r="A41" s="138">
        <v>36</v>
      </c>
      <c r="B41" s="139" t="s">
        <v>366</v>
      </c>
      <c r="C41" s="140"/>
      <c r="D41" s="153">
        <v>3426</v>
      </c>
      <c r="E41" s="142">
        <f t="shared" si="1"/>
        <v>0</v>
      </c>
      <c r="F41" s="144">
        <f>$C41*'Enrollment Projection'!$C$30</f>
        <v>0</v>
      </c>
      <c r="G41" s="153">
        <v>467</v>
      </c>
      <c r="H41" s="146" t="str">
        <f>IF('Enrollment Projection'!$C$30="","Must Complete 'Enrollment Projection' Tab",F41*G41)</f>
        <v>Must Complete 'Enrollment Projection' Tab</v>
      </c>
      <c r="I41" s="144">
        <f>$C41*'Enrollment Projection'!$C$34</f>
        <v>0</v>
      </c>
      <c r="J41" s="153">
        <v>127</v>
      </c>
      <c r="K41" s="146" t="str">
        <f>IF('Enrollment Projection'!$C$34="","Must Complete 'Enrollment Projection' Tab",I41*J41)</f>
        <v>Must Complete 'Enrollment Projection' Tab</v>
      </c>
      <c r="L41" s="144">
        <f>$C41*'Enrollment Projection'!$C$31</f>
        <v>0</v>
      </c>
      <c r="M41" s="153">
        <v>3181</v>
      </c>
      <c r="N41" s="146" t="str">
        <f>IF('Enrollment Projection'!$C$31="","Must Complete 'Enrollment Projection' Tab",L41*M41)</f>
        <v>Must Complete 'Enrollment Projection' Tab</v>
      </c>
      <c r="O41" s="144">
        <f>$C41*'Enrollment Projection'!$C$33</f>
        <v>0</v>
      </c>
      <c r="P41" s="153">
        <v>1272</v>
      </c>
      <c r="Q41" s="146" t="str">
        <f>IF('Enrollment Projection'!$C$33="","Must Complete 'Enrollment Projection' Tab",O41*P41)</f>
        <v>Must Complete 'Enrollment Projection' Tab</v>
      </c>
      <c r="R41" s="146" t="str">
        <f>IF(OR('Enrollment Projection'!$C$30="",'Enrollment Projection'!$C$31="",'Enrollment Projection'!$C$33="",'Enrollment Projection'!$C$34=""),"Must Complete 'Enrollment Projection' Tab",IF('School Information'!$A$13="","Must Complete 'School Information' Tab",ROUND(E41+H41+K41+N41+Q41,0)))</f>
        <v>Must Complete 'Enrollment Projection' Tab</v>
      </c>
      <c r="S41" s="158">
        <v>8513</v>
      </c>
      <c r="T41" s="153">
        <v>9433</v>
      </c>
      <c r="U41" s="148" t="str">
        <f>IF(OR('School Information'!$A$10="",'School Information'!$B$10=""),"Must Complete 'School Information' Tab",IF('School Information'!$B$10="No",$T41*C41,IF(AND('School Information'!$B$10="Yes",'School Information'!$A$10=$B41),$S41*C41,$T41*C41)))</f>
        <v>Must Complete 'School Information' Tab</v>
      </c>
      <c r="V41" s="149">
        <v>192</v>
      </c>
      <c r="W41" s="149">
        <f>IF('Enrollment Projection'!$C$31&gt;0,$C41*V41,0)</f>
        <v>0</v>
      </c>
      <c r="X41" s="149">
        <v>6</v>
      </c>
      <c r="Y41" s="148" t="str">
        <f>IF('Enrollment Projection'!$C$32="","Must Complete 'Enrollment Projection' Tab",IF('Enrollment Projection'!$C$32="Yes",$C41*X41,0))</f>
        <v>Must Complete 'Enrollment Projection' Tab</v>
      </c>
      <c r="Z41" s="149">
        <v>235</v>
      </c>
      <c r="AA41" s="148" t="str">
        <f>IF('Enrollment Projection'!$C$34="","Must Complete 'Enrollment Projection' Tab",IF(AND('Enrollment Projection'!$C$34&gt;0,SUM('Enrollment Projection'!$B$17:$C$20)&gt;0),$C41*Z41,0))</f>
        <v>Must Complete 'Enrollment Projection' Tab</v>
      </c>
      <c r="AB41" s="149">
        <v>786</v>
      </c>
      <c r="AC41" s="148" t="str">
        <f>IF('Enrollment Projection'!$C$38="","Must Complete 'Enrollment Projection' Tab",IF('Enrollment Projection'!$C$38&gt;=0.4,$C41*AB41,0))</f>
        <v>Must Complete 'Enrollment Projection' Tab</v>
      </c>
      <c r="AD41" s="149">
        <v>70</v>
      </c>
      <c r="AE41" s="149">
        <f t="shared" si="2"/>
        <v>0</v>
      </c>
      <c r="AF41" s="144">
        <f>$C41*'Enrollment Projection'!$C$37</f>
        <v>0</v>
      </c>
      <c r="AG41" s="149">
        <v>90</v>
      </c>
      <c r="AH41" s="148" t="str">
        <f>IF('Enrollment Projection'!$C$37="","Must Complete 'Enrollment Projection' Tab",AF41*AG41)</f>
        <v>Must Complete 'Enrollment Projection' Tab</v>
      </c>
    </row>
    <row r="42" spans="1:34" ht="25.5" customHeight="1">
      <c r="A42" s="150">
        <v>37</v>
      </c>
      <c r="B42" s="151" t="s">
        <v>367</v>
      </c>
      <c r="C42" s="152"/>
      <c r="D42" s="153">
        <v>5170</v>
      </c>
      <c r="E42" s="155">
        <f t="shared" si="1"/>
        <v>0</v>
      </c>
      <c r="F42" s="156">
        <f>$C42*'Enrollment Projection'!$C$30</f>
        <v>0</v>
      </c>
      <c r="G42" s="153">
        <v>690</v>
      </c>
      <c r="H42" s="157" t="str">
        <f>IF('Enrollment Projection'!$C$30="","Must Complete 'Enrollment Projection' Tab",F42*G42)</f>
        <v>Must Complete 'Enrollment Projection' Tab</v>
      </c>
      <c r="I42" s="156">
        <f>$C42*'Enrollment Projection'!$C$34</f>
        <v>0</v>
      </c>
      <c r="J42" s="153">
        <v>188</v>
      </c>
      <c r="K42" s="157" t="str">
        <f>IF('Enrollment Projection'!$C$34="","Must Complete 'Enrollment Projection' Tab",I42*J42)</f>
        <v>Must Complete 'Enrollment Projection' Tab</v>
      </c>
      <c r="L42" s="156">
        <f>$C42*'Enrollment Projection'!$C$31</f>
        <v>0</v>
      </c>
      <c r="M42" s="153">
        <v>4704</v>
      </c>
      <c r="N42" s="157" t="str">
        <f>IF('Enrollment Projection'!$C$31="","Must Complete 'Enrollment Projection' Tab",L42*M42)</f>
        <v>Must Complete 'Enrollment Projection' Tab</v>
      </c>
      <c r="O42" s="156">
        <f>$C42*'Enrollment Projection'!$C$33</f>
        <v>0</v>
      </c>
      <c r="P42" s="153">
        <v>1881</v>
      </c>
      <c r="Q42" s="157" t="str">
        <f>IF('Enrollment Projection'!$C$33="","Must Complete 'Enrollment Projection' Tab",O42*P42)</f>
        <v>Must Complete 'Enrollment Projection' Tab</v>
      </c>
      <c r="R42" s="157" t="str">
        <f>IF(OR('Enrollment Projection'!$C$30="",'Enrollment Projection'!$C$31="",'Enrollment Projection'!$C$33="",'Enrollment Projection'!$C$34=""),"Must Complete 'Enrollment Projection' Tab",IF('School Information'!$A$13="","Must Complete 'School Information' Tab",ROUND(E42+H42+K42+N42+Q42,0)))</f>
        <v>Must Complete 'Enrollment Projection' Tab</v>
      </c>
      <c r="S42" s="158">
        <v>5557</v>
      </c>
      <c r="T42" s="153">
        <v>6562</v>
      </c>
      <c r="U42" s="159" t="str">
        <f>IF(OR('School Information'!$A$10="",'School Information'!$B$10=""),"Must Complete 'School Information' Tab",IF('School Information'!$B$10="No",$T42*C42,IF(AND('School Information'!$B$10="Yes",'School Information'!$A$10=$B42),$S42*C42,$T42*C42)))</f>
        <v>Must Complete 'School Information' Tab</v>
      </c>
      <c r="V42" s="160">
        <v>246</v>
      </c>
      <c r="W42" s="160">
        <f>IF('Enrollment Projection'!$C$31&gt;0,$C42*V42,0)</f>
        <v>0</v>
      </c>
      <c r="X42" s="160">
        <v>5</v>
      </c>
      <c r="Y42" s="159" t="str">
        <f>IF('Enrollment Projection'!$C$32="","Must Complete 'Enrollment Projection' Tab",IF('Enrollment Projection'!$C$32="Yes",$C42*X42,0))</f>
        <v>Must Complete 'Enrollment Projection' Tab</v>
      </c>
      <c r="Z42" s="160">
        <v>16</v>
      </c>
      <c r="AA42" s="159" t="str">
        <f>IF('Enrollment Projection'!$C$34="","Must Complete 'Enrollment Projection' Tab",IF(AND('Enrollment Projection'!$C$34&gt;0,SUM('Enrollment Projection'!$B$17:$C$20)&gt;0),$C42*Z42,0))</f>
        <v>Must Complete 'Enrollment Projection' Tab</v>
      </c>
      <c r="AB42" s="160">
        <v>458</v>
      </c>
      <c r="AC42" s="159" t="str">
        <f>IF('Enrollment Projection'!$C$38="","Must Complete 'Enrollment Projection' Tab",IF('Enrollment Projection'!$C$38&gt;=0.4,$C42*AB42,0))</f>
        <v>Must Complete 'Enrollment Projection' Tab</v>
      </c>
      <c r="AD42" s="160">
        <v>58</v>
      </c>
      <c r="AE42" s="160">
        <f t="shared" si="2"/>
        <v>0</v>
      </c>
      <c r="AF42" s="156">
        <f>$C42*'Enrollment Projection'!$C$37</f>
        <v>0</v>
      </c>
      <c r="AG42" s="160">
        <v>140</v>
      </c>
      <c r="AH42" s="159" t="str">
        <f>IF('Enrollment Projection'!$C$37="","Must Complete 'Enrollment Projection' Tab",AF42*AG42)</f>
        <v>Must Complete 'Enrollment Projection' Tab</v>
      </c>
    </row>
    <row r="43" spans="1:34" ht="25.5" customHeight="1">
      <c r="A43" s="150">
        <v>38</v>
      </c>
      <c r="B43" s="151" t="s">
        <v>368</v>
      </c>
      <c r="C43" s="152"/>
      <c r="D43" s="153">
        <v>2337</v>
      </c>
      <c r="E43" s="155">
        <f t="shared" si="1"/>
        <v>0</v>
      </c>
      <c r="F43" s="156">
        <f>$C43*'Enrollment Projection'!$C$30</f>
        <v>0</v>
      </c>
      <c r="G43" s="153">
        <v>221</v>
      </c>
      <c r="H43" s="157" t="str">
        <f>IF('Enrollment Projection'!$C$30="","Must Complete 'Enrollment Projection' Tab",F43*G43)</f>
        <v>Must Complete 'Enrollment Projection' Tab</v>
      </c>
      <c r="I43" s="156">
        <f>$C43*'Enrollment Projection'!$C$34</f>
        <v>0</v>
      </c>
      <c r="J43" s="153">
        <v>60</v>
      </c>
      <c r="K43" s="157" t="str">
        <f>IF('Enrollment Projection'!$C$34="","Must Complete 'Enrollment Projection' Tab",I43*J43)</f>
        <v>Must Complete 'Enrollment Projection' Tab</v>
      </c>
      <c r="L43" s="156">
        <f>$C43*'Enrollment Projection'!$C$31</f>
        <v>0</v>
      </c>
      <c r="M43" s="153">
        <v>1506</v>
      </c>
      <c r="N43" s="157" t="str">
        <f>IF('Enrollment Projection'!$C$31="","Must Complete 'Enrollment Projection' Tab",L43*M43)</f>
        <v>Must Complete 'Enrollment Projection' Tab</v>
      </c>
      <c r="O43" s="156">
        <f>$C43*'Enrollment Projection'!$C$33</f>
        <v>0</v>
      </c>
      <c r="P43" s="153">
        <v>602</v>
      </c>
      <c r="Q43" s="157" t="str">
        <f>IF('Enrollment Projection'!$C$33="","Must Complete 'Enrollment Projection' Tab",O43*P43)</f>
        <v>Must Complete 'Enrollment Projection' Tab</v>
      </c>
      <c r="R43" s="157" t="str">
        <f>IF(OR('Enrollment Projection'!$C$30="",'Enrollment Projection'!$C$31="",'Enrollment Projection'!$C$33="",'Enrollment Projection'!$C$34=""),"Must Complete 'Enrollment Projection' Tab",IF('School Information'!$A$13="","Must Complete 'School Information' Tab",ROUND(E43+H43+K43+N43+Q43,0)))</f>
        <v>Must Complete 'Enrollment Projection' Tab</v>
      </c>
      <c r="S43" s="158">
        <v>15207</v>
      </c>
      <c r="T43" s="153">
        <v>15207</v>
      </c>
      <c r="U43" s="159" t="str">
        <f>IF(OR('School Information'!$A$10="",'School Information'!$B$10=""),"Must Complete 'School Information' Tab",IF('School Information'!$B$10="No",$T43*C43,IF(AND('School Information'!$B$10="Yes",'School Information'!$A$10=$B43),$S43*C43,$T43*C43)))</f>
        <v>Must Complete 'School Information' Tab</v>
      </c>
      <c r="V43" s="160">
        <v>265</v>
      </c>
      <c r="W43" s="160">
        <f>IF('Enrollment Projection'!$C$31&gt;0,$C43*V43,0)</f>
        <v>0</v>
      </c>
      <c r="X43" s="160">
        <v>5</v>
      </c>
      <c r="Y43" s="159" t="str">
        <f>IF('Enrollment Projection'!$C$32="","Must Complete 'Enrollment Projection' Tab",IF('Enrollment Projection'!$C$32="Yes",$C43*X43,0))</f>
        <v>Must Complete 'Enrollment Projection' Tab</v>
      </c>
      <c r="Z43" s="160">
        <v>18</v>
      </c>
      <c r="AA43" s="159" t="str">
        <f>IF('Enrollment Projection'!$C$34="","Must Complete 'Enrollment Projection' Tab",IF(AND('Enrollment Projection'!$C$34&gt;0,SUM('Enrollment Projection'!$B$17:$C$20)&gt;0),$C43*Z43,0))</f>
        <v>Must Complete 'Enrollment Projection' Tab</v>
      </c>
      <c r="AB43" s="160">
        <v>298</v>
      </c>
      <c r="AC43" s="159" t="str">
        <f>IF('Enrollment Projection'!$C$38="","Must Complete 'Enrollment Projection' Tab",IF('Enrollment Projection'!$C$38&gt;=0.4,$C43*AB43,0))</f>
        <v>Must Complete 'Enrollment Projection' Tab</v>
      </c>
      <c r="AD43" s="160">
        <v>61</v>
      </c>
      <c r="AE43" s="160">
        <f t="shared" si="2"/>
        <v>0</v>
      </c>
      <c r="AF43" s="156">
        <f>$C43*'Enrollment Projection'!$C$37</f>
        <v>0</v>
      </c>
      <c r="AG43" s="160">
        <v>192</v>
      </c>
      <c r="AH43" s="159" t="str">
        <f>IF('Enrollment Projection'!$C$37="","Must Complete 'Enrollment Projection' Tab",AF43*AG43)</f>
        <v>Must Complete 'Enrollment Projection' Tab</v>
      </c>
    </row>
    <row r="44" spans="1:34" ht="25.5" customHeight="1">
      <c r="A44" s="150">
        <v>39</v>
      </c>
      <c r="B44" s="151" t="s">
        <v>369</v>
      </c>
      <c r="C44" s="152"/>
      <c r="D44" s="153">
        <v>3722</v>
      </c>
      <c r="E44" s="155">
        <f t="shared" si="1"/>
        <v>0</v>
      </c>
      <c r="F44" s="156">
        <f>$C44*'Enrollment Projection'!$C$30</f>
        <v>0</v>
      </c>
      <c r="G44" s="153">
        <v>473</v>
      </c>
      <c r="H44" s="157" t="str">
        <f>IF('Enrollment Projection'!$C$30="","Must Complete 'Enrollment Projection' Tab",F44*G44)</f>
        <v>Must Complete 'Enrollment Projection' Tab</v>
      </c>
      <c r="I44" s="156">
        <f>$C44*'Enrollment Projection'!$C$34</f>
        <v>0</v>
      </c>
      <c r="J44" s="153">
        <v>129</v>
      </c>
      <c r="K44" s="157" t="str">
        <f>IF('Enrollment Projection'!$C$34="","Must Complete 'Enrollment Projection' Tab",I44*J44)</f>
        <v>Must Complete 'Enrollment Projection' Tab</v>
      </c>
      <c r="L44" s="156">
        <f>$C44*'Enrollment Projection'!$C$31</f>
        <v>0</v>
      </c>
      <c r="M44" s="153">
        <v>3223</v>
      </c>
      <c r="N44" s="157" t="str">
        <f>IF('Enrollment Projection'!$C$31="","Must Complete 'Enrollment Projection' Tab",L44*M44)</f>
        <v>Must Complete 'Enrollment Projection' Tab</v>
      </c>
      <c r="O44" s="156">
        <f>$C44*'Enrollment Projection'!$C$33</f>
        <v>0</v>
      </c>
      <c r="P44" s="153">
        <v>1289</v>
      </c>
      <c r="Q44" s="157" t="str">
        <f>IF('Enrollment Projection'!$C$33="","Must Complete 'Enrollment Projection' Tab",O44*P44)</f>
        <v>Must Complete 'Enrollment Projection' Tab</v>
      </c>
      <c r="R44" s="157" t="str">
        <f>IF(OR('Enrollment Projection'!$C$30="",'Enrollment Projection'!$C$31="",'Enrollment Projection'!$C$33="",'Enrollment Projection'!$C$34=""),"Must Complete 'Enrollment Projection' Tab",IF('School Information'!$A$13="","Must Complete 'School Information' Tab",ROUND(E44+H44+K44+N44+Q44,0)))</f>
        <v>Must Complete 'Enrollment Projection' Tab</v>
      </c>
      <c r="S44" s="158">
        <v>9431</v>
      </c>
      <c r="T44" s="153">
        <v>9431</v>
      </c>
      <c r="U44" s="159" t="str">
        <f>IF(OR('School Information'!$A$10="",'School Information'!$B$10=""),"Must Complete 'School Information' Tab",IF('School Information'!$B$10="No",$T44*C44,IF(AND('School Information'!$B$10="Yes",'School Information'!$A$10=$B44),$S44*C44,$T44*C44)))</f>
        <v>Must Complete 'School Information' Tab</v>
      </c>
      <c r="V44" s="160">
        <v>260</v>
      </c>
      <c r="W44" s="160">
        <f>IF('Enrollment Projection'!$C$31&gt;0,$C44*V44,0)</f>
        <v>0</v>
      </c>
      <c r="X44" s="160">
        <v>11</v>
      </c>
      <c r="Y44" s="159" t="str">
        <f>IF('Enrollment Projection'!$C$32="","Must Complete 'Enrollment Projection' Tab",IF('Enrollment Projection'!$C$32="Yes",$C44*X44,0))</f>
        <v>Must Complete 'Enrollment Projection' Tab</v>
      </c>
      <c r="Z44" s="160">
        <v>17</v>
      </c>
      <c r="AA44" s="159" t="str">
        <f>IF('Enrollment Projection'!$C$34="","Must Complete 'Enrollment Projection' Tab",IF(AND('Enrollment Projection'!$C$34&gt;0,SUM('Enrollment Projection'!$B$17:$C$20)&gt;0),$C44*Z44,0))</f>
        <v>Must Complete 'Enrollment Projection' Tab</v>
      </c>
      <c r="AB44" s="160">
        <v>412</v>
      </c>
      <c r="AC44" s="159" t="str">
        <f>IF('Enrollment Projection'!$C$38="","Must Complete 'Enrollment Projection' Tab",IF('Enrollment Projection'!$C$38&gt;=0.4,$C44*AB44,0))</f>
        <v>Must Complete 'Enrollment Projection' Tab</v>
      </c>
      <c r="AD44" s="160">
        <v>64</v>
      </c>
      <c r="AE44" s="160">
        <f t="shared" si="2"/>
        <v>0</v>
      </c>
      <c r="AF44" s="156">
        <f>$C44*'Enrollment Projection'!$C$37</f>
        <v>0</v>
      </c>
      <c r="AG44" s="160">
        <v>96</v>
      </c>
      <c r="AH44" s="159" t="str">
        <f>IF('Enrollment Projection'!$C$37="","Must Complete 'Enrollment Projection' Tab",AF44*AG44)</f>
        <v>Must Complete 'Enrollment Projection' Tab</v>
      </c>
    </row>
    <row r="45" spans="1:34" ht="25.5" customHeight="1">
      <c r="A45" s="168">
        <v>40</v>
      </c>
      <c r="B45" s="162" t="s">
        <v>370</v>
      </c>
      <c r="C45" s="163"/>
      <c r="D45" s="164">
        <v>4897</v>
      </c>
      <c r="E45" s="165">
        <f t="shared" si="1"/>
        <v>0</v>
      </c>
      <c r="F45" s="166">
        <f>$C45*'Enrollment Projection'!$C$30</f>
        <v>0</v>
      </c>
      <c r="G45" s="164">
        <v>648</v>
      </c>
      <c r="H45" s="167" t="str">
        <f>IF('Enrollment Projection'!$C$30="","Must Complete 'Enrollment Projection' Tab",F45*G45)</f>
        <v>Must Complete 'Enrollment Projection' Tab</v>
      </c>
      <c r="I45" s="166">
        <f>$C45*'Enrollment Projection'!$C$34</f>
        <v>0</v>
      </c>
      <c r="J45" s="164">
        <v>177</v>
      </c>
      <c r="K45" s="167" t="str">
        <f>IF('Enrollment Projection'!$C$34="","Must Complete 'Enrollment Projection' Tab",I45*J45)</f>
        <v>Must Complete 'Enrollment Projection' Tab</v>
      </c>
      <c r="L45" s="166">
        <f>$C45*'Enrollment Projection'!$C$31</f>
        <v>0</v>
      </c>
      <c r="M45" s="164">
        <v>4420</v>
      </c>
      <c r="N45" s="167" t="str">
        <f>IF('Enrollment Projection'!$C$31="","Must Complete 'Enrollment Projection' Tab",L45*M45)</f>
        <v>Must Complete 'Enrollment Projection' Tab</v>
      </c>
      <c r="O45" s="166">
        <f>$C45*'Enrollment Projection'!$C$33</f>
        <v>0</v>
      </c>
      <c r="P45" s="164">
        <v>1768</v>
      </c>
      <c r="Q45" s="167" t="str">
        <f>IF('Enrollment Projection'!$C$33="","Must Complete 'Enrollment Projection' Tab",O45*P45)</f>
        <v>Must Complete 'Enrollment Projection' Tab</v>
      </c>
      <c r="R45" s="167" t="str">
        <f>IF(OR('Enrollment Projection'!$C$30="",'Enrollment Projection'!$C$31="",'Enrollment Projection'!$C$33="",'Enrollment Projection'!$C$34=""),"Must Complete 'Enrollment Projection' Tab",IF('School Information'!$A$13="","Must Complete 'School Information' Tab",ROUND(E45+H45+K45+N45+Q45,0)))</f>
        <v>Must Complete 'Enrollment Projection' Tab</v>
      </c>
      <c r="S45" s="169">
        <v>5840</v>
      </c>
      <c r="T45" s="164">
        <v>6580</v>
      </c>
      <c r="U45" s="170" t="str">
        <f>IF(OR('School Information'!$A$10="",'School Information'!$B$10=""),"Must Complete 'School Information' Tab",IF('School Information'!$B$10="No",$T45*C45,IF(AND('School Information'!$B$10="Yes",'School Information'!$A$10=$B45),$S45*C45,$T45*C45)))</f>
        <v>Must Complete 'School Information' Tab</v>
      </c>
      <c r="V45" s="171">
        <v>257</v>
      </c>
      <c r="W45" s="171">
        <f>IF('Enrollment Projection'!$C$31&gt;0,$C45*V45,0)</f>
        <v>0</v>
      </c>
      <c r="X45" s="171">
        <v>6</v>
      </c>
      <c r="Y45" s="170" t="str">
        <f>IF('Enrollment Projection'!$C$32="","Must Complete 'Enrollment Projection' Tab",IF('Enrollment Projection'!$C$32="Yes",$C45*X45,0))</f>
        <v>Must Complete 'Enrollment Projection' Tab</v>
      </c>
      <c r="Z45" s="171">
        <v>18</v>
      </c>
      <c r="AA45" s="170" t="str">
        <f>IF('Enrollment Projection'!$C$34="","Must Complete 'Enrollment Projection' Tab",IF(AND('Enrollment Projection'!$C$34&gt;0,SUM('Enrollment Projection'!$B$17:$C$20)&gt;0),$C45*Z45,0))</f>
        <v>Must Complete 'Enrollment Projection' Tab</v>
      </c>
      <c r="AB45" s="171">
        <v>470</v>
      </c>
      <c r="AC45" s="170" t="str">
        <f>IF('Enrollment Projection'!$C$38="","Must Complete 'Enrollment Projection' Tab",IF('Enrollment Projection'!$C$38&gt;=0.4,$C45*AB45,0))</f>
        <v>Must Complete 'Enrollment Projection' Tab</v>
      </c>
      <c r="AD45" s="171">
        <v>67</v>
      </c>
      <c r="AE45" s="171">
        <f t="shared" si="2"/>
        <v>0</v>
      </c>
      <c r="AF45" s="166">
        <f>$C45*'Enrollment Projection'!$C$37</f>
        <v>0</v>
      </c>
      <c r="AG45" s="171">
        <v>148</v>
      </c>
      <c r="AH45" s="170" t="str">
        <f>IF('Enrollment Projection'!$C$37="","Must Complete 'Enrollment Projection' Tab",AF45*AG45)</f>
        <v>Must Complete 'Enrollment Projection' Tab</v>
      </c>
    </row>
    <row r="46" spans="1:34" ht="25.5" customHeight="1">
      <c r="A46" s="138">
        <v>41</v>
      </c>
      <c r="B46" s="139" t="s">
        <v>371</v>
      </c>
      <c r="C46" s="140"/>
      <c r="D46" s="153">
        <v>2666</v>
      </c>
      <c r="E46" s="142">
        <f t="shared" si="1"/>
        <v>0</v>
      </c>
      <c r="F46" s="144">
        <f>$C46*'Enrollment Projection'!$C$30</f>
        <v>0</v>
      </c>
      <c r="G46" s="153">
        <v>353</v>
      </c>
      <c r="H46" s="146" t="str">
        <f>IF('Enrollment Projection'!$C$30="","Must Complete 'Enrollment Projection' Tab",F46*G46)</f>
        <v>Must Complete 'Enrollment Projection' Tab</v>
      </c>
      <c r="I46" s="144">
        <f>$C46*'Enrollment Projection'!$C$34</f>
        <v>0</v>
      </c>
      <c r="J46" s="153">
        <v>96</v>
      </c>
      <c r="K46" s="146" t="str">
        <f>IF('Enrollment Projection'!$C$34="","Must Complete 'Enrollment Projection' Tab",I46*J46)</f>
        <v>Must Complete 'Enrollment Projection' Tab</v>
      </c>
      <c r="L46" s="144">
        <f>$C46*'Enrollment Projection'!$C$31</f>
        <v>0</v>
      </c>
      <c r="M46" s="153">
        <v>2407</v>
      </c>
      <c r="N46" s="146" t="str">
        <f>IF('Enrollment Projection'!$C$31="","Must Complete 'Enrollment Projection' Tab",L46*M46)</f>
        <v>Must Complete 'Enrollment Projection' Tab</v>
      </c>
      <c r="O46" s="144">
        <f>$C46*'Enrollment Projection'!$C$33</f>
        <v>0</v>
      </c>
      <c r="P46" s="153">
        <v>963</v>
      </c>
      <c r="Q46" s="146" t="str">
        <f>IF('Enrollment Projection'!$C$33="","Must Complete 'Enrollment Projection' Tab",O46*P46)</f>
        <v>Must Complete 'Enrollment Projection' Tab</v>
      </c>
      <c r="R46" s="146" t="str">
        <f>IF(OR('Enrollment Projection'!$C$30="",'Enrollment Projection'!$C$31="",'Enrollment Projection'!$C$33="",'Enrollment Projection'!$C$34=""),"Must Complete 'Enrollment Projection' Tab",IF('School Information'!$A$13="","Must Complete 'School Information' Tab",ROUND(E46+H46+K46+N46+Q46,0)))</f>
        <v>Must Complete 'Enrollment Projection' Tab</v>
      </c>
      <c r="S46" s="158">
        <v>18096</v>
      </c>
      <c r="T46" s="153">
        <v>20257</v>
      </c>
      <c r="U46" s="148" t="str">
        <f>IF(OR('School Information'!$A$10="",'School Information'!$B$10=""),"Must Complete 'School Information' Tab",IF('School Information'!$B$10="No",$T46*C46,IF(AND('School Information'!$B$10="Yes",'School Information'!$A$10=$B46),$S46*C46,$T46*C46)))</f>
        <v>Must Complete 'School Information' Tab</v>
      </c>
      <c r="V46" s="149">
        <v>290</v>
      </c>
      <c r="W46" s="149">
        <f>IF('Enrollment Projection'!$C$31&gt;0,$C46*V46,0)</f>
        <v>0</v>
      </c>
      <c r="X46" s="149">
        <v>9</v>
      </c>
      <c r="Y46" s="148" t="str">
        <f>IF('Enrollment Projection'!$C$32="","Must Complete 'Enrollment Projection' Tab",IF('Enrollment Projection'!$C$32="Yes",$C46*X46,0))</f>
        <v>Must Complete 'Enrollment Projection' Tab</v>
      </c>
      <c r="Z46" s="149">
        <v>0</v>
      </c>
      <c r="AA46" s="148" t="str">
        <f>IF('Enrollment Projection'!$C$34="","Must Complete 'Enrollment Projection' Tab",IF(AND('Enrollment Projection'!$C$34&gt;0,SUM('Enrollment Projection'!$B$17:$C$20)&gt;0),$C46*Z46,0))</f>
        <v>Must Complete 'Enrollment Projection' Tab</v>
      </c>
      <c r="AB46" s="149">
        <v>739</v>
      </c>
      <c r="AC46" s="148" t="str">
        <f>IF('Enrollment Projection'!$C$38="","Must Complete 'Enrollment Projection' Tab",IF('Enrollment Projection'!$C$38&gt;=0.4,$C46*AB46,0))</f>
        <v>Must Complete 'Enrollment Projection' Tab</v>
      </c>
      <c r="AD46" s="149">
        <v>70</v>
      </c>
      <c r="AE46" s="149">
        <f t="shared" si="2"/>
        <v>0</v>
      </c>
      <c r="AF46" s="144">
        <f>$C46*'Enrollment Projection'!$C$37</f>
        <v>0</v>
      </c>
      <c r="AG46" s="149">
        <v>0</v>
      </c>
      <c r="AH46" s="148" t="str">
        <f>IF('Enrollment Projection'!$C$37="","Must Complete 'Enrollment Projection' Tab",AF46*AG46)</f>
        <v>Must Complete 'Enrollment Projection' Tab</v>
      </c>
    </row>
    <row r="47" spans="1:34" ht="25.5" customHeight="1">
      <c r="A47" s="150">
        <v>42</v>
      </c>
      <c r="B47" s="151" t="s">
        <v>372</v>
      </c>
      <c r="C47" s="152"/>
      <c r="D47" s="153">
        <v>4447</v>
      </c>
      <c r="E47" s="155">
        <f t="shared" si="1"/>
        <v>0</v>
      </c>
      <c r="F47" s="156">
        <f>$C47*'Enrollment Projection'!$C$30</f>
        <v>0</v>
      </c>
      <c r="G47" s="153">
        <v>605</v>
      </c>
      <c r="H47" s="157" t="str">
        <f>IF('Enrollment Projection'!$C$30="","Must Complete 'Enrollment Projection' Tab",F47*G47)</f>
        <v>Must Complete 'Enrollment Projection' Tab</v>
      </c>
      <c r="I47" s="156">
        <f>$C47*'Enrollment Projection'!$C$34</f>
        <v>0</v>
      </c>
      <c r="J47" s="153">
        <v>165</v>
      </c>
      <c r="K47" s="157" t="str">
        <f>IF('Enrollment Projection'!$C$34="","Must Complete 'Enrollment Projection' Tab",I47*J47)</f>
        <v>Must Complete 'Enrollment Projection' Tab</v>
      </c>
      <c r="L47" s="156">
        <f>$C47*'Enrollment Projection'!$C$31</f>
        <v>0</v>
      </c>
      <c r="M47" s="153">
        <v>4122</v>
      </c>
      <c r="N47" s="157" t="str">
        <f>IF('Enrollment Projection'!$C$31="","Must Complete 'Enrollment Projection' Tab",L47*M47)</f>
        <v>Must Complete 'Enrollment Projection' Tab</v>
      </c>
      <c r="O47" s="156">
        <f>$C47*'Enrollment Projection'!$C$33</f>
        <v>0</v>
      </c>
      <c r="P47" s="153">
        <v>1649</v>
      </c>
      <c r="Q47" s="157" t="str">
        <f>IF('Enrollment Projection'!$C$33="","Must Complete 'Enrollment Projection' Tab",O47*P47)</f>
        <v>Must Complete 'Enrollment Projection' Tab</v>
      </c>
      <c r="R47" s="157" t="str">
        <f>IF(OR('Enrollment Projection'!$C$30="",'Enrollment Projection'!$C$31="",'Enrollment Projection'!$C$33="",'Enrollment Projection'!$C$34=""),"Must Complete 'Enrollment Projection' Tab",IF('School Information'!$A$13="","Must Complete 'School Information' Tab",ROUND(E47+H47+K47+N47+Q47,0)))</f>
        <v>Must Complete 'Enrollment Projection' Tab</v>
      </c>
      <c r="S47" s="158">
        <v>16487</v>
      </c>
      <c r="T47" s="153">
        <v>18074</v>
      </c>
      <c r="U47" s="159" t="str">
        <f>IF(OR('School Information'!$A$10="",'School Information'!$B$10=""),"Must Complete 'School Information' Tab",IF('School Information'!$B$10="No",$T47*C47,IF(AND('School Information'!$B$10="Yes",'School Information'!$A$10=$B47),$S47*C47,$T47*C47)))</f>
        <v>Must Complete 'School Information' Tab</v>
      </c>
      <c r="V47" s="160">
        <v>259</v>
      </c>
      <c r="W47" s="160">
        <f>IF('Enrollment Projection'!$C$31&gt;0,$C47*V47,0)</f>
        <v>0</v>
      </c>
      <c r="X47" s="160">
        <v>14</v>
      </c>
      <c r="Y47" s="159" t="str">
        <f>IF('Enrollment Projection'!$C$32="","Must Complete 'Enrollment Projection' Tab",IF('Enrollment Projection'!$C$32="Yes",$C47*X47,0))</f>
        <v>Must Complete 'Enrollment Projection' Tab</v>
      </c>
      <c r="Z47" s="160">
        <v>17</v>
      </c>
      <c r="AA47" s="159" t="str">
        <f>IF('Enrollment Projection'!$C$34="","Must Complete 'Enrollment Projection' Tab",IF(AND('Enrollment Projection'!$C$34&gt;0,SUM('Enrollment Projection'!$B$17:$C$20)&gt;0),$C47*Z47,0))</f>
        <v>Must Complete 'Enrollment Projection' Tab</v>
      </c>
      <c r="AB47" s="160">
        <v>676</v>
      </c>
      <c r="AC47" s="159" t="str">
        <f>IF('Enrollment Projection'!$C$38="","Must Complete 'Enrollment Projection' Tab",IF('Enrollment Projection'!$C$38&gt;=0.4,$C47*AB47,0))</f>
        <v>Must Complete 'Enrollment Projection' Tab</v>
      </c>
      <c r="AD47" s="160">
        <v>69</v>
      </c>
      <c r="AE47" s="160">
        <f t="shared" si="2"/>
        <v>0</v>
      </c>
      <c r="AF47" s="156">
        <f>$C47*'Enrollment Projection'!$C$37</f>
        <v>0</v>
      </c>
      <c r="AG47" s="160">
        <v>0</v>
      </c>
      <c r="AH47" s="159" t="str">
        <f>IF('Enrollment Projection'!$C$37="","Must Complete 'Enrollment Projection' Tab",AF47*AG47)</f>
        <v>Must Complete 'Enrollment Projection' Tab</v>
      </c>
    </row>
    <row r="48" spans="1:34" ht="25.5" customHeight="1">
      <c r="A48" s="150">
        <v>43</v>
      </c>
      <c r="B48" s="151" t="s">
        <v>373</v>
      </c>
      <c r="C48" s="152"/>
      <c r="D48" s="153">
        <v>4302</v>
      </c>
      <c r="E48" s="155">
        <f t="shared" si="1"/>
        <v>0</v>
      </c>
      <c r="F48" s="156">
        <f>$C48*'Enrollment Projection'!$C$30</f>
        <v>0</v>
      </c>
      <c r="G48" s="153">
        <v>586</v>
      </c>
      <c r="H48" s="157" t="str">
        <f>IF('Enrollment Projection'!$C$30="","Must Complete 'Enrollment Projection' Tab",F48*G48)</f>
        <v>Must Complete 'Enrollment Projection' Tab</v>
      </c>
      <c r="I48" s="156">
        <f>$C48*'Enrollment Projection'!$C$34</f>
        <v>0</v>
      </c>
      <c r="J48" s="153">
        <v>160</v>
      </c>
      <c r="K48" s="157" t="str">
        <f>IF('Enrollment Projection'!$C$34="","Must Complete 'Enrollment Projection' Tab",I48*J48)</f>
        <v>Must Complete 'Enrollment Projection' Tab</v>
      </c>
      <c r="L48" s="156">
        <f>$C48*'Enrollment Projection'!$C$31</f>
        <v>0</v>
      </c>
      <c r="M48" s="153">
        <v>3996</v>
      </c>
      <c r="N48" s="157" t="str">
        <f>IF('Enrollment Projection'!$C$31="","Must Complete 'Enrollment Projection' Tab",L48*M48)</f>
        <v>Must Complete 'Enrollment Projection' Tab</v>
      </c>
      <c r="O48" s="156">
        <f>$C48*'Enrollment Projection'!$C$33</f>
        <v>0</v>
      </c>
      <c r="P48" s="153">
        <v>1598</v>
      </c>
      <c r="Q48" s="157" t="str">
        <f>IF('Enrollment Projection'!$C$33="","Must Complete 'Enrollment Projection' Tab",O48*P48)</f>
        <v>Must Complete 'Enrollment Projection' Tab</v>
      </c>
      <c r="R48" s="157" t="str">
        <f>IF(OR('Enrollment Projection'!$C$30="",'Enrollment Projection'!$C$31="",'Enrollment Projection'!$C$33="",'Enrollment Projection'!$C$34=""),"Must Complete 'Enrollment Projection' Tab",IF('School Information'!$A$13="","Must Complete 'School Information' Tab",ROUND(E48+H48+K48+N48+Q48,0)))</f>
        <v>Must Complete 'Enrollment Projection' Tab</v>
      </c>
      <c r="S48" s="158">
        <v>8186</v>
      </c>
      <c r="T48" s="153">
        <v>8665</v>
      </c>
      <c r="U48" s="159" t="str">
        <f>IF(OR('School Information'!$A$10="",'School Information'!$B$10=""),"Must Complete 'School Information' Tab",IF('School Information'!$B$10="No",$T48*C48,IF(AND('School Information'!$B$10="Yes",'School Information'!$A$10=$B48),$S48*C48,$T48*C48)))</f>
        <v>Must Complete 'School Information' Tab</v>
      </c>
      <c r="V48" s="160">
        <v>269</v>
      </c>
      <c r="W48" s="160">
        <f>IF('Enrollment Projection'!$C$31&gt;0,$C48*V48,0)</f>
        <v>0</v>
      </c>
      <c r="X48" s="160">
        <v>6</v>
      </c>
      <c r="Y48" s="159" t="str">
        <f>IF('Enrollment Projection'!$C$32="","Must Complete 'Enrollment Projection' Tab",IF('Enrollment Projection'!$C$32="Yes",$C48*X48,0))</f>
        <v>Must Complete 'Enrollment Projection' Tab</v>
      </c>
      <c r="Z48" s="160">
        <v>0</v>
      </c>
      <c r="AA48" s="159" t="str">
        <f>IF('Enrollment Projection'!$C$34="","Must Complete 'Enrollment Projection' Tab",IF(AND('Enrollment Projection'!$C$34&gt;0,SUM('Enrollment Projection'!$B$17:$C$20)&gt;0),$C48*Z48,0))</f>
        <v>Must Complete 'Enrollment Projection' Tab</v>
      </c>
      <c r="AB48" s="160">
        <v>471</v>
      </c>
      <c r="AC48" s="159" t="str">
        <f>IF('Enrollment Projection'!$C$38="","Must Complete 'Enrollment Projection' Tab",IF('Enrollment Projection'!$C$38&gt;=0.4,$C48*AB48,0))</f>
        <v>Must Complete 'Enrollment Projection' Tab</v>
      </c>
      <c r="AD48" s="160">
        <v>61</v>
      </c>
      <c r="AE48" s="160">
        <f t="shared" si="2"/>
        <v>0</v>
      </c>
      <c r="AF48" s="156">
        <f>$C48*'Enrollment Projection'!$C$37</f>
        <v>0</v>
      </c>
      <c r="AG48" s="160">
        <v>0</v>
      </c>
      <c r="AH48" s="159" t="str">
        <f>IF('Enrollment Projection'!$C$37="","Must Complete 'Enrollment Projection' Tab",AF48*AG48)</f>
        <v>Must Complete 'Enrollment Projection' Tab</v>
      </c>
    </row>
    <row r="49" spans="1:34" ht="25.5" customHeight="1">
      <c r="A49" s="150">
        <v>44</v>
      </c>
      <c r="B49" s="151" t="s">
        <v>378</v>
      </c>
      <c r="C49" s="152"/>
      <c r="D49" s="153">
        <v>4696</v>
      </c>
      <c r="E49" s="155">
        <f t="shared" si="1"/>
        <v>0</v>
      </c>
      <c r="F49" s="156">
        <f>$C49*'Enrollment Projection'!$C$30</f>
        <v>0</v>
      </c>
      <c r="G49" s="153">
        <v>631</v>
      </c>
      <c r="H49" s="157" t="str">
        <f>IF('Enrollment Projection'!$C$30="","Must Complete 'Enrollment Projection' Tab",F49*G49)</f>
        <v>Must Complete 'Enrollment Projection' Tab</v>
      </c>
      <c r="I49" s="156">
        <f>$C49*'Enrollment Projection'!$C$34</f>
        <v>0</v>
      </c>
      <c r="J49" s="153">
        <v>172</v>
      </c>
      <c r="K49" s="157" t="str">
        <f>IF('Enrollment Projection'!$C$34="","Must Complete 'Enrollment Projection' Tab",I49*J49)</f>
        <v>Must Complete 'Enrollment Projection' Tab</v>
      </c>
      <c r="L49" s="156">
        <f>$C49*'Enrollment Projection'!$C$31</f>
        <v>0</v>
      </c>
      <c r="M49" s="153">
        <v>4301</v>
      </c>
      <c r="N49" s="157" t="str">
        <f>IF('Enrollment Projection'!$C$31="","Must Complete 'Enrollment Projection' Tab",L49*M49)</f>
        <v>Must Complete 'Enrollment Projection' Tab</v>
      </c>
      <c r="O49" s="156">
        <f>$C49*'Enrollment Projection'!$C$33</f>
        <v>0</v>
      </c>
      <c r="P49" s="153">
        <v>1721</v>
      </c>
      <c r="Q49" s="157" t="str">
        <f>IF('Enrollment Projection'!$C$33="","Must Complete 'Enrollment Projection' Tab",O49*P49)</f>
        <v>Must Complete 'Enrollment Projection' Tab</v>
      </c>
      <c r="R49" s="157" t="str">
        <f>IF(OR('Enrollment Projection'!$C$30="",'Enrollment Projection'!$C$31="",'Enrollment Projection'!$C$33="",'Enrollment Projection'!$C$34=""),"Must Complete 'Enrollment Projection' Tab",IF('School Information'!$A$13="","Must Complete 'School Information' Tab",ROUND(E49+H49+K49+N49+Q49,0)))</f>
        <v>Must Complete 'Enrollment Projection' Tab</v>
      </c>
      <c r="S49" s="158">
        <v>6167</v>
      </c>
      <c r="T49" s="153">
        <v>6167</v>
      </c>
      <c r="U49" s="159" t="str">
        <f>IF(OR('School Information'!$A$10="",'School Information'!$B$10=""),"Must Complete 'School Information' Tab",IF('School Information'!$B$10="No",$T49*C49,IF(AND('School Information'!$B$10="Yes",'School Information'!$A$10=$B49),$S49*C49,$T49*C49)))</f>
        <v>Must Complete 'School Information' Tab</v>
      </c>
      <c r="V49" s="160">
        <v>244</v>
      </c>
      <c r="W49" s="160">
        <f>IF('Enrollment Projection'!$C$31&gt;0,$C49*V49,0)</f>
        <v>0</v>
      </c>
      <c r="X49" s="160">
        <v>10</v>
      </c>
      <c r="Y49" s="159" t="str">
        <f>IF('Enrollment Projection'!$C$32="","Must Complete 'Enrollment Projection' Tab",IF('Enrollment Projection'!$C$32="Yes",$C49*X49,0))</f>
        <v>Must Complete 'Enrollment Projection' Tab</v>
      </c>
      <c r="Z49" s="160">
        <v>16</v>
      </c>
      <c r="AA49" s="159" t="str">
        <f>IF('Enrollment Projection'!$C$34="","Must Complete 'Enrollment Projection' Tab",IF(AND('Enrollment Projection'!$C$34&gt;0,SUM('Enrollment Projection'!$B$17:$C$20)&gt;0),$C49*Z49,0))</f>
        <v>Must Complete 'Enrollment Projection' Tab</v>
      </c>
      <c r="AB49" s="160">
        <v>511</v>
      </c>
      <c r="AC49" s="159" t="str">
        <f>IF('Enrollment Projection'!$C$38="","Must Complete 'Enrollment Projection' Tab",IF('Enrollment Projection'!$C$38&gt;=0.4,$C49*AB49,0))</f>
        <v>Must Complete 'Enrollment Projection' Tab</v>
      </c>
      <c r="AD49" s="160">
        <v>63</v>
      </c>
      <c r="AE49" s="160">
        <f t="shared" si="2"/>
        <v>0</v>
      </c>
      <c r="AF49" s="156">
        <f>$C49*'Enrollment Projection'!$C$37</f>
        <v>0</v>
      </c>
      <c r="AG49" s="160">
        <v>149</v>
      </c>
      <c r="AH49" s="159" t="str">
        <f>IF('Enrollment Projection'!$C$37="","Must Complete 'Enrollment Projection' Tab",AF49*AG49)</f>
        <v>Must Complete 'Enrollment Projection' Tab</v>
      </c>
    </row>
    <row r="50" spans="1:34" ht="25.5" customHeight="1">
      <c r="A50" s="168">
        <v>45</v>
      </c>
      <c r="B50" s="162" t="s">
        <v>380</v>
      </c>
      <c r="C50" s="163"/>
      <c r="D50" s="164">
        <v>2199</v>
      </c>
      <c r="E50" s="165">
        <f t="shared" si="1"/>
        <v>0</v>
      </c>
      <c r="F50" s="166">
        <f>$C50*'Enrollment Projection'!$C$30</f>
        <v>0</v>
      </c>
      <c r="G50" s="164">
        <v>221</v>
      </c>
      <c r="H50" s="167" t="str">
        <f>IF('Enrollment Projection'!$C$30="","Must Complete 'Enrollment Projection' Tab",F50*G50)</f>
        <v>Must Complete 'Enrollment Projection' Tab</v>
      </c>
      <c r="I50" s="166">
        <f>$C50*'Enrollment Projection'!$C$34</f>
        <v>0</v>
      </c>
      <c r="J50" s="164">
        <v>60</v>
      </c>
      <c r="K50" s="167" t="str">
        <f>IF('Enrollment Projection'!$C$34="","Must Complete 'Enrollment Projection' Tab",I50*J50)</f>
        <v>Must Complete 'Enrollment Projection' Tab</v>
      </c>
      <c r="L50" s="166">
        <f>$C50*'Enrollment Projection'!$C$31</f>
        <v>0</v>
      </c>
      <c r="M50" s="164">
        <v>1506</v>
      </c>
      <c r="N50" s="167" t="str">
        <f>IF('Enrollment Projection'!$C$31="","Must Complete 'Enrollment Projection' Tab",L50*M50)</f>
        <v>Must Complete 'Enrollment Projection' Tab</v>
      </c>
      <c r="O50" s="166">
        <f>$C50*'Enrollment Projection'!$C$33</f>
        <v>0</v>
      </c>
      <c r="P50" s="164">
        <v>602</v>
      </c>
      <c r="Q50" s="167" t="str">
        <f>IF('Enrollment Projection'!$C$33="","Must Complete 'Enrollment Projection' Tab",O50*P50)</f>
        <v>Must Complete 'Enrollment Projection' Tab</v>
      </c>
      <c r="R50" s="167" t="str">
        <f>IF(OR('Enrollment Projection'!$C$30="",'Enrollment Projection'!$C$31="",'Enrollment Projection'!$C$33="",'Enrollment Projection'!$C$34=""),"Must Complete 'Enrollment Projection' Tab",IF('School Information'!$A$13="","Must Complete 'School Information' Tab",ROUND(E50+H50+K50+N50+Q50,0)))</f>
        <v>Must Complete 'Enrollment Projection' Tab</v>
      </c>
      <c r="S50" s="169">
        <v>19963</v>
      </c>
      <c r="T50" s="164">
        <v>22623</v>
      </c>
      <c r="U50" s="170" t="str">
        <f>IF(OR('School Information'!$A$10="",'School Information'!$B$10=""),"Must Complete 'School Information' Tab",IF('School Information'!$B$10="No",$T50*C50,IF(AND('School Information'!$B$10="Yes",'School Information'!$A$10=$B50),$S50*C50,$T50*C50)))</f>
        <v>Must Complete 'School Information' Tab</v>
      </c>
      <c r="V50" s="171">
        <v>247</v>
      </c>
      <c r="W50" s="171">
        <f>IF('Enrollment Projection'!$C$31&gt;0,$C50*V50,0)</f>
        <v>0</v>
      </c>
      <c r="X50" s="171">
        <v>7</v>
      </c>
      <c r="Y50" s="170" t="str">
        <f>IF('Enrollment Projection'!$C$32="","Must Complete 'Enrollment Projection' Tab",IF('Enrollment Projection'!$C$32="Yes",$C50*X50,0))</f>
        <v>Must Complete 'Enrollment Projection' Tab</v>
      </c>
      <c r="Z50" s="171">
        <v>13</v>
      </c>
      <c r="AA50" s="170" t="str">
        <f>IF('Enrollment Projection'!$C$34="","Must Complete 'Enrollment Projection' Tab",IF(AND('Enrollment Projection'!$C$34&gt;0,SUM('Enrollment Projection'!$B$17:$C$20)&gt;0),$C50*Z50,0))</f>
        <v>Must Complete 'Enrollment Projection' Tab</v>
      </c>
      <c r="AB50" s="171">
        <v>224</v>
      </c>
      <c r="AC50" s="170" t="str">
        <f>IF('Enrollment Projection'!$C$38="","Must Complete 'Enrollment Projection' Tab",IF('Enrollment Projection'!$C$38&gt;=0.4,$C50*AB50,0))</f>
        <v>Must Complete 'Enrollment Projection' Tab</v>
      </c>
      <c r="AD50" s="171">
        <v>48</v>
      </c>
      <c r="AE50" s="171">
        <f t="shared" si="2"/>
        <v>0</v>
      </c>
      <c r="AF50" s="166">
        <f>$C50*'Enrollment Projection'!$C$37</f>
        <v>0</v>
      </c>
      <c r="AG50" s="171">
        <v>131</v>
      </c>
      <c r="AH50" s="170" t="str">
        <f>IF('Enrollment Projection'!$C$37="","Must Complete 'Enrollment Projection' Tab",AF50*AG50)</f>
        <v>Must Complete 'Enrollment Projection' Tab</v>
      </c>
    </row>
    <row r="51" spans="1:34" ht="25.5" customHeight="1">
      <c r="A51" s="138">
        <v>46</v>
      </c>
      <c r="B51" s="139" t="s">
        <v>381</v>
      </c>
      <c r="C51" s="140"/>
      <c r="D51" s="153">
        <v>5966</v>
      </c>
      <c r="E51" s="142">
        <f t="shared" si="1"/>
        <v>0</v>
      </c>
      <c r="F51" s="144">
        <f>$C51*'Enrollment Projection'!$C$30</f>
        <v>0</v>
      </c>
      <c r="G51" s="153">
        <v>736</v>
      </c>
      <c r="H51" s="146" t="str">
        <f>IF('Enrollment Projection'!$C$30="","Must Complete 'Enrollment Projection' Tab",F51*G51)</f>
        <v>Must Complete 'Enrollment Projection' Tab</v>
      </c>
      <c r="I51" s="144">
        <f>$C51*'Enrollment Projection'!$C$34</f>
        <v>0</v>
      </c>
      <c r="J51" s="153">
        <v>201</v>
      </c>
      <c r="K51" s="146" t="str">
        <f>IF('Enrollment Projection'!$C$34="","Must Complete 'Enrollment Projection' Tab",I51*J51)</f>
        <v>Must Complete 'Enrollment Projection' Tab</v>
      </c>
      <c r="L51" s="144">
        <f>$C51*'Enrollment Projection'!$C$31</f>
        <v>0</v>
      </c>
      <c r="M51" s="153">
        <v>5019</v>
      </c>
      <c r="N51" s="146" t="str">
        <f>IF('Enrollment Projection'!$C$31="","Must Complete 'Enrollment Projection' Tab",L51*M51)</f>
        <v>Must Complete 'Enrollment Projection' Tab</v>
      </c>
      <c r="O51" s="144">
        <f>$C51*'Enrollment Projection'!$C$33</f>
        <v>0</v>
      </c>
      <c r="P51" s="153">
        <v>2008</v>
      </c>
      <c r="Q51" s="146" t="str">
        <f>IF('Enrollment Projection'!$C$33="","Must Complete 'Enrollment Projection' Tab",O51*P51)</f>
        <v>Must Complete 'Enrollment Projection' Tab</v>
      </c>
      <c r="R51" s="146" t="str">
        <f>IF(OR('Enrollment Projection'!$C$30="",'Enrollment Projection'!$C$31="",'Enrollment Projection'!$C$33="",'Enrollment Projection'!$C$34=""),"Must Complete 'Enrollment Projection' Tab",IF('School Information'!$A$13="","Must Complete 'School Information' Tab",ROUND(E51+H51+K51+N51+Q51,0)))</f>
        <v>Must Complete 'Enrollment Projection' Tab</v>
      </c>
      <c r="S51" s="158">
        <v>2881</v>
      </c>
      <c r="T51" s="153">
        <v>4826</v>
      </c>
      <c r="U51" s="148" t="str">
        <f>IF(OR('School Information'!$A$10="",'School Information'!$B$10=""),"Must Complete 'School Information' Tab",IF('School Information'!$B$10="No",$T51*C51,IF(AND('School Information'!$B$10="Yes",'School Information'!$A$10=$B51),$S51*C51,$T51*C51)))</f>
        <v>Must Complete 'School Information' Tab</v>
      </c>
      <c r="V51" s="149">
        <v>306</v>
      </c>
      <c r="W51" s="149">
        <f>IF('Enrollment Projection'!$C$31&gt;0,$C51*V51,0)</f>
        <v>0</v>
      </c>
      <c r="X51" s="149">
        <v>16</v>
      </c>
      <c r="Y51" s="148" t="str">
        <f>IF('Enrollment Projection'!$C$32="","Must Complete 'Enrollment Projection' Tab",IF('Enrollment Projection'!$C$32="Yes",$C51*X51,0))</f>
        <v>Must Complete 'Enrollment Projection' Tab</v>
      </c>
      <c r="Z51" s="149">
        <v>21</v>
      </c>
      <c r="AA51" s="148" t="str">
        <f>IF('Enrollment Projection'!$C$34="","Must Complete 'Enrollment Projection' Tab",IF(AND('Enrollment Projection'!$C$34&gt;0,SUM('Enrollment Projection'!$B$17:$C$20)&gt;0),$C51*Z51,0))</f>
        <v>Must Complete 'Enrollment Projection' Tab</v>
      </c>
      <c r="AB51" s="149">
        <v>1175</v>
      </c>
      <c r="AC51" s="148" t="str">
        <f>IF('Enrollment Projection'!$C$38="","Must Complete 'Enrollment Projection' Tab",IF('Enrollment Projection'!$C$38&gt;=0.4,$C51*AB51,0))</f>
        <v>Must Complete 'Enrollment Projection' Tab</v>
      </c>
      <c r="AD51" s="149">
        <v>81</v>
      </c>
      <c r="AE51" s="149">
        <f t="shared" si="2"/>
        <v>0</v>
      </c>
      <c r="AF51" s="144">
        <f>$C51*'Enrollment Projection'!$C$37</f>
        <v>0</v>
      </c>
      <c r="AG51" s="149">
        <v>0</v>
      </c>
      <c r="AH51" s="148" t="str">
        <f>IF('Enrollment Projection'!$C$37="","Must Complete 'Enrollment Projection' Tab",AF51*AG51)</f>
        <v>Must Complete 'Enrollment Projection' Tab</v>
      </c>
    </row>
    <row r="52" spans="1:34" ht="25.5" customHeight="1">
      <c r="A52" s="150">
        <v>47</v>
      </c>
      <c r="B52" s="151" t="s">
        <v>382</v>
      </c>
      <c r="C52" s="152"/>
      <c r="D52" s="153">
        <v>2868</v>
      </c>
      <c r="E52" s="155">
        <f t="shared" si="1"/>
        <v>0</v>
      </c>
      <c r="F52" s="156">
        <f>$C52*'Enrollment Projection'!$C$30</f>
        <v>0</v>
      </c>
      <c r="G52" s="153">
        <v>329</v>
      </c>
      <c r="H52" s="157" t="str">
        <f>IF('Enrollment Projection'!$C$30="","Must Complete 'Enrollment Projection' Tab",F52*G52)</f>
        <v>Must Complete 'Enrollment Projection' Tab</v>
      </c>
      <c r="I52" s="156">
        <f>$C52*'Enrollment Projection'!$C$34</f>
        <v>0</v>
      </c>
      <c r="J52" s="153">
        <v>90</v>
      </c>
      <c r="K52" s="157" t="str">
        <f>IF('Enrollment Projection'!$C$34="","Must Complete 'Enrollment Projection' Tab",I52*J52)</f>
        <v>Must Complete 'Enrollment Projection' Tab</v>
      </c>
      <c r="L52" s="156">
        <f>$C52*'Enrollment Projection'!$C$31</f>
        <v>0</v>
      </c>
      <c r="M52" s="153">
        <v>2246</v>
      </c>
      <c r="N52" s="157" t="str">
        <f>IF('Enrollment Projection'!$C$31="","Must Complete 'Enrollment Projection' Tab",L52*M52)</f>
        <v>Must Complete 'Enrollment Projection' Tab</v>
      </c>
      <c r="O52" s="156">
        <f>$C52*'Enrollment Projection'!$C$33</f>
        <v>0</v>
      </c>
      <c r="P52" s="153">
        <v>898</v>
      </c>
      <c r="Q52" s="157" t="str">
        <f>IF('Enrollment Projection'!$C$33="","Must Complete 'Enrollment Projection' Tab",O52*P52)</f>
        <v>Must Complete 'Enrollment Projection' Tab</v>
      </c>
      <c r="R52" s="157" t="str">
        <f>IF(OR('Enrollment Projection'!$C$30="",'Enrollment Projection'!$C$31="",'Enrollment Projection'!$C$33="",'Enrollment Projection'!$C$34=""),"Must Complete 'Enrollment Projection' Tab",IF('School Information'!$A$13="","Must Complete 'School Information' Tab",ROUND(E52+H52+K52+N52+Q52,0)))</f>
        <v>Must Complete 'Enrollment Projection' Tab</v>
      </c>
      <c r="S52" s="158">
        <v>17982</v>
      </c>
      <c r="T52" s="153">
        <v>19722</v>
      </c>
      <c r="U52" s="159" t="str">
        <f>IF(OR('School Information'!$A$10="",'School Information'!$B$10=""),"Must Complete 'School Information' Tab",IF('School Information'!$B$10="No",$T52*C52,IF(AND('School Information'!$B$10="Yes",'School Information'!$A$10=$B52),$S52*C52,$T52*C52)))</f>
        <v>Must Complete 'School Information' Tab</v>
      </c>
      <c r="V52" s="160">
        <v>260</v>
      </c>
      <c r="W52" s="160">
        <f>IF('Enrollment Projection'!$C$31&gt;0,$C52*V52,0)</f>
        <v>0</v>
      </c>
      <c r="X52" s="160">
        <v>11</v>
      </c>
      <c r="Y52" s="159" t="str">
        <f>IF('Enrollment Projection'!$C$32="","Must Complete 'Enrollment Projection' Tab",IF('Enrollment Projection'!$C$32="Yes",$C52*X52,0))</f>
        <v>Must Complete 'Enrollment Projection' Tab</v>
      </c>
      <c r="Z52" s="160">
        <v>16</v>
      </c>
      <c r="AA52" s="159" t="str">
        <f>IF('Enrollment Projection'!$C$34="","Must Complete 'Enrollment Projection' Tab",IF(AND('Enrollment Projection'!$C$34&gt;0,SUM('Enrollment Projection'!$B$17:$C$20)&gt;0),$C52*Z52,0))</f>
        <v>Must Complete 'Enrollment Projection' Tab</v>
      </c>
      <c r="AB52" s="160">
        <v>300</v>
      </c>
      <c r="AC52" s="159" t="str">
        <f>IF('Enrollment Projection'!$C$38="","Must Complete 'Enrollment Projection' Tab",IF('Enrollment Projection'!$C$38&gt;=0.4,$C52*AB52,0))</f>
        <v>Must Complete 'Enrollment Projection' Tab</v>
      </c>
      <c r="AD52" s="160">
        <v>57</v>
      </c>
      <c r="AE52" s="160">
        <f t="shared" si="2"/>
        <v>0</v>
      </c>
      <c r="AF52" s="156">
        <f>$C52*'Enrollment Projection'!$C$37</f>
        <v>0</v>
      </c>
      <c r="AG52" s="160">
        <v>106</v>
      </c>
      <c r="AH52" s="159" t="str">
        <f>IF('Enrollment Projection'!$C$37="","Must Complete 'Enrollment Projection' Tab",AF52*AG52)</f>
        <v>Must Complete 'Enrollment Projection' Tab</v>
      </c>
    </row>
    <row r="53" spans="1:34" ht="25.5" customHeight="1">
      <c r="A53" s="150">
        <v>48</v>
      </c>
      <c r="B53" s="151" t="s">
        <v>383</v>
      </c>
      <c r="C53" s="152"/>
      <c r="D53" s="153">
        <v>3042</v>
      </c>
      <c r="E53" s="155">
        <f t="shared" si="1"/>
        <v>0</v>
      </c>
      <c r="F53" s="156">
        <f>$C53*'Enrollment Projection'!$C$30</f>
        <v>0</v>
      </c>
      <c r="G53" s="153">
        <v>406</v>
      </c>
      <c r="H53" s="157" t="str">
        <f>IF('Enrollment Projection'!$C$30="","Must Complete 'Enrollment Projection' Tab",F53*G53)</f>
        <v>Must Complete 'Enrollment Projection' Tab</v>
      </c>
      <c r="I53" s="156">
        <f>$C53*'Enrollment Projection'!$C$34</f>
        <v>0</v>
      </c>
      <c r="J53" s="153">
        <v>111</v>
      </c>
      <c r="K53" s="157" t="str">
        <f>IF('Enrollment Projection'!$C$34="","Must Complete 'Enrollment Projection' Tab",I53*J53)</f>
        <v>Must Complete 'Enrollment Projection' Tab</v>
      </c>
      <c r="L53" s="156">
        <f>$C53*'Enrollment Projection'!$C$31</f>
        <v>0</v>
      </c>
      <c r="M53" s="153">
        <v>2766</v>
      </c>
      <c r="N53" s="157" t="str">
        <f>IF('Enrollment Projection'!$C$31="","Must Complete 'Enrollment Projection' Tab",L53*M53)</f>
        <v>Must Complete 'Enrollment Projection' Tab</v>
      </c>
      <c r="O53" s="156">
        <f>$C53*'Enrollment Projection'!$C$33</f>
        <v>0</v>
      </c>
      <c r="P53" s="153">
        <v>1106</v>
      </c>
      <c r="Q53" s="157" t="str">
        <f>IF('Enrollment Projection'!$C$33="","Must Complete 'Enrollment Projection' Tab",O53*P53)</f>
        <v>Must Complete 'Enrollment Projection' Tab</v>
      </c>
      <c r="R53" s="157" t="str">
        <f>IF(OR('Enrollment Projection'!$C$30="",'Enrollment Projection'!$C$31="",'Enrollment Projection'!$C$33="",'Enrollment Projection'!$C$34=""),"Must Complete 'Enrollment Projection' Tab",IF('School Information'!$A$13="","Must Complete 'School Information' Tab",ROUND(E53+H53+K53+N53+Q53,0)))</f>
        <v>Must Complete 'Enrollment Projection' Tab</v>
      </c>
      <c r="S53" s="158">
        <v>11942</v>
      </c>
      <c r="T53" s="153">
        <v>14878</v>
      </c>
      <c r="U53" s="159" t="str">
        <f>IF(OR('School Information'!$A$10="",'School Information'!$B$10=""),"Must Complete 'School Information' Tab",IF('School Information'!$B$10="No",$T53*C53,IF(AND('School Information'!$B$10="Yes",'School Information'!$A$10=$B53),$S53*C53,$T53*C53)))</f>
        <v>Must Complete 'School Information' Tab</v>
      </c>
      <c r="V53" s="160">
        <v>241</v>
      </c>
      <c r="W53" s="160">
        <f>IF('Enrollment Projection'!$C$31&gt;0,$C53*V53,0)</f>
        <v>0</v>
      </c>
      <c r="X53" s="160">
        <v>11</v>
      </c>
      <c r="Y53" s="159" t="str">
        <f>IF('Enrollment Projection'!$C$32="","Must Complete 'Enrollment Projection' Tab",IF('Enrollment Projection'!$C$32="Yes",$C53*X53,0))</f>
        <v>Must Complete 'Enrollment Projection' Tab</v>
      </c>
      <c r="Z53" s="160">
        <v>18</v>
      </c>
      <c r="AA53" s="159" t="str">
        <f>IF('Enrollment Projection'!$C$34="","Must Complete 'Enrollment Projection' Tab",IF(AND('Enrollment Projection'!$C$34&gt;0,SUM('Enrollment Projection'!$B$17:$C$20)&gt;0),$C53*Z53,0))</f>
        <v>Must Complete 'Enrollment Projection' Tab</v>
      </c>
      <c r="AB53" s="160">
        <v>463</v>
      </c>
      <c r="AC53" s="159" t="str">
        <f>IF('Enrollment Projection'!$C$38="","Must Complete 'Enrollment Projection' Tab",IF('Enrollment Projection'!$C$38&gt;=0.4,$C53*AB53,0))</f>
        <v>Must Complete 'Enrollment Projection' Tab</v>
      </c>
      <c r="AD53" s="160">
        <v>70</v>
      </c>
      <c r="AE53" s="160">
        <f t="shared" si="2"/>
        <v>0</v>
      </c>
      <c r="AF53" s="156">
        <f>$C53*'Enrollment Projection'!$C$37</f>
        <v>0</v>
      </c>
      <c r="AG53" s="160">
        <v>137</v>
      </c>
      <c r="AH53" s="159" t="str">
        <f>IF('Enrollment Projection'!$C$37="","Must Complete 'Enrollment Projection' Tab",AF53*AG53)</f>
        <v>Must Complete 'Enrollment Projection' Tab</v>
      </c>
    </row>
    <row r="54" spans="1:34" ht="25.5" customHeight="1">
      <c r="A54" s="150">
        <v>49</v>
      </c>
      <c r="B54" s="151" t="s">
        <v>384</v>
      </c>
      <c r="C54" s="152"/>
      <c r="D54" s="153">
        <v>4748</v>
      </c>
      <c r="E54" s="155">
        <f t="shared" si="1"/>
        <v>0</v>
      </c>
      <c r="F54" s="156">
        <f>$C54*'Enrollment Projection'!$C$30</f>
        <v>0</v>
      </c>
      <c r="G54" s="153">
        <v>646</v>
      </c>
      <c r="H54" s="157" t="str">
        <f>IF('Enrollment Projection'!$C$30="","Must Complete 'Enrollment Projection' Tab",F54*G54)</f>
        <v>Must Complete 'Enrollment Projection' Tab</v>
      </c>
      <c r="I54" s="156">
        <f>$C54*'Enrollment Projection'!$C$34</f>
        <v>0</v>
      </c>
      <c r="J54" s="153">
        <v>176</v>
      </c>
      <c r="K54" s="157" t="str">
        <f>IF('Enrollment Projection'!$C$34="","Must Complete 'Enrollment Projection' Tab",I54*J54)</f>
        <v>Must Complete 'Enrollment Projection' Tab</v>
      </c>
      <c r="L54" s="156">
        <f>$C54*'Enrollment Projection'!$C$31</f>
        <v>0</v>
      </c>
      <c r="M54" s="153">
        <v>4405</v>
      </c>
      <c r="N54" s="157" t="str">
        <f>IF('Enrollment Projection'!$C$31="","Must Complete 'Enrollment Projection' Tab",L54*M54)</f>
        <v>Must Complete 'Enrollment Projection' Tab</v>
      </c>
      <c r="O54" s="156">
        <f>$C54*'Enrollment Projection'!$C$33</f>
        <v>0</v>
      </c>
      <c r="P54" s="153">
        <v>1762</v>
      </c>
      <c r="Q54" s="157" t="str">
        <f>IF('Enrollment Projection'!$C$33="","Must Complete 'Enrollment Projection' Tab",O54*P54)</f>
        <v>Must Complete 'Enrollment Projection' Tab</v>
      </c>
      <c r="R54" s="157" t="str">
        <f>IF(OR('Enrollment Projection'!$C$30="",'Enrollment Projection'!$C$31="",'Enrollment Projection'!$C$33="",'Enrollment Projection'!$C$34=""),"Must Complete 'Enrollment Projection' Tab",IF('School Information'!$A$13="","Must Complete 'School Information' Tab",ROUND(E54+H54+K54+N54+Q54,0)))</f>
        <v>Must Complete 'Enrollment Projection' Tab</v>
      </c>
      <c r="S54" s="158">
        <v>4379</v>
      </c>
      <c r="T54" s="153">
        <v>4379</v>
      </c>
      <c r="U54" s="159" t="str">
        <f>IF(OR('School Information'!$A$10="",'School Information'!$B$10=""),"Must Complete 'School Information' Tab",IF('School Information'!$B$10="No",$T54*C54,IF(AND('School Information'!$B$10="Yes",'School Information'!$A$10=$B54),$S54*C54,$T54*C54)))</f>
        <v>Must Complete 'School Information' Tab</v>
      </c>
      <c r="V54" s="160">
        <v>245</v>
      </c>
      <c r="W54" s="160">
        <f>IF('Enrollment Projection'!$C$31&gt;0,$C54*V54,0)</f>
        <v>0</v>
      </c>
      <c r="X54" s="160">
        <v>5</v>
      </c>
      <c r="Y54" s="159" t="str">
        <f>IF('Enrollment Projection'!$C$32="","Must Complete 'Enrollment Projection' Tab",IF('Enrollment Projection'!$C$32="Yes",$C54*X54,0))</f>
        <v>Must Complete 'Enrollment Projection' Tab</v>
      </c>
      <c r="Z54" s="160">
        <v>19</v>
      </c>
      <c r="AA54" s="159" t="str">
        <f>IF('Enrollment Projection'!$C$34="","Must Complete 'Enrollment Projection' Tab",IF(AND('Enrollment Projection'!$C$34&gt;0,SUM('Enrollment Projection'!$B$17:$C$20)&gt;0),$C54*Z54,0))</f>
        <v>Must Complete 'Enrollment Projection' Tab</v>
      </c>
      <c r="AB54" s="160">
        <v>705</v>
      </c>
      <c r="AC54" s="159" t="str">
        <f>IF('Enrollment Projection'!$C$38="","Must Complete 'Enrollment Projection' Tab",IF('Enrollment Projection'!$C$38&gt;=0.4,$C54*AB54,0))</f>
        <v>Must Complete 'Enrollment Projection' Tab</v>
      </c>
      <c r="AD54" s="160">
        <v>70</v>
      </c>
      <c r="AE54" s="160">
        <f t="shared" si="2"/>
        <v>0</v>
      </c>
      <c r="AF54" s="156">
        <f>$C54*'Enrollment Projection'!$C$37</f>
        <v>0</v>
      </c>
      <c r="AG54" s="160">
        <v>151</v>
      </c>
      <c r="AH54" s="159" t="str">
        <f>IF('Enrollment Projection'!$C$37="","Must Complete 'Enrollment Projection' Tab",AF54*AG54)</f>
        <v>Must Complete 'Enrollment Projection' Tab</v>
      </c>
    </row>
    <row r="55" spans="1:34" ht="25.5" customHeight="1">
      <c r="A55" s="168">
        <v>50</v>
      </c>
      <c r="B55" s="162" t="s">
        <v>385</v>
      </c>
      <c r="C55" s="163"/>
      <c r="D55" s="164">
        <v>4730</v>
      </c>
      <c r="E55" s="165">
        <f t="shared" si="1"/>
        <v>0</v>
      </c>
      <c r="F55" s="166">
        <f>$C55*'Enrollment Projection'!$C$30</f>
        <v>0</v>
      </c>
      <c r="G55" s="164">
        <v>634</v>
      </c>
      <c r="H55" s="167" t="str">
        <f>IF('Enrollment Projection'!$C$30="","Must Complete 'Enrollment Projection' Tab",F55*G55)</f>
        <v>Must Complete 'Enrollment Projection' Tab</v>
      </c>
      <c r="I55" s="166">
        <f>$C55*'Enrollment Projection'!$C$34</f>
        <v>0</v>
      </c>
      <c r="J55" s="164">
        <v>173</v>
      </c>
      <c r="K55" s="167" t="str">
        <f>IF('Enrollment Projection'!$C$34="","Must Complete 'Enrollment Projection' Tab",I55*J55)</f>
        <v>Must Complete 'Enrollment Projection' Tab</v>
      </c>
      <c r="L55" s="166">
        <f>$C55*'Enrollment Projection'!$C$31</f>
        <v>0</v>
      </c>
      <c r="M55" s="164">
        <v>4324</v>
      </c>
      <c r="N55" s="167" t="str">
        <f>IF('Enrollment Projection'!$C$31="","Must Complete 'Enrollment Projection' Tab",L55*M55)</f>
        <v>Must Complete 'Enrollment Projection' Tab</v>
      </c>
      <c r="O55" s="166">
        <f>$C55*'Enrollment Projection'!$C$33</f>
        <v>0</v>
      </c>
      <c r="P55" s="164">
        <v>1730</v>
      </c>
      <c r="Q55" s="167" t="str">
        <f>IF('Enrollment Projection'!$C$33="","Must Complete 'Enrollment Projection' Tab",O55*P55)</f>
        <v>Must Complete 'Enrollment Projection' Tab</v>
      </c>
      <c r="R55" s="167" t="str">
        <f>IF(OR('Enrollment Projection'!$C$30="",'Enrollment Projection'!$C$31="",'Enrollment Projection'!$C$33="",'Enrollment Projection'!$C$34=""),"Must Complete 'Enrollment Projection' Tab",IF('School Information'!$A$13="","Must Complete 'School Information' Tab",ROUND(E55+H55+K55+N55+Q55,0)))</f>
        <v>Must Complete 'Enrollment Projection' Tab</v>
      </c>
      <c r="S55" s="169">
        <v>4204</v>
      </c>
      <c r="T55" s="164">
        <v>5851</v>
      </c>
      <c r="U55" s="170" t="str">
        <f>IF(OR('School Information'!$A$10="",'School Information'!$B$10=""),"Must Complete 'School Information' Tab",IF('School Information'!$B$10="No",$T55*C55,IF(AND('School Information'!$B$10="Yes",'School Information'!$A$10=$B55),$S55*C55,$T55*C55)))</f>
        <v>Must Complete 'School Information' Tab</v>
      </c>
      <c r="V55" s="171">
        <v>252</v>
      </c>
      <c r="W55" s="171">
        <f>IF('Enrollment Projection'!$C$31&gt;0,$C55*V55,0)</f>
        <v>0</v>
      </c>
      <c r="X55" s="171">
        <v>7</v>
      </c>
      <c r="Y55" s="170" t="str">
        <f>IF('Enrollment Projection'!$C$32="","Must Complete 'Enrollment Projection' Tab",IF('Enrollment Projection'!$C$32="Yes",$C55*X55,0))</f>
        <v>Must Complete 'Enrollment Projection' Tab</v>
      </c>
      <c r="Z55" s="171">
        <v>19</v>
      </c>
      <c r="AA55" s="170" t="str">
        <f>IF('Enrollment Projection'!$C$34="","Must Complete 'Enrollment Projection' Tab",IF(AND('Enrollment Projection'!$C$34&gt;0,SUM('Enrollment Projection'!$B$17:$C$20)&gt;0),$C55*Z55,0))</f>
        <v>Must Complete 'Enrollment Projection' Tab</v>
      </c>
      <c r="AB55" s="171">
        <v>479</v>
      </c>
      <c r="AC55" s="170" t="str">
        <f>IF('Enrollment Projection'!$C$38="","Must Complete 'Enrollment Projection' Tab",IF('Enrollment Projection'!$C$38&gt;=0.4,$C55*AB55,0))</f>
        <v>Must Complete 'Enrollment Projection' Tab</v>
      </c>
      <c r="AD55" s="171">
        <v>74</v>
      </c>
      <c r="AE55" s="171">
        <f t="shared" si="2"/>
        <v>0</v>
      </c>
      <c r="AF55" s="166">
        <f>$C55*'Enrollment Projection'!$C$37</f>
        <v>0</v>
      </c>
      <c r="AG55" s="171">
        <v>136</v>
      </c>
      <c r="AH55" s="170" t="str">
        <f>IF('Enrollment Projection'!$C$37="","Must Complete 'Enrollment Projection' Tab",AF55*AG55)</f>
        <v>Must Complete 'Enrollment Projection' Tab</v>
      </c>
    </row>
    <row r="56" spans="1:34" ht="25.5" customHeight="1">
      <c r="A56" s="138">
        <v>51</v>
      </c>
      <c r="B56" s="139" t="s">
        <v>386</v>
      </c>
      <c r="C56" s="140"/>
      <c r="D56" s="153">
        <v>4623</v>
      </c>
      <c r="E56" s="142">
        <f t="shared" si="1"/>
        <v>0</v>
      </c>
      <c r="F56" s="144">
        <f>$C56*'Enrollment Projection'!$C$30</f>
        <v>0</v>
      </c>
      <c r="G56" s="153">
        <v>606</v>
      </c>
      <c r="H56" s="146" t="str">
        <f>IF('Enrollment Projection'!$C$30="","Must Complete 'Enrollment Projection' Tab",F56*G56)</f>
        <v>Must Complete 'Enrollment Projection' Tab</v>
      </c>
      <c r="I56" s="144">
        <f>$C56*'Enrollment Projection'!$C$34</f>
        <v>0</v>
      </c>
      <c r="J56" s="153">
        <v>165</v>
      </c>
      <c r="K56" s="146" t="str">
        <f>IF('Enrollment Projection'!$C$34="","Must Complete 'Enrollment Projection' Tab",I56*J56)</f>
        <v>Must Complete 'Enrollment Projection' Tab</v>
      </c>
      <c r="L56" s="144">
        <f>$C56*'Enrollment Projection'!$C$31</f>
        <v>0</v>
      </c>
      <c r="M56" s="153">
        <v>4134</v>
      </c>
      <c r="N56" s="146" t="str">
        <f>IF('Enrollment Projection'!$C$31="","Must Complete 'Enrollment Projection' Tab",L56*M56)</f>
        <v>Must Complete 'Enrollment Projection' Tab</v>
      </c>
      <c r="O56" s="144">
        <f>$C56*'Enrollment Projection'!$C$33</f>
        <v>0</v>
      </c>
      <c r="P56" s="153">
        <v>1653</v>
      </c>
      <c r="Q56" s="146" t="str">
        <f>IF('Enrollment Projection'!$C$33="","Must Complete 'Enrollment Projection' Tab",O56*P56)</f>
        <v>Must Complete 'Enrollment Projection' Tab</v>
      </c>
      <c r="R56" s="146" t="str">
        <f>IF(OR('Enrollment Projection'!$C$30="",'Enrollment Projection'!$C$31="",'Enrollment Projection'!$C$33="",'Enrollment Projection'!$C$34=""),"Must Complete 'Enrollment Projection' Tab",IF('School Information'!$A$13="","Must Complete 'School Information' Tab",ROUND(E56+H56+K56+N56+Q56,0)))</f>
        <v>Must Complete 'Enrollment Projection' Tab</v>
      </c>
      <c r="S56" s="158">
        <v>7194</v>
      </c>
      <c r="T56" s="153">
        <v>7629</v>
      </c>
      <c r="U56" s="148" t="str">
        <f>IF(OR('School Information'!$A$10="",'School Information'!$B$10=""),"Must Complete 'School Information' Tab",IF('School Information'!$B$10="No",$T56*C56,IF(AND('School Information'!$B$10="Yes",'School Information'!$A$10=$B56),$S56*C56,$T56*C56)))</f>
        <v>Must Complete 'School Information' Tab</v>
      </c>
      <c r="V56" s="149">
        <v>268</v>
      </c>
      <c r="W56" s="149">
        <f>IF('Enrollment Projection'!$C$31&gt;0,$C56*V56,0)</f>
        <v>0</v>
      </c>
      <c r="X56" s="149">
        <v>8</v>
      </c>
      <c r="Y56" s="148" t="str">
        <f>IF('Enrollment Projection'!$C$32="","Must Complete 'Enrollment Projection' Tab",IF('Enrollment Projection'!$C$32="Yes",$C56*X56,0))</f>
        <v>Must Complete 'Enrollment Projection' Tab</v>
      </c>
      <c r="Z56" s="149">
        <v>18</v>
      </c>
      <c r="AA56" s="148" t="str">
        <f>IF('Enrollment Projection'!$C$34="","Must Complete 'Enrollment Projection' Tab",IF(AND('Enrollment Projection'!$C$34&gt;0,SUM('Enrollment Projection'!$B$17:$C$20)&gt;0),$C56*Z56,0))</f>
        <v>Must Complete 'Enrollment Projection' Tab</v>
      </c>
      <c r="AB56" s="149">
        <v>520</v>
      </c>
      <c r="AC56" s="148" t="str">
        <f>IF('Enrollment Projection'!$C$38="","Must Complete 'Enrollment Projection' Tab",IF('Enrollment Projection'!$C$38&gt;=0.4,$C56*AB56,0))</f>
        <v>Must Complete 'Enrollment Projection' Tab</v>
      </c>
      <c r="AD56" s="149">
        <v>69</v>
      </c>
      <c r="AE56" s="149">
        <f t="shared" si="2"/>
        <v>0</v>
      </c>
      <c r="AF56" s="144">
        <f>$C56*'Enrollment Projection'!$C$37</f>
        <v>0</v>
      </c>
      <c r="AG56" s="149">
        <v>162</v>
      </c>
      <c r="AH56" s="148" t="str">
        <f>IF('Enrollment Projection'!$C$37="","Must Complete 'Enrollment Projection' Tab",AF56*AG56)</f>
        <v>Must Complete 'Enrollment Projection' Tab</v>
      </c>
    </row>
    <row r="57" spans="1:34" ht="25.5" customHeight="1">
      <c r="A57" s="150">
        <v>52</v>
      </c>
      <c r="B57" s="151" t="s">
        <v>390</v>
      </c>
      <c r="C57" s="152"/>
      <c r="D57" s="153">
        <v>4326</v>
      </c>
      <c r="E57" s="155">
        <f t="shared" si="1"/>
        <v>0</v>
      </c>
      <c r="F57" s="156">
        <f>$C57*'Enrollment Projection'!$C$30</f>
        <v>0</v>
      </c>
      <c r="G57" s="153">
        <v>584</v>
      </c>
      <c r="H57" s="157" t="str">
        <f>IF('Enrollment Projection'!$C$30="","Must Complete 'Enrollment Projection' Tab",F57*G57)</f>
        <v>Must Complete 'Enrollment Projection' Tab</v>
      </c>
      <c r="I57" s="156">
        <f>$C57*'Enrollment Projection'!$C$34</f>
        <v>0</v>
      </c>
      <c r="J57" s="153">
        <v>159</v>
      </c>
      <c r="K57" s="157" t="str">
        <f>IF('Enrollment Projection'!$C$34="","Must Complete 'Enrollment Projection' Tab",I57*J57)</f>
        <v>Must Complete 'Enrollment Projection' Tab</v>
      </c>
      <c r="L57" s="156">
        <f>$C57*'Enrollment Projection'!$C$31</f>
        <v>0</v>
      </c>
      <c r="M57" s="153">
        <v>3984</v>
      </c>
      <c r="N57" s="157" t="str">
        <f>IF('Enrollment Projection'!$C$31="","Must Complete 'Enrollment Projection' Tab",L57*M57)</f>
        <v>Must Complete 'Enrollment Projection' Tab</v>
      </c>
      <c r="O57" s="156">
        <f>$C57*'Enrollment Projection'!$C$33</f>
        <v>0</v>
      </c>
      <c r="P57" s="153">
        <v>1593</v>
      </c>
      <c r="Q57" s="157" t="str">
        <f>IF('Enrollment Projection'!$C$33="","Must Complete 'Enrollment Projection' Tab",O57*P57)</f>
        <v>Must Complete 'Enrollment Projection' Tab</v>
      </c>
      <c r="R57" s="157" t="str">
        <f>IF(OR('Enrollment Projection'!$C$30="",'Enrollment Projection'!$C$31="",'Enrollment Projection'!$C$33="",'Enrollment Projection'!$C$34=""),"Must Complete 'Enrollment Projection' Tab",IF('School Information'!$A$13="","Must Complete 'School Information' Tab",ROUND(E57+H57+K57+N57+Q57,0)))</f>
        <v>Must Complete 'Enrollment Projection' Tab</v>
      </c>
      <c r="S57" s="158">
        <v>8326</v>
      </c>
      <c r="T57" s="153">
        <v>9513</v>
      </c>
      <c r="U57" s="159" t="str">
        <f>IF(OR('School Information'!$A$10="",'School Information'!$B$10=""),"Must Complete 'School Information' Tab",IF('School Information'!$B$10="No",$T57*C57,IF(AND('School Information'!$B$10="Yes",'School Information'!$A$10=$B57),$S57*C57,$T57*C57)))</f>
        <v>Must Complete 'School Information' Tab</v>
      </c>
      <c r="V57" s="160">
        <v>246</v>
      </c>
      <c r="W57" s="160">
        <f>IF('Enrollment Projection'!$C$31&gt;0,$C57*V57,0)</f>
        <v>0</v>
      </c>
      <c r="X57" s="160">
        <v>6</v>
      </c>
      <c r="Y57" s="159" t="str">
        <f>IF('Enrollment Projection'!$C$32="","Must Complete 'Enrollment Projection' Tab",IF('Enrollment Projection'!$C$32="Yes",$C57*X57,0))</f>
        <v>Must Complete 'Enrollment Projection' Tab</v>
      </c>
      <c r="Z57" s="160">
        <v>13</v>
      </c>
      <c r="AA57" s="159" t="str">
        <f>IF('Enrollment Projection'!$C$34="","Must Complete 'Enrollment Projection' Tab",IF(AND('Enrollment Projection'!$C$34&gt;0,SUM('Enrollment Projection'!$B$17:$C$20)&gt;0),$C57*Z57,0))</f>
        <v>Must Complete 'Enrollment Projection' Tab</v>
      </c>
      <c r="AB57" s="160">
        <v>283</v>
      </c>
      <c r="AC57" s="159" t="str">
        <f>IF('Enrollment Projection'!$C$38="","Must Complete 'Enrollment Projection' Tab",IF('Enrollment Projection'!$C$38&gt;=0.4,$C57*AB57,0))</f>
        <v>Must Complete 'Enrollment Projection' Tab</v>
      </c>
      <c r="AD57" s="160">
        <v>47</v>
      </c>
      <c r="AE57" s="160">
        <f t="shared" si="2"/>
        <v>0</v>
      </c>
      <c r="AF57" s="156">
        <f>$C57*'Enrollment Projection'!$C$37</f>
        <v>0</v>
      </c>
      <c r="AG57" s="160">
        <v>144</v>
      </c>
      <c r="AH57" s="159" t="str">
        <f>IF('Enrollment Projection'!$C$37="","Must Complete 'Enrollment Projection' Tab",AF57*AG57)</f>
        <v>Must Complete 'Enrollment Projection' Tab</v>
      </c>
    </row>
    <row r="58" spans="1:34" ht="25.5" customHeight="1">
      <c r="A58" s="150">
        <v>53</v>
      </c>
      <c r="B58" s="151" t="s">
        <v>393</v>
      </c>
      <c r="C58" s="152"/>
      <c r="D58" s="153">
        <v>5130</v>
      </c>
      <c r="E58" s="155">
        <f t="shared" si="1"/>
        <v>0</v>
      </c>
      <c r="F58" s="156">
        <f>$C58*'Enrollment Projection'!$C$30</f>
        <v>0</v>
      </c>
      <c r="G58" s="153">
        <v>675</v>
      </c>
      <c r="H58" s="157" t="str">
        <f>IF('Enrollment Projection'!$C$30="","Must Complete 'Enrollment Projection' Tab",F58*G58)</f>
        <v>Must Complete 'Enrollment Projection' Tab</v>
      </c>
      <c r="I58" s="156">
        <f>$C58*'Enrollment Projection'!$C$34</f>
        <v>0</v>
      </c>
      <c r="J58" s="153">
        <v>184</v>
      </c>
      <c r="K58" s="157" t="str">
        <f>IF('Enrollment Projection'!$C$34="","Must Complete 'Enrollment Projection' Tab",I58*J58)</f>
        <v>Must Complete 'Enrollment Projection' Tab</v>
      </c>
      <c r="L58" s="156">
        <f>$C58*'Enrollment Projection'!$C$31</f>
        <v>0</v>
      </c>
      <c r="M58" s="153">
        <v>4599</v>
      </c>
      <c r="N58" s="157" t="str">
        <f>IF('Enrollment Projection'!$C$31="","Must Complete 'Enrollment Projection' Tab",L58*M58)</f>
        <v>Must Complete 'Enrollment Projection' Tab</v>
      </c>
      <c r="O58" s="156">
        <f>$C58*'Enrollment Projection'!$C$33</f>
        <v>0</v>
      </c>
      <c r="P58" s="153">
        <v>1840</v>
      </c>
      <c r="Q58" s="157" t="str">
        <f>IF('Enrollment Projection'!$C$33="","Must Complete 'Enrollment Projection' Tab",O58*P58)</f>
        <v>Must Complete 'Enrollment Projection' Tab</v>
      </c>
      <c r="R58" s="157" t="str">
        <f>IF(OR('Enrollment Projection'!$C$30="",'Enrollment Projection'!$C$31="",'Enrollment Projection'!$C$33="",'Enrollment Projection'!$C$34=""),"Must Complete 'Enrollment Projection' Tab",IF('School Information'!$A$13="","Must Complete 'School Information' Tab",ROUND(E58+H58+K58+N58+Q58,0)))</f>
        <v>Must Complete 'Enrollment Projection' Tab</v>
      </c>
      <c r="S58" s="158">
        <v>4636</v>
      </c>
      <c r="T58" s="153">
        <v>5455</v>
      </c>
      <c r="U58" s="159" t="str">
        <f>IF(OR('School Information'!$A$10="",'School Information'!$B$10=""),"Must Complete 'School Information' Tab",IF('School Information'!$B$10="No",$T58*C58,IF(AND('School Information'!$B$10="Yes",'School Information'!$A$10=$B58),$S58*C58,$T58*C58)))</f>
        <v>Must Complete 'School Information' Tab</v>
      </c>
      <c r="V58" s="160">
        <v>249</v>
      </c>
      <c r="W58" s="160">
        <f>IF('Enrollment Projection'!$C$31&gt;0,$C58*V58,0)</f>
        <v>0</v>
      </c>
      <c r="X58" s="160">
        <v>6</v>
      </c>
      <c r="Y58" s="159" t="str">
        <f>IF('Enrollment Projection'!$C$32="","Must Complete 'Enrollment Projection' Tab",IF('Enrollment Projection'!$C$32="Yes",$C58*X58,0))</f>
        <v>Must Complete 'Enrollment Projection' Tab</v>
      </c>
      <c r="Z58" s="160">
        <v>18</v>
      </c>
      <c r="AA58" s="159" t="str">
        <f>IF('Enrollment Projection'!$C$34="","Must Complete 'Enrollment Projection' Tab",IF(AND('Enrollment Projection'!$C$34&gt;0,SUM('Enrollment Projection'!$B$17:$C$20)&gt;0),$C58*Z58,0))</f>
        <v>Must Complete 'Enrollment Projection' Tab</v>
      </c>
      <c r="AB58" s="160">
        <v>491</v>
      </c>
      <c r="AC58" s="159" t="str">
        <f>IF('Enrollment Projection'!$C$38="","Must Complete 'Enrollment Projection' Tab",IF('Enrollment Projection'!$C$38&gt;=0.4,$C58*AB58,0))</f>
        <v>Must Complete 'Enrollment Projection' Tab</v>
      </c>
      <c r="AD58" s="160">
        <v>68</v>
      </c>
      <c r="AE58" s="160">
        <f t="shared" si="2"/>
        <v>0</v>
      </c>
      <c r="AF58" s="156">
        <f>$C58*'Enrollment Projection'!$C$37</f>
        <v>0</v>
      </c>
      <c r="AG58" s="160">
        <v>152</v>
      </c>
      <c r="AH58" s="159" t="str">
        <f>IF('Enrollment Projection'!$C$37="","Must Complete 'Enrollment Projection' Tab",AF58*AG58)</f>
        <v>Must Complete 'Enrollment Projection' Tab</v>
      </c>
    </row>
    <row r="59" spans="1:34" ht="25.5" customHeight="1">
      <c r="A59" s="150">
        <v>54</v>
      </c>
      <c r="B59" s="151" t="s">
        <v>394</v>
      </c>
      <c r="C59" s="152"/>
      <c r="D59" s="153">
        <v>4202</v>
      </c>
      <c r="E59" s="155">
        <f t="shared" si="1"/>
        <v>0</v>
      </c>
      <c r="F59" s="156">
        <f>$C59*'Enrollment Projection'!$C$30</f>
        <v>0</v>
      </c>
      <c r="G59" s="153">
        <v>517</v>
      </c>
      <c r="H59" s="157" t="str">
        <f>IF('Enrollment Projection'!$C$30="","Must Complete 'Enrollment Projection' Tab",F59*G59)</f>
        <v>Must Complete 'Enrollment Projection' Tab</v>
      </c>
      <c r="I59" s="156">
        <f>$C59*'Enrollment Projection'!$C$34</f>
        <v>0</v>
      </c>
      <c r="J59" s="153">
        <v>141</v>
      </c>
      <c r="K59" s="157" t="str">
        <f>IF('Enrollment Projection'!$C$34="","Must Complete 'Enrollment Projection' Tab",I59*J59)</f>
        <v>Must Complete 'Enrollment Projection' Tab</v>
      </c>
      <c r="L59" s="156">
        <f>$C59*'Enrollment Projection'!$C$31</f>
        <v>0</v>
      </c>
      <c r="M59" s="153">
        <v>3526</v>
      </c>
      <c r="N59" s="157" t="str">
        <f>IF('Enrollment Projection'!$C$31="","Must Complete 'Enrollment Projection' Tab",L59*M59)</f>
        <v>Must Complete 'Enrollment Projection' Tab</v>
      </c>
      <c r="O59" s="156">
        <f>$C59*'Enrollment Projection'!$C$33</f>
        <v>0</v>
      </c>
      <c r="P59" s="153">
        <v>1410</v>
      </c>
      <c r="Q59" s="157" t="str">
        <f>IF('Enrollment Projection'!$C$33="","Must Complete 'Enrollment Projection' Tab",O59*P59)</f>
        <v>Must Complete 'Enrollment Projection' Tab</v>
      </c>
      <c r="R59" s="157" t="str">
        <f>IF(OR('Enrollment Projection'!$C$30="",'Enrollment Projection'!$C$31="",'Enrollment Projection'!$C$33="",'Enrollment Projection'!$C$34=""),"Must Complete 'Enrollment Projection' Tab",IF('School Information'!$A$13="","Must Complete 'School Information' Tab",ROUND(E59+H59+K59+N59+Q59,0)))</f>
        <v>Must Complete 'Enrollment Projection' Tab</v>
      </c>
      <c r="S59" s="158">
        <v>11331</v>
      </c>
      <c r="T59" s="153">
        <v>11331</v>
      </c>
      <c r="U59" s="159" t="str">
        <f>IF(OR('School Information'!$A$10="",'School Information'!$B$10=""),"Must Complete 'School Information' Tab",IF('School Information'!$B$10="No",$T59*C59,IF(AND('School Information'!$B$10="Yes",'School Information'!$A$10=$B59),$S59*C59,$T59*C59)))</f>
        <v>Must Complete 'School Information' Tab</v>
      </c>
      <c r="V59" s="160">
        <v>467</v>
      </c>
      <c r="W59" s="160">
        <f>IF('Enrollment Projection'!$C$31&gt;0,$C59*V59,0)</f>
        <v>0</v>
      </c>
      <c r="X59" s="160">
        <v>50</v>
      </c>
      <c r="Y59" s="159" t="str">
        <f>IF('Enrollment Projection'!$C$32="","Must Complete 'Enrollment Projection' Tab",IF('Enrollment Projection'!$C$32="Yes",$C59*X59,0))</f>
        <v>Must Complete 'Enrollment Projection' Tab</v>
      </c>
      <c r="Z59" s="160">
        <v>0</v>
      </c>
      <c r="AA59" s="159" t="str">
        <f>IF('Enrollment Projection'!$C$34="","Must Complete 'Enrollment Projection' Tab",IF(AND('Enrollment Projection'!$C$34&gt;0,SUM('Enrollment Projection'!$B$17:$C$20)&gt;0),$C59*Z59,0))</f>
        <v>Must Complete 'Enrollment Projection' Tab</v>
      </c>
      <c r="AB59" s="160">
        <v>1541</v>
      </c>
      <c r="AC59" s="159" t="str">
        <f>IF('Enrollment Projection'!$C$38="","Must Complete 'Enrollment Projection' Tab",IF('Enrollment Projection'!$C$38&gt;=0.4,$C59*AB59,0))</f>
        <v>Must Complete 'Enrollment Projection' Tab</v>
      </c>
      <c r="AD59" s="160">
        <v>78</v>
      </c>
      <c r="AE59" s="160">
        <f t="shared" si="2"/>
        <v>0</v>
      </c>
      <c r="AF59" s="156">
        <f>$C59*'Enrollment Projection'!$C$37</f>
        <v>0</v>
      </c>
      <c r="AG59" s="160">
        <v>0</v>
      </c>
      <c r="AH59" s="159" t="str">
        <f>IF('Enrollment Projection'!$C$37="","Must Complete 'Enrollment Projection' Tab",AF59*AG59)</f>
        <v>Must Complete 'Enrollment Projection' Tab</v>
      </c>
    </row>
    <row r="60" spans="1:34" ht="25.5" customHeight="1">
      <c r="A60" s="168">
        <v>55</v>
      </c>
      <c r="B60" s="162" t="s">
        <v>395</v>
      </c>
      <c r="C60" s="163"/>
      <c r="D60" s="164">
        <v>4533</v>
      </c>
      <c r="E60" s="165">
        <f t="shared" si="1"/>
        <v>0</v>
      </c>
      <c r="F60" s="166">
        <f>$C60*'Enrollment Projection'!$C$30</f>
        <v>0</v>
      </c>
      <c r="G60" s="164">
        <v>595</v>
      </c>
      <c r="H60" s="167" t="str">
        <f>IF('Enrollment Projection'!$C$30="","Must Complete 'Enrollment Projection' Tab",F60*G60)</f>
        <v>Must Complete 'Enrollment Projection' Tab</v>
      </c>
      <c r="I60" s="166">
        <f>$C60*'Enrollment Projection'!$C$34</f>
        <v>0</v>
      </c>
      <c r="J60" s="164">
        <v>162</v>
      </c>
      <c r="K60" s="167" t="str">
        <f>IF('Enrollment Projection'!$C$34="","Must Complete 'Enrollment Projection' Tab",I60*J60)</f>
        <v>Must Complete 'Enrollment Projection' Tab</v>
      </c>
      <c r="L60" s="166">
        <f>$C60*'Enrollment Projection'!$C$31</f>
        <v>0</v>
      </c>
      <c r="M60" s="164">
        <v>4059</v>
      </c>
      <c r="N60" s="167" t="str">
        <f>IF('Enrollment Projection'!$C$31="","Must Complete 'Enrollment Projection' Tab",L60*M60)</f>
        <v>Must Complete 'Enrollment Projection' Tab</v>
      </c>
      <c r="O60" s="166">
        <f>$C60*'Enrollment Projection'!$C$33</f>
        <v>0</v>
      </c>
      <c r="P60" s="164">
        <v>1623</v>
      </c>
      <c r="Q60" s="167" t="str">
        <f>IF('Enrollment Projection'!$C$33="","Must Complete 'Enrollment Projection' Tab",O60*P60)</f>
        <v>Must Complete 'Enrollment Projection' Tab</v>
      </c>
      <c r="R60" s="167" t="str">
        <f>IF(OR('Enrollment Projection'!$C$30="",'Enrollment Projection'!$C$31="",'Enrollment Projection'!$C$33="",'Enrollment Projection'!$C$34=""),"Must Complete 'Enrollment Projection' Tab",IF('School Information'!$A$13="","Must Complete 'School Information' Tab",ROUND(E60+H60+K60+N60+Q60,0)))</f>
        <v>Must Complete 'Enrollment Projection' Tab</v>
      </c>
      <c r="S60" s="169">
        <v>5924</v>
      </c>
      <c r="T60" s="164">
        <v>5924</v>
      </c>
      <c r="U60" s="170" t="str">
        <f>IF(OR('School Information'!$A$10="",'School Information'!$B$10=""),"Must Complete 'School Information' Tab",IF('School Information'!$B$10="No",$T60*C60,IF(AND('School Information'!$B$10="Yes",'School Information'!$A$10=$B60),$S60*C60,$T60*C60)))</f>
        <v>Must Complete 'School Information' Tab</v>
      </c>
      <c r="V60" s="171">
        <v>234</v>
      </c>
      <c r="W60" s="171">
        <f>IF('Enrollment Projection'!$C$31&gt;0,$C60*V60,0)</f>
        <v>0</v>
      </c>
      <c r="X60" s="171">
        <v>8</v>
      </c>
      <c r="Y60" s="170" t="str">
        <f>IF('Enrollment Projection'!$C$32="","Must Complete 'Enrollment Projection' Tab",IF('Enrollment Projection'!$C$32="Yes",$C60*X60,0))</f>
        <v>Must Complete 'Enrollment Projection' Tab</v>
      </c>
      <c r="Z60" s="171">
        <v>16</v>
      </c>
      <c r="AA60" s="170" t="str">
        <f>IF('Enrollment Projection'!$C$34="","Must Complete 'Enrollment Projection' Tab",IF(AND('Enrollment Projection'!$C$34&gt;0,SUM('Enrollment Projection'!$B$17:$C$20)&gt;0),$C60*Z60,0))</f>
        <v>Must Complete 'Enrollment Projection' Tab</v>
      </c>
      <c r="AB60" s="171">
        <v>408</v>
      </c>
      <c r="AC60" s="170" t="str">
        <f>IF('Enrollment Projection'!$C$38="","Must Complete 'Enrollment Projection' Tab",IF('Enrollment Projection'!$C$38&gt;=0.4,$C60*AB60,0))</f>
        <v>Must Complete 'Enrollment Projection' Tab</v>
      </c>
      <c r="AD60" s="171">
        <v>61</v>
      </c>
      <c r="AE60" s="171">
        <f t="shared" si="2"/>
        <v>0</v>
      </c>
      <c r="AF60" s="166">
        <f>$C60*'Enrollment Projection'!$C$37</f>
        <v>0</v>
      </c>
      <c r="AG60" s="171">
        <v>157</v>
      </c>
      <c r="AH60" s="170" t="str">
        <f>IF('Enrollment Projection'!$C$37="","Must Complete 'Enrollment Projection' Tab",AF60*AG60)</f>
        <v>Must Complete 'Enrollment Projection' Tab</v>
      </c>
    </row>
    <row r="61" spans="1:34" ht="25.5" customHeight="1">
      <c r="A61" s="138">
        <v>56</v>
      </c>
      <c r="B61" s="139" t="s">
        <v>396</v>
      </c>
      <c r="C61" s="140"/>
      <c r="D61" s="153">
        <v>5116</v>
      </c>
      <c r="E61" s="142">
        <f t="shared" si="1"/>
        <v>0</v>
      </c>
      <c r="F61" s="144">
        <f>$C61*'Enrollment Projection'!$C$30</f>
        <v>0</v>
      </c>
      <c r="G61" s="153">
        <v>678</v>
      </c>
      <c r="H61" s="146" t="str">
        <f>IF('Enrollment Projection'!$C$30="","Must Complete 'Enrollment Projection' Tab",F61*G61)</f>
        <v>Must Complete 'Enrollment Projection' Tab</v>
      </c>
      <c r="I61" s="144">
        <f>$C61*'Enrollment Projection'!$C$34</f>
        <v>0</v>
      </c>
      <c r="J61" s="153">
        <v>185</v>
      </c>
      <c r="K61" s="146" t="str">
        <f>IF('Enrollment Projection'!$C$34="","Must Complete 'Enrollment Projection' Tab",I61*J61)</f>
        <v>Must Complete 'Enrollment Projection' Tab</v>
      </c>
      <c r="L61" s="144">
        <f>$C61*'Enrollment Projection'!$C$31</f>
        <v>0</v>
      </c>
      <c r="M61" s="153">
        <v>4621</v>
      </c>
      <c r="N61" s="146" t="str">
        <f>IF('Enrollment Projection'!$C$31="","Must Complete 'Enrollment Projection' Tab",L61*M61)</f>
        <v>Must Complete 'Enrollment Projection' Tab</v>
      </c>
      <c r="O61" s="144">
        <f>$C61*'Enrollment Projection'!$C$33</f>
        <v>0</v>
      </c>
      <c r="P61" s="153">
        <v>1849</v>
      </c>
      <c r="Q61" s="146" t="str">
        <f>IF('Enrollment Projection'!$C$33="","Must Complete 'Enrollment Projection' Tab",O61*P61)</f>
        <v>Must Complete 'Enrollment Projection' Tab</v>
      </c>
      <c r="R61" s="146" t="str">
        <f>IF(OR('Enrollment Projection'!$C$30="",'Enrollment Projection'!$C$31="",'Enrollment Projection'!$C$33="",'Enrollment Projection'!$C$34=""),"Must Complete 'Enrollment Projection' Tab",IF('School Information'!$A$13="","Must Complete 'School Information' Tab",ROUND(E61+H61+K61+N61+Q61,0)))</f>
        <v>Must Complete 'Enrollment Projection' Tab</v>
      </c>
      <c r="S61" s="158">
        <v>5202</v>
      </c>
      <c r="T61" s="153">
        <v>6719</v>
      </c>
      <c r="U61" s="148" t="str">
        <f>IF(OR('School Information'!$A$10="",'School Information'!$B$10=""),"Must Complete 'School Information' Tab",IF('School Information'!$B$10="No",$T61*C61,IF(AND('School Information'!$B$10="Yes",'School Information'!$A$10=$B61),$S61*C61,$T61*C61)))</f>
        <v>Must Complete 'School Information' Tab</v>
      </c>
      <c r="V61" s="149">
        <v>288</v>
      </c>
      <c r="W61" s="149">
        <f>IF('Enrollment Projection'!$C$31&gt;0,$C61*V61,0)</f>
        <v>0</v>
      </c>
      <c r="X61" s="149">
        <v>13</v>
      </c>
      <c r="Y61" s="148" t="str">
        <f>IF('Enrollment Projection'!$C$32="","Must Complete 'Enrollment Projection' Tab",IF('Enrollment Projection'!$C$32="Yes",$C61*X61,0))</f>
        <v>Must Complete 'Enrollment Projection' Tab</v>
      </c>
      <c r="Z61" s="149">
        <v>18</v>
      </c>
      <c r="AA61" s="148" t="str">
        <f>IF('Enrollment Projection'!$C$34="","Must Complete 'Enrollment Projection' Tab",IF(AND('Enrollment Projection'!$C$34&gt;0,SUM('Enrollment Projection'!$B$17:$C$20)&gt;0),$C61*Z61,0))</f>
        <v>Must Complete 'Enrollment Projection' Tab</v>
      </c>
      <c r="AB61" s="149">
        <v>1147</v>
      </c>
      <c r="AC61" s="148" t="str">
        <f>IF('Enrollment Projection'!$C$38="","Must Complete 'Enrollment Projection' Tab",IF('Enrollment Projection'!$C$38&gt;=0.4,$C61*AB61,0))</f>
        <v>Must Complete 'Enrollment Projection' Tab</v>
      </c>
      <c r="AD61" s="149">
        <v>70</v>
      </c>
      <c r="AE61" s="149">
        <f t="shared" si="2"/>
        <v>0</v>
      </c>
      <c r="AF61" s="144">
        <f>$C61*'Enrollment Projection'!$C$37</f>
        <v>0</v>
      </c>
      <c r="AG61" s="149">
        <v>136</v>
      </c>
      <c r="AH61" s="148" t="str">
        <f>IF('Enrollment Projection'!$C$37="","Must Complete 'Enrollment Projection' Tab",AF61*AG61)</f>
        <v>Must Complete 'Enrollment Projection' Tab</v>
      </c>
    </row>
    <row r="62" spans="1:34" ht="25.5" customHeight="1">
      <c r="A62" s="150">
        <v>57</v>
      </c>
      <c r="B62" s="151" t="s">
        <v>397</v>
      </c>
      <c r="C62" s="152"/>
      <c r="D62" s="153">
        <v>5482</v>
      </c>
      <c r="E62" s="155">
        <f t="shared" si="1"/>
        <v>0</v>
      </c>
      <c r="F62" s="156">
        <f>$C62*'Enrollment Projection'!$C$30</f>
        <v>0</v>
      </c>
      <c r="G62" s="153">
        <v>713</v>
      </c>
      <c r="H62" s="157" t="str">
        <f>IF('Enrollment Projection'!$C$30="","Must Complete 'Enrollment Projection' Tab",F62*G62)</f>
        <v>Must Complete 'Enrollment Projection' Tab</v>
      </c>
      <c r="I62" s="156">
        <f>$C62*'Enrollment Projection'!$C$34</f>
        <v>0</v>
      </c>
      <c r="J62" s="153">
        <v>195</v>
      </c>
      <c r="K62" s="157" t="str">
        <f>IF('Enrollment Projection'!$C$34="","Must Complete 'Enrollment Projection' Tab",I62*J62)</f>
        <v>Must Complete 'Enrollment Projection' Tab</v>
      </c>
      <c r="L62" s="156">
        <f>$C62*'Enrollment Projection'!$C$31</f>
        <v>0</v>
      </c>
      <c r="M62" s="153">
        <v>4864</v>
      </c>
      <c r="N62" s="157" t="str">
        <f>IF('Enrollment Projection'!$C$31="","Must Complete 'Enrollment Projection' Tab",L62*M62)</f>
        <v>Must Complete 'Enrollment Projection' Tab</v>
      </c>
      <c r="O62" s="156">
        <f>$C62*'Enrollment Projection'!$C$33</f>
        <v>0</v>
      </c>
      <c r="P62" s="153">
        <v>1946</v>
      </c>
      <c r="Q62" s="157" t="str">
        <f>IF('Enrollment Projection'!$C$33="","Must Complete 'Enrollment Projection' Tab",O62*P62)</f>
        <v>Must Complete 'Enrollment Projection' Tab</v>
      </c>
      <c r="R62" s="157" t="str">
        <f>IF(OR('Enrollment Projection'!$C$30="",'Enrollment Projection'!$C$31="",'Enrollment Projection'!$C$33="",'Enrollment Projection'!$C$34=""),"Must Complete 'Enrollment Projection' Tab",IF('School Information'!$A$13="","Must Complete 'School Information' Tab",ROUND(E62+H62+K62+N62+Q62,0)))</f>
        <v>Must Complete 'Enrollment Projection' Tab</v>
      </c>
      <c r="S62" s="158">
        <v>3252</v>
      </c>
      <c r="T62" s="153">
        <v>3252</v>
      </c>
      <c r="U62" s="159" t="str">
        <f>IF(OR('School Information'!$A$10="",'School Information'!$B$10=""),"Must Complete 'School Information' Tab",IF('School Information'!$B$10="No",$T62*C62,IF(AND('School Information'!$B$10="Yes",'School Information'!$A$10=$B62),$S62*C62,$T62*C62)))</f>
        <v>Must Complete 'School Information' Tab</v>
      </c>
      <c r="V62" s="160">
        <v>248</v>
      </c>
      <c r="W62" s="160">
        <f>IF('Enrollment Projection'!$C$31&gt;0,$C62*V62,0)</f>
        <v>0</v>
      </c>
      <c r="X62" s="160">
        <v>8</v>
      </c>
      <c r="Y62" s="159" t="str">
        <f>IF('Enrollment Projection'!$C$32="","Must Complete 'Enrollment Projection' Tab",IF('Enrollment Projection'!$C$32="Yes",$C62*X62,0))</f>
        <v>Must Complete 'Enrollment Projection' Tab</v>
      </c>
      <c r="Z62" s="160">
        <v>16</v>
      </c>
      <c r="AA62" s="159" t="str">
        <f>IF('Enrollment Projection'!$C$34="","Must Complete 'Enrollment Projection' Tab",IF(AND('Enrollment Projection'!$C$34&gt;0,SUM('Enrollment Projection'!$B$17:$C$20)&gt;0),$C62*Z62,0))</f>
        <v>Must Complete 'Enrollment Projection' Tab</v>
      </c>
      <c r="AB62" s="160">
        <v>469</v>
      </c>
      <c r="AC62" s="159" t="str">
        <f>IF('Enrollment Projection'!$C$38="","Must Complete 'Enrollment Projection' Tab",IF('Enrollment Projection'!$C$38&gt;=0.4,$C62*AB62,0))</f>
        <v>Must Complete 'Enrollment Projection' Tab</v>
      </c>
      <c r="AD62" s="160">
        <v>57</v>
      </c>
      <c r="AE62" s="160">
        <f t="shared" si="2"/>
        <v>0</v>
      </c>
      <c r="AF62" s="156">
        <f>$C62*'Enrollment Projection'!$C$37</f>
        <v>0</v>
      </c>
      <c r="AG62" s="160">
        <v>151</v>
      </c>
      <c r="AH62" s="159" t="str">
        <f>IF('Enrollment Projection'!$C$37="","Must Complete 'Enrollment Projection' Tab",AF62*AG62)</f>
        <v>Must Complete 'Enrollment Projection' Tab</v>
      </c>
    </row>
    <row r="63" spans="1:34" ht="25.5" customHeight="1">
      <c r="A63" s="150">
        <v>58</v>
      </c>
      <c r="B63" s="151" t="s">
        <v>398</v>
      </c>
      <c r="C63" s="152"/>
      <c r="D63" s="153">
        <v>5543</v>
      </c>
      <c r="E63" s="155">
        <f t="shared" si="1"/>
        <v>0</v>
      </c>
      <c r="F63" s="156">
        <f>$C63*'Enrollment Projection'!$C$30</f>
        <v>0</v>
      </c>
      <c r="G63" s="153">
        <v>729</v>
      </c>
      <c r="H63" s="157" t="str">
        <f>IF('Enrollment Projection'!$C$30="","Must Complete 'Enrollment Projection' Tab",F63*G63)</f>
        <v>Must Complete 'Enrollment Projection' Tab</v>
      </c>
      <c r="I63" s="156">
        <f>$C63*'Enrollment Projection'!$C$34</f>
        <v>0</v>
      </c>
      <c r="J63" s="153">
        <v>199</v>
      </c>
      <c r="K63" s="157" t="str">
        <f>IF('Enrollment Projection'!$C$34="","Must Complete 'Enrollment Projection' Tab",I63*J63)</f>
        <v>Must Complete 'Enrollment Projection' Tab</v>
      </c>
      <c r="L63" s="156">
        <f>$C63*'Enrollment Projection'!$C$31</f>
        <v>0</v>
      </c>
      <c r="M63" s="153">
        <v>4973</v>
      </c>
      <c r="N63" s="157" t="str">
        <f>IF('Enrollment Projection'!$C$31="","Must Complete 'Enrollment Projection' Tab",L63*M63)</f>
        <v>Must Complete 'Enrollment Projection' Tab</v>
      </c>
      <c r="O63" s="156">
        <f>$C63*'Enrollment Projection'!$C$33</f>
        <v>0</v>
      </c>
      <c r="P63" s="153">
        <v>1989</v>
      </c>
      <c r="Q63" s="157" t="str">
        <f>IF('Enrollment Projection'!$C$33="","Must Complete 'Enrollment Projection' Tab",O63*P63)</f>
        <v>Must Complete 'Enrollment Projection' Tab</v>
      </c>
      <c r="R63" s="157" t="str">
        <f>IF(OR('Enrollment Projection'!$C$30="",'Enrollment Projection'!$C$31="",'Enrollment Projection'!$C$33="",'Enrollment Projection'!$C$34=""),"Must Complete 'Enrollment Projection' Tab",IF('School Information'!$A$13="","Must Complete 'School Information' Tab",ROUND(E63+H63+K63+N63+Q63,0)))</f>
        <v>Must Complete 'Enrollment Projection' Tab</v>
      </c>
      <c r="S63" s="158">
        <v>3317</v>
      </c>
      <c r="T63" s="153">
        <v>3726</v>
      </c>
      <c r="U63" s="159" t="str">
        <f>IF(OR('School Information'!$A$10="",'School Information'!$B$10=""),"Must Complete 'School Information' Tab",IF('School Information'!$B$10="No",$T63*C63,IF(AND('School Information'!$B$10="Yes",'School Information'!$A$10=$B63),$S63*C63,$T63*C63)))</f>
        <v>Must Complete 'School Information' Tab</v>
      </c>
      <c r="V63" s="160">
        <v>263</v>
      </c>
      <c r="W63" s="160">
        <f>IF('Enrollment Projection'!$C$31&gt;0,$C63*V63,0)</f>
        <v>0</v>
      </c>
      <c r="X63" s="160">
        <v>11</v>
      </c>
      <c r="Y63" s="159" t="str">
        <f>IF('Enrollment Projection'!$C$32="","Must Complete 'Enrollment Projection' Tab",IF('Enrollment Projection'!$C$32="Yes",$C63*X63,0))</f>
        <v>Must Complete 'Enrollment Projection' Tab</v>
      </c>
      <c r="Z63" s="160">
        <v>16</v>
      </c>
      <c r="AA63" s="159" t="str">
        <f>IF('Enrollment Projection'!$C$34="","Must Complete 'Enrollment Projection' Tab",IF(AND('Enrollment Projection'!$C$34&gt;0,SUM('Enrollment Projection'!$B$17:$C$20)&gt;0),$C63*Z63,0))</f>
        <v>Must Complete 'Enrollment Projection' Tab</v>
      </c>
      <c r="AB63" s="160">
        <v>288</v>
      </c>
      <c r="AC63" s="159" t="str">
        <f>IF('Enrollment Projection'!$C$38="","Must Complete 'Enrollment Projection' Tab",IF('Enrollment Projection'!$C$38&gt;=0.4,$C63*AB63,0))</f>
        <v>Must Complete 'Enrollment Projection' Tab</v>
      </c>
      <c r="AD63" s="160">
        <v>59</v>
      </c>
      <c r="AE63" s="160">
        <f t="shared" si="2"/>
        <v>0</v>
      </c>
      <c r="AF63" s="156">
        <f>$C63*'Enrollment Projection'!$C$37</f>
        <v>0</v>
      </c>
      <c r="AG63" s="160">
        <v>142</v>
      </c>
      <c r="AH63" s="159" t="str">
        <f>IF('Enrollment Projection'!$C$37="","Must Complete 'Enrollment Projection' Tab",AF63*AG63)</f>
        <v>Must Complete 'Enrollment Projection' Tab</v>
      </c>
    </row>
    <row r="64" spans="1:34" ht="25.5" customHeight="1">
      <c r="A64" s="150">
        <v>59</v>
      </c>
      <c r="B64" s="151" t="s">
        <v>399</v>
      </c>
      <c r="C64" s="152"/>
      <c r="D64" s="153">
        <v>6051</v>
      </c>
      <c r="E64" s="155">
        <f t="shared" si="1"/>
        <v>0</v>
      </c>
      <c r="F64" s="156">
        <f>$C64*'Enrollment Projection'!$C$30</f>
        <v>0</v>
      </c>
      <c r="G64" s="153">
        <v>792</v>
      </c>
      <c r="H64" s="157" t="str">
        <f>IF('Enrollment Projection'!$C$30="","Must Complete 'Enrollment Projection' Tab",F64*G64)</f>
        <v>Must Complete 'Enrollment Projection' Tab</v>
      </c>
      <c r="I64" s="156">
        <f>$C64*'Enrollment Projection'!$C$34</f>
        <v>0</v>
      </c>
      <c r="J64" s="153">
        <v>216</v>
      </c>
      <c r="K64" s="157" t="str">
        <f>IF('Enrollment Projection'!$C$34="","Must Complete 'Enrollment Projection' Tab",I64*J64)</f>
        <v>Must Complete 'Enrollment Projection' Tab</v>
      </c>
      <c r="L64" s="156">
        <f>$C64*'Enrollment Projection'!$C$31</f>
        <v>0</v>
      </c>
      <c r="M64" s="153">
        <v>5398</v>
      </c>
      <c r="N64" s="157" t="str">
        <f>IF('Enrollment Projection'!$C$31="","Must Complete 'Enrollment Projection' Tab",L64*M64)</f>
        <v>Must Complete 'Enrollment Projection' Tab</v>
      </c>
      <c r="O64" s="156">
        <f>$C64*'Enrollment Projection'!$C$33</f>
        <v>0</v>
      </c>
      <c r="P64" s="153">
        <v>2159</v>
      </c>
      <c r="Q64" s="157" t="str">
        <f>IF('Enrollment Projection'!$C$33="","Must Complete 'Enrollment Projection' Tab",O64*P64)</f>
        <v>Must Complete 'Enrollment Projection' Tab</v>
      </c>
      <c r="R64" s="157" t="str">
        <f>IF(OR('Enrollment Projection'!$C$30="",'Enrollment Projection'!$C$31="",'Enrollment Projection'!$C$33="",'Enrollment Projection'!$C$34=""),"Must Complete 'Enrollment Projection' Tab",IF('School Information'!$A$13="","Must Complete 'School Information' Tab",ROUND(E64+H64+K64+N64+Q64,0)))</f>
        <v>Must Complete 'Enrollment Projection' Tab</v>
      </c>
      <c r="S64" s="158">
        <v>3133</v>
      </c>
      <c r="T64" s="153">
        <v>3133</v>
      </c>
      <c r="U64" s="159" t="str">
        <f>IF(OR('School Information'!$A$10="",'School Information'!$B$10=""),"Must Complete 'School Information' Tab",IF('School Information'!$B$10="No",$T64*C64,IF(AND('School Information'!$B$10="Yes",'School Information'!$A$10=$B64),$S64*C64,$T64*C64)))</f>
        <v>Must Complete 'School Information' Tab</v>
      </c>
      <c r="V64" s="160">
        <v>273</v>
      </c>
      <c r="W64" s="160">
        <f>IF('Enrollment Projection'!$C$31&gt;0,$C64*V64,0)</f>
        <v>0</v>
      </c>
      <c r="X64" s="160">
        <v>11</v>
      </c>
      <c r="Y64" s="159" t="str">
        <f>IF('Enrollment Projection'!$C$32="","Must Complete 'Enrollment Projection' Tab",IF('Enrollment Projection'!$C$32="Yes",$C64*X64,0))</f>
        <v>Must Complete 'Enrollment Projection' Tab</v>
      </c>
      <c r="Z64" s="160">
        <v>17</v>
      </c>
      <c r="AA64" s="159" t="str">
        <f>IF('Enrollment Projection'!$C$34="","Must Complete 'Enrollment Projection' Tab",IF(AND('Enrollment Projection'!$C$34&gt;0,SUM('Enrollment Projection'!$B$17:$C$20)&gt;0),$C64*Z64,0))</f>
        <v>Must Complete 'Enrollment Projection' Tab</v>
      </c>
      <c r="AB64" s="160">
        <v>451</v>
      </c>
      <c r="AC64" s="159" t="str">
        <f>IF('Enrollment Projection'!$C$38="","Must Complete 'Enrollment Projection' Tab",IF('Enrollment Projection'!$C$38&gt;=0.4,$C64*AB64,0))</f>
        <v>Must Complete 'Enrollment Projection' Tab</v>
      </c>
      <c r="AD64" s="160">
        <v>66</v>
      </c>
      <c r="AE64" s="160">
        <f t="shared" si="2"/>
        <v>0</v>
      </c>
      <c r="AF64" s="156">
        <f>$C64*'Enrollment Projection'!$C$37</f>
        <v>0</v>
      </c>
      <c r="AG64" s="160">
        <v>138</v>
      </c>
      <c r="AH64" s="159" t="str">
        <f>IF('Enrollment Projection'!$C$37="","Must Complete 'Enrollment Projection' Tab",AF64*AG64)</f>
        <v>Must Complete 'Enrollment Projection' Tab</v>
      </c>
    </row>
    <row r="65" spans="1:34" ht="25.5" customHeight="1">
      <c r="A65" s="168">
        <v>60</v>
      </c>
      <c r="B65" s="162" t="s">
        <v>400</v>
      </c>
      <c r="C65" s="163"/>
      <c r="D65" s="164">
        <v>4761</v>
      </c>
      <c r="E65" s="165">
        <f t="shared" si="1"/>
        <v>0</v>
      </c>
      <c r="F65" s="166">
        <f>$C65*'Enrollment Projection'!$C$30</f>
        <v>0</v>
      </c>
      <c r="G65" s="164">
        <v>634</v>
      </c>
      <c r="H65" s="167" t="str">
        <f>IF('Enrollment Projection'!$C$30="","Must Complete 'Enrollment Projection' Tab",F65*G65)</f>
        <v>Must Complete 'Enrollment Projection' Tab</v>
      </c>
      <c r="I65" s="166">
        <f>$C65*'Enrollment Projection'!$C$34</f>
        <v>0</v>
      </c>
      <c r="J65" s="164">
        <v>173</v>
      </c>
      <c r="K65" s="167" t="str">
        <f>IF('Enrollment Projection'!$C$34="","Must Complete 'Enrollment Projection' Tab",I65*J65)</f>
        <v>Must Complete 'Enrollment Projection' Tab</v>
      </c>
      <c r="L65" s="166">
        <f>$C65*'Enrollment Projection'!$C$31</f>
        <v>0</v>
      </c>
      <c r="M65" s="164">
        <v>4324</v>
      </c>
      <c r="N65" s="167" t="str">
        <f>IF('Enrollment Projection'!$C$31="","Must Complete 'Enrollment Projection' Tab",L65*M65)</f>
        <v>Must Complete 'Enrollment Projection' Tab</v>
      </c>
      <c r="O65" s="166">
        <f>$C65*'Enrollment Projection'!$C$33</f>
        <v>0</v>
      </c>
      <c r="P65" s="164">
        <v>1730</v>
      </c>
      <c r="Q65" s="167" t="str">
        <f>IF('Enrollment Projection'!$C$33="","Must Complete 'Enrollment Projection' Tab",O65*P65)</f>
        <v>Must Complete 'Enrollment Projection' Tab</v>
      </c>
      <c r="R65" s="167" t="str">
        <f>IF(OR('Enrollment Projection'!$C$30="",'Enrollment Projection'!$C$31="",'Enrollment Projection'!$C$33="",'Enrollment Projection'!$C$34=""),"Must Complete 'Enrollment Projection' Tab",IF('School Information'!$A$13="","Must Complete 'School Information' Tab",ROUND(E65+H65+K65+N65+Q65,0)))</f>
        <v>Must Complete 'Enrollment Projection' Tab</v>
      </c>
      <c r="S65" s="169">
        <v>5903</v>
      </c>
      <c r="T65" s="164">
        <v>7942</v>
      </c>
      <c r="U65" s="170" t="str">
        <f>IF(OR('School Information'!$A$10="",'School Information'!$B$10=""),"Must Complete 'School Information' Tab",IF('School Information'!$B$10="No",$T65*C65,IF(AND('School Information'!$B$10="Yes",'School Information'!$A$10=$B65),$S65*C65,$T65*C65)))</f>
        <v>Must Complete 'School Information' Tab</v>
      </c>
      <c r="V65" s="171">
        <v>262</v>
      </c>
      <c r="W65" s="171">
        <f>IF('Enrollment Projection'!$C$31&gt;0,$C65*V65,0)</f>
        <v>0</v>
      </c>
      <c r="X65" s="171">
        <v>8</v>
      </c>
      <c r="Y65" s="170" t="str">
        <f>IF('Enrollment Projection'!$C$32="","Must Complete 'Enrollment Projection' Tab",IF('Enrollment Projection'!$C$32="Yes",$C65*X65,0))</f>
        <v>Must Complete 'Enrollment Projection' Tab</v>
      </c>
      <c r="Z65" s="171">
        <v>17</v>
      </c>
      <c r="AA65" s="170" t="str">
        <f>IF('Enrollment Projection'!$C$34="","Must Complete 'Enrollment Projection' Tab",IF(AND('Enrollment Projection'!$C$34&gt;0,SUM('Enrollment Projection'!$B$17:$C$20)&gt;0),$C65*Z65,0))</f>
        <v>Must Complete 'Enrollment Projection' Tab</v>
      </c>
      <c r="AB65" s="171">
        <v>607</v>
      </c>
      <c r="AC65" s="170" t="str">
        <f>IF('Enrollment Projection'!$C$38="","Must Complete 'Enrollment Projection' Tab",IF('Enrollment Projection'!$C$38&gt;=0.4,$C65*AB65,0))</f>
        <v>Must Complete 'Enrollment Projection' Tab</v>
      </c>
      <c r="AD65" s="171">
        <v>68</v>
      </c>
      <c r="AE65" s="171">
        <f t="shared" si="2"/>
        <v>0</v>
      </c>
      <c r="AF65" s="166">
        <f>$C65*'Enrollment Projection'!$C$37</f>
        <v>0</v>
      </c>
      <c r="AG65" s="171">
        <v>0</v>
      </c>
      <c r="AH65" s="170" t="str">
        <f>IF('Enrollment Projection'!$C$37="","Must Complete 'Enrollment Projection' Tab",AF65*AG65)</f>
        <v>Must Complete 'Enrollment Projection' Tab</v>
      </c>
    </row>
    <row r="66" spans="1:34" ht="25.5" customHeight="1">
      <c r="A66" s="138">
        <v>61</v>
      </c>
      <c r="B66" s="139" t="s">
        <v>401</v>
      </c>
      <c r="C66" s="140"/>
      <c r="D66" s="153">
        <v>2652</v>
      </c>
      <c r="E66" s="142">
        <f t="shared" si="1"/>
        <v>0</v>
      </c>
      <c r="F66" s="144">
        <f>$C66*'Enrollment Projection'!$C$30</f>
        <v>0</v>
      </c>
      <c r="G66" s="153">
        <v>362</v>
      </c>
      <c r="H66" s="146" t="str">
        <f>IF('Enrollment Projection'!$C$30="","Must Complete 'Enrollment Projection' Tab",F66*G66)</f>
        <v>Must Complete 'Enrollment Projection' Tab</v>
      </c>
      <c r="I66" s="144">
        <f>$C66*'Enrollment Projection'!$C$34</f>
        <v>0</v>
      </c>
      <c r="J66" s="153">
        <v>99</v>
      </c>
      <c r="K66" s="146" t="str">
        <f>IF('Enrollment Projection'!$C$34="","Must Complete 'Enrollment Projection' Tab",I66*J66)</f>
        <v>Must Complete 'Enrollment Projection' Tab</v>
      </c>
      <c r="L66" s="144">
        <f>$C66*'Enrollment Projection'!$C$31</f>
        <v>0</v>
      </c>
      <c r="M66" s="153">
        <v>2465</v>
      </c>
      <c r="N66" s="146" t="str">
        <f>IF('Enrollment Projection'!$C$31="","Must Complete 'Enrollment Projection' Tab",L66*M66)</f>
        <v>Must Complete 'Enrollment Projection' Tab</v>
      </c>
      <c r="O66" s="144">
        <f>$C66*'Enrollment Projection'!$C$33</f>
        <v>0</v>
      </c>
      <c r="P66" s="153">
        <v>986</v>
      </c>
      <c r="Q66" s="146" t="str">
        <f>IF('Enrollment Projection'!$C$33="","Must Complete 'Enrollment Projection' Tab",O66*P66)</f>
        <v>Must Complete 'Enrollment Projection' Tab</v>
      </c>
      <c r="R66" s="146" t="str">
        <f>IF(OR('Enrollment Projection'!$C$30="",'Enrollment Projection'!$C$31="",'Enrollment Projection'!$C$33="",'Enrollment Projection'!$C$34=""),"Must Complete 'Enrollment Projection' Tab",IF('School Information'!$A$13="","Must Complete 'School Information' Tab",ROUND(E66+H66+K66+N66+Q66,0)))</f>
        <v>Must Complete 'Enrollment Projection' Tab</v>
      </c>
      <c r="S66" s="158">
        <v>13429</v>
      </c>
      <c r="T66" s="153">
        <v>15290</v>
      </c>
      <c r="U66" s="148" t="str">
        <f>IF(OR('School Information'!$A$10="",'School Information'!$B$10=""),"Must Complete 'School Information' Tab",IF('School Information'!$B$10="No",$T66*C66,IF(AND('School Information'!$B$10="Yes",'School Information'!$A$10=$B66),$S66*C66,$T66*C66)))</f>
        <v>Must Complete 'School Information' Tab</v>
      </c>
      <c r="V66" s="149">
        <v>247</v>
      </c>
      <c r="W66" s="149">
        <f>IF('Enrollment Projection'!$C$31&gt;0,$C66*V66,0)</f>
        <v>0</v>
      </c>
      <c r="X66" s="149">
        <v>4</v>
      </c>
      <c r="Y66" s="148" t="str">
        <f>IF('Enrollment Projection'!$C$32="","Must Complete 'Enrollment Projection' Tab",IF('Enrollment Projection'!$C$32="Yes",$C66*X66,0))</f>
        <v>Must Complete 'Enrollment Projection' Tab</v>
      </c>
      <c r="Z66" s="149">
        <v>17</v>
      </c>
      <c r="AA66" s="148" t="str">
        <f>IF('Enrollment Projection'!$C$34="","Must Complete 'Enrollment Projection' Tab",IF(AND('Enrollment Projection'!$C$34&gt;0,SUM('Enrollment Projection'!$B$17:$C$20)&gt;0),$C66*Z66,0))</f>
        <v>Must Complete 'Enrollment Projection' Tab</v>
      </c>
      <c r="AB66" s="149">
        <v>306</v>
      </c>
      <c r="AC66" s="148" t="str">
        <f>IF('Enrollment Projection'!$C$38="","Must Complete 'Enrollment Projection' Tab",IF('Enrollment Projection'!$C$38&gt;=0.4,$C66*AB66,0))</f>
        <v>Must Complete 'Enrollment Projection' Tab</v>
      </c>
      <c r="AD66" s="149">
        <v>63</v>
      </c>
      <c r="AE66" s="149">
        <f t="shared" si="2"/>
        <v>0</v>
      </c>
      <c r="AF66" s="144">
        <f>$C66*'Enrollment Projection'!$C$37</f>
        <v>0</v>
      </c>
      <c r="AG66" s="149">
        <v>151</v>
      </c>
      <c r="AH66" s="148" t="str">
        <f>IF('Enrollment Projection'!$C$37="","Must Complete 'Enrollment Projection' Tab",AF66*AG66)</f>
        <v>Must Complete 'Enrollment Projection' Tab</v>
      </c>
    </row>
    <row r="67" spans="1:34" ht="25.5" customHeight="1">
      <c r="A67" s="150">
        <v>62</v>
      </c>
      <c r="B67" s="151" t="s">
        <v>402</v>
      </c>
      <c r="C67" s="152"/>
      <c r="D67" s="153">
        <v>5337</v>
      </c>
      <c r="E67" s="155">
        <f t="shared" si="1"/>
        <v>0</v>
      </c>
      <c r="F67" s="156">
        <f>$C67*'Enrollment Projection'!$C$30</f>
        <v>0</v>
      </c>
      <c r="G67" s="153">
        <v>705</v>
      </c>
      <c r="H67" s="157" t="str">
        <f>IF('Enrollment Projection'!$C$30="","Must Complete 'Enrollment Projection' Tab",F67*G67)</f>
        <v>Must Complete 'Enrollment Projection' Tab</v>
      </c>
      <c r="I67" s="156">
        <f>$C67*'Enrollment Projection'!$C$34</f>
        <v>0</v>
      </c>
      <c r="J67" s="153">
        <v>192</v>
      </c>
      <c r="K67" s="157" t="str">
        <f>IF('Enrollment Projection'!$C$34="","Must Complete 'Enrollment Projection' Tab",I67*J67)</f>
        <v>Must Complete 'Enrollment Projection' Tab</v>
      </c>
      <c r="L67" s="156">
        <f>$C67*'Enrollment Projection'!$C$31</f>
        <v>0</v>
      </c>
      <c r="M67" s="153">
        <v>4805</v>
      </c>
      <c r="N67" s="157" t="str">
        <f>IF('Enrollment Projection'!$C$31="","Must Complete 'Enrollment Projection' Tab",L67*M67)</f>
        <v>Must Complete 'Enrollment Projection' Tab</v>
      </c>
      <c r="O67" s="156">
        <f>$C67*'Enrollment Projection'!$C$33</f>
        <v>0</v>
      </c>
      <c r="P67" s="153">
        <v>0</v>
      </c>
      <c r="Q67" s="157" t="str">
        <f>IF('Enrollment Projection'!$C$33="","Must Complete 'Enrollment Projection' Tab",O67*P67)</f>
        <v>Must Complete 'Enrollment Projection' Tab</v>
      </c>
      <c r="R67" s="157" t="str">
        <f>IF(OR('Enrollment Projection'!$C$30="",'Enrollment Projection'!$C$31="",'Enrollment Projection'!$C$33="",'Enrollment Projection'!$C$34=""),"Must Complete 'Enrollment Projection' Tab",IF('School Information'!$A$13="","Must Complete 'School Information' Tab",ROUND(E67+H67+K67+N67+Q67,0)))</f>
        <v>Must Complete 'Enrollment Projection' Tab</v>
      </c>
      <c r="S67" s="158">
        <v>4193</v>
      </c>
      <c r="T67" s="153">
        <v>4193</v>
      </c>
      <c r="U67" s="159" t="str">
        <f>IF(OR('School Information'!$A$10="",'School Information'!$B$10=""),"Must Complete 'School Information' Tab",IF('School Information'!$B$10="No",$T67*C67,IF(AND('School Information'!$B$10="Yes",'School Information'!$A$10=$B67),$S67*C67,$T67*C67)))</f>
        <v>Must Complete 'School Information' Tab</v>
      </c>
      <c r="V67" s="160">
        <v>283</v>
      </c>
      <c r="W67" s="160">
        <f>IF('Enrollment Projection'!$C$31&gt;0,$C67*V67,0)</f>
        <v>0</v>
      </c>
      <c r="X67" s="160">
        <v>17</v>
      </c>
      <c r="Y67" s="159" t="str">
        <f>IF('Enrollment Projection'!$C$32="","Must Complete 'Enrollment Projection' Tab",IF('Enrollment Projection'!$C$32="Yes",$C67*X67,0))</f>
        <v>Must Complete 'Enrollment Projection' Tab</v>
      </c>
      <c r="Z67" s="160">
        <v>18</v>
      </c>
      <c r="AA67" s="159" t="str">
        <f>IF('Enrollment Projection'!$C$34="","Must Complete 'Enrollment Projection' Tab",IF(AND('Enrollment Projection'!$C$34&gt;0,SUM('Enrollment Projection'!$B$17:$C$20)&gt;0),$C67*Z67,0))</f>
        <v>Must Complete 'Enrollment Projection' Tab</v>
      </c>
      <c r="AB67" s="160">
        <v>575</v>
      </c>
      <c r="AC67" s="159" t="str">
        <f>IF('Enrollment Projection'!$C$38="","Must Complete 'Enrollment Projection' Tab",IF('Enrollment Projection'!$C$38&gt;=0.4,$C67*AB67,0))</f>
        <v>Must Complete 'Enrollment Projection' Tab</v>
      </c>
      <c r="AD67" s="160">
        <v>71</v>
      </c>
      <c r="AE67" s="160">
        <f t="shared" si="2"/>
        <v>0</v>
      </c>
      <c r="AF67" s="156">
        <f>$C67*'Enrollment Projection'!$C$37</f>
        <v>0</v>
      </c>
      <c r="AG67" s="160">
        <v>0</v>
      </c>
      <c r="AH67" s="159" t="str">
        <f>IF('Enrollment Projection'!$C$37="","Must Complete 'Enrollment Projection' Tab",AF67*AG67)</f>
        <v>Must Complete 'Enrollment Projection' Tab</v>
      </c>
    </row>
    <row r="68" spans="1:34" ht="25.5" customHeight="1">
      <c r="A68" s="150">
        <v>63</v>
      </c>
      <c r="B68" s="151" t="s">
        <v>403</v>
      </c>
      <c r="C68" s="152"/>
      <c r="D68" s="153">
        <v>3292</v>
      </c>
      <c r="E68" s="155">
        <f t="shared" si="1"/>
        <v>0</v>
      </c>
      <c r="F68" s="156">
        <f>$C68*'Enrollment Projection'!$C$30</f>
        <v>0</v>
      </c>
      <c r="G68" s="153">
        <v>418</v>
      </c>
      <c r="H68" s="157" t="str">
        <f>IF('Enrollment Projection'!$C$30="","Must Complete 'Enrollment Projection' Tab",F68*G68)</f>
        <v>Must Complete 'Enrollment Projection' Tab</v>
      </c>
      <c r="I68" s="156">
        <f>$C68*'Enrollment Projection'!$C$34</f>
        <v>0</v>
      </c>
      <c r="J68" s="153">
        <v>114</v>
      </c>
      <c r="K68" s="157" t="str">
        <f>IF('Enrollment Projection'!$C$34="","Must Complete 'Enrollment Projection' Tab",I68*J68)</f>
        <v>Must Complete 'Enrollment Projection' Tab</v>
      </c>
      <c r="L68" s="156">
        <f>$C68*'Enrollment Projection'!$C$31</f>
        <v>0</v>
      </c>
      <c r="M68" s="153">
        <v>2853</v>
      </c>
      <c r="N68" s="157" t="str">
        <f>IF('Enrollment Projection'!$C$31="","Must Complete 'Enrollment Projection' Tab",L68*M68)</f>
        <v>Must Complete 'Enrollment Projection' Tab</v>
      </c>
      <c r="O68" s="156">
        <f>$C68*'Enrollment Projection'!$C$33</f>
        <v>0</v>
      </c>
      <c r="P68" s="153">
        <v>1141</v>
      </c>
      <c r="Q68" s="157" t="str">
        <f>IF('Enrollment Projection'!$C$33="","Must Complete 'Enrollment Projection' Tab",O68*P68)</f>
        <v>Must Complete 'Enrollment Projection' Tab</v>
      </c>
      <c r="R68" s="157" t="str">
        <f>IF(OR('Enrollment Projection'!$C$30="",'Enrollment Projection'!$C$31="",'Enrollment Projection'!$C$33="",'Enrollment Projection'!$C$34=""),"Must Complete 'Enrollment Projection' Tab",IF('School Information'!$A$13="","Must Complete 'School Information' Tab",ROUND(E68+H68+K68+N68+Q68,0)))</f>
        <v>Must Complete 'Enrollment Projection' Tab</v>
      </c>
      <c r="S68" s="158">
        <v>14110</v>
      </c>
      <c r="T68" s="153">
        <v>15601</v>
      </c>
      <c r="U68" s="159" t="str">
        <f>IF(OR('School Information'!$A$10="",'School Information'!$B$10=""),"Must Complete 'School Information' Tab",IF('School Information'!$B$10="No",$T68*C68,IF(AND('School Information'!$B$10="Yes",'School Information'!$A$10=$B68),$S68*C68,$T68*C68)))</f>
        <v>Must Complete 'School Information' Tab</v>
      </c>
      <c r="V68" s="160">
        <v>245</v>
      </c>
      <c r="W68" s="160">
        <f>IF('Enrollment Projection'!$C$31&gt;0,$C68*V68,0)</f>
        <v>0</v>
      </c>
      <c r="X68" s="160">
        <v>5</v>
      </c>
      <c r="Y68" s="159" t="str">
        <f>IF('Enrollment Projection'!$C$32="","Must Complete 'Enrollment Projection' Tab",IF('Enrollment Projection'!$C$32="Yes",$C68*X68,0))</f>
        <v>Must Complete 'Enrollment Projection' Tab</v>
      </c>
      <c r="Z68" s="160">
        <v>12</v>
      </c>
      <c r="AA68" s="159" t="str">
        <f>IF('Enrollment Projection'!$C$34="","Must Complete 'Enrollment Projection' Tab",IF(AND('Enrollment Projection'!$C$34&gt;0,SUM('Enrollment Projection'!$B$17:$C$20)&gt;0),$C68*Z68,0))</f>
        <v>Must Complete 'Enrollment Projection' Tab</v>
      </c>
      <c r="AB68" s="160">
        <v>199</v>
      </c>
      <c r="AC68" s="159" t="str">
        <f>IF('Enrollment Projection'!$C$38="","Must Complete 'Enrollment Projection' Tab",IF('Enrollment Projection'!$C$38&gt;=0.4,$C68*AB68,0))</f>
        <v>Must Complete 'Enrollment Projection' Tab</v>
      </c>
      <c r="AD68" s="160">
        <v>44</v>
      </c>
      <c r="AE68" s="160">
        <f t="shared" si="2"/>
        <v>0</v>
      </c>
      <c r="AF68" s="156">
        <f>$C68*'Enrollment Projection'!$C$37</f>
        <v>0</v>
      </c>
      <c r="AG68" s="160">
        <v>0</v>
      </c>
      <c r="AH68" s="159" t="str">
        <f>IF('Enrollment Projection'!$C$37="","Must Complete 'Enrollment Projection' Tab",AF68*AG68)</f>
        <v>Must Complete 'Enrollment Projection' Tab</v>
      </c>
    </row>
    <row r="69" spans="1:34" ht="25.5" customHeight="1">
      <c r="A69" s="150">
        <v>64</v>
      </c>
      <c r="B69" s="151" t="s">
        <v>404</v>
      </c>
      <c r="C69" s="152"/>
      <c r="D69" s="153">
        <v>5104</v>
      </c>
      <c r="E69" s="155">
        <f t="shared" si="1"/>
        <v>0</v>
      </c>
      <c r="F69" s="156">
        <f>$C69*'Enrollment Projection'!$C$30</f>
        <v>0</v>
      </c>
      <c r="G69" s="153">
        <v>668</v>
      </c>
      <c r="H69" s="157" t="str">
        <f>IF('Enrollment Projection'!$C$30="","Must Complete 'Enrollment Projection' Tab",F69*G69)</f>
        <v>Must Complete 'Enrollment Projection' Tab</v>
      </c>
      <c r="I69" s="156">
        <f>$C69*'Enrollment Projection'!$C$34</f>
        <v>0</v>
      </c>
      <c r="J69" s="153">
        <v>182</v>
      </c>
      <c r="K69" s="157" t="str">
        <f>IF('Enrollment Projection'!$C$34="","Must Complete 'Enrollment Projection' Tab",I69*J69)</f>
        <v>Must Complete 'Enrollment Projection' Tab</v>
      </c>
      <c r="L69" s="156">
        <f>$C69*'Enrollment Projection'!$C$31</f>
        <v>0</v>
      </c>
      <c r="M69" s="153">
        <v>4557</v>
      </c>
      <c r="N69" s="157" t="str">
        <f>IF('Enrollment Projection'!$C$31="","Must Complete 'Enrollment Projection' Tab",L69*M69)</f>
        <v>Must Complete 'Enrollment Projection' Tab</v>
      </c>
      <c r="O69" s="156">
        <f>$C69*'Enrollment Projection'!$C$33</f>
        <v>0</v>
      </c>
      <c r="P69" s="153">
        <v>1823</v>
      </c>
      <c r="Q69" s="157" t="str">
        <f>IF('Enrollment Projection'!$C$33="","Must Complete 'Enrollment Projection' Tab",O69*P69)</f>
        <v>Must Complete 'Enrollment Projection' Tab</v>
      </c>
      <c r="R69" s="157" t="str">
        <f>IF(OR('Enrollment Projection'!$C$30="",'Enrollment Projection'!$C$31="",'Enrollment Projection'!$C$33="",'Enrollment Projection'!$C$34=""),"Must Complete 'Enrollment Projection' Tab",IF('School Information'!$A$13="","Must Complete 'School Information' Tab",ROUND(E69+H69+K69+N69+Q69,0)))</f>
        <v>Must Complete 'Enrollment Projection' Tab</v>
      </c>
      <c r="S69" s="158">
        <v>4454</v>
      </c>
      <c r="T69" s="153">
        <v>4693</v>
      </c>
      <c r="U69" s="159" t="str">
        <f>IF(OR('School Information'!$A$10="",'School Information'!$B$10=""),"Must Complete 'School Information' Tab",IF('School Information'!$B$10="No",$T69*C69,IF(AND('School Information'!$B$10="Yes",'School Information'!$A$10=$B69),$S69*C69,$T69*C69)))</f>
        <v>Must Complete 'School Information' Tab</v>
      </c>
      <c r="V69" s="160">
        <v>294</v>
      </c>
      <c r="W69" s="160">
        <f>IF('Enrollment Projection'!$C$31&gt;0,$C69*V69,0)</f>
        <v>0</v>
      </c>
      <c r="X69" s="160">
        <v>22</v>
      </c>
      <c r="Y69" s="159" t="str">
        <f>IF('Enrollment Projection'!$C$32="","Must Complete 'Enrollment Projection' Tab",IF('Enrollment Projection'!$C$32="Yes",$C69*X69,0))</f>
        <v>Must Complete 'Enrollment Projection' Tab</v>
      </c>
      <c r="Z69" s="160">
        <v>17</v>
      </c>
      <c r="AA69" s="159" t="str">
        <f>IF('Enrollment Projection'!$C$34="","Must Complete 'Enrollment Projection' Tab",IF(AND('Enrollment Projection'!$C$34&gt;0,SUM('Enrollment Projection'!$B$17:$C$20)&gt;0),$C69*Z69,0))</f>
        <v>Must Complete 'Enrollment Projection' Tab</v>
      </c>
      <c r="AB69" s="160">
        <v>631</v>
      </c>
      <c r="AC69" s="159" t="str">
        <f>IF('Enrollment Projection'!$C$38="","Must Complete 'Enrollment Projection' Tab",IF('Enrollment Projection'!$C$38&gt;=0.4,$C69*AB69,0))</f>
        <v>Must Complete 'Enrollment Projection' Tab</v>
      </c>
      <c r="AD69" s="160">
        <v>66</v>
      </c>
      <c r="AE69" s="160">
        <f t="shared" si="2"/>
        <v>0</v>
      </c>
      <c r="AF69" s="156">
        <f>$C69*'Enrollment Projection'!$C$37</f>
        <v>0</v>
      </c>
      <c r="AG69" s="160">
        <v>0</v>
      </c>
      <c r="AH69" s="159" t="str">
        <f>IF('Enrollment Projection'!$C$37="","Must Complete 'Enrollment Projection' Tab",AF69*AG69)</f>
        <v>Must Complete 'Enrollment Projection' Tab</v>
      </c>
    </row>
    <row r="70" spans="1:34" ht="25.5" customHeight="1">
      <c r="A70" s="168">
        <v>65</v>
      </c>
      <c r="B70" s="162" t="s">
        <v>215</v>
      </c>
      <c r="C70" s="163"/>
      <c r="D70" s="164">
        <v>4919</v>
      </c>
      <c r="E70" s="165">
        <f t="shared" si="1"/>
        <v>0</v>
      </c>
      <c r="F70" s="166">
        <f>$C70*'Enrollment Projection'!$C$30</f>
        <v>0</v>
      </c>
      <c r="G70" s="164">
        <v>628</v>
      </c>
      <c r="H70" s="167" t="str">
        <f>IF('Enrollment Projection'!$C$30="","Must Complete 'Enrollment Projection' Tab",F70*G70)</f>
        <v>Must Complete 'Enrollment Projection' Tab</v>
      </c>
      <c r="I70" s="166">
        <f>$C70*'Enrollment Projection'!$C$34</f>
        <v>0</v>
      </c>
      <c r="J70" s="164">
        <v>171</v>
      </c>
      <c r="K70" s="167" t="str">
        <f>IF('Enrollment Projection'!$C$34="","Must Complete 'Enrollment Projection' Tab",I70*J70)</f>
        <v>Must Complete 'Enrollment Projection' Tab</v>
      </c>
      <c r="L70" s="166">
        <f>$C70*'Enrollment Projection'!$C$31</f>
        <v>0</v>
      </c>
      <c r="M70" s="164">
        <v>4285</v>
      </c>
      <c r="N70" s="167" t="str">
        <f>IF('Enrollment Projection'!$C$31="","Must Complete 'Enrollment Projection' Tab",L70*M70)</f>
        <v>Must Complete 'Enrollment Projection' Tab</v>
      </c>
      <c r="O70" s="166">
        <f>$C70*'Enrollment Projection'!$C$33</f>
        <v>0</v>
      </c>
      <c r="P70" s="164">
        <v>1714</v>
      </c>
      <c r="Q70" s="167" t="str">
        <f>IF('Enrollment Projection'!$C$33="","Must Complete 'Enrollment Projection' Tab",O70*P70)</f>
        <v>Must Complete 'Enrollment Projection' Tab</v>
      </c>
      <c r="R70" s="167" t="str">
        <f>IF(OR('Enrollment Projection'!$C$30="",'Enrollment Projection'!$C$31="",'Enrollment Projection'!$C$33="",'Enrollment Projection'!$C$34=""),"Must Complete 'Enrollment Projection' Tab",IF('School Information'!$A$13="","Must Complete 'School Information' Tab",ROUND(E70+H70+K70+N70+Q70,0)))</f>
        <v>Must Complete 'Enrollment Projection' Tab</v>
      </c>
      <c r="S70" s="169">
        <v>6133</v>
      </c>
      <c r="T70" s="164">
        <v>6690</v>
      </c>
      <c r="U70" s="170" t="str">
        <f>IF(OR('School Information'!$A$10="",'School Information'!$B$10=""),"Must Complete 'School Information' Tab",IF('School Information'!$B$10="No",$T70*C70,IF(AND('School Information'!$B$10="Yes",'School Information'!$A$10=$B70),$S70*C70,$T70*C70)))</f>
        <v>Must Complete 'School Information' Tab</v>
      </c>
      <c r="V70" s="171">
        <v>278</v>
      </c>
      <c r="W70" s="171">
        <f>IF('Enrollment Projection'!$C$31&gt;0,$C70*V70,0)</f>
        <v>0</v>
      </c>
      <c r="X70" s="171">
        <v>7</v>
      </c>
      <c r="Y70" s="170" t="str">
        <f>IF('Enrollment Projection'!$C$32="","Must Complete 'Enrollment Projection' Tab",IF('Enrollment Projection'!$C$32="Yes",$C70*X70,0))</f>
        <v>Must Complete 'Enrollment Projection' Tab</v>
      </c>
      <c r="Z70" s="171">
        <v>19</v>
      </c>
      <c r="AA70" s="170" t="str">
        <f>IF('Enrollment Projection'!$C$34="","Must Complete 'Enrollment Projection' Tab",IF(AND('Enrollment Projection'!$C$34&gt;0,SUM('Enrollment Projection'!$B$17:$C$20)&gt;0),$C70*Z70,0))</f>
        <v>Must Complete 'Enrollment Projection' Tab</v>
      </c>
      <c r="AB70" s="171">
        <v>990</v>
      </c>
      <c r="AC70" s="170" t="str">
        <f>IF('Enrollment Projection'!$C$38="","Must Complete 'Enrollment Projection' Tab",IF('Enrollment Projection'!$C$38&gt;=0.4,$C70*AB70,0))</f>
        <v>Must Complete 'Enrollment Projection' Tab</v>
      </c>
      <c r="AD70" s="171">
        <v>71</v>
      </c>
      <c r="AE70" s="171">
        <f t="shared" si="2"/>
        <v>0</v>
      </c>
      <c r="AF70" s="166">
        <f>$C70*'Enrollment Projection'!$C$37</f>
        <v>0</v>
      </c>
      <c r="AG70" s="171">
        <v>0</v>
      </c>
      <c r="AH70" s="170" t="str">
        <f>IF('Enrollment Projection'!$C$37="","Must Complete 'Enrollment Projection' Tab",AF70*AG70)</f>
        <v>Must Complete 'Enrollment Projection' Tab</v>
      </c>
    </row>
    <row r="71" spans="1:34" ht="25.5" customHeight="1">
      <c r="A71" s="138">
        <v>66</v>
      </c>
      <c r="B71" s="139" t="s">
        <v>217</v>
      </c>
      <c r="C71" s="140"/>
      <c r="D71" s="153">
        <v>5036</v>
      </c>
      <c r="E71" s="142">
        <f t="shared" si="1"/>
        <v>0</v>
      </c>
      <c r="F71" s="144">
        <f>$C71*'Enrollment Projection'!$C$30</f>
        <v>0</v>
      </c>
      <c r="G71" s="153">
        <v>636</v>
      </c>
      <c r="H71" s="146" t="str">
        <f>IF('Enrollment Projection'!$C$30="","Must Complete 'Enrollment Projection' Tab",F71*G71)</f>
        <v>Must Complete 'Enrollment Projection' Tab</v>
      </c>
      <c r="I71" s="144">
        <f>$C71*'Enrollment Projection'!$C$34</f>
        <v>0</v>
      </c>
      <c r="J71" s="153">
        <v>173</v>
      </c>
      <c r="K71" s="146" t="str">
        <f>IF('Enrollment Projection'!$C$34="","Must Complete 'Enrollment Projection' Tab",I71*J71)</f>
        <v>Must Complete 'Enrollment Projection' Tab</v>
      </c>
      <c r="L71" s="144">
        <f>$C71*'Enrollment Projection'!$C$31</f>
        <v>0</v>
      </c>
      <c r="M71" s="153">
        <v>4337</v>
      </c>
      <c r="N71" s="146" t="str">
        <f>IF('Enrollment Projection'!$C$31="","Must Complete 'Enrollment Projection' Tab",L71*M71)</f>
        <v>Must Complete 'Enrollment Projection' Tab</v>
      </c>
      <c r="O71" s="144">
        <f>$C71*'Enrollment Projection'!$C$33</f>
        <v>0</v>
      </c>
      <c r="P71" s="153">
        <v>1735</v>
      </c>
      <c r="Q71" s="146" t="str">
        <f>IF('Enrollment Projection'!$C$33="","Must Complete 'Enrollment Projection' Tab",O71*P71)</f>
        <v>Must Complete 'Enrollment Projection' Tab</v>
      </c>
      <c r="R71" s="146" t="str">
        <f>IF(OR('Enrollment Projection'!$C$30="",'Enrollment Projection'!$C$31="",'Enrollment Projection'!$C$33="",'Enrollment Projection'!$C$34=""),"Must Complete 'Enrollment Projection' Tab",IF('School Information'!$A$13="","Must Complete 'School Information' Tab",ROUND(E71+H71+K71+N71+Q71,0)))</f>
        <v>Must Complete 'Enrollment Projection' Tab</v>
      </c>
      <c r="S71" s="158">
        <v>6538</v>
      </c>
      <c r="T71" s="153">
        <v>6538</v>
      </c>
      <c r="U71" s="148" t="str">
        <f>IF(OR('School Information'!$A$10="",'School Information'!$B$10=""),"Must Complete 'School Information' Tab",IF('School Information'!$B$10="No",$T71*C71,IF(AND('School Information'!$B$10="Yes",'School Information'!$A$10=$B71),$S71*C71,$T71*C71)))</f>
        <v>Must Complete 'School Information' Tab</v>
      </c>
      <c r="V71" s="149">
        <v>267</v>
      </c>
      <c r="W71" s="149">
        <f>IF('Enrollment Projection'!$C$31&gt;0,$C71*V71,0)</f>
        <v>0</v>
      </c>
      <c r="X71" s="149">
        <v>15</v>
      </c>
      <c r="Y71" s="148" t="str">
        <f>IF('Enrollment Projection'!$C$32="","Must Complete 'Enrollment Projection' Tab",IF('Enrollment Projection'!$C$32="Yes",$C71*X71,0))</f>
        <v>Must Complete 'Enrollment Projection' Tab</v>
      </c>
      <c r="Z71" s="149">
        <v>20</v>
      </c>
      <c r="AA71" s="148" t="str">
        <f>IF('Enrollment Projection'!$C$34="","Must Complete 'Enrollment Projection' Tab",IF(AND('Enrollment Projection'!$C$34&gt;0,SUM('Enrollment Projection'!$B$17:$C$20)&gt;0),$C71*Z71,0))</f>
        <v>Must Complete 'Enrollment Projection' Tab</v>
      </c>
      <c r="AB71" s="149">
        <v>1361</v>
      </c>
      <c r="AC71" s="148" t="str">
        <f>IF('Enrollment Projection'!$C$38="","Must Complete 'Enrollment Projection' Tab",IF('Enrollment Projection'!$C$38&gt;=0.4,$C71*AB71,0))</f>
        <v>Must Complete 'Enrollment Projection' Tab</v>
      </c>
      <c r="AD71" s="149">
        <v>76</v>
      </c>
      <c r="AE71" s="149">
        <f t="shared" si="2"/>
        <v>0</v>
      </c>
      <c r="AF71" s="144">
        <f>$C71*'Enrollment Projection'!$C$37</f>
        <v>0</v>
      </c>
      <c r="AG71" s="149">
        <v>0</v>
      </c>
      <c r="AH71" s="148" t="str">
        <f>IF('Enrollment Projection'!$C$37="","Must Complete 'Enrollment Projection' Tab",AF71*AG71)</f>
        <v>Must Complete 'Enrollment Projection' Tab</v>
      </c>
    </row>
    <row r="72" spans="1:34" ht="25.5" customHeight="1">
      <c r="A72" s="150">
        <v>67</v>
      </c>
      <c r="B72" s="151" t="s">
        <v>218</v>
      </c>
      <c r="C72" s="152"/>
      <c r="D72" s="153">
        <v>5199</v>
      </c>
      <c r="E72" s="155">
        <f t="shared" si="1"/>
        <v>0</v>
      </c>
      <c r="F72" s="156">
        <f>$C72*'Enrollment Projection'!$C$30</f>
        <v>0</v>
      </c>
      <c r="G72" s="153">
        <v>682</v>
      </c>
      <c r="H72" s="157" t="str">
        <f>IF('Enrollment Projection'!$C$30="","Must Complete 'Enrollment Projection' Tab",F72*G72)</f>
        <v>Must Complete 'Enrollment Projection' Tab</v>
      </c>
      <c r="I72" s="156">
        <f>$C72*'Enrollment Projection'!$C$34</f>
        <v>0</v>
      </c>
      <c r="J72" s="153">
        <v>186</v>
      </c>
      <c r="K72" s="157" t="str">
        <f>IF('Enrollment Projection'!$C$34="","Must Complete 'Enrollment Projection' Tab",I72*J72)</f>
        <v>Must Complete 'Enrollment Projection' Tab</v>
      </c>
      <c r="L72" s="156">
        <f>$C72*'Enrollment Projection'!$C$31</f>
        <v>0</v>
      </c>
      <c r="M72" s="153">
        <v>4651</v>
      </c>
      <c r="N72" s="157" t="str">
        <f>IF('Enrollment Projection'!$C$31="","Must Complete 'Enrollment Projection' Tab",L72*M72)</f>
        <v>Must Complete 'Enrollment Projection' Tab</v>
      </c>
      <c r="O72" s="156">
        <f>$C72*'Enrollment Projection'!$C$33</f>
        <v>0</v>
      </c>
      <c r="P72" s="153">
        <v>1860</v>
      </c>
      <c r="Q72" s="157" t="str">
        <f>IF('Enrollment Projection'!$C$33="","Must Complete 'Enrollment Projection' Tab",O72*P72)</f>
        <v>Must Complete 'Enrollment Projection' Tab</v>
      </c>
      <c r="R72" s="157" t="str">
        <f>IF(OR('Enrollment Projection'!$C$30="",'Enrollment Projection'!$C$31="",'Enrollment Projection'!$C$33="",'Enrollment Projection'!$C$34=""),"Must Complete 'Enrollment Projection' Tab",IF('School Information'!$A$13="","Must Complete 'School Information' Tab",ROUND(E72+H72+K72+N72+Q72,0)))</f>
        <v>Must Complete 'Enrollment Projection' Tab</v>
      </c>
      <c r="S72" s="158">
        <v>5310</v>
      </c>
      <c r="T72" s="153">
        <v>6796</v>
      </c>
      <c r="U72" s="159" t="str">
        <f>IF(OR('School Information'!$A$10="",'School Information'!$B$10=""),"Must Complete 'School Information' Tab",IF('School Information'!$B$10="No",$T72*C72,IF(AND('School Information'!$B$10="Yes",'School Information'!$A$10=$B72),$S72*C72,$T72*C72)))</f>
        <v>Must Complete 'School Information' Tab</v>
      </c>
      <c r="V72" s="160">
        <v>238</v>
      </c>
      <c r="W72" s="160">
        <f>IF('Enrollment Projection'!$C$31&gt;0,$C72*V72,0)</f>
        <v>0</v>
      </c>
      <c r="X72" s="160">
        <v>7</v>
      </c>
      <c r="Y72" s="159" t="str">
        <f>IF('Enrollment Projection'!$C$32="","Must Complete 'Enrollment Projection' Tab",IF('Enrollment Projection'!$C$32="Yes",$C72*X72,0))</f>
        <v>Must Complete 'Enrollment Projection' Tab</v>
      </c>
      <c r="Z72" s="160">
        <v>15</v>
      </c>
      <c r="AA72" s="159" t="str">
        <f>IF('Enrollment Projection'!$C$34="","Must Complete 'Enrollment Projection' Tab",IF(AND('Enrollment Projection'!$C$34&gt;0,SUM('Enrollment Projection'!$B$17:$C$20)&gt;0),$C72*Z72,0))</f>
        <v>Must Complete 'Enrollment Projection' Tab</v>
      </c>
      <c r="AB72" s="160">
        <v>165</v>
      </c>
      <c r="AC72" s="159" t="str">
        <f>IF('Enrollment Projection'!$C$38="","Must Complete 'Enrollment Projection' Tab",IF('Enrollment Projection'!$C$38&gt;=0.4,$C72*AB72,0))</f>
        <v>Must Complete 'Enrollment Projection' Tab</v>
      </c>
      <c r="AD72" s="160">
        <v>57</v>
      </c>
      <c r="AE72" s="160">
        <f t="shared" si="2"/>
        <v>0</v>
      </c>
      <c r="AF72" s="156">
        <f>$C72*'Enrollment Projection'!$C$37</f>
        <v>0</v>
      </c>
      <c r="AG72" s="160">
        <v>137</v>
      </c>
      <c r="AH72" s="159" t="str">
        <f>IF('Enrollment Projection'!$C$37="","Must Complete 'Enrollment Projection' Tab",AF72*AG72)</f>
        <v>Must Complete 'Enrollment Projection' Tab</v>
      </c>
    </row>
    <row r="73" spans="1:34" ht="25.5" customHeight="1">
      <c r="A73" s="150">
        <v>68</v>
      </c>
      <c r="B73" s="151" t="s">
        <v>220</v>
      </c>
      <c r="C73" s="152"/>
      <c r="D73" s="153">
        <v>5525</v>
      </c>
      <c r="E73" s="155">
        <f t="shared" si="1"/>
        <v>0</v>
      </c>
      <c r="F73" s="156">
        <f>$C73*'Enrollment Projection'!$C$30</f>
        <v>0</v>
      </c>
      <c r="G73" s="153">
        <v>701</v>
      </c>
      <c r="H73" s="157" t="str">
        <f>IF('Enrollment Projection'!$C$30="","Must Complete 'Enrollment Projection' Tab",F73*G73)</f>
        <v>Must Complete 'Enrollment Projection' Tab</v>
      </c>
      <c r="I73" s="156">
        <f>$C73*'Enrollment Projection'!$C$34</f>
        <v>0</v>
      </c>
      <c r="J73" s="153">
        <v>191</v>
      </c>
      <c r="K73" s="157" t="str">
        <f>IF('Enrollment Projection'!$C$34="","Must Complete 'Enrollment Projection' Tab",I73*J73)</f>
        <v>Must Complete 'Enrollment Projection' Tab</v>
      </c>
      <c r="L73" s="156">
        <f>$C73*'Enrollment Projection'!$C$31</f>
        <v>0</v>
      </c>
      <c r="M73" s="153">
        <v>4779</v>
      </c>
      <c r="N73" s="157" t="str">
        <f>IF('Enrollment Projection'!$C$31="","Must Complete 'Enrollment Projection' Tab",L73*M73)</f>
        <v>Must Complete 'Enrollment Projection' Tab</v>
      </c>
      <c r="O73" s="156">
        <f>$C73*'Enrollment Projection'!$C$33</f>
        <v>0</v>
      </c>
      <c r="P73" s="153">
        <v>1912</v>
      </c>
      <c r="Q73" s="157" t="str">
        <f>IF('Enrollment Projection'!$C$33="","Must Complete 'Enrollment Projection' Tab",O73*P73)</f>
        <v>Must Complete 'Enrollment Projection' Tab</v>
      </c>
      <c r="R73" s="157" t="str">
        <f>IF(OR('Enrollment Projection'!$C$30="",'Enrollment Projection'!$C$31="",'Enrollment Projection'!$C$33="",'Enrollment Projection'!$C$34=""),"Must Complete 'Enrollment Projection' Tab",IF('School Information'!$A$13="","Must Complete 'School Information' Tab",ROUND(E73+H73+K73+N73+Q73,0)))</f>
        <v>Must Complete 'Enrollment Projection' Tab</v>
      </c>
      <c r="S73" s="158">
        <v>3990</v>
      </c>
      <c r="T73" s="153">
        <v>3990</v>
      </c>
      <c r="U73" s="159" t="str">
        <f>IF(OR('School Information'!$A$10="",'School Information'!$B$10=""),"Must Complete 'School Information' Tab",IF('School Information'!$B$10="No",$T73*C73,IF(AND('School Information'!$B$10="Yes",'School Information'!$A$10=$B73),$S73*C73,$T73*C73)))</f>
        <v>Must Complete 'School Information' Tab</v>
      </c>
      <c r="V73" s="160">
        <v>254</v>
      </c>
      <c r="W73" s="160">
        <f>IF('Enrollment Projection'!$C$31&gt;0,$C73*V73,0)</f>
        <v>0</v>
      </c>
      <c r="X73" s="160">
        <v>8</v>
      </c>
      <c r="Y73" s="159" t="str">
        <f>IF('Enrollment Projection'!$C$32="","Must Complete 'Enrollment Projection' Tab",IF('Enrollment Projection'!$C$32="Yes",$C73*X73,0))</f>
        <v>Must Complete 'Enrollment Projection' Tab</v>
      </c>
      <c r="Z73" s="160">
        <v>23</v>
      </c>
      <c r="AA73" s="159" t="str">
        <f>IF('Enrollment Projection'!$C$34="","Must Complete 'Enrollment Projection' Tab",IF(AND('Enrollment Projection'!$C$34&gt;0,SUM('Enrollment Projection'!$B$17:$C$20)&gt;0),$C73*Z73,0))</f>
        <v>Must Complete 'Enrollment Projection' Tab</v>
      </c>
      <c r="AB73" s="160">
        <v>1247</v>
      </c>
      <c r="AC73" s="159" t="str">
        <f>IF('Enrollment Projection'!$C$38="","Must Complete 'Enrollment Projection' Tab",IF('Enrollment Projection'!$C$38&gt;=0.4,$C73*AB73,0))</f>
        <v>Must Complete 'Enrollment Projection' Tab</v>
      </c>
      <c r="AD73" s="160">
        <v>78</v>
      </c>
      <c r="AE73" s="160">
        <f t="shared" si="2"/>
        <v>0</v>
      </c>
      <c r="AF73" s="156">
        <f>$C73*'Enrollment Projection'!$C$37</f>
        <v>0</v>
      </c>
      <c r="AG73" s="160">
        <v>0</v>
      </c>
      <c r="AH73" s="159" t="str">
        <f>IF('Enrollment Projection'!$C$37="","Must Complete 'Enrollment Projection' Tab",AF73*AG73)</f>
        <v>Must Complete 'Enrollment Projection' Tab</v>
      </c>
    </row>
    <row r="74" spans="1:34" ht="25.5" customHeight="1">
      <c r="A74" s="150">
        <v>69</v>
      </c>
      <c r="B74" s="151" t="s">
        <v>229</v>
      </c>
      <c r="C74" s="152"/>
      <c r="D74" s="179">
        <v>5412</v>
      </c>
      <c r="E74" s="155">
        <f t="shared" si="1"/>
        <v>0</v>
      </c>
      <c r="F74" s="156">
        <f>$C74*'Enrollment Projection'!$C$30</f>
        <v>0</v>
      </c>
      <c r="G74" s="179">
        <v>707</v>
      </c>
      <c r="H74" s="157" t="str">
        <f>IF('Enrollment Projection'!$C$30="","Must Complete 'Enrollment Projection' Tab",F74*G74)</f>
        <v>Must Complete 'Enrollment Projection' Tab</v>
      </c>
      <c r="I74" s="156">
        <f>$C74*'Enrollment Projection'!$C$34</f>
        <v>0</v>
      </c>
      <c r="J74" s="179">
        <v>193</v>
      </c>
      <c r="K74" s="157" t="str">
        <f>IF('Enrollment Projection'!$C$34="","Must Complete 'Enrollment Projection' Tab",I74*J74)</f>
        <v>Must Complete 'Enrollment Projection' Tab</v>
      </c>
      <c r="L74" s="156">
        <f>$C74*'Enrollment Projection'!$C$31</f>
        <v>0</v>
      </c>
      <c r="M74" s="179">
        <v>4819</v>
      </c>
      <c r="N74" s="157" t="str">
        <f>IF('Enrollment Projection'!$C$31="","Must Complete 'Enrollment Projection' Tab",L74*M74)</f>
        <v>Must Complete 'Enrollment Projection' Tab</v>
      </c>
      <c r="O74" s="156">
        <f>$C74*'Enrollment Projection'!$C$33</f>
        <v>0</v>
      </c>
      <c r="P74" s="179">
        <v>1928</v>
      </c>
      <c r="Q74" s="157" t="str">
        <f>IF('Enrollment Projection'!$C$33="","Must Complete 'Enrollment Projection' Tab",O74*P74)</f>
        <v>Must Complete 'Enrollment Projection' Tab</v>
      </c>
      <c r="R74" s="157" t="str">
        <f>IF(OR('Enrollment Projection'!$C$30="",'Enrollment Projection'!$C$31="",'Enrollment Projection'!$C$33="",'Enrollment Projection'!$C$34=""),"Must Complete 'Enrollment Projection' Tab",IF('School Information'!$A$13="","Must Complete 'School Information' Tab",ROUND(E74+H74+K74+N74+Q74,0)))</f>
        <v>Must Complete 'Enrollment Projection' Tab</v>
      </c>
      <c r="S74" s="180">
        <v>4402</v>
      </c>
      <c r="T74" s="179">
        <v>6119</v>
      </c>
      <c r="U74" s="159" t="str">
        <f>IF(OR('School Information'!$A$10="",'School Information'!$B$10=""),"Must Complete 'School Information' Tab",IF('School Information'!$B$10="No",$T74*C74,IF(AND('School Information'!$B$10="Yes",'School Information'!$A$10=$B74),$S74*C74,$T74*C74)))</f>
        <v>Must Complete 'School Information' Tab</v>
      </c>
      <c r="V74" s="160">
        <v>225</v>
      </c>
      <c r="W74" s="160">
        <f>IF('Enrollment Projection'!$C$31&gt;0,$C74*V74,0)</f>
        <v>0</v>
      </c>
      <c r="X74" s="160">
        <v>2</v>
      </c>
      <c r="Y74" s="159" t="str">
        <f>IF('Enrollment Projection'!$C$32="","Must Complete 'Enrollment Projection' Tab",IF('Enrollment Projection'!$C$32="Yes",$C74*X74,0))</f>
        <v>Must Complete 'Enrollment Projection' Tab</v>
      </c>
      <c r="Z74" s="160">
        <v>14</v>
      </c>
      <c r="AA74" s="159" t="str">
        <f>IF('Enrollment Projection'!$C$34="","Must Complete 'Enrollment Projection' Tab",IF(AND('Enrollment Projection'!$C$34&gt;0,SUM('Enrollment Projection'!$B$17:$C$20)&gt;0),$C74*Z74,0))</f>
        <v>Must Complete 'Enrollment Projection' Tab</v>
      </c>
      <c r="AB74" s="160">
        <v>153</v>
      </c>
      <c r="AC74" s="159" t="str">
        <f>IF('Enrollment Projection'!$C$38="","Must Complete 'Enrollment Projection' Tab",IF('Enrollment Projection'!$C$38&gt;=0.4,$C74*AB74,0))</f>
        <v>Must Complete 'Enrollment Projection' Tab</v>
      </c>
      <c r="AD74" s="160">
        <v>52</v>
      </c>
      <c r="AE74" s="160">
        <f t="shared" si="2"/>
        <v>0</v>
      </c>
      <c r="AF74" s="156">
        <f>$C74*'Enrollment Projection'!$C$37</f>
        <v>0</v>
      </c>
      <c r="AG74" s="160">
        <v>139</v>
      </c>
      <c r="AH74" s="159" t="str">
        <f>IF('Enrollment Projection'!$C$37="","Must Complete 'Enrollment Projection' Tab",AF74*AG74)</f>
        <v>Must Complete 'Enrollment Projection' Tab</v>
      </c>
    </row>
    <row r="75" spans="1:34" ht="51.75" customHeight="1">
      <c r="A75" s="417" t="s">
        <v>405</v>
      </c>
      <c r="B75" s="418"/>
      <c r="C75" s="181">
        <f>IF(SUM(C6:C74)='Enrollment Projection'!$C$24,SUM(C6:C74),CONCATENATE(SUM(C6:C74)," Does Not Agree to 'Enrollment Projection' Tab"))</f>
        <v>0</v>
      </c>
      <c r="D75" s="182"/>
      <c r="E75" s="183">
        <f t="shared" ref="E75:F75" si="3">SUM(E6:E74)</f>
        <v>0</v>
      </c>
      <c r="F75" s="184">
        <f t="shared" si="3"/>
        <v>0</v>
      </c>
      <c r="G75" s="182"/>
      <c r="H75" s="185" t="str">
        <f>IF('Enrollment Projection'!$C$30="","Must Complete 'Enrollment Projection' Tab",SUM(H6:H74))</f>
        <v>Must Complete 'Enrollment Projection' Tab</v>
      </c>
      <c r="I75" s="186">
        <f>SUM(I6:I74)</f>
        <v>0</v>
      </c>
      <c r="J75" s="182"/>
      <c r="K75" s="185" t="str">
        <f>IF('Enrollment Projection'!$C$34="","Must Complete 'Enrollment Projection' Tab",SUM(K6:K74))</f>
        <v>Must Complete 'Enrollment Projection' Tab</v>
      </c>
      <c r="L75" s="184">
        <f>SUM(L6:L74)</f>
        <v>0</v>
      </c>
      <c r="M75" s="182"/>
      <c r="N75" s="185" t="str">
        <f>IF('Enrollment Projection'!$C$31="","Must Complete 'Enrollment Projection' Tab",SUM(N6:N74))</f>
        <v>Must Complete 'Enrollment Projection' Tab</v>
      </c>
      <c r="O75" s="184">
        <f>SUM(O6:O74)</f>
        <v>0</v>
      </c>
      <c r="P75" s="182"/>
      <c r="Q75" s="185" t="str">
        <f>IF('Enrollment Projection'!$C$33="","Must Complete 'Enrollment Projection' Tab",SUM(Q6:Q74))</f>
        <v>Must Complete 'Enrollment Projection' Tab</v>
      </c>
      <c r="R75" s="185" t="str">
        <f>IF(OR('Enrollment Projection'!$C$30="",'Enrollment Projection'!$C$31="",'Enrollment Projection'!$C$33="",'Enrollment Projection'!$C$34=""),"Must Complete 'Enrollment Projection' Tab",IF('School Information'!$A$13="","Must Complete 'School Information' Tab",IF($C$75='Enrollment Projection'!$C$24,SUM(R6:R74),"Enrollment must agree to 'Enrollment Projection' Tab")))</f>
        <v>Must Complete 'Enrollment Projection' Tab</v>
      </c>
      <c r="S75" s="182"/>
      <c r="T75" s="182"/>
      <c r="U75" s="185" t="str">
        <f>IF(OR('School Information'!$A$10="",'School Information'!$B$10=""),"Must Complete 'School Information' Tab",IF($C$75='Enrollment Projection'!$C$24,SUM(U6:U74),"Enrollment must agree to 'Enrollment Projection' Tab"))</f>
        <v>Must Complete 'School Information' Tab</v>
      </c>
      <c r="V75" s="182"/>
      <c r="W75" s="183">
        <f>SUM(W6:W74)</f>
        <v>0</v>
      </c>
      <c r="X75" s="183"/>
      <c r="Y75" s="183" t="str">
        <f>IF('Enrollment Projection'!$C$32="","Must Complete 'Enrollment Projection' Tab",SUM(Y6:Y74))</f>
        <v>Must Complete 'Enrollment Projection' Tab</v>
      </c>
      <c r="Z75" s="183"/>
      <c r="AA75" s="183" t="str">
        <f>IF('Enrollment Projection'!$C$34="","Must Complete 'Enrollment Projection' Tab",IF(SUM(AA6:AA74)&lt;15000,0,SUM(AA6:AA74)))</f>
        <v>Must Complete 'Enrollment Projection' Tab</v>
      </c>
      <c r="AB75" s="183"/>
      <c r="AC75" s="183" t="str">
        <f>IF('Enrollment Projection'!$C$38="","Must Complete 'Enrollment Projection' Tab",SUM(AC6:AC74))</f>
        <v>Must Complete 'Enrollment Projection' Tab</v>
      </c>
      <c r="AD75" s="183"/>
      <c r="AE75" s="183">
        <f t="shared" ref="AE75:AF75" si="4">SUM(AE6:AE74)</f>
        <v>0</v>
      </c>
      <c r="AF75" s="181">
        <f t="shared" si="4"/>
        <v>0</v>
      </c>
      <c r="AG75" s="183"/>
      <c r="AH75" s="183" t="str">
        <f>IF('Enrollment Projection'!$C$37="","Must Complete 'Enrollment Projection' Tab",IF(SUM(AH6:AH74)&lt;10000,0,SUM(AH6:AH74)))</f>
        <v>Must Complete 'Enrollment Projection' Tab</v>
      </c>
    </row>
    <row r="76" spans="1:34" ht="53.25" customHeight="1">
      <c r="A76" s="413" t="str">
        <f>IF('School Information'!$A$13="","Must Complete 'School Information' Tab",IF('School Information'!$A$13="Yes","Virtual Charter Schools Receive 90% per Charter Law",""))</f>
        <v>Must Complete 'School Information' Tab</v>
      </c>
      <c r="B76" s="414"/>
      <c r="C76" s="187"/>
      <c r="D76" s="187"/>
      <c r="E76" s="187"/>
      <c r="F76" s="187"/>
      <c r="G76" s="187"/>
      <c r="H76" s="187"/>
      <c r="I76" s="187"/>
      <c r="J76" s="187"/>
      <c r="K76" s="187"/>
      <c r="L76" s="187"/>
      <c r="M76" s="187"/>
      <c r="N76" s="187"/>
      <c r="O76" s="187"/>
      <c r="P76" s="187"/>
      <c r="Q76" s="187"/>
      <c r="R76" s="185" t="str">
        <f>IF(OR('Enrollment Projection'!$C$30="",'Enrollment Projection'!$C$31="",'Enrollment Projection'!$C$33="",'Enrollment Projection'!$C$34=""),"Must Complete 'Enrollment Projection' Tab",IF('School Information'!$A$13="","Must Complete 'School Information' Tab",IF('School Information'!$A$13="No","",IF(AND($C75='Enrollment Projection'!$C$24,'School Information'!$A$13="Yes"),ROUND(SUM(R6:R74)*0.9,0),"Enrollment must agree to 'Enrollment Projection' Tab"))))</f>
        <v>Must Complete 'Enrollment Projection' Tab</v>
      </c>
      <c r="S76" s="187"/>
      <c r="T76" s="187"/>
      <c r="U76" s="185" t="str">
        <f>IF(OR('School Information'!$A$10="",'School Information'!$B$10=""),"Must Complete 'School Information' Tab",IF('School Information'!$A$13="No","",IF(AND($C75='Enrollment Projection'!$C$24,'School Information'!$A$13="Yes"),ROUND(SUM(U6:U74)*0.9,0),"Enrollment must agree to 'Enrollment Projection' Tab")))</f>
        <v>Must Complete 'School Information' Tab</v>
      </c>
      <c r="V76" s="187"/>
      <c r="W76" s="187"/>
      <c r="X76" s="187"/>
      <c r="Y76" s="187"/>
      <c r="Z76" s="187"/>
      <c r="AA76" s="187"/>
      <c r="AB76" s="187"/>
      <c r="AC76" s="187"/>
      <c r="AD76" s="187"/>
      <c r="AE76" s="187"/>
      <c r="AF76" s="187"/>
      <c r="AG76" s="187"/>
      <c r="AH76" s="187"/>
    </row>
  </sheetData>
  <mergeCells count="23">
    <mergeCell ref="A76:B76"/>
    <mergeCell ref="L2:N2"/>
    <mergeCell ref="T2:T3"/>
    <mergeCell ref="U2:U3"/>
    <mergeCell ref="F2:H2"/>
    <mergeCell ref="I2:K2"/>
    <mergeCell ref="A75:B75"/>
    <mergeCell ref="AF2:AH2"/>
    <mergeCell ref="A1:B3"/>
    <mergeCell ref="C1:K1"/>
    <mergeCell ref="L1:R1"/>
    <mergeCell ref="S1:U1"/>
    <mergeCell ref="V1:AH1"/>
    <mergeCell ref="C2:C3"/>
    <mergeCell ref="D2:E2"/>
    <mergeCell ref="V2:W2"/>
    <mergeCell ref="X2:Y2"/>
    <mergeCell ref="Z2:AA2"/>
    <mergeCell ref="AB2:AC2"/>
    <mergeCell ref="AD2:AE2"/>
    <mergeCell ref="O2:Q2"/>
    <mergeCell ref="R2:R3"/>
    <mergeCell ref="S2:S3"/>
  </mergeCells>
  <conditionalFormatting sqref="A76">
    <cfRule type="expression" dxfId="57" priority="10">
      <formula>$A$76="Virtual Charter Schools Receive 90% per Charter Law"</formula>
    </cfRule>
    <cfRule type="containsText" dxfId="56" priority="11" operator="containsText" text="Must">
      <formula>NOT(ISERROR(SEARCH(("Must"),(A76))))</formula>
    </cfRule>
  </conditionalFormatting>
  <conditionalFormatting sqref="C75">
    <cfRule type="containsText" dxfId="55" priority="14" operator="containsText" text="Not">
      <formula>NOT(ISERROR(SEARCH(("Not"),(C75))))</formula>
    </cfRule>
    <cfRule type="containsText" dxfId="54" priority="15" operator="containsText" text="Must">
      <formula>NOT(ISERROR(SEARCH(("Must"),(C75))))</formula>
    </cfRule>
  </conditionalFormatting>
  <conditionalFormatting sqref="E75">
    <cfRule type="containsText" dxfId="53" priority="3" operator="containsText" text="Must">
      <formula>NOT(ISERROR(SEARCH(("Must"),(E75))))</formula>
    </cfRule>
  </conditionalFormatting>
  <conditionalFormatting sqref="H75">
    <cfRule type="containsText" dxfId="52" priority="4" operator="containsText" text="Must">
      <formula>NOT(ISERROR(SEARCH(("Must"),(H75))))</formula>
    </cfRule>
  </conditionalFormatting>
  <conditionalFormatting sqref="K75">
    <cfRule type="containsText" dxfId="51" priority="5" operator="containsText" text="Must">
      <formula>NOT(ISERROR(SEARCH(("Must"),(K75))))</formula>
    </cfRule>
  </conditionalFormatting>
  <conditionalFormatting sqref="N75">
    <cfRule type="containsText" dxfId="50" priority="6" operator="containsText" text="Must">
      <formula>NOT(ISERROR(SEARCH(("Must"),(N75))))</formula>
    </cfRule>
  </conditionalFormatting>
  <conditionalFormatting sqref="Q75:R75">
    <cfRule type="containsText" dxfId="49" priority="1" operator="containsText" text="Must">
      <formula>NOT(ISERROR(SEARCH(("Must"),(Q75))))</formula>
    </cfRule>
  </conditionalFormatting>
  <conditionalFormatting sqref="R76">
    <cfRule type="expression" dxfId="48" priority="8">
      <formula>$A$76="Virtual Charter Schools Receive 90% per Charter Law"</formula>
    </cfRule>
    <cfRule type="containsText" dxfId="47" priority="9" operator="containsText" text="Must">
      <formula>NOT(ISERROR(SEARCH(("Must"),(R76))))</formula>
    </cfRule>
  </conditionalFormatting>
  <conditionalFormatting sqref="U75">
    <cfRule type="containsText" dxfId="46" priority="2" operator="containsText" text="Must">
      <formula>NOT(ISERROR(SEARCH(("Must"),(U75))))</formula>
    </cfRule>
  </conditionalFormatting>
  <conditionalFormatting sqref="U76">
    <cfRule type="expression" dxfId="45" priority="12">
      <formula>$A$76="Virtual Charter Schools Receive 90% per Charter Law"</formula>
    </cfRule>
    <cfRule type="containsText" dxfId="44" priority="13" operator="containsText" text="Must">
      <formula>NOT(ISERROR(SEARCH(("Must"),(U76))))</formula>
    </cfRule>
  </conditionalFormatting>
  <printOptions horizontalCentered="1"/>
  <pageMargins left="0.3" right="0.3" top="0.4" bottom="0.4" header="0" footer="0"/>
  <pageSetup scale="70" orientation="portrait"/>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I1000"/>
  <sheetViews>
    <sheetView workbookViewId="0">
      <pane xSplit="2" ySplit="5" topLeftCell="C6" activePane="bottomRight" state="frozen"/>
      <selection activeCell="AG6" sqref="AG6:AG74"/>
      <selection pane="topRight" activeCell="AG6" sqref="AG6:AG74"/>
      <selection pane="bottomLeft" activeCell="AG6" sqref="AG6:AG74"/>
      <selection pane="bottomRight" activeCell="AG6" sqref="AG6:AG74"/>
    </sheetView>
  </sheetViews>
  <sheetFormatPr defaultColWidth="12.54296875" defaultRowHeight="15" customHeight="1"/>
  <cols>
    <col min="1" max="1" width="5" customWidth="1"/>
    <col min="2" max="2" width="20.1796875" customWidth="1"/>
    <col min="3" max="3" width="14.453125" customWidth="1"/>
    <col min="4" max="4" width="13.81640625" customWidth="1"/>
    <col min="5" max="5" width="15.54296875" customWidth="1"/>
    <col min="6" max="6" width="10.453125" customWidth="1"/>
    <col min="7" max="7" width="8.54296875" customWidth="1"/>
    <col min="8" max="8" width="15.54296875" customWidth="1"/>
    <col min="9" max="9" width="10.453125" customWidth="1"/>
    <col min="10" max="10" width="8.54296875" customWidth="1"/>
    <col min="11" max="11" width="15.54296875" customWidth="1"/>
    <col min="12" max="12" width="10.453125" customWidth="1"/>
    <col min="13" max="13" width="8.54296875" customWidth="1"/>
    <col min="14" max="14" width="15.54296875" customWidth="1"/>
    <col min="15" max="15" width="10.453125" customWidth="1"/>
    <col min="16" max="16" width="8.54296875" customWidth="1"/>
    <col min="17" max="17" width="15.54296875" customWidth="1"/>
    <col min="18" max="18" width="18.54296875" customWidth="1"/>
    <col min="19" max="20" width="15.81640625" customWidth="1"/>
    <col min="21" max="21" width="18.453125" customWidth="1"/>
    <col min="22" max="22" width="8.54296875" customWidth="1"/>
    <col min="23" max="23" width="15.54296875" customWidth="1"/>
    <col min="24" max="24" width="8.54296875" customWidth="1"/>
    <col min="25" max="25" width="15.54296875" customWidth="1"/>
    <col min="26" max="26" width="8.54296875" customWidth="1"/>
    <col min="27" max="27" width="15.54296875" customWidth="1"/>
    <col min="28" max="28" width="8.54296875" customWidth="1"/>
    <col min="29" max="29" width="15.54296875" customWidth="1"/>
    <col min="30" max="30" width="8.54296875" customWidth="1"/>
    <col min="31" max="31" width="15.54296875" customWidth="1"/>
    <col min="32" max="32" width="13.81640625" customWidth="1"/>
    <col min="33" max="33" width="8.54296875" customWidth="1"/>
    <col min="34" max="34" width="15.54296875" customWidth="1"/>
    <col min="35" max="35" width="8.81640625" customWidth="1"/>
  </cols>
  <sheetData>
    <row r="1" spans="1:35" ht="19.5" customHeight="1">
      <c r="A1" s="393" t="s">
        <v>281</v>
      </c>
      <c r="B1" s="394"/>
      <c r="C1" s="420" t="s">
        <v>282</v>
      </c>
      <c r="D1" s="421"/>
      <c r="E1" s="421"/>
      <c r="F1" s="421"/>
      <c r="G1" s="421"/>
      <c r="H1" s="421"/>
      <c r="I1" s="421"/>
      <c r="J1" s="421"/>
      <c r="K1" s="422"/>
      <c r="L1" s="423" t="s">
        <v>283</v>
      </c>
      <c r="M1" s="421"/>
      <c r="N1" s="421"/>
      <c r="O1" s="421"/>
      <c r="P1" s="421"/>
      <c r="Q1" s="421"/>
      <c r="R1" s="422"/>
      <c r="S1" s="424" t="s">
        <v>284</v>
      </c>
      <c r="T1" s="347"/>
      <c r="U1" s="348"/>
      <c r="V1" s="425" t="s">
        <v>285</v>
      </c>
      <c r="W1" s="421"/>
      <c r="X1" s="421"/>
      <c r="Y1" s="421"/>
      <c r="Z1" s="421"/>
      <c r="AA1" s="421"/>
      <c r="AB1" s="421"/>
      <c r="AC1" s="421"/>
      <c r="AD1" s="421"/>
      <c r="AE1" s="421"/>
      <c r="AF1" s="421"/>
      <c r="AG1" s="421"/>
      <c r="AH1" s="422"/>
      <c r="AI1" s="172"/>
    </row>
    <row r="2" spans="1:35" ht="21" customHeight="1">
      <c r="A2" s="395"/>
      <c r="B2" s="396"/>
      <c r="C2" s="426" t="s">
        <v>374</v>
      </c>
      <c r="D2" s="427" t="s">
        <v>288</v>
      </c>
      <c r="E2" s="428"/>
      <c r="F2" s="429" t="s">
        <v>289</v>
      </c>
      <c r="G2" s="430"/>
      <c r="H2" s="428"/>
      <c r="I2" s="429" t="s">
        <v>290</v>
      </c>
      <c r="J2" s="430"/>
      <c r="K2" s="428"/>
      <c r="L2" s="429" t="s">
        <v>291</v>
      </c>
      <c r="M2" s="430"/>
      <c r="N2" s="428"/>
      <c r="O2" s="429" t="s">
        <v>292</v>
      </c>
      <c r="P2" s="430"/>
      <c r="Q2" s="428"/>
      <c r="R2" s="431" t="s">
        <v>293</v>
      </c>
      <c r="S2" s="432" t="s">
        <v>375</v>
      </c>
      <c r="T2" s="432" t="s">
        <v>376</v>
      </c>
      <c r="U2" s="434" t="s">
        <v>296</v>
      </c>
      <c r="V2" s="419" t="s">
        <v>298</v>
      </c>
      <c r="W2" s="379"/>
      <c r="X2" s="419" t="s">
        <v>299</v>
      </c>
      <c r="Y2" s="379"/>
      <c r="Z2" s="419" t="s">
        <v>300</v>
      </c>
      <c r="AA2" s="379"/>
      <c r="AB2" s="419" t="s">
        <v>302</v>
      </c>
      <c r="AC2" s="379"/>
      <c r="AD2" s="419" t="s">
        <v>303</v>
      </c>
      <c r="AE2" s="379"/>
      <c r="AF2" s="419" t="s">
        <v>304</v>
      </c>
      <c r="AG2" s="378"/>
      <c r="AH2" s="379"/>
      <c r="AI2" s="172"/>
    </row>
    <row r="3" spans="1:35" ht="111.75" customHeight="1">
      <c r="A3" s="397"/>
      <c r="B3" s="398"/>
      <c r="C3" s="405"/>
      <c r="D3" s="120" t="s">
        <v>305</v>
      </c>
      <c r="E3" s="121" t="s">
        <v>306</v>
      </c>
      <c r="F3" s="120" t="s">
        <v>307</v>
      </c>
      <c r="G3" s="120" t="s">
        <v>308</v>
      </c>
      <c r="H3" s="121" t="s">
        <v>306</v>
      </c>
      <c r="I3" s="120" t="s">
        <v>307</v>
      </c>
      <c r="J3" s="120" t="s">
        <v>308</v>
      </c>
      <c r="K3" s="121" t="s">
        <v>306</v>
      </c>
      <c r="L3" s="120" t="s">
        <v>307</v>
      </c>
      <c r="M3" s="120" t="s">
        <v>309</v>
      </c>
      <c r="N3" s="121" t="s">
        <v>306</v>
      </c>
      <c r="O3" s="120" t="s">
        <v>307</v>
      </c>
      <c r="P3" s="120" t="s">
        <v>309</v>
      </c>
      <c r="Q3" s="121" t="s">
        <v>306</v>
      </c>
      <c r="R3" s="405"/>
      <c r="S3" s="433"/>
      <c r="T3" s="433"/>
      <c r="U3" s="435"/>
      <c r="V3" s="122" t="s">
        <v>308</v>
      </c>
      <c r="W3" s="123" t="s">
        <v>310</v>
      </c>
      <c r="X3" s="122" t="s">
        <v>308</v>
      </c>
      <c r="Y3" s="123" t="s">
        <v>310</v>
      </c>
      <c r="Z3" s="122" t="s">
        <v>308</v>
      </c>
      <c r="AA3" s="123" t="s">
        <v>377</v>
      </c>
      <c r="AB3" s="122" t="s">
        <v>308</v>
      </c>
      <c r="AC3" s="123" t="s">
        <v>310</v>
      </c>
      <c r="AD3" s="122" t="s">
        <v>308</v>
      </c>
      <c r="AE3" s="123" t="s">
        <v>310</v>
      </c>
      <c r="AF3" s="122" t="s">
        <v>312</v>
      </c>
      <c r="AG3" s="122" t="s">
        <v>308</v>
      </c>
      <c r="AH3" s="123" t="s">
        <v>379</v>
      </c>
      <c r="AI3" s="172"/>
    </row>
    <row r="4" spans="1:35" ht="15.75" customHeight="1">
      <c r="A4" s="173"/>
      <c r="B4" s="174"/>
      <c r="C4" s="175">
        <v>1</v>
      </c>
      <c r="D4" s="175">
        <f t="shared" ref="D4:AH4" si="0">C4+1</f>
        <v>2</v>
      </c>
      <c r="E4" s="175">
        <f t="shared" si="0"/>
        <v>3</v>
      </c>
      <c r="F4" s="175">
        <f t="shared" si="0"/>
        <v>4</v>
      </c>
      <c r="G4" s="175">
        <f t="shared" si="0"/>
        <v>5</v>
      </c>
      <c r="H4" s="175">
        <f t="shared" si="0"/>
        <v>6</v>
      </c>
      <c r="I4" s="175">
        <f t="shared" si="0"/>
        <v>7</v>
      </c>
      <c r="J4" s="175">
        <f t="shared" si="0"/>
        <v>8</v>
      </c>
      <c r="K4" s="175">
        <f t="shared" si="0"/>
        <v>9</v>
      </c>
      <c r="L4" s="175">
        <f t="shared" si="0"/>
        <v>10</v>
      </c>
      <c r="M4" s="175">
        <f t="shared" si="0"/>
        <v>11</v>
      </c>
      <c r="N4" s="175">
        <f t="shared" si="0"/>
        <v>12</v>
      </c>
      <c r="O4" s="175">
        <f t="shared" si="0"/>
        <v>13</v>
      </c>
      <c r="P4" s="175">
        <f t="shared" si="0"/>
        <v>14</v>
      </c>
      <c r="Q4" s="175">
        <f t="shared" si="0"/>
        <v>15</v>
      </c>
      <c r="R4" s="175">
        <f t="shared" si="0"/>
        <v>16</v>
      </c>
      <c r="S4" s="175">
        <f t="shared" si="0"/>
        <v>17</v>
      </c>
      <c r="T4" s="175">
        <f t="shared" si="0"/>
        <v>18</v>
      </c>
      <c r="U4" s="175">
        <f t="shared" si="0"/>
        <v>19</v>
      </c>
      <c r="V4" s="175">
        <f t="shared" si="0"/>
        <v>20</v>
      </c>
      <c r="W4" s="175">
        <f t="shared" si="0"/>
        <v>21</v>
      </c>
      <c r="X4" s="175">
        <f t="shared" si="0"/>
        <v>22</v>
      </c>
      <c r="Y4" s="175">
        <f t="shared" si="0"/>
        <v>23</v>
      </c>
      <c r="Z4" s="175">
        <f t="shared" si="0"/>
        <v>24</v>
      </c>
      <c r="AA4" s="175">
        <f t="shared" si="0"/>
        <v>25</v>
      </c>
      <c r="AB4" s="175">
        <f t="shared" si="0"/>
        <v>26</v>
      </c>
      <c r="AC4" s="175">
        <f t="shared" si="0"/>
        <v>27</v>
      </c>
      <c r="AD4" s="175">
        <f t="shared" si="0"/>
        <v>28</v>
      </c>
      <c r="AE4" s="175">
        <f t="shared" si="0"/>
        <v>29</v>
      </c>
      <c r="AF4" s="175">
        <f t="shared" si="0"/>
        <v>30</v>
      </c>
      <c r="AG4" s="175">
        <f t="shared" si="0"/>
        <v>31</v>
      </c>
      <c r="AH4" s="175">
        <f t="shared" si="0"/>
        <v>32</v>
      </c>
      <c r="AI4" s="176"/>
    </row>
    <row r="5" spans="1:35" ht="103.5" customHeight="1">
      <c r="A5" s="173"/>
      <c r="B5" s="177" t="s">
        <v>316</v>
      </c>
      <c r="C5" s="177" t="s">
        <v>317</v>
      </c>
      <c r="D5" s="177" t="s">
        <v>318</v>
      </c>
      <c r="E5" s="177" t="s">
        <v>319</v>
      </c>
      <c r="F5" s="177" t="s">
        <v>317</v>
      </c>
      <c r="G5" s="177" t="s">
        <v>320</v>
      </c>
      <c r="H5" s="177" t="s">
        <v>321</v>
      </c>
      <c r="I5" s="177" t="s">
        <v>317</v>
      </c>
      <c r="J5" s="177" t="s">
        <v>322</v>
      </c>
      <c r="K5" s="177" t="s">
        <v>323</v>
      </c>
      <c r="L5" s="177" t="s">
        <v>317</v>
      </c>
      <c r="M5" s="177" t="s">
        <v>324</v>
      </c>
      <c r="N5" s="177" t="s">
        <v>325</v>
      </c>
      <c r="O5" s="177" t="s">
        <v>317</v>
      </c>
      <c r="P5" s="177" t="s">
        <v>326</v>
      </c>
      <c r="Q5" s="177" t="s">
        <v>327</v>
      </c>
      <c r="R5" s="177" t="s">
        <v>328</v>
      </c>
      <c r="S5" s="177" t="s">
        <v>329</v>
      </c>
      <c r="T5" s="177" t="s">
        <v>330</v>
      </c>
      <c r="U5" s="177" t="s">
        <v>317</v>
      </c>
      <c r="V5" s="174"/>
      <c r="W5" s="174"/>
      <c r="X5" s="174"/>
      <c r="Y5" s="174"/>
      <c r="Z5" s="174"/>
      <c r="AA5" s="174"/>
      <c r="AB5" s="174"/>
      <c r="AC5" s="174"/>
      <c r="AD5" s="174"/>
      <c r="AE5" s="174"/>
      <c r="AF5" s="174"/>
      <c r="AG5" s="174"/>
      <c r="AH5" s="174"/>
      <c r="AI5" s="178"/>
    </row>
    <row r="6" spans="1:35" ht="25.5" customHeight="1">
      <c r="A6" s="138">
        <v>1</v>
      </c>
      <c r="B6" s="139" t="s">
        <v>331</v>
      </c>
      <c r="C6" s="140"/>
      <c r="D6" s="141">
        <v>5205</v>
      </c>
      <c r="E6" s="142">
        <f t="shared" ref="E6:E74" si="1">C6*D6</f>
        <v>0</v>
      </c>
      <c r="F6" s="144">
        <f>$C6*'Enrollment Projection'!$D$30</f>
        <v>0</v>
      </c>
      <c r="G6" s="141">
        <v>682</v>
      </c>
      <c r="H6" s="146" t="str">
        <f>IF('Enrollment Projection'!$D$30="","Must Complete 'Enrollment Projection' Tab",F6*G6)</f>
        <v>Must Complete 'Enrollment Projection' Tab</v>
      </c>
      <c r="I6" s="144">
        <f>$C6*'Enrollment Projection'!$D$34</f>
        <v>0</v>
      </c>
      <c r="J6" s="141">
        <v>186</v>
      </c>
      <c r="K6" s="146" t="str">
        <f>IF('Enrollment Projection'!$D$34="","Must Complete 'Enrollment Projection' Tab",I6*J6)</f>
        <v>Must Complete 'Enrollment Projection' Tab</v>
      </c>
      <c r="L6" s="144">
        <f>$C6*'Enrollment Projection'!$D$31</f>
        <v>0</v>
      </c>
      <c r="M6" s="141">
        <v>4647</v>
      </c>
      <c r="N6" s="146" t="str">
        <f>IF('Enrollment Projection'!$D$31="","Must Complete 'Enrollment Projection' Tab",L6*M6)</f>
        <v>Must Complete 'Enrollment Projection' Tab</v>
      </c>
      <c r="O6" s="144">
        <f>$C6*'Enrollment Projection'!$D$33</f>
        <v>0</v>
      </c>
      <c r="P6" s="141">
        <v>1859</v>
      </c>
      <c r="Q6" s="146" t="str">
        <f>IF('Enrollment Projection'!$D$33="","Must Complete 'Enrollment Projection' Tab",O6*P6)</f>
        <v>Must Complete 'Enrollment Projection' Tab</v>
      </c>
      <c r="R6" s="146" t="str">
        <f>IF(OR('Enrollment Projection'!$D$30="",'Enrollment Projection'!$D$31="",'Enrollment Projection'!$D$33="",'Enrollment Projection'!$D$34=""),"Must Complete 'Enrollment Projection' Tab",IF('School Information'!$A$13="","Must Complete 'School Information' Tab",ROUND(E6+H6+K6+N6+Q6,0)))</f>
        <v>Must Complete 'Enrollment Projection' Tab</v>
      </c>
      <c r="S6" s="147">
        <v>3683</v>
      </c>
      <c r="T6" s="141">
        <v>3683</v>
      </c>
      <c r="U6" s="148" t="str">
        <f>IF(OR('School Information'!$A$10="",'School Information'!$B$10=""),"Must Complete 'School Information' Tab",IF('School Information'!$B$10="No",$T6*C6,IF(AND('School Information'!$B$10="Yes",'School Information'!$A$10=$B6),$S6*C6,$T6*C6)))</f>
        <v>Must Complete 'School Information' Tab</v>
      </c>
      <c r="V6" s="149">
        <v>239</v>
      </c>
      <c r="W6" s="149">
        <f>IF('Enrollment Projection'!$D$31&gt;0,$C6*V6,0)</f>
        <v>0</v>
      </c>
      <c r="X6" s="149">
        <v>6</v>
      </c>
      <c r="Y6" s="148" t="str">
        <f>IF('Enrollment Projection'!$D$32="","Must Complete 'Enrollment Projection' Tab",IF('Enrollment Projection'!$D$32="Yes",$C6*X6,0))</f>
        <v>Must Complete 'Enrollment Projection' Tab</v>
      </c>
      <c r="Z6" s="149">
        <v>16</v>
      </c>
      <c r="AA6" s="148" t="str">
        <f>IF('Enrollment Projection'!$D$34="","Must Complete 'Enrollment Projection' Tab",IF(AND('Enrollment Projection'!$D$34&gt;0,SUM('Enrollment Projection'!$B$17:$D$20)&gt;0),$C6*Z6,0))</f>
        <v>Must Complete 'Enrollment Projection' Tab</v>
      </c>
      <c r="AB6" s="149">
        <v>485</v>
      </c>
      <c r="AC6" s="148" t="str">
        <f>IF('Enrollment Projection'!$D$38="","Must Complete 'Enrollment Projection' Tab",IF('Enrollment Projection'!$D$38&gt;=0.4,$C6*AB6,0))</f>
        <v>Must Complete 'Enrollment Projection' Tab</v>
      </c>
      <c r="AD6" s="149">
        <v>63</v>
      </c>
      <c r="AE6" s="149">
        <f t="shared" ref="AE6:AE74" si="2">$C6*AD6</f>
        <v>0</v>
      </c>
      <c r="AF6" s="144">
        <f>$C6*'Enrollment Projection'!$D$37</f>
        <v>0</v>
      </c>
      <c r="AG6" s="149">
        <v>145</v>
      </c>
      <c r="AH6" s="148" t="str">
        <f>IF('Enrollment Projection'!$D$37="","Must Complete 'Enrollment Projection' Tab",AF6*AG6)</f>
        <v>Must Complete 'Enrollment Projection' Tab</v>
      </c>
      <c r="AI6" s="176"/>
    </row>
    <row r="7" spans="1:35" ht="25.5" customHeight="1">
      <c r="A7" s="150">
        <v>2</v>
      </c>
      <c r="B7" s="151" t="s">
        <v>332</v>
      </c>
      <c r="C7" s="152"/>
      <c r="D7" s="153">
        <v>5778</v>
      </c>
      <c r="E7" s="155">
        <f t="shared" si="1"/>
        <v>0</v>
      </c>
      <c r="F7" s="156">
        <f>$C7*'Enrollment Projection'!$D$30</f>
        <v>0</v>
      </c>
      <c r="G7" s="153">
        <v>727</v>
      </c>
      <c r="H7" s="157" t="str">
        <f>IF('Enrollment Projection'!$D$30="","Must Complete 'Enrollment Projection' Tab",F7*G7)</f>
        <v>Must Complete 'Enrollment Projection' Tab</v>
      </c>
      <c r="I7" s="156">
        <f>$C7*'Enrollment Projection'!$D$34</f>
        <v>0</v>
      </c>
      <c r="J7" s="153">
        <v>198</v>
      </c>
      <c r="K7" s="157" t="str">
        <f>IF('Enrollment Projection'!$D$34="","Must Complete 'Enrollment Projection' Tab",I7*J7)</f>
        <v>Must Complete 'Enrollment Projection' Tab</v>
      </c>
      <c r="L7" s="156">
        <f>$C7*'Enrollment Projection'!$D$31</f>
        <v>0</v>
      </c>
      <c r="M7" s="153">
        <v>4958</v>
      </c>
      <c r="N7" s="157" t="str">
        <f>IF('Enrollment Projection'!$D$31="","Must Complete 'Enrollment Projection' Tab",L7*M7)</f>
        <v>Must Complete 'Enrollment Projection' Tab</v>
      </c>
      <c r="O7" s="156">
        <f>$C7*'Enrollment Projection'!$D$33</f>
        <v>0</v>
      </c>
      <c r="P7" s="153">
        <v>1983</v>
      </c>
      <c r="Q7" s="157" t="str">
        <f>IF('Enrollment Projection'!$D$33="","Must Complete 'Enrollment Projection' Tab",O7*P7)</f>
        <v>Must Complete 'Enrollment Projection' Tab</v>
      </c>
      <c r="R7" s="157" t="str">
        <f>IF(OR('Enrollment Projection'!$D$30="",'Enrollment Projection'!$D$31="",'Enrollment Projection'!$D$33="",'Enrollment Projection'!$D$34=""),"Must Complete 'Enrollment Projection' Tab",IF('School Information'!$A$13="","Must Complete 'School Information' Tab",ROUND(E7+H7+K7+N7+Q7,0)))</f>
        <v>Must Complete 'Enrollment Projection' Tab</v>
      </c>
      <c r="S7" s="158">
        <v>4377</v>
      </c>
      <c r="T7" s="153">
        <v>5008</v>
      </c>
      <c r="U7" s="159" t="str">
        <f>IF(OR('School Information'!$A$10="",'School Information'!$B$10=""),"Must Complete 'School Information' Tab",IF('School Information'!$B$10="No",$T7*C7,IF(AND('School Information'!$B$10="Yes",'School Information'!$A$10=$B7),$S7*C7,$T7*C7)))</f>
        <v>Must Complete 'School Information' Tab</v>
      </c>
      <c r="V7" s="160">
        <v>255</v>
      </c>
      <c r="W7" s="160">
        <f>IF('Enrollment Projection'!$D$31&gt;0,$C7*V7,0)</f>
        <v>0</v>
      </c>
      <c r="X7" s="160">
        <v>8</v>
      </c>
      <c r="Y7" s="159" t="str">
        <f>IF('Enrollment Projection'!$D$32="","Must Complete 'Enrollment Projection' Tab",IF('Enrollment Projection'!$D$32="Yes",$C7*X7,0))</f>
        <v>Must Complete 'Enrollment Projection' Tab</v>
      </c>
      <c r="Z7" s="160">
        <v>16</v>
      </c>
      <c r="AA7" s="159" t="str">
        <f>IF('Enrollment Projection'!$D$34="","Must Complete 'Enrollment Projection' Tab",IF(AND('Enrollment Projection'!$D$34&gt;0,SUM('Enrollment Projection'!$B$17:$D$20)&gt;0),$C7*Z7,0))</f>
        <v>Must Complete 'Enrollment Projection' Tab</v>
      </c>
      <c r="AB7" s="160">
        <v>342</v>
      </c>
      <c r="AC7" s="159" t="str">
        <f>IF('Enrollment Projection'!$D$38="","Must Complete 'Enrollment Projection' Tab",IF('Enrollment Projection'!$D$38&gt;=0.4,$C7*AB7,0))</f>
        <v>Must Complete 'Enrollment Projection' Tab</v>
      </c>
      <c r="AD7" s="160">
        <v>62</v>
      </c>
      <c r="AE7" s="160">
        <f t="shared" si="2"/>
        <v>0</v>
      </c>
      <c r="AF7" s="156">
        <f>$C7*'Enrollment Projection'!$D$37</f>
        <v>0</v>
      </c>
      <c r="AG7" s="160">
        <v>0</v>
      </c>
      <c r="AH7" s="159" t="str">
        <f>IF('Enrollment Projection'!$D$37="","Must Complete 'Enrollment Projection' Tab",AF7*AG7)</f>
        <v>Must Complete 'Enrollment Projection' Tab</v>
      </c>
      <c r="AI7" s="176"/>
    </row>
    <row r="8" spans="1:35" ht="25.5" customHeight="1">
      <c r="A8" s="150">
        <v>3</v>
      </c>
      <c r="B8" s="151" t="s">
        <v>333</v>
      </c>
      <c r="C8" s="152"/>
      <c r="D8" s="153">
        <v>3859</v>
      </c>
      <c r="E8" s="155">
        <f t="shared" si="1"/>
        <v>0</v>
      </c>
      <c r="F8" s="156">
        <f>$C8*'Enrollment Projection'!$D$30</f>
        <v>0</v>
      </c>
      <c r="G8" s="153">
        <v>542</v>
      </c>
      <c r="H8" s="157" t="str">
        <f>IF('Enrollment Projection'!$D$30="","Must Complete 'Enrollment Projection' Tab",F8*G8)</f>
        <v>Must Complete 'Enrollment Projection' Tab</v>
      </c>
      <c r="I8" s="156">
        <f>$C8*'Enrollment Projection'!$D$34</f>
        <v>0</v>
      </c>
      <c r="J8" s="153">
        <v>148</v>
      </c>
      <c r="K8" s="157" t="str">
        <f>IF('Enrollment Projection'!$D$34="","Must Complete 'Enrollment Projection' Tab",I8*J8)</f>
        <v>Must Complete 'Enrollment Projection' Tab</v>
      </c>
      <c r="L8" s="156">
        <f>$C8*'Enrollment Projection'!$D$31</f>
        <v>0</v>
      </c>
      <c r="M8" s="153">
        <v>3697</v>
      </c>
      <c r="N8" s="157" t="str">
        <f>IF('Enrollment Projection'!$D$31="","Must Complete 'Enrollment Projection' Tab",L8*M8)</f>
        <v>Must Complete 'Enrollment Projection' Tab</v>
      </c>
      <c r="O8" s="156">
        <f>$C8*'Enrollment Projection'!$D$33</f>
        <v>0</v>
      </c>
      <c r="P8" s="153">
        <v>1479</v>
      </c>
      <c r="Q8" s="157" t="str">
        <f>IF('Enrollment Projection'!$D$33="","Must Complete 'Enrollment Projection' Tab",O8*P8)</f>
        <v>Must Complete 'Enrollment Projection' Tab</v>
      </c>
      <c r="R8" s="157" t="str">
        <f>IF(OR('Enrollment Projection'!$D$30="",'Enrollment Projection'!$D$31="",'Enrollment Projection'!$D$33="",'Enrollment Projection'!$D$34=""),"Must Complete 'Enrollment Projection' Tab",IF('School Information'!$A$13="","Must Complete 'School Information' Tab",ROUND(E8+H8+K8+N8+Q8,0)))</f>
        <v>Must Complete 'Enrollment Projection' Tab</v>
      </c>
      <c r="S8" s="158">
        <v>9134</v>
      </c>
      <c r="T8" s="153">
        <v>10479</v>
      </c>
      <c r="U8" s="159" t="str">
        <f>IF(OR('School Information'!$A$10="",'School Information'!$B$10=""),"Must Complete 'School Information' Tab",IF('School Information'!$B$10="No",$T8*C8,IF(AND('School Information'!$B$10="Yes",'School Information'!$A$10=$B8),$S8*C8,$T8*C8)))</f>
        <v>Must Complete 'School Information' Tab</v>
      </c>
      <c r="V8" s="160">
        <v>222</v>
      </c>
      <c r="W8" s="160">
        <f>IF('Enrollment Projection'!$D$31&gt;0,$C8*V8,0)</f>
        <v>0</v>
      </c>
      <c r="X8" s="160">
        <v>5</v>
      </c>
      <c r="Y8" s="159" t="str">
        <f>IF('Enrollment Projection'!$D$32="","Must Complete 'Enrollment Projection' Tab",IF('Enrollment Projection'!$D$32="Yes",$C8*X8,0))</f>
        <v>Must Complete 'Enrollment Projection' Tab</v>
      </c>
      <c r="Z8" s="160">
        <v>13</v>
      </c>
      <c r="AA8" s="159" t="str">
        <f>IF('Enrollment Projection'!$D$34="","Must Complete 'Enrollment Projection' Tab",IF(AND('Enrollment Projection'!$D$34&gt;0,SUM('Enrollment Projection'!$B$17:$D$20)&gt;0),$C8*Z8,0))</f>
        <v>Must Complete 'Enrollment Projection' Tab</v>
      </c>
      <c r="AB8" s="160">
        <v>199</v>
      </c>
      <c r="AC8" s="159" t="str">
        <f>IF('Enrollment Projection'!$D$38="","Must Complete 'Enrollment Projection' Tab",IF('Enrollment Projection'!$D$38&gt;=0.4,$C8*AB8,0))</f>
        <v>Must Complete 'Enrollment Projection' Tab</v>
      </c>
      <c r="AD8" s="160">
        <v>50</v>
      </c>
      <c r="AE8" s="160">
        <f t="shared" si="2"/>
        <v>0</v>
      </c>
      <c r="AF8" s="156">
        <f>$C8*'Enrollment Projection'!$D$37</f>
        <v>0</v>
      </c>
      <c r="AG8" s="160">
        <v>151</v>
      </c>
      <c r="AH8" s="159" t="str">
        <f>IF('Enrollment Projection'!$D$37="","Must Complete 'Enrollment Projection' Tab",AF8*AG8)</f>
        <v>Must Complete 'Enrollment Projection' Tab</v>
      </c>
      <c r="AI8" s="176"/>
    </row>
    <row r="9" spans="1:35" ht="25.5" customHeight="1">
      <c r="A9" s="150">
        <v>4</v>
      </c>
      <c r="B9" s="151" t="s">
        <v>334</v>
      </c>
      <c r="C9" s="152"/>
      <c r="D9" s="153">
        <v>4753</v>
      </c>
      <c r="E9" s="155">
        <f t="shared" si="1"/>
        <v>0</v>
      </c>
      <c r="F9" s="156">
        <f>$C9*'Enrollment Projection'!$D$30</f>
        <v>0</v>
      </c>
      <c r="G9" s="153">
        <v>633</v>
      </c>
      <c r="H9" s="157" t="str">
        <f>IF('Enrollment Projection'!$D$30="","Must Complete 'Enrollment Projection' Tab",F9*G9)</f>
        <v>Must Complete 'Enrollment Projection' Tab</v>
      </c>
      <c r="I9" s="156">
        <f>$C9*'Enrollment Projection'!$D$34</f>
        <v>0</v>
      </c>
      <c r="J9" s="153">
        <v>173</v>
      </c>
      <c r="K9" s="157" t="str">
        <f>IF('Enrollment Projection'!$D$34="","Must Complete 'Enrollment Projection' Tab",I9*J9)</f>
        <v>Must Complete 'Enrollment Projection' Tab</v>
      </c>
      <c r="L9" s="156">
        <f>$C9*'Enrollment Projection'!$D$31</f>
        <v>0</v>
      </c>
      <c r="M9" s="153">
        <v>4313</v>
      </c>
      <c r="N9" s="157" t="str">
        <f>IF('Enrollment Projection'!$D$31="","Must Complete 'Enrollment Projection' Tab",L9*M9)</f>
        <v>Must Complete 'Enrollment Projection' Tab</v>
      </c>
      <c r="O9" s="156">
        <f>$C9*'Enrollment Projection'!$D$33</f>
        <v>0</v>
      </c>
      <c r="P9" s="153">
        <v>1725</v>
      </c>
      <c r="Q9" s="157" t="str">
        <f>IF('Enrollment Projection'!$D$33="","Must Complete 'Enrollment Projection' Tab",O9*P9)</f>
        <v>Must Complete 'Enrollment Projection' Tab</v>
      </c>
      <c r="R9" s="157" t="str">
        <f>IF(OR('Enrollment Projection'!$D$30="",'Enrollment Projection'!$D$31="",'Enrollment Projection'!$D$33="",'Enrollment Projection'!$D$34=""),"Must Complete 'Enrollment Projection' Tab",IF('School Information'!$A$13="","Must Complete 'School Information' Tab",ROUND(E9+H9+K9+N9+Q9,0)))</f>
        <v>Must Complete 'Enrollment Projection' Tab</v>
      </c>
      <c r="S9" s="158">
        <v>7517</v>
      </c>
      <c r="T9" s="153">
        <v>7517</v>
      </c>
      <c r="U9" s="159" t="str">
        <f>IF(OR('School Information'!$A$10="",'School Information'!$B$10=""),"Must Complete 'School Information' Tab",IF('School Information'!$B$10="No",$T9*C9,IF(AND('School Information'!$B$10="Yes",'School Information'!$A$10=$B9),$S9*C9,$T9*C9)))</f>
        <v>Must Complete 'School Information' Tab</v>
      </c>
      <c r="V9" s="160">
        <v>257</v>
      </c>
      <c r="W9" s="160">
        <f>IF('Enrollment Projection'!$D$31&gt;0,$C9*V9,0)</f>
        <v>0</v>
      </c>
      <c r="X9" s="160">
        <v>25</v>
      </c>
      <c r="Y9" s="159" t="str">
        <f>IF('Enrollment Projection'!$D$32="","Must Complete 'Enrollment Projection' Tab",IF('Enrollment Projection'!$D$32="Yes",$C9*X9,0))</f>
        <v>Must Complete 'Enrollment Projection' Tab</v>
      </c>
      <c r="Z9" s="160">
        <v>16</v>
      </c>
      <c r="AA9" s="159" t="str">
        <f>IF('Enrollment Projection'!$D$34="","Must Complete 'Enrollment Projection' Tab",IF(AND('Enrollment Projection'!$D$34&gt;0,SUM('Enrollment Projection'!$B$17:$D$20)&gt;0),$C9*Z9,0))</f>
        <v>Must Complete 'Enrollment Projection' Tab</v>
      </c>
      <c r="AB9" s="160">
        <v>461</v>
      </c>
      <c r="AC9" s="159" t="str">
        <f>IF('Enrollment Projection'!$D$38="","Must Complete 'Enrollment Projection' Tab",IF('Enrollment Projection'!$D$38&gt;=0.4,$C9*AB9,0))</f>
        <v>Must Complete 'Enrollment Projection' Tab</v>
      </c>
      <c r="AD9" s="160">
        <v>61</v>
      </c>
      <c r="AE9" s="160">
        <f t="shared" si="2"/>
        <v>0</v>
      </c>
      <c r="AF9" s="156">
        <f>$C9*'Enrollment Projection'!$D$37</f>
        <v>0</v>
      </c>
      <c r="AG9" s="160">
        <v>117</v>
      </c>
      <c r="AH9" s="159" t="str">
        <f>IF('Enrollment Projection'!$D$37="","Must Complete 'Enrollment Projection' Tab",AF9*AG9)</f>
        <v>Must Complete 'Enrollment Projection' Tab</v>
      </c>
      <c r="AI9" s="176"/>
    </row>
    <row r="10" spans="1:35" ht="25.5" customHeight="1">
      <c r="A10" s="168">
        <v>5</v>
      </c>
      <c r="B10" s="162" t="s">
        <v>335</v>
      </c>
      <c r="C10" s="163"/>
      <c r="D10" s="164">
        <v>5255</v>
      </c>
      <c r="E10" s="165">
        <f t="shared" si="1"/>
        <v>0</v>
      </c>
      <c r="F10" s="166">
        <f>$C10*'Enrollment Projection'!$D$30</f>
        <v>0</v>
      </c>
      <c r="G10" s="164">
        <v>701</v>
      </c>
      <c r="H10" s="167" t="str">
        <f>IF('Enrollment Projection'!$D$30="","Must Complete 'Enrollment Projection' Tab",F10*G10)</f>
        <v>Must Complete 'Enrollment Projection' Tab</v>
      </c>
      <c r="I10" s="166">
        <f>$C10*'Enrollment Projection'!$D$34</f>
        <v>0</v>
      </c>
      <c r="J10" s="164">
        <v>191</v>
      </c>
      <c r="K10" s="167" t="str">
        <f>IF('Enrollment Projection'!$D$34="","Must Complete 'Enrollment Projection' Tab",I10*J10)</f>
        <v>Must Complete 'Enrollment Projection' Tab</v>
      </c>
      <c r="L10" s="166">
        <f>$C10*'Enrollment Projection'!$D$31</f>
        <v>0</v>
      </c>
      <c r="M10" s="164">
        <v>4782</v>
      </c>
      <c r="N10" s="167" t="str">
        <f>IF('Enrollment Projection'!$D$31="","Must Complete 'Enrollment Projection' Tab",L10*M10)</f>
        <v>Must Complete 'Enrollment Projection' Tab</v>
      </c>
      <c r="O10" s="166">
        <f>$C10*'Enrollment Projection'!$D$33</f>
        <v>0</v>
      </c>
      <c r="P10" s="164">
        <v>1913</v>
      </c>
      <c r="Q10" s="167" t="str">
        <f>IF('Enrollment Projection'!$D$33="","Must Complete 'Enrollment Projection' Tab",O10*P10)</f>
        <v>Must Complete 'Enrollment Projection' Tab</v>
      </c>
      <c r="R10" s="167" t="str">
        <f>IF(OR('Enrollment Projection'!$D$30="",'Enrollment Projection'!$D$31="",'Enrollment Projection'!$D$33="",'Enrollment Projection'!$D$34=""),"Must Complete 'Enrollment Projection' Tab",IF('School Information'!$A$13="","Must Complete 'School Information' Tab",ROUND(E10+H10+K10+N10+Q10,0)))</f>
        <v>Must Complete 'Enrollment Projection' Tab</v>
      </c>
      <c r="S10" s="169">
        <v>3591</v>
      </c>
      <c r="T10" s="164">
        <v>3591</v>
      </c>
      <c r="U10" s="170" t="str">
        <f>IF(OR('School Information'!$A$10="",'School Information'!$B$10=""),"Must Complete 'School Information' Tab",IF('School Information'!$B$10="No",$T10*C10,IF(AND('School Information'!$B$10="Yes",'School Information'!$A$10=$B10),$S10*C10,$T10*C10)))</f>
        <v>Must Complete 'School Information' Tab</v>
      </c>
      <c r="V10" s="171">
        <v>238</v>
      </c>
      <c r="W10" s="171">
        <f>IF('Enrollment Projection'!$D$31&gt;0,$C10*V10,0)</f>
        <v>0</v>
      </c>
      <c r="X10" s="171">
        <v>6</v>
      </c>
      <c r="Y10" s="170" t="str">
        <f>IF('Enrollment Projection'!$D$32="","Must Complete 'Enrollment Projection' Tab",IF('Enrollment Projection'!$D$32="Yes",$C10*X10,0))</f>
        <v>Must Complete 'Enrollment Projection' Tab</v>
      </c>
      <c r="Z10" s="171">
        <v>17</v>
      </c>
      <c r="AA10" s="170" t="str">
        <f>IF('Enrollment Projection'!$D$34="","Must Complete 'Enrollment Projection' Tab",IF(AND('Enrollment Projection'!$D$34&gt;0,SUM('Enrollment Projection'!$B$17:$D$20)&gt;0),$C10*Z10,0))</f>
        <v>Must Complete 'Enrollment Projection' Tab</v>
      </c>
      <c r="AB10" s="171">
        <v>997</v>
      </c>
      <c r="AC10" s="170" t="str">
        <f>IF('Enrollment Projection'!$D$38="","Must Complete 'Enrollment Projection' Tab",IF('Enrollment Projection'!$D$38&gt;=0.4,$C10*AB10,0))</f>
        <v>Must Complete 'Enrollment Projection' Tab</v>
      </c>
      <c r="AD10" s="171">
        <v>67</v>
      </c>
      <c r="AE10" s="171">
        <f t="shared" si="2"/>
        <v>0</v>
      </c>
      <c r="AF10" s="166">
        <f>$C10*'Enrollment Projection'!$D$37</f>
        <v>0</v>
      </c>
      <c r="AG10" s="171">
        <v>0</v>
      </c>
      <c r="AH10" s="170" t="str">
        <f>IF('Enrollment Projection'!$D$37="","Must Complete 'Enrollment Projection' Tab",AF10*AG10)</f>
        <v>Must Complete 'Enrollment Projection' Tab</v>
      </c>
      <c r="AI10" s="176"/>
    </row>
    <row r="11" spans="1:35" ht="25.5" customHeight="1">
      <c r="A11" s="138">
        <v>6</v>
      </c>
      <c r="B11" s="139" t="s">
        <v>336</v>
      </c>
      <c r="C11" s="140"/>
      <c r="D11" s="153">
        <v>4376</v>
      </c>
      <c r="E11" s="142">
        <f t="shared" si="1"/>
        <v>0</v>
      </c>
      <c r="F11" s="144">
        <f>$C11*'Enrollment Projection'!$D$30</f>
        <v>0</v>
      </c>
      <c r="G11" s="153">
        <v>605</v>
      </c>
      <c r="H11" s="146" t="str">
        <f>IF('Enrollment Projection'!$D$30="","Must Complete 'Enrollment Projection' Tab",F11*G11)</f>
        <v>Must Complete 'Enrollment Projection' Tab</v>
      </c>
      <c r="I11" s="144">
        <f>$C11*'Enrollment Projection'!$D$34</f>
        <v>0</v>
      </c>
      <c r="J11" s="153">
        <v>165</v>
      </c>
      <c r="K11" s="146" t="str">
        <f>IF('Enrollment Projection'!$D$34="","Must Complete 'Enrollment Projection' Tab",I11*J11)</f>
        <v>Must Complete 'Enrollment Projection' Tab</v>
      </c>
      <c r="L11" s="144">
        <f>$C11*'Enrollment Projection'!$D$31</f>
        <v>0</v>
      </c>
      <c r="M11" s="153">
        <v>4127</v>
      </c>
      <c r="N11" s="146" t="str">
        <f>IF('Enrollment Projection'!$D$31="","Must Complete 'Enrollment Projection' Tab",L11*M11)</f>
        <v>Must Complete 'Enrollment Projection' Tab</v>
      </c>
      <c r="O11" s="144">
        <f>$C11*'Enrollment Projection'!$D$33</f>
        <v>0</v>
      </c>
      <c r="P11" s="153">
        <v>1651</v>
      </c>
      <c r="Q11" s="146" t="str">
        <f>IF('Enrollment Projection'!$D$33="","Must Complete 'Enrollment Projection' Tab",O11*P11)</f>
        <v>Must Complete 'Enrollment Projection' Tab</v>
      </c>
      <c r="R11" s="146" t="str">
        <f>IF(OR('Enrollment Projection'!$D$30="",'Enrollment Projection'!$D$31="",'Enrollment Projection'!$D$33="",'Enrollment Projection'!$D$34=""),"Must Complete 'Enrollment Projection' Tab",IF('School Information'!$A$13="","Must Complete 'School Information' Tab",ROUND(E11+H11+K11+N11+Q11,0)))</f>
        <v>Must Complete 'Enrollment Projection' Tab</v>
      </c>
      <c r="S11" s="158">
        <v>6421</v>
      </c>
      <c r="T11" s="153">
        <v>7708</v>
      </c>
      <c r="U11" s="148" t="str">
        <f>IF(OR('School Information'!$A$10="",'School Information'!$B$10=""),"Must Complete 'School Information' Tab",IF('School Information'!$B$10="No",$T11*C11,IF(AND('School Information'!$B$10="Yes",'School Information'!$A$10=$B11),$S11*C11,$T11*C11)))</f>
        <v>Must Complete 'School Information' Tab</v>
      </c>
      <c r="V11" s="149">
        <v>279</v>
      </c>
      <c r="W11" s="149">
        <f>IF('Enrollment Projection'!$D$31&gt;0,$C11*V11,0)</f>
        <v>0</v>
      </c>
      <c r="X11" s="149">
        <v>12</v>
      </c>
      <c r="Y11" s="148" t="str">
        <f>IF('Enrollment Projection'!$D$32="","Must Complete 'Enrollment Projection' Tab",IF('Enrollment Projection'!$D$32="Yes",$C11*X11,0))</f>
        <v>Must Complete 'Enrollment Projection' Tab</v>
      </c>
      <c r="Z11" s="149">
        <v>14</v>
      </c>
      <c r="AA11" s="148" t="str">
        <f>IF('Enrollment Projection'!$D$34="","Must Complete 'Enrollment Projection' Tab",IF(AND('Enrollment Projection'!$D$34&gt;0,SUM('Enrollment Projection'!$B$17:$D$20)&gt;0),$C11*Z11,0))</f>
        <v>Must Complete 'Enrollment Projection' Tab</v>
      </c>
      <c r="AB11" s="149">
        <v>296</v>
      </c>
      <c r="AC11" s="148" t="str">
        <f>IF('Enrollment Projection'!$D$38="","Must Complete 'Enrollment Projection' Tab",IF('Enrollment Projection'!$D$38&gt;=0.4,$C11*AB11,0))</f>
        <v>Must Complete 'Enrollment Projection' Tab</v>
      </c>
      <c r="AD11" s="149">
        <v>53</v>
      </c>
      <c r="AE11" s="149">
        <f t="shared" si="2"/>
        <v>0</v>
      </c>
      <c r="AF11" s="144">
        <f>$C11*'Enrollment Projection'!$D$37</f>
        <v>0</v>
      </c>
      <c r="AG11" s="149">
        <v>0</v>
      </c>
      <c r="AH11" s="148" t="str">
        <f>IF('Enrollment Projection'!$D$37="","Must Complete 'Enrollment Projection' Tab",AF11*AG11)</f>
        <v>Must Complete 'Enrollment Projection' Tab</v>
      </c>
      <c r="AI11" s="176"/>
    </row>
    <row r="12" spans="1:35" ht="25.5" customHeight="1">
      <c r="A12" s="150">
        <v>7</v>
      </c>
      <c r="B12" s="151" t="s">
        <v>337</v>
      </c>
      <c r="C12" s="152"/>
      <c r="D12" s="153">
        <v>3163</v>
      </c>
      <c r="E12" s="155">
        <f t="shared" si="1"/>
        <v>0</v>
      </c>
      <c r="F12" s="156">
        <f>$C12*'Enrollment Projection'!$D$30</f>
        <v>0</v>
      </c>
      <c r="G12" s="153">
        <v>431</v>
      </c>
      <c r="H12" s="157" t="str">
        <f>IF('Enrollment Projection'!$D$30="","Must Complete 'Enrollment Projection' Tab",F12*G12)</f>
        <v>Must Complete 'Enrollment Projection' Tab</v>
      </c>
      <c r="I12" s="156">
        <f>$C12*'Enrollment Projection'!$D$34</f>
        <v>0</v>
      </c>
      <c r="J12" s="153">
        <v>118</v>
      </c>
      <c r="K12" s="157" t="str">
        <f>IF('Enrollment Projection'!$D$34="","Must Complete 'Enrollment Projection' Tab",I12*J12)</f>
        <v>Must Complete 'Enrollment Projection' Tab</v>
      </c>
      <c r="L12" s="156">
        <f>$C12*'Enrollment Projection'!$D$31</f>
        <v>0</v>
      </c>
      <c r="M12" s="153">
        <v>2939</v>
      </c>
      <c r="N12" s="157" t="str">
        <f>IF('Enrollment Projection'!$D$31="","Must Complete 'Enrollment Projection' Tab",L12*M12)</f>
        <v>Must Complete 'Enrollment Projection' Tab</v>
      </c>
      <c r="O12" s="156">
        <f>$C12*'Enrollment Projection'!$D$33</f>
        <v>0</v>
      </c>
      <c r="P12" s="153">
        <v>1176</v>
      </c>
      <c r="Q12" s="157" t="str">
        <f>IF('Enrollment Projection'!$D$33="","Must Complete 'Enrollment Projection' Tab",O12*P12)</f>
        <v>Must Complete 'Enrollment Projection' Tab</v>
      </c>
      <c r="R12" s="157" t="str">
        <f>IF(OR('Enrollment Projection'!$D$30="",'Enrollment Projection'!$D$31="",'Enrollment Projection'!$D$33="",'Enrollment Projection'!$D$34=""),"Must Complete 'Enrollment Projection' Tab",IF('School Information'!$A$13="","Must Complete 'School Information' Tab",ROUND(E12+H12+K12+N12+Q12,0)))</f>
        <v>Must Complete 'Enrollment Projection' Tab</v>
      </c>
      <c r="S12" s="158">
        <v>18093</v>
      </c>
      <c r="T12" s="153">
        <v>19424</v>
      </c>
      <c r="U12" s="159" t="str">
        <f>IF(OR('School Information'!$A$10="",'School Information'!$B$10=""),"Must Complete 'School Information' Tab",IF('School Information'!$B$10="No",$T12*C12,IF(AND('School Information'!$B$10="Yes",'School Information'!$A$10=$B12),$S12*C12,$T12*C12)))</f>
        <v>Must Complete 'School Information' Tab</v>
      </c>
      <c r="V12" s="160">
        <v>254</v>
      </c>
      <c r="W12" s="160">
        <f>IF('Enrollment Projection'!$D$31&gt;0,$C12*V12,0)</f>
        <v>0</v>
      </c>
      <c r="X12" s="160">
        <v>12</v>
      </c>
      <c r="Y12" s="159" t="str">
        <f>IF('Enrollment Projection'!$D$32="","Must Complete 'Enrollment Projection' Tab",IF('Enrollment Projection'!$D$32="Yes",$C12*X12,0))</f>
        <v>Must Complete 'Enrollment Projection' Tab</v>
      </c>
      <c r="Z12" s="160">
        <v>17</v>
      </c>
      <c r="AA12" s="159" t="str">
        <f>IF('Enrollment Projection'!$D$34="","Must Complete 'Enrollment Projection' Tab",IF(AND('Enrollment Projection'!$D$34&gt;0,SUM('Enrollment Projection'!$B$17:$D$20)&gt;0),$C12*Z12,0))</f>
        <v>Must Complete 'Enrollment Projection' Tab</v>
      </c>
      <c r="AB12" s="160">
        <v>720</v>
      </c>
      <c r="AC12" s="159" t="str">
        <f>IF('Enrollment Projection'!$D$38="","Must Complete 'Enrollment Projection' Tab",IF('Enrollment Projection'!$D$38&gt;=0.4,$C12*AB12,0))</f>
        <v>Must Complete 'Enrollment Projection' Tab</v>
      </c>
      <c r="AD12" s="160">
        <v>66</v>
      </c>
      <c r="AE12" s="160">
        <f t="shared" si="2"/>
        <v>0</v>
      </c>
      <c r="AF12" s="156">
        <f>$C12*'Enrollment Projection'!$D$37</f>
        <v>0</v>
      </c>
      <c r="AG12" s="160">
        <v>0</v>
      </c>
      <c r="AH12" s="159" t="str">
        <f>IF('Enrollment Projection'!$D$37="","Must Complete 'Enrollment Projection' Tab",AF12*AG12)</f>
        <v>Must Complete 'Enrollment Projection' Tab</v>
      </c>
      <c r="AI12" s="176"/>
    </row>
    <row r="13" spans="1:35" ht="25.5" customHeight="1">
      <c r="A13" s="150">
        <v>8</v>
      </c>
      <c r="B13" s="151" t="s">
        <v>338</v>
      </c>
      <c r="C13" s="152"/>
      <c r="D13" s="153">
        <v>4803</v>
      </c>
      <c r="E13" s="155">
        <f t="shared" si="1"/>
        <v>0</v>
      </c>
      <c r="F13" s="156">
        <f>$C13*'Enrollment Projection'!$D$30</f>
        <v>0</v>
      </c>
      <c r="G13" s="153">
        <v>635</v>
      </c>
      <c r="H13" s="157" t="str">
        <f>IF('Enrollment Projection'!$D$30="","Must Complete 'Enrollment Projection' Tab",F13*G13)</f>
        <v>Must Complete 'Enrollment Projection' Tab</v>
      </c>
      <c r="I13" s="156">
        <f>$C13*'Enrollment Projection'!$D$34</f>
        <v>0</v>
      </c>
      <c r="J13" s="153">
        <v>173</v>
      </c>
      <c r="K13" s="157" t="str">
        <f>IF('Enrollment Projection'!$D$34="","Must Complete 'Enrollment Projection' Tab",I13*J13)</f>
        <v>Must Complete 'Enrollment Projection' Tab</v>
      </c>
      <c r="L13" s="156">
        <f>$C13*'Enrollment Projection'!$D$31</f>
        <v>0</v>
      </c>
      <c r="M13" s="153">
        <v>4333</v>
      </c>
      <c r="N13" s="157" t="str">
        <f>IF('Enrollment Projection'!$D$31="","Must Complete 'Enrollment Projection' Tab",L13*M13)</f>
        <v>Must Complete 'Enrollment Projection' Tab</v>
      </c>
      <c r="O13" s="156">
        <f>$C13*'Enrollment Projection'!$D$33</f>
        <v>0</v>
      </c>
      <c r="P13" s="153">
        <v>1733</v>
      </c>
      <c r="Q13" s="157" t="str">
        <f>IF('Enrollment Projection'!$D$33="","Must Complete 'Enrollment Projection' Tab",O13*P13)</f>
        <v>Must Complete 'Enrollment Projection' Tab</v>
      </c>
      <c r="R13" s="157" t="str">
        <f>IF(OR('Enrollment Projection'!$D$30="",'Enrollment Projection'!$D$31="",'Enrollment Projection'!$D$33="",'Enrollment Projection'!$D$34=""),"Must Complete 'Enrollment Projection' Tab",IF('School Information'!$A$13="","Must Complete 'School Information' Tab",ROUND(E13+H13+K13+N13+Q13,0)))</f>
        <v>Must Complete 'Enrollment Projection' Tab</v>
      </c>
      <c r="S13" s="158">
        <v>6573</v>
      </c>
      <c r="T13" s="153">
        <v>7279</v>
      </c>
      <c r="U13" s="159" t="str">
        <f>IF(OR('School Information'!$A$10="",'School Information'!$B$10=""),"Must Complete 'School Information' Tab",IF('School Information'!$B$10="No",$T13*C13,IF(AND('School Information'!$B$10="Yes",'School Information'!$A$10=$B13),$S13*C13,$T13*C13)))</f>
        <v>Must Complete 'School Information' Tab</v>
      </c>
      <c r="V13" s="160">
        <v>256</v>
      </c>
      <c r="W13" s="160">
        <f>IF('Enrollment Projection'!$D$31&gt;0,$C13*V13,0)</f>
        <v>0</v>
      </c>
      <c r="X13" s="160">
        <v>5</v>
      </c>
      <c r="Y13" s="159" t="str">
        <f>IF('Enrollment Projection'!$D$32="","Must Complete 'Enrollment Projection' Tab",IF('Enrollment Projection'!$D$32="Yes",$C13*X13,0))</f>
        <v>Must Complete 'Enrollment Projection' Tab</v>
      </c>
      <c r="Z13" s="160">
        <v>14</v>
      </c>
      <c r="AA13" s="159" t="str">
        <f>IF('Enrollment Projection'!$D$34="","Must Complete 'Enrollment Projection' Tab",IF(AND('Enrollment Projection'!$D$34&gt;0,SUM('Enrollment Projection'!$B$17:$D$20)&gt;0),$C13*Z13,0))</f>
        <v>Must Complete 'Enrollment Projection' Tab</v>
      </c>
      <c r="AB13" s="160">
        <v>327</v>
      </c>
      <c r="AC13" s="159" t="str">
        <f>IF('Enrollment Projection'!$D$38="","Must Complete 'Enrollment Projection' Tab",IF('Enrollment Projection'!$D$38&gt;=0.4,$C13*AB13,0))</f>
        <v>Must Complete 'Enrollment Projection' Tab</v>
      </c>
      <c r="AD13" s="160">
        <v>53</v>
      </c>
      <c r="AE13" s="160">
        <f t="shared" si="2"/>
        <v>0</v>
      </c>
      <c r="AF13" s="156">
        <f>$C13*'Enrollment Projection'!$D$37</f>
        <v>0</v>
      </c>
      <c r="AG13" s="160">
        <v>149</v>
      </c>
      <c r="AH13" s="159" t="str">
        <f>IF('Enrollment Projection'!$D$37="","Must Complete 'Enrollment Projection' Tab",AF13*AG13)</f>
        <v>Must Complete 'Enrollment Projection' Tab</v>
      </c>
      <c r="AI13" s="176"/>
    </row>
    <row r="14" spans="1:35" ht="25.5" customHeight="1">
      <c r="A14" s="150">
        <v>9</v>
      </c>
      <c r="B14" s="151" t="s">
        <v>339</v>
      </c>
      <c r="C14" s="152"/>
      <c r="D14" s="153">
        <v>4422</v>
      </c>
      <c r="E14" s="155">
        <f t="shared" si="1"/>
        <v>0</v>
      </c>
      <c r="F14" s="156">
        <f>$C14*'Enrollment Projection'!$D$30</f>
        <v>0</v>
      </c>
      <c r="G14" s="153">
        <v>588</v>
      </c>
      <c r="H14" s="157" t="str">
        <f>IF('Enrollment Projection'!$D$30="","Must Complete 'Enrollment Projection' Tab",F14*G14)</f>
        <v>Must Complete 'Enrollment Projection' Tab</v>
      </c>
      <c r="I14" s="156">
        <f>$C14*'Enrollment Projection'!$D$34</f>
        <v>0</v>
      </c>
      <c r="J14" s="153">
        <v>160</v>
      </c>
      <c r="K14" s="157" t="str">
        <f>IF('Enrollment Projection'!$D$34="","Must Complete 'Enrollment Projection' Tab",I14*J14)</f>
        <v>Must Complete 'Enrollment Projection' Tab</v>
      </c>
      <c r="L14" s="156">
        <f>$C14*'Enrollment Projection'!$D$31</f>
        <v>0</v>
      </c>
      <c r="M14" s="153">
        <v>4007</v>
      </c>
      <c r="N14" s="157" t="str">
        <f>IF('Enrollment Projection'!$D$31="","Must Complete 'Enrollment Projection' Tab",L14*M14)</f>
        <v>Must Complete 'Enrollment Projection' Tab</v>
      </c>
      <c r="O14" s="156">
        <f>$C14*'Enrollment Projection'!$D$33</f>
        <v>0</v>
      </c>
      <c r="P14" s="153">
        <v>1603</v>
      </c>
      <c r="Q14" s="157" t="str">
        <f>IF('Enrollment Projection'!$D$33="","Must Complete 'Enrollment Projection' Tab",O14*P14)</f>
        <v>Must Complete 'Enrollment Projection' Tab</v>
      </c>
      <c r="R14" s="157" t="str">
        <f>IF(OR('Enrollment Projection'!$D$30="",'Enrollment Projection'!$D$31="",'Enrollment Projection'!$D$33="",'Enrollment Projection'!$D$34=""),"Must Complete 'Enrollment Projection' Tab",IF('School Information'!$A$13="","Must Complete 'School Information' Tab",ROUND(E14+H14+K14+N14+Q14,0)))</f>
        <v>Must Complete 'Enrollment Projection' Tab</v>
      </c>
      <c r="S14" s="158">
        <v>7327</v>
      </c>
      <c r="T14" s="153">
        <v>8469</v>
      </c>
      <c r="U14" s="159" t="str">
        <f>IF(OR('School Information'!$A$10="",'School Information'!$B$10=""),"Must Complete 'School Information' Tab",IF('School Information'!$B$10="No",$T14*C14,IF(AND('School Information'!$B$10="Yes",'School Information'!$A$10=$B14),$S14*C14,$T14*C14)))</f>
        <v>Must Complete 'School Information' Tab</v>
      </c>
      <c r="V14" s="160">
        <v>244</v>
      </c>
      <c r="W14" s="160">
        <f>IF('Enrollment Projection'!$D$31&gt;0,$C14*V14,0)</f>
        <v>0</v>
      </c>
      <c r="X14" s="160">
        <v>6</v>
      </c>
      <c r="Y14" s="159" t="str">
        <f>IF('Enrollment Projection'!$D$32="","Must Complete 'Enrollment Projection' Tab",IF('Enrollment Projection'!$D$32="Yes",$C14*X14,0))</f>
        <v>Must Complete 'Enrollment Projection' Tab</v>
      </c>
      <c r="Z14" s="160">
        <v>17</v>
      </c>
      <c r="AA14" s="159" t="str">
        <f>IF('Enrollment Projection'!$D$34="","Must Complete 'Enrollment Projection' Tab",IF(AND('Enrollment Projection'!$D$34&gt;0,SUM('Enrollment Projection'!$B$17:$D$20)&gt;0),$C14*Z14,0))</f>
        <v>Must Complete 'Enrollment Projection' Tab</v>
      </c>
      <c r="AB14" s="160">
        <v>621</v>
      </c>
      <c r="AC14" s="159" t="str">
        <f>IF('Enrollment Projection'!$D$38="","Must Complete 'Enrollment Projection' Tab",IF('Enrollment Projection'!$D$38&gt;=0.4,$C14*AB14,0))</f>
        <v>Must Complete 'Enrollment Projection' Tab</v>
      </c>
      <c r="AD14" s="160">
        <v>63</v>
      </c>
      <c r="AE14" s="160">
        <f t="shared" si="2"/>
        <v>0</v>
      </c>
      <c r="AF14" s="156">
        <f>$C14*'Enrollment Projection'!$D$37</f>
        <v>0</v>
      </c>
      <c r="AG14" s="160">
        <v>142</v>
      </c>
      <c r="AH14" s="159" t="str">
        <f>IF('Enrollment Projection'!$D$37="","Must Complete 'Enrollment Projection' Tab",AF14*AG14)</f>
        <v>Must Complete 'Enrollment Projection' Tab</v>
      </c>
      <c r="AI14" s="176"/>
    </row>
    <row r="15" spans="1:35" ht="25.5" customHeight="1">
      <c r="A15" s="168">
        <v>10</v>
      </c>
      <c r="B15" s="162" t="s">
        <v>340</v>
      </c>
      <c r="C15" s="163"/>
      <c r="D15" s="164">
        <v>3639</v>
      </c>
      <c r="E15" s="165">
        <f t="shared" si="1"/>
        <v>0</v>
      </c>
      <c r="F15" s="166">
        <f>$C15*'Enrollment Projection'!$D$30</f>
        <v>0</v>
      </c>
      <c r="G15" s="164">
        <v>509</v>
      </c>
      <c r="H15" s="167" t="str">
        <f>IF('Enrollment Projection'!$D$30="","Must Complete 'Enrollment Projection' Tab",F15*G15)</f>
        <v>Must Complete 'Enrollment Projection' Tab</v>
      </c>
      <c r="I15" s="166">
        <f>$C15*'Enrollment Projection'!$D$34</f>
        <v>0</v>
      </c>
      <c r="J15" s="164">
        <v>139</v>
      </c>
      <c r="K15" s="167" t="str">
        <f>IF('Enrollment Projection'!$D$34="","Must Complete 'Enrollment Projection' Tab",I15*J15)</f>
        <v>Must Complete 'Enrollment Projection' Tab</v>
      </c>
      <c r="L15" s="166">
        <f>$C15*'Enrollment Projection'!$D$31</f>
        <v>0</v>
      </c>
      <c r="M15" s="164">
        <v>3471</v>
      </c>
      <c r="N15" s="167" t="str">
        <f>IF('Enrollment Projection'!$D$31="","Must Complete 'Enrollment Projection' Tab",L15*M15)</f>
        <v>Must Complete 'Enrollment Projection' Tab</v>
      </c>
      <c r="O15" s="166">
        <f>$C15*'Enrollment Projection'!$D$33</f>
        <v>0</v>
      </c>
      <c r="P15" s="164">
        <v>1389</v>
      </c>
      <c r="Q15" s="167" t="str">
        <f>IF('Enrollment Projection'!$D$33="","Must Complete 'Enrollment Projection' Tab",O15*P15)</f>
        <v>Must Complete 'Enrollment Projection' Tab</v>
      </c>
      <c r="R15" s="167" t="str">
        <f>IF(OR('Enrollment Projection'!$D$30="",'Enrollment Projection'!$D$31="",'Enrollment Projection'!$D$33="",'Enrollment Projection'!$D$34=""),"Must Complete 'Enrollment Projection' Tab",IF('School Information'!$A$13="","Must Complete 'School Information' Tab",ROUND(E15+H15+K15+N15+Q15,0)))</f>
        <v>Must Complete 'Enrollment Projection' Tab</v>
      </c>
      <c r="S15" s="169">
        <v>8417</v>
      </c>
      <c r="T15" s="164">
        <v>8907</v>
      </c>
      <c r="U15" s="170" t="str">
        <f>IF(OR('School Information'!$A$10="",'School Information'!$B$10=""),"Must Complete 'School Information' Tab",IF('School Information'!$B$10="No",$T15*C15,IF(AND('School Information'!$B$10="Yes",'School Information'!$A$10=$B15),$S15*C15,$T15*C15)))</f>
        <v>Must Complete 'School Information' Tab</v>
      </c>
      <c r="V15" s="171">
        <v>264</v>
      </c>
      <c r="W15" s="171">
        <f>IF('Enrollment Projection'!$D$31&gt;0,$C15*V15,0)</f>
        <v>0</v>
      </c>
      <c r="X15" s="171">
        <v>9</v>
      </c>
      <c r="Y15" s="170" t="str">
        <f>IF('Enrollment Projection'!$D$32="","Must Complete 'Enrollment Projection' Tab",IF('Enrollment Projection'!$D$32="Yes",$C15*X15,0))</f>
        <v>Must Complete 'Enrollment Projection' Tab</v>
      </c>
      <c r="Z15" s="171">
        <v>15</v>
      </c>
      <c r="AA15" s="170" t="str">
        <f>IF('Enrollment Projection'!$D$34="","Must Complete 'Enrollment Projection' Tab",IF(AND('Enrollment Projection'!$D$34&gt;0,SUM('Enrollment Projection'!$B$17:$D$20)&gt;0),$C15*Z15,0))</f>
        <v>Must Complete 'Enrollment Projection' Tab</v>
      </c>
      <c r="AB15" s="171">
        <v>480</v>
      </c>
      <c r="AC15" s="170" t="str">
        <f>IF('Enrollment Projection'!$D$38="","Must Complete 'Enrollment Projection' Tab",IF('Enrollment Projection'!$D$38&gt;=0.4,$C15*AB15,0))</f>
        <v>Must Complete 'Enrollment Projection' Tab</v>
      </c>
      <c r="AD15" s="171">
        <v>53</v>
      </c>
      <c r="AE15" s="171">
        <f t="shared" si="2"/>
        <v>0</v>
      </c>
      <c r="AF15" s="166">
        <f>$C15*'Enrollment Projection'!$D$37</f>
        <v>0</v>
      </c>
      <c r="AG15" s="171">
        <v>149</v>
      </c>
      <c r="AH15" s="170" t="str">
        <f>IF('Enrollment Projection'!$D$37="","Must Complete 'Enrollment Projection' Tab",AF15*AG15)</f>
        <v>Must Complete 'Enrollment Projection' Tab</v>
      </c>
      <c r="AI15" s="176"/>
    </row>
    <row r="16" spans="1:35" ht="25.5" customHeight="1">
      <c r="A16" s="138">
        <v>11</v>
      </c>
      <c r="B16" s="139" t="s">
        <v>341</v>
      </c>
      <c r="C16" s="140"/>
      <c r="D16" s="153">
        <v>5862</v>
      </c>
      <c r="E16" s="142">
        <f t="shared" si="1"/>
        <v>0</v>
      </c>
      <c r="F16" s="144">
        <f>$C16*'Enrollment Projection'!$D$30</f>
        <v>0</v>
      </c>
      <c r="G16" s="153">
        <v>729</v>
      </c>
      <c r="H16" s="146" t="str">
        <f>IF('Enrollment Projection'!$D$30="","Must Complete 'Enrollment Projection' Tab",F16*G16)</f>
        <v>Must Complete 'Enrollment Projection' Tab</v>
      </c>
      <c r="I16" s="144">
        <f>$C16*'Enrollment Projection'!$D$34</f>
        <v>0</v>
      </c>
      <c r="J16" s="153">
        <v>199</v>
      </c>
      <c r="K16" s="146" t="str">
        <f>IF('Enrollment Projection'!$D$34="","Must Complete 'Enrollment Projection' Tab",I16*J16)</f>
        <v>Must Complete 'Enrollment Projection' Tab</v>
      </c>
      <c r="L16" s="144">
        <f>$C16*'Enrollment Projection'!$D$31</f>
        <v>0</v>
      </c>
      <c r="M16" s="153">
        <v>4972</v>
      </c>
      <c r="N16" s="146" t="str">
        <f>IF('Enrollment Projection'!$D$31="","Must Complete 'Enrollment Projection' Tab",L16*M16)</f>
        <v>Must Complete 'Enrollment Projection' Tab</v>
      </c>
      <c r="O16" s="144">
        <f>$C16*'Enrollment Projection'!$D$33</f>
        <v>0</v>
      </c>
      <c r="P16" s="153">
        <v>1989</v>
      </c>
      <c r="Q16" s="146" t="str">
        <f>IF('Enrollment Projection'!$D$33="","Must Complete 'Enrollment Projection' Tab",O16*P16)</f>
        <v>Must Complete 'Enrollment Projection' Tab</v>
      </c>
      <c r="R16" s="146" t="str">
        <f>IF(OR('Enrollment Projection'!$D$30="",'Enrollment Projection'!$D$31="",'Enrollment Projection'!$D$33="",'Enrollment Projection'!$D$34=""),"Must Complete 'Enrollment Projection' Tab",IF('School Information'!$A$13="","Must Complete 'School Information' Tab",ROUND(E16+H16+K16+N16+Q16,0)))</f>
        <v>Must Complete 'Enrollment Projection' Tab</v>
      </c>
      <c r="S16" s="158">
        <v>4539</v>
      </c>
      <c r="T16" s="153">
        <v>5392</v>
      </c>
      <c r="U16" s="148" t="str">
        <f>IF(OR('School Information'!$A$10="",'School Information'!$B$10=""),"Must Complete 'School Information' Tab",IF('School Information'!$B$10="No",$T16*C16,IF(AND('School Information'!$B$10="Yes",'School Information'!$A$10=$B16),$S16*C16,$T16*C16)))</f>
        <v>Must Complete 'School Information' Tab</v>
      </c>
      <c r="V16" s="149">
        <v>252</v>
      </c>
      <c r="W16" s="149">
        <f>IF('Enrollment Projection'!$D$31&gt;0,$C16*V16,0)</f>
        <v>0</v>
      </c>
      <c r="X16" s="149">
        <v>12</v>
      </c>
      <c r="Y16" s="148" t="str">
        <f>IF('Enrollment Projection'!$D$32="","Must Complete 'Enrollment Projection' Tab",IF('Enrollment Projection'!$D$32="Yes",$C16*X16,0))</f>
        <v>Must Complete 'Enrollment Projection' Tab</v>
      </c>
      <c r="Z16" s="149">
        <v>17</v>
      </c>
      <c r="AA16" s="148" t="str">
        <f>IF('Enrollment Projection'!$D$34="","Must Complete 'Enrollment Projection' Tab",IF(AND('Enrollment Projection'!$D$34&gt;0,SUM('Enrollment Projection'!$B$17:$D$20)&gt;0),$C16*Z16,0))</f>
        <v>Must Complete 'Enrollment Projection' Tab</v>
      </c>
      <c r="AB16" s="149">
        <v>503</v>
      </c>
      <c r="AC16" s="148" t="str">
        <f>IF('Enrollment Projection'!$D$38="","Must Complete 'Enrollment Projection' Tab",IF('Enrollment Projection'!$D$38&gt;=0.4,$C16*AB16,0))</f>
        <v>Must Complete 'Enrollment Projection' Tab</v>
      </c>
      <c r="AD16" s="149">
        <v>62</v>
      </c>
      <c r="AE16" s="149">
        <f t="shared" si="2"/>
        <v>0</v>
      </c>
      <c r="AF16" s="144">
        <f>$C16*'Enrollment Projection'!$D$37</f>
        <v>0</v>
      </c>
      <c r="AG16" s="149">
        <v>0</v>
      </c>
      <c r="AH16" s="148" t="str">
        <f>IF('Enrollment Projection'!$D$37="","Must Complete 'Enrollment Projection' Tab",AF16*AG16)</f>
        <v>Must Complete 'Enrollment Projection' Tab</v>
      </c>
      <c r="AI16" s="176"/>
    </row>
    <row r="17" spans="1:35" ht="25.5" customHeight="1">
      <c r="A17" s="150">
        <v>12</v>
      </c>
      <c r="B17" s="151" t="s">
        <v>342</v>
      </c>
      <c r="C17" s="152"/>
      <c r="D17" s="153">
        <v>2242</v>
      </c>
      <c r="E17" s="155">
        <f t="shared" si="1"/>
        <v>0</v>
      </c>
      <c r="F17" s="156">
        <f>$C17*'Enrollment Projection'!$D$30</f>
        <v>0</v>
      </c>
      <c r="G17" s="153">
        <v>221</v>
      </c>
      <c r="H17" s="157" t="str">
        <f>IF('Enrollment Projection'!$D$30="","Must Complete 'Enrollment Projection' Tab",F17*G17)</f>
        <v>Must Complete 'Enrollment Projection' Tab</v>
      </c>
      <c r="I17" s="156">
        <f>$C17*'Enrollment Projection'!$D$34</f>
        <v>0</v>
      </c>
      <c r="J17" s="153">
        <v>60</v>
      </c>
      <c r="K17" s="157" t="str">
        <f>IF('Enrollment Projection'!$D$34="","Must Complete 'Enrollment Projection' Tab",I17*J17)</f>
        <v>Must Complete 'Enrollment Projection' Tab</v>
      </c>
      <c r="L17" s="156">
        <f>$C17*'Enrollment Projection'!$D$31</f>
        <v>0</v>
      </c>
      <c r="M17" s="153">
        <v>1506</v>
      </c>
      <c r="N17" s="157" t="str">
        <f>IF('Enrollment Projection'!$D$31="","Must Complete 'Enrollment Projection' Tab",L17*M17)</f>
        <v>Must Complete 'Enrollment Projection' Tab</v>
      </c>
      <c r="O17" s="156">
        <f>$C17*'Enrollment Projection'!$D$33</f>
        <v>0</v>
      </c>
      <c r="P17" s="153">
        <v>602</v>
      </c>
      <c r="Q17" s="157" t="str">
        <f>IF('Enrollment Projection'!$D$33="","Must Complete 'Enrollment Projection' Tab",O17*P17)</f>
        <v>Must Complete 'Enrollment Projection' Tab</v>
      </c>
      <c r="R17" s="157" t="str">
        <f>IF(OR('Enrollment Projection'!$D$30="",'Enrollment Projection'!$D$31="",'Enrollment Projection'!$D$33="",'Enrollment Projection'!$D$34=""),"Must Complete 'Enrollment Projection' Tab",IF('School Information'!$A$13="","Must Complete 'School Information' Tab",ROUND(E17+H17+K17+N17+Q17,0)))</f>
        <v>Must Complete 'Enrollment Projection' Tab</v>
      </c>
      <c r="S17" s="158">
        <v>17696</v>
      </c>
      <c r="T17" s="153">
        <v>19140</v>
      </c>
      <c r="U17" s="159" t="str">
        <f>IF(OR('School Information'!$A$10="",'School Information'!$B$10=""),"Must Complete 'School Information' Tab",IF('School Information'!$B$10="No",$T17*C17,IF(AND('School Information'!$B$10="Yes",'School Information'!$A$10=$B17),$S17*C17,$T17*C17)))</f>
        <v>Must Complete 'School Information' Tab</v>
      </c>
      <c r="V17" s="160">
        <v>296</v>
      </c>
      <c r="W17" s="160">
        <f>IF('Enrollment Projection'!$D$31&gt;0,$C17*V17,0)</f>
        <v>0</v>
      </c>
      <c r="X17" s="160">
        <v>12</v>
      </c>
      <c r="Y17" s="159" t="str">
        <f>IF('Enrollment Projection'!$D$32="","Must Complete 'Enrollment Projection' Tab",IF('Enrollment Projection'!$D$32="Yes",$C17*X17,0))</f>
        <v>Must Complete 'Enrollment Projection' Tab</v>
      </c>
      <c r="Z17" s="160">
        <v>0</v>
      </c>
      <c r="AA17" s="159" t="str">
        <f>IF('Enrollment Projection'!$D$34="","Must Complete 'Enrollment Projection' Tab",IF(AND('Enrollment Projection'!$D$34&gt;0,SUM('Enrollment Projection'!$B$17:$D$20)&gt;0),$C17*Z17,0))</f>
        <v>Must Complete 'Enrollment Projection' Tab</v>
      </c>
      <c r="AB17" s="160">
        <v>206</v>
      </c>
      <c r="AC17" s="159" t="str">
        <f>IF('Enrollment Projection'!$D$38="","Must Complete 'Enrollment Projection' Tab",IF('Enrollment Projection'!$D$38&gt;=0.4,$C17*AB17,0))</f>
        <v>Must Complete 'Enrollment Projection' Tab</v>
      </c>
      <c r="AD17" s="160">
        <v>43</v>
      </c>
      <c r="AE17" s="160">
        <f t="shared" si="2"/>
        <v>0</v>
      </c>
      <c r="AF17" s="156">
        <f>$C17*'Enrollment Projection'!$D$37</f>
        <v>0</v>
      </c>
      <c r="AG17" s="160">
        <v>0</v>
      </c>
      <c r="AH17" s="159" t="str">
        <f>IF('Enrollment Projection'!$D$37="","Must Complete 'Enrollment Projection' Tab",AF17*AG17)</f>
        <v>Must Complete 'Enrollment Projection' Tab</v>
      </c>
      <c r="AI17" s="176"/>
    </row>
    <row r="18" spans="1:35" ht="25.5" customHeight="1">
      <c r="A18" s="150">
        <v>13</v>
      </c>
      <c r="B18" s="151" t="s">
        <v>343</v>
      </c>
      <c r="C18" s="152"/>
      <c r="D18" s="153">
        <v>5253</v>
      </c>
      <c r="E18" s="155">
        <f t="shared" si="1"/>
        <v>0</v>
      </c>
      <c r="F18" s="156">
        <f>$C18*'Enrollment Projection'!$D$30</f>
        <v>0</v>
      </c>
      <c r="G18" s="153">
        <v>668</v>
      </c>
      <c r="H18" s="157" t="str">
        <f>IF('Enrollment Projection'!$D$30="","Must Complete 'Enrollment Projection' Tab",F18*G18)</f>
        <v>Must Complete 'Enrollment Projection' Tab</v>
      </c>
      <c r="I18" s="156">
        <f>$C18*'Enrollment Projection'!$D$34</f>
        <v>0</v>
      </c>
      <c r="J18" s="153">
        <v>182</v>
      </c>
      <c r="K18" s="157" t="str">
        <f>IF('Enrollment Projection'!$D$34="","Must Complete 'Enrollment Projection' Tab",I18*J18)</f>
        <v>Must Complete 'Enrollment Projection' Tab</v>
      </c>
      <c r="L18" s="156">
        <f>$C18*'Enrollment Projection'!$D$31</f>
        <v>0</v>
      </c>
      <c r="M18" s="153">
        <v>4556</v>
      </c>
      <c r="N18" s="157" t="str">
        <f>IF('Enrollment Projection'!$D$31="","Must Complete 'Enrollment Projection' Tab",L18*M18)</f>
        <v>Must Complete 'Enrollment Projection' Tab</v>
      </c>
      <c r="O18" s="156">
        <f>$C18*'Enrollment Projection'!$D$33</f>
        <v>0</v>
      </c>
      <c r="P18" s="153">
        <v>1823</v>
      </c>
      <c r="Q18" s="157" t="str">
        <f>IF('Enrollment Projection'!$D$33="","Must Complete 'Enrollment Projection' Tab",O18*P18)</f>
        <v>Must Complete 'Enrollment Projection' Tab</v>
      </c>
      <c r="R18" s="157" t="str">
        <f>IF(OR('Enrollment Projection'!$D$30="",'Enrollment Projection'!$D$31="",'Enrollment Projection'!$D$33="",'Enrollment Projection'!$D$34=""),"Must Complete 'Enrollment Projection' Tab",IF('School Information'!$A$13="","Must Complete 'School Information' Tab",ROUND(E18+H18+K18+N18+Q18,0)))</f>
        <v>Must Complete 'Enrollment Projection' Tab</v>
      </c>
      <c r="S18" s="158">
        <v>4845</v>
      </c>
      <c r="T18" s="153">
        <v>4845</v>
      </c>
      <c r="U18" s="159" t="str">
        <f>IF(OR('School Information'!$A$10="",'School Information'!$B$10=""),"Must Complete 'School Information' Tab",IF('School Information'!$B$10="No",$T18*C18,IF(AND('School Information'!$B$10="Yes",'School Information'!$A$10=$B18),$S18*C18,$T18*C18)))</f>
        <v>Must Complete 'School Information' Tab</v>
      </c>
      <c r="V18" s="160">
        <v>299</v>
      </c>
      <c r="W18" s="160">
        <f>IF('Enrollment Projection'!$D$31&gt;0,$C18*V18,0)</f>
        <v>0</v>
      </c>
      <c r="X18" s="160">
        <v>11</v>
      </c>
      <c r="Y18" s="159" t="str">
        <f>IF('Enrollment Projection'!$D$32="","Must Complete 'Enrollment Projection' Tab",IF('Enrollment Projection'!$D$32="Yes",$C18*X18,0))</f>
        <v>Must Complete 'Enrollment Projection' Tab</v>
      </c>
      <c r="Z18" s="160">
        <v>0</v>
      </c>
      <c r="AA18" s="159" t="str">
        <f>IF('Enrollment Projection'!$D$34="","Must Complete 'Enrollment Projection' Tab",IF(AND('Enrollment Projection'!$D$34&gt;0,SUM('Enrollment Projection'!$B$17:$D$20)&gt;0),$C18*Z18,0))</f>
        <v>Must Complete 'Enrollment Projection' Tab</v>
      </c>
      <c r="AB18" s="160">
        <v>1143</v>
      </c>
      <c r="AC18" s="159" t="str">
        <f>IF('Enrollment Projection'!$D$38="","Must Complete 'Enrollment Projection' Tab",IF('Enrollment Projection'!$D$38&gt;=0.4,$C18*AB18,0))</f>
        <v>Must Complete 'Enrollment Projection' Tab</v>
      </c>
      <c r="AD18" s="160">
        <v>77</v>
      </c>
      <c r="AE18" s="160">
        <f t="shared" si="2"/>
        <v>0</v>
      </c>
      <c r="AF18" s="156">
        <f>$C18*'Enrollment Projection'!$D$37</f>
        <v>0</v>
      </c>
      <c r="AG18" s="160">
        <v>0</v>
      </c>
      <c r="AH18" s="159" t="str">
        <f>IF('Enrollment Projection'!$D$37="","Must Complete 'Enrollment Projection' Tab",AF18*AG18)</f>
        <v>Must Complete 'Enrollment Projection' Tab</v>
      </c>
      <c r="AI18" s="176"/>
    </row>
    <row r="19" spans="1:35" ht="25.5" customHeight="1">
      <c r="A19" s="150">
        <v>14</v>
      </c>
      <c r="B19" s="151" t="s">
        <v>344</v>
      </c>
      <c r="C19" s="152"/>
      <c r="D19" s="153">
        <v>5831</v>
      </c>
      <c r="E19" s="155">
        <f t="shared" si="1"/>
        <v>0</v>
      </c>
      <c r="F19" s="156">
        <f>$C19*'Enrollment Projection'!$D$30</f>
        <v>0</v>
      </c>
      <c r="G19" s="153">
        <v>710</v>
      </c>
      <c r="H19" s="157" t="str">
        <f>IF('Enrollment Projection'!$D$30="","Must Complete 'Enrollment Projection' Tab",F19*G19)</f>
        <v>Must Complete 'Enrollment Projection' Tab</v>
      </c>
      <c r="I19" s="156">
        <f>$C19*'Enrollment Projection'!$D$34</f>
        <v>0</v>
      </c>
      <c r="J19" s="153">
        <v>194</v>
      </c>
      <c r="K19" s="157" t="str">
        <f>IF('Enrollment Projection'!$D$34="","Must Complete 'Enrollment Projection' Tab",I19*J19)</f>
        <v>Must Complete 'Enrollment Projection' Tab</v>
      </c>
      <c r="L19" s="156">
        <f>$C19*'Enrollment Projection'!$D$31</f>
        <v>0</v>
      </c>
      <c r="M19" s="153">
        <v>4842</v>
      </c>
      <c r="N19" s="157" t="str">
        <f>IF('Enrollment Projection'!$D$31="","Must Complete 'Enrollment Projection' Tab",L19*M19)</f>
        <v>Must Complete 'Enrollment Projection' Tab</v>
      </c>
      <c r="O19" s="156">
        <f>$C19*'Enrollment Projection'!$D$33</f>
        <v>0</v>
      </c>
      <c r="P19" s="153">
        <v>1937</v>
      </c>
      <c r="Q19" s="157" t="str">
        <f>IF('Enrollment Projection'!$D$33="","Must Complete 'Enrollment Projection' Tab",O19*P19)</f>
        <v>Must Complete 'Enrollment Projection' Tab</v>
      </c>
      <c r="R19" s="157" t="str">
        <f>IF(OR('Enrollment Projection'!$D$30="",'Enrollment Projection'!$D$31="",'Enrollment Projection'!$D$33="",'Enrollment Projection'!$D$34=""),"Must Complete 'Enrollment Projection' Tab",IF('School Information'!$A$13="","Must Complete 'School Information' Tab",ROUND(E19+H19+K19+N19+Q19,0)))</f>
        <v>Must Complete 'Enrollment Projection' Tab</v>
      </c>
      <c r="S19" s="158">
        <v>3955</v>
      </c>
      <c r="T19" s="153">
        <v>3955</v>
      </c>
      <c r="U19" s="159" t="str">
        <f>IF(OR('School Information'!$A$10="",'School Information'!$B$10=""),"Must Complete 'School Information' Tab",IF('School Information'!$B$10="No",$T19*C19,IF(AND('School Information'!$B$10="Yes",'School Information'!$A$10=$B19),$S19*C19,$T19*C19)))</f>
        <v>Must Complete 'School Information' Tab</v>
      </c>
      <c r="V19" s="160">
        <v>292</v>
      </c>
      <c r="W19" s="160">
        <f>IF('Enrollment Projection'!$D$31&gt;0,$C19*V19,0)</f>
        <v>0</v>
      </c>
      <c r="X19" s="160">
        <v>19</v>
      </c>
      <c r="Y19" s="159" t="str">
        <f>IF('Enrollment Projection'!$D$32="","Must Complete 'Enrollment Projection' Tab",IF('Enrollment Projection'!$D$32="Yes",$C19*X19,0))</f>
        <v>Must Complete 'Enrollment Projection' Tab</v>
      </c>
      <c r="Z19" s="160">
        <v>19</v>
      </c>
      <c r="AA19" s="159" t="str">
        <f>IF('Enrollment Projection'!$D$34="","Must Complete 'Enrollment Projection' Tab",IF(AND('Enrollment Projection'!$D$34&gt;0,SUM('Enrollment Projection'!$B$17:$D$20)&gt;0),$C19*Z19,0))</f>
        <v>Must Complete 'Enrollment Projection' Tab</v>
      </c>
      <c r="AB19" s="160">
        <v>680</v>
      </c>
      <c r="AC19" s="159" t="str">
        <f>IF('Enrollment Projection'!$D$38="","Must Complete 'Enrollment Projection' Tab",IF('Enrollment Projection'!$D$38&gt;=0.4,$C19*AB19,0))</f>
        <v>Must Complete 'Enrollment Projection' Tab</v>
      </c>
      <c r="AD19" s="160">
        <v>74</v>
      </c>
      <c r="AE19" s="160">
        <f t="shared" si="2"/>
        <v>0</v>
      </c>
      <c r="AF19" s="156">
        <f>$C19*'Enrollment Projection'!$D$37</f>
        <v>0</v>
      </c>
      <c r="AG19" s="160">
        <v>0</v>
      </c>
      <c r="AH19" s="159" t="str">
        <f>IF('Enrollment Projection'!$D$37="","Must Complete 'Enrollment Projection' Tab",AF19*AG19)</f>
        <v>Must Complete 'Enrollment Projection' Tab</v>
      </c>
      <c r="AI19" s="176"/>
    </row>
    <row r="20" spans="1:35" ht="25.5" customHeight="1">
      <c r="A20" s="168">
        <v>15</v>
      </c>
      <c r="B20" s="162" t="s">
        <v>345</v>
      </c>
      <c r="C20" s="163"/>
      <c r="D20" s="164">
        <v>5407</v>
      </c>
      <c r="E20" s="165">
        <f t="shared" si="1"/>
        <v>0</v>
      </c>
      <c r="F20" s="166">
        <f>$C20*'Enrollment Projection'!$D$30</f>
        <v>0</v>
      </c>
      <c r="G20" s="164">
        <v>720</v>
      </c>
      <c r="H20" s="167" t="str">
        <f>IF('Enrollment Projection'!$D$30="","Must Complete 'Enrollment Projection' Tab",F20*G20)</f>
        <v>Must Complete 'Enrollment Projection' Tab</v>
      </c>
      <c r="I20" s="166">
        <f>$C20*'Enrollment Projection'!$D$34</f>
        <v>0</v>
      </c>
      <c r="J20" s="164">
        <v>196</v>
      </c>
      <c r="K20" s="167" t="str">
        <f>IF('Enrollment Projection'!$D$34="","Must Complete 'Enrollment Projection' Tab",I20*J20)</f>
        <v>Must Complete 'Enrollment Projection' Tab</v>
      </c>
      <c r="L20" s="166">
        <f>$C20*'Enrollment Projection'!$D$31</f>
        <v>0</v>
      </c>
      <c r="M20" s="164">
        <v>4910</v>
      </c>
      <c r="N20" s="167" t="str">
        <f>IF('Enrollment Projection'!$D$31="","Must Complete 'Enrollment Projection' Tab",L20*M20)</f>
        <v>Must Complete 'Enrollment Projection' Tab</v>
      </c>
      <c r="O20" s="166">
        <f>$C20*'Enrollment Projection'!$D$33</f>
        <v>0</v>
      </c>
      <c r="P20" s="164">
        <v>1964</v>
      </c>
      <c r="Q20" s="167" t="str">
        <f>IF('Enrollment Projection'!$D$33="","Must Complete 'Enrollment Projection' Tab",O20*P20)</f>
        <v>Must Complete 'Enrollment Projection' Tab</v>
      </c>
      <c r="R20" s="167" t="str">
        <f>IF(OR('Enrollment Projection'!$D$30="",'Enrollment Projection'!$D$31="",'Enrollment Projection'!$D$33="",'Enrollment Projection'!$D$34=""),"Must Complete 'Enrollment Projection' Tab",IF('School Information'!$A$13="","Must Complete 'School Information' Tab",ROUND(E20+H20+K20+N20+Q20,0)))</f>
        <v>Must Complete 'Enrollment Projection' Tab</v>
      </c>
      <c r="S20" s="169">
        <v>4473</v>
      </c>
      <c r="T20" s="164">
        <v>4473</v>
      </c>
      <c r="U20" s="170" t="str">
        <f>IF(OR('School Information'!$A$10="",'School Information'!$B$10=""),"Must Complete 'School Information' Tab",IF('School Information'!$B$10="No",$T20*C20,IF(AND('School Information'!$B$10="Yes",'School Information'!$A$10=$B20),$S20*C20,$T20*C20)))</f>
        <v>Must Complete 'School Information' Tab</v>
      </c>
      <c r="V20" s="171">
        <v>269</v>
      </c>
      <c r="W20" s="171">
        <f>IF('Enrollment Projection'!$D$31&gt;0,$C20*V20,0)</f>
        <v>0</v>
      </c>
      <c r="X20" s="171">
        <v>10</v>
      </c>
      <c r="Y20" s="170" t="str">
        <f>IF('Enrollment Projection'!$D$32="","Must Complete 'Enrollment Projection' Tab",IF('Enrollment Projection'!$D$32="Yes",$C20*X20,0))</f>
        <v>Must Complete 'Enrollment Projection' Tab</v>
      </c>
      <c r="Z20" s="171">
        <v>19</v>
      </c>
      <c r="AA20" s="170" t="str">
        <f>IF('Enrollment Projection'!$D$34="","Must Complete 'Enrollment Projection' Tab",IF(AND('Enrollment Projection'!$D$34&gt;0,SUM('Enrollment Projection'!$B$17:$D$20)&gt;0),$C20*Z20,0))</f>
        <v>Must Complete 'Enrollment Projection' Tab</v>
      </c>
      <c r="AB20" s="171">
        <v>1174</v>
      </c>
      <c r="AC20" s="170" t="str">
        <f>IF('Enrollment Projection'!$D$38="","Must Complete 'Enrollment Projection' Tab",IF('Enrollment Projection'!$D$38&gt;=0.4,$C20*AB20,0))</f>
        <v>Must Complete 'Enrollment Projection' Tab</v>
      </c>
      <c r="AD20" s="171">
        <v>75</v>
      </c>
      <c r="AE20" s="171">
        <f t="shared" si="2"/>
        <v>0</v>
      </c>
      <c r="AF20" s="166">
        <f>$C20*'Enrollment Projection'!$D$37</f>
        <v>0</v>
      </c>
      <c r="AG20" s="171">
        <v>148</v>
      </c>
      <c r="AH20" s="170" t="str">
        <f>IF('Enrollment Projection'!$D$37="","Must Complete 'Enrollment Projection' Tab",AF20*AG20)</f>
        <v>Must Complete 'Enrollment Projection' Tab</v>
      </c>
      <c r="AI20" s="176"/>
    </row>
    <row r="21" spans="1:35" ht="25.5" customHeight="1">
      <c r="A21" s="138">
        <v>16</v>
      </c>
      <c r="B21" s="139" t="s">
        <v>346</v>
      </c>
      <c r="C21" s="140"/>
      <c r="D21" s="153">
        <v>2211</v>
      </c>
      <c r="E21" s="142">
        <f t="shared" si="1"/>
        <v>0</v>
      </c>
      <c r="F21" s="144">
        <f>$C21*'Enrollment Projection'!$D$30</f>
        <v>0</v>
      </c>
      <c r="G21" s="153">
        <v>297</v>
      </c>
      <c r="H21" s="146" t="str">
        <f>IF('Enrollment Projection'!$D$30="","Must Complete 'Enrollment Projection' Tab",F21*G21)</f>
        <v>Must Complete 'Enrollment Projection' Tab</v>
      </c>
      <c r="I21" s="144">
        <f>$C21*'Enrollment Projection'!$D$34</f>
        <v>0</v>
      </c>
      <c r="J21" s="153">
        <v>81</v>
      </c>
      <c r="K21" s="146" t="str">
        <f>IF('Enrollment Projection'!$D$34="","Must Complete 'Enrollment Projection' Tab",I21*J21)</f>
        <v>Must Complete 'Enrollment Projection' Tab</v>
      </c>
      <c r="L21" s="144">
        <f>$C21*'Enrollment Projection'!$D$31</f>
        <v>0</v>
      </c>
      <c r="M21" s="153">
        <v>2023</v>
      </c>
      <c r="N21" s="146" t="str">
        <f>IF('Enrollment Projection'!$D$31="","Must Complete 'Enrollment Projection' Tab",L21*M21)</f>
        <v>Must Complete 'Enrollment Projection' Tab</v>
      </c>
      <c r="O21" s="144">
        <f>$C21*'Enrollment Projection'!$D$33</f>
        <v>0</v>
      </c>
      <c r="P21" s="153">
        <v>809</v>
      </c>
      <c r="Q21" s="146" t="str">
        <f>IF('Enrollment Projection'!$D$33="","Must Complete 'Enrollment Projection' Tab",O21*P21)</f>
        <v>Must Complete 'Enrollment Projection' Tab</v>
      </c>
      <c r="R21" s="146" t="str">
        <f>IF(OR('Enrollment Projection'!$D$30="",'Enrollment Projection'!$D$31="",'Enrollment Projection'!$D$33="",'Enrollment Projection'!$D$34=""),"Must Complete 'Enrollment Projection' Tab",IF('School Information'!$A$13="","Must Complete 'School Information' Tab",ROUND(E21+H21+K21+N21+Q21,0)))</f>
        <v>Must Complete 'Enrollment Projection' Tab</v>
      </c>
      <c r="S21" s="158">
        <v>17603</v>
      </c>
      <c r="T21" s="153">
        <v>20170</v>
      </c>
      <c r="U21" s="148" t="str">
        <f>IF(OR('School Information'!$A$10="",'School Information'!$B$10=""),"Must Complete 'School Information' Tab",IF('School Information'!$B$10="No",$T21*C21,IF(AND('School Information'!$B$10="Yes",'School Information'!$A$10=$B21),$S21*C21,$T21*C21)))</f>
        <v>Must Complete 'School Information' Tab</v>
      </c>
      <c r="V21" s="149">
        <v>244</v>
      </c>
      <c r="W21" s="149">
        <f>IF('Enrollment Projection'!$D$31&gt;0,$C21*V21,0)</f>
        <v>0</v>
      </c>
      <c r="X21" s="149">
        <v>9</v>
      </c>
      <c r="Y21" s="148" t="str">
        <f>IF('Enrollment Projection'!$D$32="","Must Complete 'Enrollment Projection' Tab",IF('Enrollment Projection'!$D$32="Yes",$C21*X21,0))</f>
        <v>Must Complete 'Enrollment Projection' Tab</v>
      </c>
      <c r="Z21" s="149">
        <v>14</v>
      </c>
      <c r="AA21" s="148" t="str">
        <f>IF('Enrollment Projection'!$D$34="","Must Complete 'Enrollment Projection' Tab",IF(AND('Enrollment Projection'!$D$34&gt;0,SUM('Enrollment Projection'!$B$17:$D$20)&gt;0),$C21*Z21,0))</f>
        <v>Must Complete 'Enrollment Projection' Tab</v>
      </c>
      <c r="AB21" s="149">
        <v>366</v>
      </c>
      <c r="AC21" s="148" t="str">
        <f>IF('Enrollment Projection'!$D$38="","Must Complete 'Enrollment Projection' Tab",IF('Enrollment Projection'!$D$38&gt;=0.4,$C21*AB21,0))</f>
        <v>Must Complete 'Enrollment Projection' Tab</v>
      </c>
      <c r="AD21" s="149">
        <v>54</v>
      </c>
      <c r="AE21" s="149">
        <f t="shared" si="2"/>
        <v>0</v>
      </c>
      <c r="AF21" s="144">
        <f>$C21*'Enrollment Projection'!$D$37</f>
        <v>0</v>
      </c>
      <c r="AG21" s="149">
        <v>0</v>
      </c>
      <c r="AH21" s="148" t="str">
        <f>IF('Enrollment Projection'!$D$37="","Must Complete 'Enrollment Projection' Tab",AF21*AG21)</f>
        <v>Must Complete 'Enrollment Projection' Tab</v>
      </c>
      <c r="AI21" s="176"/>
    </row>
    <row r="22" spans="1:35" ht="25.5" customHeight="1">
      <c r="A22" s="150">
        <v>17</v>
      </c>
      <c r="B22" s="151" t="s">
        <v>347</v>
      </c>
      <c r="C22" s="152"/>
      <c r="D22" s="153">
        <v>3557</v>
      </c>
      <c r="E22" s="155">
        <f t="shared" si="1"/>
        <v>0</v>
      </c>
      <c r="F22" s="156">
        <f>$C22*'Enrollment Projection'!$D$30</f>
        <v>0</v>
      </c>
      <c r="G22" s="153">
        <v>449</v>
      </c>
      <c r="H22" s="157" t="str">
        <f>IF('Enrollment Projection'!$D$30="","Must Complete 'Enrollment Projection' Tab",F22*G22)</f>
        <v>Must Complete 'Enrollment Projection' Tab</v>
      </c>
      <c r="I22" s="156">
        <f>$C22*'Enrollment Projection'!$D$34</f>
        <v>0</v>
      </c>
      <c r="J22" s="153">
        <v>123</v>
      </c>
      <c r="K22" s="157" t="str">
        <f>IF('Enrollment Projection'!$D$34="","Must Complete 'Enrollment Projection' Tab",I22*J22)</f>
        <v>Must Complete 'Enrollment Projection' Tab</v>
      </c>
      <c r="L22" s="156">
        <f>$C22*'Enrollment Projection'!$D$31</f>
        <v>0</v>
      </c>
      <c r="M22" s="153">
        <v>3063</v>
      </c>
      <c r="N22" s="157" t="str">
        <f>IF('Enrollment Projection'!$D$31="","Must Complete 'Enrollment Projection' Tab",L22*M22)</f>
        <v>Must Complete 'Enrollment Projection' Tab</v>
      </c>
      <c r="O22" s="156">
        <f>$C22*'Enrollment Projection'!$D$33</f>
        <v>0</v>
      </c>
      <c r="P22" s="153">
        <v>1225</v>
      </c>
      <c r="Q22" s="157" t="str">
        <f>IF('Enrollment Projection'!$D$33="","Must Complete 'Enrollment Projection' Tab",O22*P22)</f>
        <v>Must Complete 'Enrollment Projection' Tab</v>
      </c>
      <c r="R22" s="157" t="str">
        <f>IF(OR('Enrollment Projection'!$D$30="",'Enrollment Projection'!$D$31="",'Enrollment Projection'!$D$33="",'Enrollment Projection'!$D$34=""),"Must Complete 'Enrollment Projection' Tab",IF('School Information'!$A$13="","Must Complete 'School Information' Tab",ROUND(E22+H22+K22+N22+Q22,0)))</f>
        <v>Must Complete 'Enrollment Projection' Tab</v>
      </c>
      <c r="S22" s="158">
        <v>9878</v>
      </c>
      <c r="T22" s="153">
        <v>11167</v>
      </c>
      <c r="U22" s="159" t="str">
        <f>IF(OR('School Information'!$A$10="",'School Information'!$B$10=""),"Must Complete 'School Information' Tab",IF('School Information'!$B$10="No",$T22*C22,IF(AND('School Information'!$B$10="Yes",'School Information'!$A$10=$B22),$S22*C22,$T22*C22)))</f>
        <v>Must Complete 'School Information' Tab</v>
      </c>
      <c r="V22" s="160">
        <v>224</v>
      </c>
      <c r="W22" s="160">
        <f>IF('Enrollment Projection'!$D$31&gt;0,$C22*V22,0)</f>
        <v>0</v>
      </c>
      <c r="X22" s="160">
        <v>5</v>
      </c>
      <c r="Y22" s="159" t="str">
        <f>IF('Enrollment Projection'!$D$32="","Must Complete 'Enrollment Projection' Tab",IF('Enrollment Projection'!$D$32="Yes",$C22*X22,0))</f>
        <v>Must Complete 'Enrollment Projection' Tab</v>
      </c>
      <c r="Z22" s="160">
        <v>20</v>
      </c>
      <c r="AA22" s="159" t="str">
        <f>IF('Enrollment Projection'!$D$34="","Must Complete 'Enrollment Projection' Tab",IF(AND('Enrollment Projection'!$D$34&gt;0,SUM('Enrollment Projection'!$B$17:$D$20)&gt;0),$C22*Z22,0))</f>
        <v>Must Complete 'Enrollment Projection' Tab</v>
      </c>
      <c r="AB22" s="160">
        <v>602</v>
      </c>
      <c r="AC22" s="159" t="str">
        <f>IF('Enrollment Projection'!$D$38="","Must Complete 'Enrollment Projection' Tab",IF('Enrollment Projection'!$D$38&gt;=0.4,$C22*AB22,0))</f>
        <v>Must Complete 'Enrollment Projection' Tab</v>
      </c>
      <c r="AD22" s="160">
        <v>69</v>
      </c>
      <c r="AE22" s="160">
        <f t="shared" si="2"/>
        <v>0</v>
      </c>
      <c r="AF22" s="156">
        <f>$C22*'Enrollment Projection'!$D$37</f>
        <v>0</v>
      </c>
      <c r="AG22" s="160">
        <v>154</v>
      </c>
      <c r="AH22" s="159" t="str">
        <f>IF('Enrollment Projection'!$D$37="","Must Complete 'Enrollment Projection' Tab",AF22*AG22)</f>
        <v>Must Complete 'Enrollment Projection' Tab</v>
      </c>
      <c r="AI22" s="176"/>
    </row>
    <row r="23" spans="1:35" ht="25.5" customHeight="1">
      <c r="A23" s="150">
        <v>18</v>
      </c>
      <c r="B23" s="151" t="s">
        <v>348</v>
      </c>
      <c r="C23" s="152"/>
      <c r="D23" s="153">
        <v>5128</v>
      </c>
      <c r="E23" s="155">
        <f t="shared" si="1"/>
        <v>0</v>
      </c>
      <c r="F23" s="156">
        <f>$C23*'Enrollment Projection'!$D$30</f>
        <v>0</v>
      </c>
      <c r="G23" s="153">
        <v>643</v>
      </c>
      <c r="H23" s="157" t="str">
        <f>IF('Enrollment Projection'!$D$30="","Must Complete 'Enrollment Projection' Tab",F23*G23)</f>
        <v>Must Complete 'Enrollment Projection' Tab</v>
      </c>
      <c r="I23" s="156">
        <f>$C23*'Enrollment Projection'!$D$34</f>
        <v>0</v>
      </c>
      <c r="J23" s="153">
        <v>175</v>
      </c>
      <c r="K23" s="157" t="str">
        <f>IF('Enrollment Projection'!$D$34="","Must Complete 'Enrollment Projection' Tab",I23*J23)</f>
        <v>Must Complete 'Enrollment Projection' Tab</v>
      </c>
      <c r="L23" s="156">
        <f>$C23*'Enrollment Projection'!$D$31</f>
        <v>0</v>
      </c>
      <c r="M23" s="153">
        <v>4384</v>
      </c>
      <c r="N23" s="157" t="str">
        <f>IF('Enrollment Projection'!$D$31="","Must Complete 'Enrollment Projection' Tab",L23*M23)</f>
        <v>Must Complete 'Enrollment Projection' Tab</v>
      </c>
      <c r="O23" s="156">
        <f>$C23*'Enrollment Projection'!$D$33</f>
        <v>0</v>
      </c>
      <c r="P23" s="153">
        <v>0</v>
      </c>
      <c r="Q23" s="157" t="str">
        <f>IF('Enrollment Projection'!$D$33="","Must Complete 'Enrollment Projection' Tab",O23*P23)</f>
        <v>Must Complete 'Enrollment Projection' Tab</v>
      </c>
      <c r="R23" s="157" t="str">
        <f>IF(OR('Enrollment Projection'!$D$30="",'Enrollment Projection'!$D$31="",'Enrollment Projection'!$D$33="",'Enrollment Projection'!$D$34=""),"Must Complete 'Enrollment Projection' Tab",IF('School Information'!$A$13="","Must Complete 'School Information' Tab",ROUND(E23+H23+K23+N23+Q23,0)))</f>
        <v>Must Complete 'Enrollment Projection' Tab</v>
      </c>
      <c r="S23" s="158">
        <v>5341</v>
      </c>
      <c r="T23" s="153">
        <v>5341</v>
      </c>
      <c r="U23" s="159" t="str">
        <f>IF(OR('School Information'!$A$10="",'School Information'!$B$10=""),"Must Complete 'School Information' Tab",IF('School Information'!$B$10="No",$T23*C23,IF(AND('School Information'!$B$10="Yes",'School Information'!$A$10=$B23),$S23*C23,$T23*C23)))</f>
        <v>Must Complete 'School Information' Tab</v>
      </c>
      <c r="V23" s="160">
        <v>270</v>
      </c>
      <c r="W23" s="160">
        <f>IF('Enrollment Projection'!$D$31&gt;0,$C23*V23,0)</f>
        <v>0</v>
      </c>
      <c r="X23" s="160">
        <v>10</v>
      </c>
      <c r="Y23" s="159" t="str">
        <f>IF('Enrollment Projection'!$D$32="","Must Complete 'Enrollment Projection' Tab",IF('Enrollment Projection'!$D$32="Yes",$C23*X23,0))</f>
        <v>Must Complete 'Enrollment Projection' Tab</v>
      </c>
      <c r="Z23" s="160">
        <v>21</v>
      </c>
      <c r="AA23" s="159" t="str">
        <f>IF('Enrollment Projection'!$D$34="","Must Complete 'Enrollment Projection' Tab",IF(AND('Enrollment Projection'!$D$34&gt;0,SUM('Enrollment Projection'!$B$17:$D$20)&gt;0),$C23*Z23,0))</f>
        <v>Must Complete 'Enrollment Projection' Tab</v>
      </c>
      <c r="AB23" s="160">
        <v>1428</v>
      </c>
      <c r="AC23" s="159" t="str">
        <f>IF('Enrollment Projection'!$D$38="","Must Complete 'Enrollment Projection' Tab",IF('Enrollment Projection'!$D$38&gt;=0.4,$C23*AB23,0))</f>
        <v>Must Complete 'Enrollment Projection' Tab</v>
      </c>
      <c r="AD23" s="160">
        <v>87</v>
      </c>
      <c r="AE23" s="160">
        <f t="shared" si="2"/>
        <v>0</v>
      </c>
      <c r="AF23" s="156">
        <f>$C23*'Enrollment Projection'!$D$37</f>
        <v>0</v>
      </c>
      <c r="AG23" s="160">
        <v>0</v>
      </c>
      <c r="AH23" s="159" t="str">
        <f>IF('Enrollment Projection'!$D$37="","Must Complete 'Enrollment Projection' Tab",AF23*AG23)</f>
        <v>Must Complete 'Enrollment Projection' Tab</v>
      </c>
      <c r="AI23" s="176"/>
    </row>
    <row r="24" spans="1:35" ht="25.5" customHeight="1">
      <c r="A24" s="150">
        <v>19</v>
      </c>
      <c r="B24" s="151" t="s">
        <v>349</v>
      </c>
      <c r="C24" s="152"/>
      <c r="D24" s="153">
        <v>3020</v>
      </c>
      <c r="E24" s="155">
        <f t="shared" si="1"/>
        <v>0</v>
      </c>
      <c r="F24" s="156">
        <f>$C24*'Enrollment Projection'!$D$30</f>
        <v>0</v>
      </c>
      <c r="G24" s="153">
        <v>399</v>
      </c>
      <c r="H24" s="157" t="str">
        <f>IF('Enrollment Projection'!$D$30="","Must Complete 'Enrollment Projection' Tab",F24*G24)</f>
        <v>Must Complete 'Enrollment Projection' Tab</v>
      </c>
      <c r="I24" s="156">
        <f>$C24*'Enrollment Projection'!$D$34</f>
        <v>0</v>
      </c>
      <c r="J24" s="153">
        <v>109</v>
      </c>
      <c r="K24" s="157" t="str">
        <f>IF('Enrollment Projection'!$D$34="","Must Complete 'Enrollment Projection' Tab",I24*J24)</f>
        <v>Must Complete 'Enrollment Projection' Tab</v>
      </c>
      <c r="L24" s="156">
        <f>$C24*'Enrollment Projection'!$D$31</f>
        <v>0</v>
      </c>
      <c r="M24" s="153">
        <v>2720</v>
      </c>
      <c r="N24" s="157" t="str">
        <f>IF('Enrollment Projection'!$D$31="","Must Complete 'Enrollment Projection' Tab",L24*M24)</f>
        <v>Must Complete 'Enrollment Projection' Tab</v>
      </c>
      <c r="O24" s="156">
        <f>$C24*'Enrollment Projection'!$D$33</f>
        <v>0</v>
      </c>
      <c r="P24" s="153">
        <v>1088</v>
      </c>
      <c r="Q24" s="157" t="str">
        <f>IF('Enrollment Projection'!$D$33="","Must Complete 'Enrollment Projection' Tab",O24*P24)</f>
        <v>Must Complete 'Enrollment Projection' Tab</v>
      </c>
      <c r="R24" s="157" t="str">
        <f>IF(OR('Enrollment Projection'!$D$30="",'Enrollment Projection'!$D$31="",'Enrollment Projection'!$D$33="",'Enrollment Projection'!$D$34=""),"Must Complete 'Enrollment Projection' Tab",IF('School Information'!$A$13="","Must Complete 'School Information' Tab",ROUND(E24+H24+K24+N24+Q24,0)))</f>
        <v>Must Complete 'Enrollment Projection' Tab</v>
      </c>
      <c r="S24" s="158">
        <v>8851</v>
      </c>
      <c r="T24" s="153">
        <v>8851</v>
      </c>
      <c r="U24" s="159" t="str">
        <f>IF(OR('School Information'!$A$10="",'School Information'!$B$10=""),"Must Complete 'School Information' Tab",IF('School Information'!$B$10="No",$T24*C24,IF(AND('School Information'!$B$10="Yes",'School Information'!$A$10=$B24),$S24*C24,$T24*C24)))</f>
        <v>Must Complete 'School Information' Tab</v>
      </c>
      <c r="V24" s="160">
        <v>249</v>
      </c>
      <c r="W24" s="160">
        <f>IF('Enrollment Projection'!$D$31&gt;0,$C24*V24,0)</f>
        <v>0</v>
      </c>
      <c r="X24" s="160">
        <v>10</v>
      </c>
      <c r="Y24" s="159" t="str">
        <f>IF('Enrollment Projection'!$D$32="","Must Complete 'Enrollment Projection' Tab",IF('Enrollment Projection'!$D$32="Yes",$C24*X24,0))</f>
        <v>Must Complete 'Enrollment Projection' Tab</v>
      </c>
      <c r="Z24" s="160">
        <v>17</v>
      </c>
      <c r="AA24" s="159" t="str">
        <f>IF('Enrollment Projection'!$D$34="","Must Complete 'Enrollment Projection' Tab",IF(AND('Enrollment Projection'!$D$34&gt;0,SUM('Enrollment Projection'!$B$17:$D$20)&gt;0),$C24*Z24,0))</f>
        <v>Must Complete 'Enrollment Projection' Tab</v>
      </c>
      <c r="AB24" s="160">
        <v>341</v>
      </c>
      <c r="AC24" s="159" t="str">
        <f>IF('Enrollment Projection'!$D$38="","Must Complete 'Enrollment Projection' Tab",IF('Enrollment Projection'!$D$38&gt;=0.4,$C24*AB24,0))</f>
        <v>Must Complete 'Enrollment Projection' Tab</v>
      </c>
      <c r="AD24" s="160">
        <v>67</v>
      </c>
      <c r="AE24" s="160">
        <f t="shared" si="2"/>
        <v>0</v>
      </c>
      <c r="AF24" s="156">
        <f>$C24*'Enrollment Projection'!$D$37</f>
        <v>0</v>
      </c>
      <c r="AG24" s="160">
        <v>0</v>
      </c>
      <c r="AH24" s="159" t="str">
        <f>IF('Enrollment Projection'!$D$37="","Must Complete 'Enrollment Projection' Tab",AF24*AG24)</f>
        <v>Must Complete 'Enrollment Projection' Tab</v>
      </c>
      <c r="AI24" s="176"/>
    </row>
    <row r="25" spans="1:35" ht="25.5" customHeight="1">
      <c r="A25" s="168">
        <v>20</v>
      </c>
      <c r="B25" s="162" t="s">
        <v>350</v>
      </c>
      <c r="C25" s="163"/>
      <c r="D25" s="164">
        <v>5418</v>
      </c>
      <c r="E25" s="165">
        <f t="shared" si="1"/>
        <v>0</v>
      </c>
      <c r="F25" s="166">
        <f>$C25*'Enrollment Projection'!$D$30</f>
        <v>0</v>
      </c>
      <c r="G25" s="164">
        <v>718</v>
      </c>
      <c r="H25" s="167" t="str">
        <f>IF('Enrollment Projection'!$D$30="","Must Complete 'Enrollment Projection' Tab",F25*G25)</f>
        <v>Must Complete 'Enrollment Projection' Tab</v>
      </c>
      <c r="I25" s="166">
        <f>$C25*'Enrollment Projection'!$D$34</f>
        <v>0</v>
      </c>
      <c r="J25" s="164">
        <v>196</v>
      </c>
      <c r="K25" s="167" t="str">
        <f>IF('Enrollment Projection'!$D$34="","Must Complete 'Enrollment Projection' Tab",I25*J25)</f>
        <v>Must Complete 'Enrollment Projection' Tab</v>
      </c>
      <c r="L25" s="166">
        <f>$C25*'Enrollment Projection'!$D$31</f>
        <v>0</v>
      </c>
      <c r="M25" s="164">
        <v>4894</v>
      </c>
      <c r="N25" s="167" t="str">
        <f>IF('Enrollment Projection'!$D$31="","Must Complete 'Enrollment Projection' Tab",L25*M25)</f>
        <v>Must Complete 'Enrollment Projection' Tab</v>
      </c>
      <c r="O25" s="166">
        <f>$C25*'Enrollment Projection'!$D$33</f>
        <v>0</v>
      </c>
      <c r="P25" s="164">
        <v>1958</v>
      </c>
      <c r="Q25" s="167" t="str">
        <f>IF('Enrollment Projection'!$D$33="","Must Complete 'Enrollment Projection' Tab",O25*P25)</f>
        <v>Must Complete 'Enrollment Projection' Tab</v>
      </c>
      <c r="R25" s="167" t="str">
        <f>IF(OR('Enrollment Projection'!$D$30="",'Enrollment Projection'!$D$31="",'Enrollment Projection'!$D$33="",'Enrollment Projection'!$D$34=""),"Must Complete 'Enrollment Projection' Tab",IF('School Information'!$A$13="","Must Complete 'School Information' Tab",ROUND(E25+H25+K25+N25+Q25,0)))</f>
        <v>Must Complete 'Enrollment Projection' Tab</v>
      </c>
      <c r="S25" s="169">
        <v>3573</v>
      </c>
      <c r="T25" s="164">
        <v>3707</v>
      </c>
      <c r="U25" s="170" t="str">
        <f>IF(OR('School Information'!$A$10="",'School Information'!$B$10=""),"Must Complete 'School Information' Tab",IF('School Information'!$B$10="No",$T25*C25,IF(AND('School Information'!$B$10="Yes",'School Information'!$A$10=$B25),$S25*C25,$T25*C25)))</f>
        <v>Must Complete 'School Information' Tab</v>
      </c>
      <c r="V25" s="171">
        <v>270</v>
      </c>
      <c r="W25" s="171">
        <f>IF('Enrollment Projection'!$D$31&gt;0,$C25*V25,0)</f>
        <v>0</v>
      </c>
      <c r="X25" s="171">
        <v>6</v>
      </c>
      <c r="Y25" s="170" t="str">
        <f>IF('Enrollment Projection'!$D$32="","Must Complete 'Enrollment Projection' Tab",IF('Enrollment Projection'!$D$32="Yes",$C25*X25,0))</f>
        <v>Must Complete 'Enrollment Projection' Tab</v>
      </c>
      <c r="Z25" s="171">
        <v>17</v>
      </c>
      <c r="AA25" s="170" t="str">
        <f>IF('Enrollment Projection'!$D$34="","Must Complete 'Enrollment Projection' Tab",IF(AND('Enrollment Projection'!$D$34&gt;0,SUM('Enrollment Projection'!$B$17:$D$20)&gt;0),$C25*Z25,0))</f>
        <v>Must Complete 'Enrollment Projection' Tab</v>
      </c>
      <c r="AB25" s="171">
        <v>567</v>
      </c>
      <c r="AC25" s="170" t="str">
        <f>IF('Enrollment Projection'!$D$38="","Must Complete 'Enrollment Projection' Tab",IF('Enrollment Projection'!$D$38&gt;=0.4,$C25*AB25,0))</f>
        <v>Must Complete 'Enrollment Projection' Tab</v>
      </c>
      <c r="AD25" s="171">
        <v>67</v>
      </c>
      <c r="AE25" s="171">
        <f t="shared" si="2"/>
        <v>0</v>
      </c>
      <c r="AF25" s="166">
        <f>$C25*'Enrollment Projection'!$D$37</f>
        <v>0</v>
      </c>
      <c r="AG25" s="171">
        <v>0</v>
      </c>
      <c r="AH25" s="170" t="str">
        <f>IF('Enrollment Projection'!$D$37="","Must Complete 'Enrollment Projection' Tab",AF25*AG25)</f>
        <v>Must Complete 'Enrollment Projection' Tab</v>
      </c>
      <c r="AI25" s="176"/>
    </row>
    <row r="26" spans="1:35" ht="25.5" customHeight="1">
      <c r="A26" s="138">
        <v>21</v>
      </c>
      <c r="B26" s="139" t="s">
        <v>351</v>
      </c>
      <c r="C26" s="140"/>
      <c r="D26" s="153">
        <v>5475</v>
      </c>
      <c r="E26" s="142">
        <f t="shared" si="1"/>
        <v>0</v>
      </c>
      <c r="F26" s="144">
        <f>$C26*'Enrollment Projection'!$D$30</f>
        <v>0</v>
      </c>
      <c r="G26" s="153">
        <v>707</v>
      </c>
      <c r="H26" s="146" t="str">
        <f>IF('Enrollment Projection'!$D$30="","Must Complete 'Enrollment Projection' Tab",F26*G26)</f>
        <v>Must Complete 'Enrollment Projection' Tab</v>
      </c>
      <c r="I26" s="144">
        <f>$C26*'Enrollment Projection'!$D$34</f>
        <v>0</v>
      </c>
      <c r="J26" s="153">
        <v>193</v>
      </c>
      <c r="K26" s="146" t="str">
        <f>IF('Enrollment Projection'!$D$34="","Must Complete 'Enrollment Projection' Tab",I26*J26)</f>
        <v>Must Complete 'Enrollment Projection' Tab</v>
      </c>
      <c r="L26" s="144">
        <f>$C26*'Enrollment Projection'!$D$31</f>
        <v>0</v>
      </c>
      <c r="M26" s="153">
        <v>4820</v>
      </c>
      <c r="N26" s="146" t="str">
        <f>IF('Enrollment Projection'!$D$31="","Must Complete 'Enrollment Projection' Tab",L26*M26)</f>
        <v>Must Complete 'Enrollment Projection' Tab</v>
      </c>
      <c r="O26" s="144">
        <f>$C26*'Enrollment Projection'!$D$33</f>
        <v>0</v>
      </c>
      <c r="P26" s="153">
        <v>1928</v>
      </c>
      <c r="Q26" s="146" t="str">
        <f>IF('Enrollment Projection'!$D$33="","Must Complete 'Enrollment Projection' Tab",O26*P26)</f>
        <v>Must Complete 'Enrollment Projection' Tab</v>
      </c>
      <c r="R26" s="146" t="str">
        <f>IF(OR('Enrollment Projection'!$D$30="",'Enrollment Projection'!$D$31="",'Enrollment Projection'!$D$33="",'Enrollment Projection'!$D$34=""),"Must Complete 'Enrollment Projection' Tab",IF('School Information'!$A$13="","Must Complete 'School Information' Tab",ROUND(E26+H26+K26+N26+Q26,0)))</f>
        <v>Must Complete 'Enrollment Projection' Tab</v>
      </c>
      <c r="S26" s="158">
        <v>2978</v>
      </c>
      <c r="T26" s="153">
        <v>4197</v>
      </c>
      <c r="U26" s="148" t="str">
        <f>IF(OR('School Information'!$A$10="",'School Information'!$B$10=""),"Must Complete 'School Information' Tab",IF('School Information'!$B$10="No",$T26*C26,IF(AND('School Information'!$B$10="Yes",'School Information'!$A$10=$B26),$S26*C26,$T26*C26)))</f>
        <v>Must Complete 'School Information' Tab</v>
      </c>
      <c r="V26" s="149">
        <v>261</v>
      </c>
      <c r="W26" s="149">
        <f>IF('Enrollment Projection'!$D$31&gt;0,$C26*V26,0)</f>
        <v>0</v>
      </c>
      <c r="X26" s="149">
        <v>9</v>
      </c>
      <c r="Y26" s="148" t="str">
        <f>IF('Enrollment Projection'!$D$32="","Must Complete 'Enrollment Projection' Tab",IF('Enrollment Projection'!$D$32="Yes",$C26*X26,0))</f>
        <v>Must Complete 'Enrollment Projection' Tab</v>
      </c>
      <c r="Z26" s="149">
        <v>18</v>
      </c>
      <c r="AA26" s="148" t="str">
        <f>IF('Enrollment Projection'!$D$34="","Must Complete 'Enrollment Projection' Tab",IF(AND('Enrollment Projection'!$D$34&gt;0,SUM('Enrollment Projection'!$B$17:$D$20)&gt;0),$C26*Z26,0))</f>
        <v>Must Complete 'Enrollment Projection' Tab</v>
      </c>
      <c r="AB26" s="149">
        <v>704</v>
      </c>
      <c r="AC26" s="148" t="str">
        <f>IF('Enrollment Projection'!$D$38="","Must Complete 'Enrollment Projection' Tab",IF('Enrollment Projection'!$D$38&gt;=0.4,$C26*AB26,0))</f>
        <v>Must Complete 'Enrollment Projection' Tab</v>
      </c>
      <c r="AD26" s="149">
        <v>68</v>
      </c>
      <c r="AE26" s="149">
        <f t="shared" si="2"/>
        <v>0</v>
      </c>
      <c r="AF26" s="144">
        <f>$C26*'Enrollment Projection'!$D$37</f>
        <v>0</v>
      </c>
      <c r="AG26" s="149">
        <v>0</v>
      </c>
      <c r="AH26" s="148" t="str">
        <f>IF('Enrollment Projection'!$D$37="","Must Complete 'Enrollment Projection' Tab",AF26*AG26)</f>
        <v>Must Complete 'Enrollment Projection' Tab</v>
      </c>
      <c r="AI26" s="176"/>
    </row>
    <row r="27" spans="1:35" ht="25.5" customHeight="1">
      <c r="A27" s="150">
        <v>22</v>
      </c>
      <c r="B27" s="151" t="s">
        <v>352</v>
      </c>
      <c r="C27" s="152"/>
      <c r="D27" s="153">
        <v>5958</v>
      </c>
      <c r="E27" s="155">
        <f t="shared" si="1"/>
        <v>0</v>
      </c>
      <c r="F27" s="156">
        <f>$C27*'Enrollment Projection'!$D$30</f>
        <v>0</v>
      </c>
      <c r="G27" s="153">
        <v>775</v>
      </c>
      <c r="H27" s="157" t="str">
        <f>IF('Enrollment Projection'!$D$30="","Must Complete 'Enrollment Projection' Tab",F27*G27)</f>
        <v>Must Complete 'Enrollment Projection' Tab</v>
      </c>
      <c r="I27" s="156">
        <f>$C27*'Enrollment Projection'!$D$34</f>
        <v>0</v>
      </c>
      <c r="J27" s="153">
        <v>211</v>
      </c>
      <c r="K27" s="157" t="str">
        <f>IF('Enrollment Projection'!$D$34="","Must Complete 'Enrollment Projection' Tab",I27*J27)</f>
        <v>Must Complete 'Enrollment Projection' Tab</v>
      </c>
      <c r="L27" s="156">
        <f>$C27*'Enrollment Projection'!$D$31</f>
        <v>0</v>
      </c>
      <c r="M27" s="153">
        <v>5284</v>
      </c>
      <c r="N27" s="157" t="str">
        <f>IF('Enrollment Projection'!$D$31="","Must Complete 'Enrollment Projection' Tab",L27*M27)</f>
        <v>Must Complete 'Enrollment Projection' Tab</v>
      </c>
      <c r="O27" s="156">
        <f>$C27*'Enrollment Projection'!$D$33</f>
        <v>0</v>
      </c>
      <c r="P27" s="153">
        <v>2113</v>
      </c>
      <c r="Q27" s="157" t="str">
        <f>IF('Enrollment Projection'!$D$33="","Must Complete 'Enrollment Projection' Tab",O27*P27)</f>
        <v>Must Complete 'Enrollment Projection' Tab</v>
      </c>
      <c r="R27" s="157" t="str">
        <f>IF(OR('Enrollment Projection'!$D$30="",'Enrollment Projection'!$D$31="",'Enrollment Projection'!$D$33="",'Enrollment Projection'!$D$34=""),"Must Complete 'Enrollment Projection' Tab",IF('School Information'!$A$13="","Must Complete 'School Information' Tab",ROUND(E27+H27+K27+N27+Q27,0)))</f>
        <v>Must Complete 'Enrollment Projection' Tab</v>
      </c>
      <c r="S27" s="158">
        <v>2960</v>
      </c>
      <c r="T27" s="153">
        <v>3378</v>
      </c>
      <c r="U27" s="159" t="str">
        <f>IF(OR('School Information'!$A$10="",'School Information'!$B$10=""),"Must Complete 'School Information' Tab",IF('School Information'!$B$10="No",$T27*C27,IF(AND('School Information'!$B$10="Yes",'School Information'!$A$10=$B27),$S27*C27,$T27*C27)))</f>
        <v>Must Complete 'School Information' Tab</v>
      </c>
      <c r="V27" s="160">
        <v>286</v>
      </c>
      <c r="W27" s="160">
        <f>IF('Enrollment Projection'!$D$31&gt;0,$C27*V27,0)</f>
        <v>0</v>
      </c>
      <c r="X27" s="160">
        <v>13</v>
      </c>
      <c r="Y27" s="159" t="str">
        <f>IF('Enrollment Projection'!$D$32="","Must Complete 'Enrollment Projection' Tab",IF('Enrollment Projection'!$D$32="Yes",$C27*X27,0))</f>
        <v>Must Complete 'Enrollment Projection' Tab</v>
      </c>
      <c r="Z27" s="160">
        <v>16</v>
      </c>
      <c r="AA27" s="159" t="str">
        <f>IF('Enrollment Projection'!$D$34="","Must Complete 'Enrollment Projection' Tab",IF(AND('Enrollment Projection'!$D$34&gt;0,SUM('Enrollment Projection'!$B$17:$D$20)&gt;0),$C27*Z27,0))</f>
        <v>Must Complete 'Enrollment Projection' Tab</v>
      </c>
      <c r="AB27" s="160">
        <v>429</v>
      </c>
      <c r="AC27" s="159" t="str">
        <f>IF('Enrollment Projection'!$D$38="","Must Complete 'Enrollment Projection' Tab",IF('Enrollment Projection'!$D$38&gt;=0.4,$C27*AB27,0))</f>
        <v>Must Complete 'Enrollment Projection' Tab</v>
      </c>
      <c r="AD27" s="160">
        <v>63</v>
      </c>
      <c r="AE27" s="160">
        <f t="shared" si="2"/>
        <v>0</v>
      </c>
      <c r="AF27" s="156">
        <f>$C27*'Enrollment Projection'!$D$37</f>
        <v>0</v>
      </c>
      <c r="AG27" s="160">
        <v>0</v>
      </c>
      <c r="AH27" s="159" t="str">
        <f>IF('Enrollment Projection'!$D$37="","Must Complete 'Enrollment Projection' Tab",AF27*AG27)</f>
        <v>Must Complete 'Enrollment Projection' Tab</v>
      </c>
      <c r="AI27" s="176"/>
    </row>
    <row r="28" spans="1:35" ht="25.5" customHeight="1">
      <c r="A28" s="150">
        <v>23</v>
      </c>
      <c r="B28" s="151" t="s">
        <v>353</v>
      </c>
      <c r="C28" s="152"/>
      <c r="D28" s="153">
        <v>4778</v>
      </c>
      <c r="E28" s="155">
        <f t="shared" si="1"/>
        <v>0</v>
      </c>
      <c r="F28" s="156">
        <f>$C28*'Enrollment Projection'!$D$30</f>
        <v>0</v>
      </c>
      <c r="G28" s="153">
        <v>636</v>
      </c>
      <c r="H28" s="157" t="str">
        <f>IF('Enrollment Projection'!$D$30="","Must Complete 'Enrollment Projection' Tab",F28*G28)</f>
        <v>Must Complete 'Enrollment Projection' Tab</v>
      </c>
      <c r="I28" s="156">
        <f>$C28*'Enrollment Projection'!$D$34</f>
        <v>0</v>
      </c>
      <c r="J28" s="153">
        <v>174</v>
      </c>
      <c r="K28" s="157" t="str">
        <f>IF('Enrollment Projection'!$D$34="","Must Complete 'Enrollment Projection' Tab",I28*J28)</f>
        <v>Must Complete 'Enrollment Projection' Tab</v>
      </c>
      <c r="L28" s="156">
        <f>$C28*'Enrollment Projection'!$D$31</f>
        <v>0</v>
      </c>
      <c r="M28" s="153">
        <v>4338</v>
      </c>
      <c r="N28" s="157" t="str">
        <f>IF('Enrollment Projection'!$D$31="","Must Complete 'Enrollment Projection' Tab",L28*M28)</f>
        <v>Must Complete 'Enrollment Projection' Tab</v>
      </c>
      <c r="O28" s="156">
        <f>$C28*'Enrollment Projection'!$D$33</f>
        <v>0</v>
      </c>
      <c r="P28" s="153">
        <v>1735</v>
      </c>
      <c r="Q28" s="157" t="str">
        <f>IF('Enrollment Projection'!$D$33="","Must Complete 'Enrollment Projection' Tab",O28*P28)</f>
        <v>Must Complete 'Enrollment Projection' Tab</v>
      </c>
      <c r="R28" s="157" t="str">
        <f>IF(OR('Enrollment Projection'!$D$30="",'Enrollment Projection'!$D$31="",'Enrollment Projection'!$D$33="",'Enrollment Projection'!$D$34=""),"Must Complete 'Enrollment Projection' Tab",IF('School Information'!$A$13="","Must Complete 'School Information' Tab",ROUND(E28+H28+K28+N28+Q28,0)))</f>
        <v>Must Complete 'Enrollment Projection' Tab</v>
      </c>
      <c r="S28" s="158">
        <v>4897</v>
      </c>
      <c r="T28" s="153">
        <v>6315</v>
      </c>
      <c r="U28" s="159" t="str">
        <f>IF(OR('School Information'!$A$10="",'School Information'!$B$10=""),"Must Complete 'School Information' Tab",IF('School Information'!$B$10="No",$T28*C28,IF(AND('School Information'!$B$10="Yes",'School Information'!$A$10=$B28),$S28*C28,$T28*C28)))</f>
        <v>Must Complete 'School Information' Tab</v>
      </c>
      <c r="V28" s="160">
        <v>253</v>
      </c>
      <c r="W28" s="160">
        <f>IF('Enrollment Projection'!$D$31&gt;0,$C28*V28,0)</f>
        <v>0</v>
      </c>
      <c r="X28" s="160">
        <v>7</v>
      </c>
      <c r="Y28" s="159" t="str">
        <f>IF('Enrollment Projection'!$D$32="","Must Complete 'Enrollment Projection' Tab",IF('Enrollment Projection'!$D$32="Yes",$C28*X28,0))</f>
        <v>Must Complete 'Enrollment Projection' Tab</v>
      </c>
      <c r="Z28" s="160">
        <v>17</v>
      </c>
      <c r="AA28" s="159" t="str">
        <f>IF('Enrollment Projection'!$D$34="","Must Complete 'Enrollment Projection' Tab",IF(AND('Enrollment Projection'!$D$34&gt;0,SUM('Enrollment Projection'!$B$17:$D$20)&gt;0),$C28*Z28,0))</f>
        <v>Must Complete 'Enrollment Projection' Tab</v>
      </c>
      <c r="AB28" s="160">
        <v>627</v>
      </c>
      <c r="AC28" s="159" t="str">
        <f>IF('Enrollment Projection'!$D$38="","Must Complete 'Enrollment Projection' Tab",IF('Enrollment Projection'!$D$38&gt;=0.4,$C28*AB28,0))</f>
        <v>Must Complete 'Enrollment Projection' Tab</v>
      </c>
      <c r="AD28" s="160">
        <v>68</v>
      </c>
      <c r="AE28" s="160">
        <f t="shared" si="2"/>
        <v>0</v>
      </c>
      <c r="AF28" s="156">
        <f>$C28*'Enrollment Projection'!$D$37</f>
        <v>0</v>
      </c>
      <c r="AG28" s="160">
        <v>154</v>
      </c>
      <c r="AH28" s="159" t="str">
        <f>IF('Enrollment Projection'!$D$37="","Must Complete 'Enrollment Projection' Tab",AF28*AG28)</f>
        <v>Must Complete 'Enrollment Projection' Tab</v>
      </c>
      <c r="AI28" s="176"/>
    </row>
    <row r="29" spans="1:35" ht="25.5" customHeight="1">
      <c r="A29" s="150">
        <v>24</v>
      </c>
      <c r="B29" s="151" t="s">
        <v>354</v>
      </c>
      <c r="C29" s="152"/>
      <c r="D29" s="153">
        <v>2386</v>
      </c>
      <c r="E29" s="155">
        <f t="shared" si="1"/>
        <v>0</v>
      </c>
      <c r="F29" s="156">
        <f>$C29*'Enrollment Projection'!$D$30</f>
        <v>0</v>
      </c>
      <c r="G29" s="153">
        <v>221</v>
      </c>
      <c r="H29" s="157" t="str">
        <f>IF('Enrollment Projection'!$D$30="","Must Complete 'Enrollment Projection' Tab",F29*G29)</f>
        <v>Must Complete 'Enrollment Projection' Tab</v>
      </c>
      <c r="I29" s="156">
        <f>$C29*'Enrollment Projection'!$D$34</f>
        <v>0</v>
      </c>
      <c r="J29" s="153">
        <v>60</v>
      </c>
      <c r="K29" s="157" t="str">
        <f>IF('Enrollment Projection'!$D$34="","Must Complete 'Enrollment Projection' Tab",I29*J29)</f>
        <v>Must Complete 'Enrollment Projection' Tab</v>
      </c>
      <c r="L29" s="156">
        <f>$C29*'Enrollment Projection'!$D$31</f>
        <v>0</v>
      </c>
      <c r="M29" s="153">
        <v>1506</v>
      </c>
      <c r="N29" s="157" t="str">
        <f>IF('Enrollment Projection'!$D$31="","Must Complete 'Enrollment Projection' Tab",L29*M29)</f>
        <v>Must Complete 'Enrollment Projection' Tab</v>
      </c>
      <c r="O29" s="156">
        <f>$C29*'Enrollment Projection'!$D$33</f>
        <v>0</v>
      </c>
      <c r="P29" s="153">
        <v>602</v>
      </c>
      <c r="Q29" s="157" t="str">
        <f>IF('Enrollment Projection'!$D$33="","Must Complete 'Enrollment Projection' Tab",O29*P29)</f>
        <v>Must Complete 'Enrollment Projection' Tab</v>
      </c>
      <c r="R29" s="157" t="str">
        <f>IF(OR('Enrollment Projection'!$D$30="",'Enrollment Projection'!$D$31="",'Enrollment Projection'!$D$33="",'Enrollment Projection'!$D$34=""),"Must Complete 'Enrollment Projection' Tab",IF('School Information'!$A$13="","Must Complete 'School Information' Tab",ROUND(E29+H29+K29+N29+Q29,0)))</f>
        <v>Must Complete 'Enrollment Projection' Tab</v>
      </c>
      <c r="S29" s="158">
        <v>26755</v>
      </c>
      <c r="T29" s="153">
        <v>27567</v>
      </c>
      <c r="U29" s="159" t="str">
        <f>IF(OR('School Information'!$A$10="",'School Information'!$B$10=""),"Must Complete 'School Information' Tab",IF('School Information'!$B$10="No",$T29*C29,IF(AND('School Information'!$B$10="Yes",'School Information'!$A$10=$B29),$S29*C29,$T29*C29)))</f>
        <v>Must Complete 'School Information' Tab</v>
      </c>
      <c r="V29" s="160">
        <v>234</v>
      </c>
      <c r="W29" s="160">
        <f>IF('Enrollment Projection'!$D$31&gt;0,$C29*V29,0)</f>
        <v>0</v>
      </c>
      <c r="X29" s="160">
        <v>6</v>
      </c>
      <c r="Y29" s="159" t="str">
        <f>IF('Enrollment Projection'!$D$32="","Must Complete 'Enrollment Projection' Tab",IF('Enrollment Projection'!$D$32="Yes",$C29*X29,0))</f>
        <v>Must Complete 'Enrollment Projection' Tab</v>
      </c>
      <c r="Z29" s="160">
        <v>20</v>
      </c>
      <c r="AA29" s="159" t="str">
        <f>IF('Enrollment Projection'!$D$34="","Must Complete 'Enrollment Projection' Tab",IF(AND('Enrollment Projection'!$D$34&gt;0,SUM('Enrollment Projection'!$B$17:$D$20)&gt;0),$C29*Z29,0))</f>
        <v>Must Complete 'Enrollment Projection' Tab</v>
      </c>
      <c r="AB29" s="160">
        <v>489</v>
      </c>
      <c r="AC29" s="159" t="str">
        <f>IF('Enrollment Projection'!$D$38="","Must Complete 'Enrollment Projection' Tab",IF('Enrollment Projection'!$D$38&gt;=0.4,$C29*AB29,0))</f>
        <v>Must Complete 'Enrollment Projection' Tab</v>
      </c>
      <c r="AD29" s="160">
        <v>63</v>
      </c>
      <c r="AE29" s="160">
        <f t="shared" si="2"/>
        <v>0</v>
      </c>
      <c r="AF29" s="156">
        <f>$C29*'Enrollment Projection'!$D$37</f>
        <v>0</v>
      </c>
      <c r="AG29" s="160">
        <v>142</v>
      </c>
      <c r="AH29" s="159" t="str">
        <f>IF('Enrollment Projection'!$D$37="","Must Complete 'Enrollment Projection' Tab",AF29*AG29)</f>
        <v>Must Complete 'Enrollment Projection' Tab</v>
      </c>
      <c r="AI29" s="176"/>
    </row>
    <row r="30" spans="1:35" ht="25.5" customHeight="1">
      <c r="A30" s="168">
        <v>25</v>
      </c>
      <c r="B30" s="162" t="s">
        <v>355</v>
      </c>
      <c r="C30" s="163"/>
      <c r="D30" s="164">
        <v>4950</v>
      </c>
      <c r="E30" s="165">
        <f t="shared" si="1"/>
        <v>0</v>
      </c>
      <c r="F30" s="166">
        <f>$C30*'Enrollment Projection'!$D$30</f>
        <v>0</v>
      </c>
      <c r="G30" s="164">
        <v>648</v>
      </c>
      <c r="H30" s="167" t="str">
        <f>IF('Enrollment Projection'!$D$30="","Must Complete 'Enrollment Projection' Tab",F30*G30)</f>
        <v>Must Complete 'Enrollment Projection' Tab</v>
      </c>
      <c r="I30" s="166">
        <f>$C30*'Enrollment Projection'!$D$34</f>
        <v>0</v>
      </c>
      <c r="J30" s="164">
        <v>177</v>
      </c>
      <c r="K30" s="167" t="str">
        <f>IF('Enrollment Projection'!$D$34="","Must Complete 'Enrollment Projection' Tab",I30*J30)</f>
        <v>Must Complete 'Enrollment Projection' Tab</v>
      </c>
      <c r="L30" s="166">
        <f>$C30*'Enrollment Projection'!$D$31</f>
        <v>0</v>
      </c>
      <c r="M30" s="164">
        <v>4415</v>
      </c>
      <c r="N30" s="167" t="str">
        <f>IF('Enrollment Projection'!$D$31="","Must Complete 'Enrollment Projection' Tab",L30*M30)</f>
        <v>Must Complete 'Enrollment Projection' Tab</v>
      </c>
      <c r="O30" s="166">
        <f>$C30*'Enrollment Projection'!$D$33</f>
        <v>0</v>
      </c>
      <c r="P30" s="164">
        <v>1766</v>
      </c>
      <c r="Q30" s="167" t="str">
        <f>IF('Enrollment Projection'!$D$33="","Must Complete 'Enrollment Projection' Tab",O30*P30)</f>
        <v>Must Complete 'Enrollment Projection' Tab</v>
      </c>
      <c r="R30" s="167" t="str">
        <f>IF(OR('Enrollment Projection'!$D$30="",'Enrollment Projection'!$D$31="",'Enrollment Projection'!$D$33="",'Enrollment Projection'!$D$34=""),"Must Complete 'Enrollment Projection' Tab",IF('School Information'!$A$13="","Must Complete 'School Information' Tab",ROUND(E30+H30+K30+N30+Q30,0)))</f>
        <v>Must Complete 'Enrollment Projection' Tab</v>
      </c>
      <c r="S30" s="169">
        <v>6199</v>
      </c>
      <c r="T30" s="164">
        <v>6199</v>
      </c>
      <c r="U30" s="170" t="str">
        <f>IF(OR('School Information'!$A$10="",'School Information'!$B$10=""),"Must Complete 'School Information' Tab",IF('School Information'!$B$10="No",$T30*C30,IF(AND('School Information'!$B$10="Yes",'School Information'!$A$10=$B30),$S30*C30,$T30*C30)))</f>
        <v>Must Complete 'School Information' Tab</v>
      </c>
      <c r="V30" s="171">
        <v>242</v>
      </c>
      <c r="W30" s="171">
        <f>IF('Enrollment Projection'!$D$31&gt;0,$C30*V30,0)</f>
        <v>0</v>
      </c>
      <c r="X30" s="171">
        <v>7</v>
      </c>
      <c r="Y30" s="170" t="str">
        <f>IF('Enrollment Projection'!$D$32="","Must Complete 'Enrollment Projection' Tab",IF('Enrollment Projection'!$D$32="Yes",$C30*X30,0))</f>
        <v>Must Complete 'Enrollment Projection' Tab</v>
      </c>
      <c r="Z30" s="171">
        <v>16</v>
      </c>
      <c r="AA30" s="170" t="str">
        <f>IF('Enrollment Projection'!$D$34="","Must Complete 'Enrollment Projection' Tab",IF(AND('Enrollment Projection'!$D$34&gt;0,SUM('Enrollment Projection'!$B$17:$D$20)&gt;0),$C30*Z30,0))</f>
        <v>Must Complete 'Enrollment Projection' Tab</v>
      </c>
      <c r="AB30" s="171">
        <v>579</v>
      </c>
      <c r="AC30" s="170" t="str">
        <f>IF('Enrollment Projection'!$D$38="","Must Complete 'Enrollment Projection' Tab",IF('Enrollment Projection'!$D$38&gt;=0.4,$C30*AB30,0))</f>
        <v>Must Complete 'Enrollment Projection' Tab</v>
      </c>
      <c r="AD30" s="171">
        <v>59</v>
      </c>
      <c r="AE30" s="171">
        <f t="shared" si="2"/>
        <v>0</v>
      </c>
      <c r="AF30" s="166">
        <f>$C30*'Enrollment Projection'!$D$37</f>
        <v>0</v>
      </c>
      <c r="AG30" s="171">
        <v>0</v>
      </c>
      <c r="AH30" s="170" t="str">
        <f>IF('Enrollment Projection'!$D$37="","Must Complete 'Enrollment Projection' Tab",AF30*AG30)</f>
        <v>Must Complete 'Enrollment Projection' Tab</v>
      </c>
      <c r="AI30" s="176"/>
    </row>
    <row r="31" spans="1:35" ht="25.5" customHeight="1">
      <c r="A31" s="138">
        <v>26</v>
      </c>
      <c r="B31" s="139" t="s">
        <v>356</v>
      </c>
      <c r="C31" s="140"/>
      <c r="D31" s="153">
        <v>4051</v>
      </c>
      <c r="E31" s="142">
        <f t="shared" si="1"/>
        <v>0</v>
      </c>
      <c r="F31" s="144">
        <f>$C31*'Enrollment Projection'!$D$30</f>
        <v>0</v>
      </c>
      <c r="G31" s="153">
        <v>502</v>
      </c>
      <c r="H31" s="146" t="str">
        <f>IF('Enrollment Projection'!$D$30="","Must Complete 'Enrollment Projection' Tab",F31*G31)</f>
        <v>Must Complete 'Enrollment Projection' Tab</v>
      </c>
      <c r="I31" s="144">
        <f>$C31*'Enrollment Projection'!$D$34</f>
        <v>0</v>
      </c>
      <c r="J31" s="153">
        <v>137</v>
      </c>
      <c r="K31" s="146" t="str">
        <f>IF('Enrollment Projection'!$D$34="","Must Complete 'Enrollment Projection' Tab",I31*J31)</f>
        <v>Must Complete 'Enrollment Projection' Tab</v>
      </c>
      <c r="L31" s="144">
        <f>$C31*'Enrollment Projection'!$D$31</f>
        <v>0</v>
      </c>
      <c r="M31" s="153">
        <v>3420</v>
      </c>
      <c r="N31" s="146" t="str">
        <f>IF('Enrollment Projection'!$D$31="","Must Complete 'Enrollment Projection' Tab",L31*M31)</f>
        <v>Must Complete 'Enrollment Projection' Tab</v>
      </c>
      <c r="O31" s="144">
        <f>$C31*'Enrollment Projection'!$D$33</f>
        <v>0</v>
      </c>
      <c r="P31" s="153">
        <v>1368</v>
      </c>
      <c r="Q31" s="146" t="str">
        <f>IF('Enrollment Projection'!$D$33="","Must Complete 'Enrollment Projection' Tab",O31*P31)</f>
        <v>Must Complete 'Enrollment Projection' Tab</v>
      </c>
      <c r="R31" s="146" t="str">
        <f>IF(OR('Enrollment Projection'!$D$30="",'Enrollment Projection'!$D$31="",'Enrollment Projection'!$D$33="",'Enrollment Projection'!$D$34=""),"Must Complete 'Enrollment Projection' Tab",IF('School Information'!$A$13="","Must Complete 'School Information' Tab",ROUND(E31+H31+K31+N31+Q31,0)))</f>
        <v>Must Complete 'Enrollment Projection' Tab</v>
      </c>
      <c r="S31" s="158">
        <v>7726</v>
      </c>
      <c r="T31" s="153">
        <v>8150</v>
      </c>
      <c r="U31" s="148" t="str">
        <f>IF(OR('School Information'!$A$10="",'School Information'!$B$10=""),"Must Complete 'School Information' Tab",IF('School Information'!$B$10="No",$T31*C31,IF(AND('School Information'!$B$10="Yes",'School Information'!$A$10=$B31),$S31*C31,$T31*C31)))</f>
        <v>Must Complete 'School Information' Tab</v>
      </c>
      <c r="V31" s="149">
        <v>235</v>
      </c>
      <c r="W31" s="149">
        <f>IF('Enrollment Projection'!$D$31&gt;0,$C31*V31,0)</f>
        <v>0</v>
      </c>
      <c r="X31" s="149">
        <v>6</v>
      </c>
      <c r="Y31" s="148" t="str">
        <f>IF('Enrollment Projection'!$D$32="","Must Complete 'Enrollment Projection' Tab",IF('Enrollment Projection'!$D$32="Yes",$C31*X31,0))</f>
        <v>Must Complete 'Enrollment Projection' Tab</v>
      </c>
      <c r="Z31" s="149">
        <v>18</v>
      </c>
      <c r="AA31" s="148" t="str">
        <f>IF('Enrollment Projection'!$D$34="","Must Complete 'Enrollment Projection' Tab",IF(AND('Enrollment Projection'!$D$34&gt;0,SUM('Enrollment Projection'!$B$17:$D$20)&gt;0),$C31*Z31,0))</f>
        <v>Must Complete 'Enrollment Projection' Tab</v>
      </c>
      <c r="AB31" s="149">
        <v>553</v>
      </c>
      <c r="AC31" s="148" t="str">
        <f>IF('Enrollment Projection'!$D$38="","Must Complete 'Enrollment Projection' Tab",IF('Enrollment Projection'!$D$38&gt;=0.4,$C31*AB31,0))</f>
        <v>Must Complete 'Enrollment Projection' Tab</v>
      </c>
      <c r="AD31" s="149">
        <v>68</v>
      </c>
      <c r="AE31" s="149">
        <f t="shared" si="2"/>
        <v>0</v>
      </c>
      <c r="AF31" s="144">
        <f>$C31*'Enrollment Projection'!$D$37</f>
        <v>0</v>
      </c>
      <c r="AG31" s="149">
        <v>156</v>
      </c>
      <c r="AH31" s="148" t="str">
        <f>IF('Enrollment Projection'!$D$37="","Must Complete 'Enrollment Projection' Tab",AF31*AG31)</f>
        <v>Must Complete 'Enrollment Projection' Tab</v>
      </c>
      <c r="AI31" s="176"/>
    </row>
    <row r="32" spans="1:35" ht="25.5" customHeight="1">
      <c r="A32" s="150">
        <v>27</v>
      </c>
      <c r="B32" s="151" t="s">
        <v>357</v>
      </c>
      <c r="C32" s="152"/>
      <c r="D32" s="153">
        <v>5308</v>
      </c>
      <c r="E32" s="155">
        <f t="shared" si="1"/>
        <v>0</v>
      </c>
      <c r="F32" s="156">
        <f>$C32*'Enrollment Projection'!$D$30</f>
        <v>0</v>
      </c>
      <c r="G32" s="153">
        <v>692</v>
      </c>
      <c r="H32" s="157" t="str">
        <f>IF('Enrollment Projection'!$D$30="","Must Complete 'Enrollment Projection' Tab",F32*G32)</f>
        <v>Must Complete 'Enrollment Projection' Tab</v>
      </c>
      <c r="I32" s="156">
        <f>$C32*'Enrollment Projection'!$D$34</f>
        <v>0</v>
      </c>
      <c r="J32" s="153">
        <v>189</v>
      </c>
      <c r="K32" s="157" t="str">
        <f>IF('Enrollment Projection'!$D$34="","Must Complete 'Enrollment Projection' Tab",I32*J32)</f>
        <v>Must Complete 'Enrollment Projection' Tab</v>
      </c>
      <c r="L32" s="156">
        <f>$C32*'Enrollment Projection'!$D$31</f>
        <v>0</v>
      </c>
      <c r="M32" s="153">
        <v>4716</v>
      </c>
      <c r="N32" s="157" t="str">
        <f>IF('Enrollment Projection'!$D$31="","Must Complete 'Enrollment Projection' Tab",L32*M32)</f>
        <v>Must Complete 'Enrollment Projection' Tab</v>
      </c>
      <c r="O32" s="156">
        <f>$C32*'Enrollment Projection'!$D$33</f>
        <v>0</v>
      </c>
      <c r="P32" s="153">
        <v>1887</v>
      </c>
      <c r="Q32" s="157" t="str">
        <f>IF('Enrollment Projection'!$D$33="","Must Complete 'Enrollment Projection' Tab",O32*P32)</f>
        <v>Must Complete 'Enrollment Projection' Tab</v>
      </c>
      <c r="R32" s="157" t="str">
        <f>IF(OR('Enrollment Projection'!$D$30="",'Enrollment Projection'!$D$31="",'Enrollment Projection'!$D$33="",'Enrollment Projection'!$D$34=""),"Must Complete 'Enrollment Projection' Tab",IF('School Information'!$A$13="","Must Complete 'School Information' Tab",ROUND(E32+H32+K32+N32+Q32,0)))</f>
        <v>Must Complete 'Enrollment Projection' Tab</v>
      </c>
      <c r="S32" s="158">
        <v>4436</v>
      </c>
      <c r="T32" s="153">
        <v>5342</v>
      </c>
      <c r="U32" s="159" t="str">
        <f>IF(OR('School Information'!$A$10="",'School Information'!$B$10=""),"Must Complete 'School Information' Tab",IF('School Information'!$B$10="No",$T32*C32,IF(AND('School Information'!$B$10="Yes",'School Information'!$A$10=$B32),$S32*C32,$T32*C32)))</f>
        <v>Must Complete 'School Information' Tab</v>
      </c>
      <c r="V32" s="160">
        <v>270</v>
      </c>
      <c r="W32" s="160">
        <f>IF('Enrollment Projection'!$D$31&gt;0,$C32*V32,0)</f>
        <v>0</v>
      </c>
      <c r="X32" s="160">
        <v>10</v>
      </c>
      <c r="Y32" s="159" t="str">
        <f>IF('Enrollment Projection'!$D$32="","Must Complete 'Enrollment Projection' Tab",IF('Enrollment Projection'!$D$32="Yes",$C32*X32,0))</f>
        <v>Must Complete 'Enrollment Projection' Tab</v>
      </c>
      <c r="Z32" s="160">
        <v>15</v>
      </c>
      <c r="AA32" s="159" t="str">
        <f>IF('Enrollment Projection'!$D$34="","Must Complete 'Enrollment Projection' Tab",IF(AND('Enrollment Projection'!$D$34&gt;0,SUM('Enrollment Projection'!$B$17:$D$20)&gt;0),$C32*Z32,0))</f>
        <v>Must Complete 'Enrollment Projection' Tab</v>
      </c>
      <c r="AB32" s="160">
        <v>359</v>
      </c>
      <c r="AC32" s="159" t="str">
        <f>IF('Enrollment Projection'!$D$38="","Must Complete 'Enrollment Projection' Tab",IF('Enrollment Projection'!$D$38&gt;=0.4,$C32*AB32,0))</f>
        <v>Must Complete 'Enrollment Projection' Tab</v>
      </c>
      <c r="AD32" s="160">
        <v>57</v>
      </c>
      <c r="AE32" s="160">
        <f t="shared" si="2"/>
        <v>0</v>
      </c>
      <c r="AF32" s="156">
        <f>$C32*'Enrollment Projection'!$D$37</f>
        <v>0</v>
      </c>
      <c r="AG32" s="160">
        <v>145</v>
      </c>
      <c r="AH32" s="159" t="str">
        <f>IF('Enrollment Projection'!$D$37="","Must Complete 'Enrollment Projection' Tab",AF32*AG32)</f>
        <v>Must Complete 'Enrollment Projection' Tab</v>
      </c>
      <c r="AI32" s="176"/>
    </row>
    <row r="33" spans="1:35" ht="25.5" customHeight="1">
      <c r="A33" s="150">
        <v>28</v>
      </c>
      <c r="B33" s="151" t="s">
        <v>358</v>
      </c>
      <c r="C33" s="152"/>
      <c r="D33" s="153">
        <v>3971</v>
      </c>
      <c r="E33" s="155">
        <f t="shared" si="1"/>
        <v>0</v>
      </c>
      <c r="F33" s="156">
        <f>$C33*'Enrollment Projection'!$D$30</f>
        <v>0</v>
      </c>
      <c r="G33" s="153">
        <v>537</v>
      </c>
      <c r="H33" s="157" t="str">
        <f>IF('Enrollment Projection'!$D$30="","Must Complete 'Enrollment Projection' Tab",F33*G33)</f>
        <v>Must Complete 'Enrollment Projection' Tab</v>
      </c>
      <c r="I33" s="156">
        <f>$C33*'Enrollment Projection'!$D$34</f>
        <v>0</v>
      </c>
      <c r="J33" s="153">
        <v>146</v>
      </c>
      <c r="K33" s="157" t="str">
        <f>IF('Enrollment Projection'!$D$34="","Must Complete 'Enrollment Projection' Tab",I33*J33)</f>
        <v>Must Complete 'Enrollment Projection' Tab</v>
      </c>
      <c r="L33" s="156">
        <f>$C33*'Enrollment Projection'!$D$31</f>
        <v>0</v>
      </c>
      <c r="M33" s="153">
        <v>3660</v>
      </c>
      <c r="N33" s="157" t="str">
        <f>IF('Enrollment Projection'!$D$31="","Must Complete 'Enrollment Projection' Tab",L33*M33)</f>
        <v>Must Complete 'Enrollment Projection' Tab</v>
      </c>
      <c r="O33" s="156">
        <f>$C33*'Enrollment Projection'!$D$33</f>
        <v>0</v>
      </c>
      <c r="P33" s="153">
        <v>1464</v>
      </c>
      <c r="Q33" s="157" t="str">
        <f>IF('Enrollment Projection'!$D$33="","Must Complete 'Enrollment Projection' Tab",O33*P33)</f>
        <v>Must Complete 'Enrollment Projection' Tab</v>
      </c>
      <c r="R33" s="157" t="str">
        <f>IF(OR('Enrollment Projection'!$D$30="",'Enrollment Projection'!$D$31="",'Enrollment Projection'!$D$33="",'Enrollment Projection'!$D$34=""),"Must Complete 'Enrollment Projection' Tab",IF('School Information'!$A$13="","Must Complete 'School Information' Tab",ROUND(E33+H33+K33+N33+Q33,0)))</f>
        <v>Must Complete 'Enrollment Projection' Tab</v>
      </c>
      <c r="S33" s="158">
        <v>6683</v>
      </c>
      <c r="T33" s="153">
        <v>7510</v>
      </c>
      <c r="U33" s="159" t="str">
        <f>IF(OR('School Information'!$A$10="",'School Information'!$B$10=""),"Must Complete 'School Information' Tab",IF('School Information'!$B$10="No",$T33*C33,IF(AND('School Information'!$B$10="Yes",'School Information'!$A$10=$B33),$S33*C33,$T33*C33)))</f>
        <v>Must Complete 'School Information' Tab</v>
      </c>
      <c r="V33" s="160">
        <v>216</v>
      </c>
      <c r="W33" s="160">
        <f>IF('Enrollment Projection'!$D$31&gt;0,$C33*V33,0)</f>
        <v>0</v>
      </c>
      <c r="X33" s="160">
        <v>6</v>
      </c>
      <c r="Y33" s="159" t="str">
        <f>IF('Enrollment Projection'!$D$32="","Must Complete 'Enrollment Projection' Tab",IF('Enrollment Projection'!$D$32="Yes",$C33*X33,0))</f>
        <v>Must Complete 'Enrollment Projection' Tab</v>
      </c>
      <c r="Z33" s="160">
        <v>16</v>
      </c>
      <c r="AA33" s="159" t="str">
        <f>IF('Enrollment Projection'!$D$34="","Must Complete 'Enrollment Projection' Tab",IF(AND('Enrollment Projection'!$D$34&gt;0,SUM('Enrollment Projection'!$B$17:$D$20)&gt;0),$C33*Z33,0))</f>
        <v>Must Complete 'Enrollment Projection' Tab</v>
      </c>
      <c r="AB33" s="160">
        <v>472</v>
      </c>
      <c r="AC33" s="159" t="str">
        <f>IF('Enrollment Projection'!$D$38="","Must Complete 'Enrollment Projection' Tab",IF('Enrollment Projection'!$D$38&gt;=0.4,$C33*AB33,0))</f>
        <v>Must Complete 'Enrollment Projection' Tab</v>
      </c>
      <c r="AD33" s="160">
        <v>59</v>
      </c>
      <c r="AE33" s="160">
        <f t="shared" si="2"/>
        <v>0</v>
      </c>
      <c r="AF33" s="156">
        <f>$C33*'Enrollment Projection'!$D$37</f>
        <v>0</v>
      </c>
      <c r="AG33" s="160">
        <v>147</v>
      </c>
      <c r="AH33" s="159" t="str">
        <f>IF('Enrollment Projection'!$D$37="","Must Complete 'Enrollment Projection' Tab",AF33*AG33)</f>
        <v>Must Complete 'Enrollment Projection' Tab</v>
      </c>
      <c r="AI33" s="176"/>
    </row>
    <row r="34" spans="1:35" ht="25.5" customHeight="1">
      <c r="A34" s="150">
        <v>29</v>
      </c>
      <c r="B34" s="151" t="s">
        <v>359</v>
      </c>
      <c r="C34" s="152"/>
      <c r="D34" s="153">
        <v>4701</v>
      </c>
      <c r="E34" s="155">
        <f t="shared" si="1"/>
        <v>0</v>
      </c>
      <c r="F34" s="156">
        <f>$C34*'Enrollment Projection'!$D$30</f>
        <v>0</v>
      </c>
      <c r="G34" s="153">
        <v>625</v>
      </c>
      <c r="H34" s="157" t="str">
        <f>IF('Enrollment Projection'!$D$30="","Must Complete 'Enrollment Projection' Tab",F34*G34)</f>
        <v>Must Complete 'Enrollment Projection' Tab</v>
      </c>
      <c r="I34" s="156">
        <f>$C34*'Enrollment Projection'!$D$34</f>
        <v>0</v>
      </c>
      <c r="J34" s="153">
        <v>171</v>
      </c>
      <c r="K34" s="157" t="str">
        <f>IF('Enrollment Projection'!$D$34="","Must Complete 'Enrollment Projection' Tab",I34*J34)</f>
        <v>Must Complete 'Enrollment Projection' Tab</v>
      </c>
      <c r="L34" s="156">
        <f>$C34*'Enrollment Projection'!$D$31</f>
        <v>0</v>
      </c>
      <c r="M34" s="153">
        <v>4264</v>
      </c>
      <c r="N34" s="157" t="str">
        <f>IF('Enrollment Projection'!$D$31="","Must Complete 'Enrollment Projection' Tab",L34*M34)</f>
        <v>Must Complete 'Enrollment Projection' Tab</v>
      </c>
      <c r="O34" s="156">
        <f>$C34*'Enrollment Projection'!$D$33</f>
        <v>0</v>
      </c>
      <c r="P34" s="153">
        <v>1706</v>
      </c>
      <c r="Q34" s="157" t="str">
        <f>IF('Enrollment Projection'!$D$33="","Must Complete 'Enrollment Projection' Tab",O34*P34)</f>
        <v>Must Complete 'Enrollment Projection' Tab</v>
      </c>
      <c r="R34" s="157" t="str">
        <f>IF(OR('Enrollment Projection'!$D$30="",'Enrollment Projection'!$D$31="",'Enrollment Projection'!$D$33="",'Enrollment Projection'!$D$34=""),"Must Complete 'Enrollment Projection' Tab",IF('School Information'!$A$13="","Must Complete 'School Information' Tab",ROUND(E34+H34+K34+N34+Q34,0)))</f>
        <v>Must Complete 'Enrollment Projection' Tab</v>
      </c>
      <c r="S34" s="158">
        <v>6122</v>
      </c>
      <c r="T34" s="153">
        <v>7025</v>
      </c>
      <c r="U34" s="159" t="str">
        <f>IF(OR('School Information'!$A$10="",'School Information'!$B$10=""),"Must Complete 'School Information' Tab",IF('School Information'!$B$10="No",$T34*C34,IF(AND('School Information'!$B$10="Yes",'School Information'!$A$10=$B34),$S34*C34,$T34*C34)))</f>
        <v>Must Complete 'School Information' Tab</v>
      </c>
      <c r="V34" s="160">
        <v>227</v>
      </c>
      <c r="W34" s="160">
        <f>IF('Enrollment Projection'!$D$31&gt;0,$C34*V34,0)</f>
        <v>0</v>
      </c>
      <c r="X34" s="160">
        <v>10</v>
      </c>
      <c r="Y34" s="159" t="str">
        <f>IF('Enrollment Projection'!$D$32="","Must Complete 'Enrollment Projection' Tab",IF('Enrollment Projection'!$D$32="Yes",$C34*X34,0))</f>
        <v>Must Complete 'Enrollment Projection' Tab</v>
      </c>
      <c r="Z34" s="160">
        <v>15</v>
      </c>
      <c r="AA34" s="159" t="str">
        <f>IF('Enrollment Projection'!$D$34="","Must Complete 'Enrollment Projection' Tab",IF(AND('Enrollment Projection'!$D$34&gt;0,SUM('Enrollment Projection'!$B$17:$D$20)&gt;0),$C34*Z34,0))</f>
        <v>Must Complete 'Enrollment Projection' Tab</v>
      </c>
      <c r="AB34" s="160">
        <v>374</v>
      </c>
      <c r="AC34" s="159" t="str">
        <f>IF('Enrollment Projection'!$D$38="","Must Complete 'Enrollment Projection' Tab",IF('Enrollment Projection'!$D$38&gt;=0.4,$C34*AB34,0))</f>
        <v>Must Complete 'Enrollment Projection' Tab</v>
      </c>
      <c r="AD34" s="160">
        <v>58</v>
      </c>
      <c r="AE34" s="160">
        <f t="shared" si="2"/>
        <v>0</v>
      </c>
      <c r="AF34" s="156">
        <f>$C34*'Enrollment Projection'!$D$37</f>
        <v>0</v>
      </c>
      <c r="AG34" s="160">
        <v>153</v>
      </c>
      <c r="AH34" s="159" t="str">
        <f>IF('Enrollment Projection'!$D$37="","Must Complete 'Enrollment Projection' Tab",AF34*AG34)</f>
        <v>Must Complete 'Enrollment Projection' Tab</v>
      </c>
      <c r="AI34" s="176"/>
    </row>
    <row r="35" spans="1:35" ht="25.5" customHeight="1">
      <c r="A35" s="168">
        <v>30</v>
      </c>
      <c r="B35" s="162" t="s">
        <v>360</v>
      </c>
      <c r="C35" s="163"/>
      <c r="D35" s="164">
        <v>5420</v>
      </c>
      <c r="E35" s="165">
        <f t="shared" si="1"/>
        <v>0</v>
      </c>
      <c r="F35" s="166">
        <f>$C35*'Enrollment Projection'!$D$30</f>
        <v>0</v>
      </c>
      <c r="G35" s="164">
        <v>701</v>
      </c>
      <c r="H35" s="167" t="str">
        <f>IF('Enrollment Projection'!$D$30="","Must Complete 'Enrollment Projection' Tab",F35*G35)</f>
        <v>Must Complete 'Enrollment Projection' Tab</v>
      </c>
      <c r="I35" s="166">
        <f>$C35*'Enrollment Projection'!$D$34</f>
        <v>0</v>
      </c>
      <c r="J35" s="164">
        <v>191</v>
      </c>
      <c r="K35" s="167" t="str">
        <f>IF('Enrollment Projection'!$D$34="","Must Complete 'Enrollment Projection' Tab",I35*J35)</f>
        <v>Must Complete 'Enrollment Projection' Tab</v>
      </c>
      <c r="L35" s="166">
        <f>$C35*'Enrollment Projection'!$D$31</f>
        <v>0</v>
      </c>
      <c r="M35" s="164">
        <v>4778</v>
      </c>
      <c r="N35" s="167" t="str">
        <f>IF('Enrollment Projection'!$D$31="","Must Complete 'Enrollment Projection' Tab",L35*M35)</f>
        <v>Must Complete 'Enrollment Projection' Tab</v>
      </c>
      <c r="O35" s="166">
        <f>$C35*'Enrollment Projection'!$D$33</f>
        <v>0</v>
      </c>
      <c r="P35" s="164">
        <v>1911</v>
      </c>
      <c r="Q35" s="167" t="str">
        <f>IF('Enrollment Projection'!$D$33="","Must Complete 'Enrollment Projection' Tab",O35*P35)</f>
        <v>Must Complete 'Enrollment Projection' Tab</v>
      </c>
      <c r="R35" s="167" t="str">
        <f>IF(OR('Enrollment Projection'!$D$30="",'Enrollment Projection'!$D$31="",'Enrollment Projection'!$D$33="",'Enrollment Projection'!$D$34=""),"Must Complete 'Enrollment Projection' Tab",IF('School Information'!$A$13="","Must Complete 'School Information' Tab",ROUND(E35+H35+K35+N35+Q35,0)))</f>
        <v>Must Complete 'Enrollment Projection' Tab</v>
      </c>
      <c r="S35" s="169">
        <v>4729</v>
      </c>
      <c r="T35" s="164">
        <v>4960</v>
      </c>
      <c r="U35" s="170" t="str">
        <f>IF(OR('School Information'!$A$10="",'School Information'!$B$10=""),"Must Complete 'School Information' Tab",IF('School Information'!$B$10="No",$T35*C35,IF(AND('School Information'!$B$10="Yes",'School Information'!$A$10=$B35),$S35*C35,$T35*C35)))</f>
        <v>Must Complete 'School Information' Tab</v>
      </c>
      <c r="V35" s="171">
        <v>225</v>
      </c>
      <c r="W35" s="171">
        <f>IF('Enrollment Projection'!$D$31&gt;0,$C35*V35,0)</f>
        <v>0</v>
      </c>
      <c r="X35" s="171">
        <v>6</v>
      </c>
      <c r="Y35" s="170" t="str">
        <f>IF('Enrollment Projection'!$D$32="","Must Complete 'Enrollment Projection' Tab",IF('Enrollment Projection'!$D$32="Yes",$C35*X35,0))</f>
        <v>Must Complete 'Enrollment Projection' Tab</v>
      </c>
      <c r="Z35" s="171">
        <v>14</v>
      </c>
      <c r="AA35" s="170" t="str">
        <f>IF('Enrollment Projection'!$D$34="","Must Complete 'Enrollment Projection' Tab",IF(AND('Enrollment Projection'!$D$34&gt;0,SUM('Enrollment Projection'!$B$17:$D$20)&gt;0),$C35*Z35,0))</f>
        <v>Must Complete 'Enrollment Projection' Tab</v>
      </c>
      <c r="AB35" s="171">
        <v>316</v>
      </c>
      <c r="AC35" s="170" t="str">
        <f>IF('Enrollment Projection'!$D$38="","Must Complete 'Enrollment Projection' Tab",IF('Enrollment Projection'!$D$38&gt;=0.4,$C35*AB35,0))</f>
        <v>Must Complete 'Enrollment Projection' Tab</v>
      </c>
      <c r="AD35" s="171">
        <v>53</v>
      </c>
      <c r="AE35" s="171">
        <f t="shared" si="2"/>
        <v>0</v>
      </c>
      <c r="AF35" s="166">
        <f>$C35*'Enrollment Projection'!$D$37</f>
        <v>0</v>
      </c>
      <c r="AG35" s="171">
        <v>0</v>
      </c>
      <c r="AH35" s="170" t="str">
        <f>IF('Enrollment Projection'!$D$37="","Must Complete 'Enrollment Projection' Tab",AF35*AG35)</f>
        <v>Must Complete 'Enrollment Projection' Tab</v>
      </c>
      <c r="AI35" s="176"/>
    </row>
    <row r="36" spans="1:35" ht="25.5" customHeight="1">
      <c r="A36" s="138">
        <v>31</v>
      </c>
      <c r="B36" s="139" t="s">
        <v>361</v>
      </c>
      <c r="C36" s="140"/>
      <c r="D36" s="153">
        <v>4363</v>
      </c>
      <c r="E36" s="142">
        <f t="shared" si="1"/>
        <v>0</v>
      </c>
      <c r="F36" s="144">
        <f>$C36*'Enrollment Projection'!$D$30</f>
        <v>0</v>
      </c>
      <c r="G36" s="153">
        <v>591</v>
      </c>
      <c r="H36" s="146" t="str">
        <f>IF('Enrollment Projection'!$D$30="","Must Complete 'Enrollment Projection' Tab",F36*G36)</f>
        <v>Must Complete 'Enrollment Projection' Tab</v>
      </c>
      <c r="I36" s="144">
        <f>$C36*'Enrollment Projection'!$D$34</f>
        <v>0</v>
      </c>
      <c r="J36" s="153">
        <v>161</v>
      </c>
      <c r="K36" s="146" t="str">
        <f>IF('Enrollment Projection'!$D$34="","Must Complete 'Enrollment Projection' Tab",I36*J36)</f>
        <v>Must Complete 'Enrollment Projection' Tab</v>
      </c>
      <c r="L36" s="144">
        <f>$C36*'Enrollment Projection'!$D$31</f>
        <v>0</v>
      </c>
      <c r="M36" s="153">
        <v>4030</v>
      </c>
      <c r="N36" s="146" t="str">
        <f>IF('Enrollment Projection'!$D$31="","Must Complete 'Enrollment Projection' Tab",L36*M36)</f>
        <v>Must Complete 'Enrollment Projection' Tab</v>
      </c>
      <c r="O36" s="144">
        <f>$C36*'Enrollment Projection'!$D$33</f>
        <v>0</v>
      </c>
      <c r="P36" s="153">
        <v>1612</v>
      </c>
      <c r="Q36" s="146" t="str">
        <f>IF('Enrollment Projection'!$D$33="","Must Complete 'Enrollment Projection' Tab",O36*P36)</f>
        <v>Must Complete 'Enrollment Projection' Tab</v>
      </c>
      <c r="R36" s="146" t="str">
        <f>IF(OR('Enrollment Projection'!$D$30="",'Enrollment Projection'!$D$31="",'Enrollment Projection'!$D$33="",'Enrollment Projection'!$D$34=""),"Must Complete 'Enrollment Projection' Tab",IF('School Information'!$A$13="","Must Complete 'School Information' Tab",ROUND(E36+H36+K36+N36+Q36,0)))</f>
        <v>Must Complete 'Enrollment Projection' Tab</v>
      </c>
      <c r="S36" s="158">
        <v>7900</v>
      </c>
      <c r="T36" s="153">
        <v>9173</v>
      </c>
      <c r="U36" s="148" t="str">
        <f>IF(OR('School Information'!$A$10="",'School Information'!$B$10=""),"Must Complete 'School Information' Tab",IF('School Information'!$B$10="No",$T36*C36,IF(AND('School Information'!$B$10="Yes",'School Information'!$A$10=$B36),$S36*C36,$T36*C36)))</f>
        <v>Must Complete 'School Information' Tab</v>
      </c>
      <c r="V36" s="149">
        <v>255</v>
      </c>
      <c r="W36" s="149">
        <f>IF('Enrollment Projection'!$D$31&gt;0,$C36*V36,0)</f>
        <v>0</v>
      </c>
      <c r="X36" s="149">
        <v>7</v>
      </c>
      <c r="Y36" s="148" t="str">
        <f>IF('Enrollment Projection'!$D$32="","Must Complete 'Enrollment Projection' Tab",IF('Enrollment Projection'!$D$32="Yes",$C36*X36,0))</f>
        <v>Must Complete 'Enrollment Projection' Tab</v>
      </c>
      <c r="Z36" s="149">
        <v>15</v>
      </c>
      <c r="AA36" s="148" t="str">
        <f>IF('Enrollment Projection'!$D$34="","Must Complete 'Enrollment Projection' Tab",IF(AND('Enrollment Projection'!$D$34&gt;0,SUM('Enrollment Projection'!$B$17:$D$20)&gt;0),$C36*Z36,0))</f>
        <v>Must Complete 'Enrollment Projection' Tab</v>
      </c>
      <c r="AB36" s="149">
        <v>644</v>
      </c>
      <c r="AC36" s="148" t="str">
        <f>IF('Enrollment Projection'!$D$38="","Must Complete 'Enrollment Projection' Tab",IF('Enrollment Projection'!$D$38&gt;=0.4,$C36*AB36,0))</f>
        <v>Must Complete 'Enrollment Projection' Tab</v>
      </c>
      <c r="AD36" s="149">
        <v>54</v>
      </c>
      <c r="AE36" s="149">
        <f t="shared" si="2"/>
        <v>0</v>
      </c>
      <c r="AF36" s="144">
        <f>$C36*'Enrollment Projection'!$D$37</f>
        <v>0</v>
      </c>
      <c r="AG36" s="149">
        <v>133</v>
      </c>
      <c r="AH36" s="148" t="str">
        <f>IF('Enrollment Projection'!$D$37="","Must Complete 'Enrollment Projection' Tab",AF36*AG36)</f>
        <v>Must Complete 'Enrollment Projection' Tab</v>
      </c>
      <c r="AI36" s="176"/>
    </row>
    <row r="37" spans="1:35" ht="25.5" customHeight="1">
      <c r="A37" s="150">
        <v>32</v>
      </c>
      <c r="B37" s="151" t="s">
        <v>362</v>
      </c>
      <c r="C37" s="152"/>
      <c r="D37" s="153">
        <v>5499</v>
      </c>
      <c r="E37" s="155">
        <f t="shared" si="1"/>
        <v>0</v>
      </c>
      <c r="F37" s="156">
        <f>$C37*'Enrollment Projection'!$D$30</f>
        <v>0</v>
      </c>
      <c r="G37" s="153">
        <v>737</v>
      </c>
      <c r="H37" s="157" t="str">
        <f>IF('Enrollment Projection'!$D$30="","Must Complete 'Enrollment Projection' Tab",F37*G37)</f>
        <v>Must Complete 'Enrollment Projection' Tab</v>
      </c>
      <c r="I37" s="156">
        <f>$C37*'Enrollment Projection'!$D$34</f>
        <v>0</v>
      </c>
      <c r="J37" s="153">
        <v>201</v>
      </c>
      <c r="K37" s="157" t="str">
        <f>IF('Enrollment Projection'!$D$34="","Must Complete 'Enrollment Projection' Tab",I37*J37)</f>
        <v>Must Complete 'Enrollment Projection' Tab</v>
      </c>
      <c r="L37" s="156">
        <f>$C37*'Enrollment Projection'!$D$31</f>
        <v>0</v>
      </c>
      <c r="M37" s="153">
        <v>5027</v>
      </c>
      <c r="N37" s="157" t="str">
        <f>IF('Enrollment Projection'!$D$31="","Must Complete 'Enrollment Projection' Tab",L37*M37)</f>
        <v>Must Complete 'Enrollment Projection' Tab</v>
      </c>
      <c r="O37" s="156">
        <f>$C37*'Enrollment Projection'!$D$33</f>
        <v>0</v>
      </c>
      <c r="P37" s="153">
        <v>2011</v>
      </c>
      <c r="Q37" s="157" t="str">
        <f>IF('Enrollment Projection'!$D$33="","Must Complete 'Enrollment Projection' Tab",O37*P37)</f>
        <v>Must Complete 'Enrollment Projection' Tab</v>
      </c>
      <c r="R37" s="157" t="str">
        <f>IF(OR('Enrollment Projection'!$D$30="",'Enrollment Projection'!$D$31="",'Enrollment Projection'!$D$33="",'Enrollment Projection'!$D$34=""),"Must Complete 'Enrollment Projection' Tab",IF('School Information'!$A$13="","Must Complete 'School Information' Tab",ROUND(E37+H37+K37+N37+Q37,0)))</f>
        <v>Must Complete 'Enrollment Projection' Tab</v>
      </c>
      <c r="S37" s="158">
        <v>3670</v>
      </c>
      <c r="T37" s="153">
        <v>4027</v>
      </c>
      <c r="U37" s="159" t="str">
        <f>IF(OR('School Information'!$A$10="",'School Information'!$B$10=""),"Must Complete 'School Information' Tab",IF('School Information'!$B$10="No",$T37*C37,IF(AND('School Information'!$B$10="Yes",'School Information'!$A$10=$B37),$S37*C37,$T37*C37)))</f>
        <v>Must Complete 'School Information' Tab</v>
      </c>
      <c r="V37" s="160">
        <v>258</v>
      </c>
      <c r="W37" s="160">
        <f>IF('Enrollment Projection'!$D$31&gt;0,$C37*V37,0)</f>
        <v>0</v>
      </c>
      <c r="X37" s="160">
        <v>6</v>
      </c>
      <c r="Y37" s="159" t="str">
        <f>IF('Enrollment Projection'!$D$32="","Must Complete 'Enrollment Projection' Tab",IF('Enrollment Projection'!$D$32="Yes",$C37*X37,0))</f>
        <v>Must Complete 'Enrollment Projection' Tab</v>
      </c>
      <c r="Z37" s="160">
        <v>17</v>
      </c>
      <c r="AA37" s="159" t="str">
        <f>IF('Enrollment Projection'!$D$34="","Must Complete 'Enrollment Projection' Tab",IF(AND('Enrollment Projection'!$D$34&gt;0,SUM('Enrollment Projection'!$B$17:$D$20)&gt;0),$C37*Z37,0))</f>
        <v>Must Complete 'Enrollment Projection' Tab</v>
      </c>
      <c r="AB37" s="160">
        <v>262</v>
      </c>
      <c r="AC37" s="159" t="str">
        <f>IF('Enrollment Projection'!$D$38="","Must Complete 'Enrollment Projection' Tab",IF('Enrollment Projection'!$D$38&gt;=0.4,$C37*AB37,0))</f>
        <v>Must Complete 'Enrollment Projection' Tab</v>
      </c>
      <c r="AD37" s="160">
        <v>66</v>
      </c>
      <c r="AE37" s="160">
        <f t="shared" si="2"/>
        <v>0</v>
      </c>
      <c r="AF37" s="156">
        <f>$C37*'Enrollment Projection'!$D$37</f>
        <v>0</v>
      </c>
      <c r="AG37" s="160">
        <v>145</v>
      </c>
      <c r="AH37" s="159" t="str">
        <f>IF('Enrollment Projection'!$D$37="","Must Complete 'Enrollment Projection' Tab",AF37*AG37)</f>
        <v>Must Complete 'Enrollment Projection' Tab</v>
      </c>
      <c r="AI37" s="176"/>
    </row>
    <row r="38" spans="1:35" ht="25.5" customHeight="1">
      <c r="A38" s="150">
        <v>33</v>
      </c>
      <c r="B38" s="151" t="s">
        <v>363</v>
      </c>
      <c r="C38" s="152"/>
      <c r="D38" s="153">
        <v>4998</v>
      </c>
      <c r="E38" s="155">
        <f t="shared" si="1"/>
        <v>0</v>
      </c>
      <c r="F38" s="156">
        <f>$C38*'Enrollment Projection'!$D$30</f>
        <v>0</v>
      </c>
      <c r="G38" s="153">
        <v>644</v>
      </c>
      <c r="H38" s="157" t="str">
        <f>IF('Enrollment Projection'!$D$30="","Must Complete 'Enrollment Projection' Tab",F38*G38)</f>
        <v>Must Complete 'Enrollment Projection' Tab</v>
      </c>
      <c r="I38" s="156">
        <f>$C38*'Enrollment Projection'!$D$34</f>
        <v>0</v>
      </c>
      <c r="J38" s="153">
        <v>176</v>
      </c>
      <c r="K38" s="157" t="str">
        <f>IF('Enrollment Projection'!$D$34="","Must Complete 'Enrollment Projection' Tab",I38*J38)</f>
        <v>Must Complete 'Enrollment Projection' Tab</v>
      </c>
      <c r="L38" s="156">
        <f>$C38*'Enrollment Projection'!$D$31</f>
        <v>0</v>
      </c>
      <c r="M38" s="153">
        <v>4394</v>
      </c>
      <c r="N38" s="157" t="str">
        <f>IF('Enrollment Projection'!$D$31="","Must Complete 'Enrollment Projection' Tab",L38*M38)</f>
        <v>Must Complete 'Enrollment Projection' Tab</v>
      </c>
      <c r="O38" s="156">
        <f>$C38*'Enrollment Projection'!$D$33</f>
        <v>0</v>
      </c>
      <c r="P38" s="153">
        <v>1757</v>
      </c>
      <c r="Q38" s="157" t="str">
        <f>IF('Enrollment Projection'!$D$33="","Must Complete 'Enrollment Projection' Tab",O38*P38)</f>
        <v>Must Complete 'Enrollment Projection' Tab</v>
      </c>
      <c r="R38" s="157" t="str">
        <f>IF(OR('Enrollment Projection'!$D$30="",'Enrollment Projection'!$D$31="",'Enrollment Projection'!$D$33="",'Enrollment Projection'!$D$34=""),"Must Complete 'Enrollment Projection' Tab",IF('School Information'!$A$13="","Must Complete 'School Information' Tab",ROUND(E38+H38+K38+N38+Q38,0)))</f>
        <v>Must Complete 'Enrollment Projection' Tab</v>
      </c>
      <c r="S38" s="158">
        <v>3249</v>
      </c>
      <c r="T38" s="153">
        <v>6001</v>
      </c>
      <c r="U38" s="159" t="str">
        <f>IF(OR('School Information'!$A$10="",'School Information'!$B$10=""),"Must Complete 'School Information' Tab",IF('School Information'!$B$10="No",$T38*C38,IF(AND('School Information'!$B$10="Yes",'School Information'!$A$10=$B38),$S38*C38,$T38*C38)))</f>
        <v>Must Complete 'School Information' Tab</v>
      </c>
      <c r="V38" s="160">
        <v>265</v>
      </c>
      <c r="W38" s="160">
        <f>IF('Enrollment Projection'!$D$31&gt;0,$C38*V38,0)</f>
        <v>0</v>
      </c>
      <c r="X38" s="160">
        <v>12</v>
      </c>
      <c r="Y38" s="159" t="str">
        <f>IF('Enrollment Projection'!$D$32="","Must Complete 'Enrollment Projection' Tab",IF('Enrollment Projection'!$D$32="Yes",$C38*X38,0))</f>
        <v>Must Complete 'Enrollment Projection' Tab</v>
      </c>
      <c r="Z38" s="160">
        <v>20</v>
      </c>
      <c r="AA38" s="159" t="str">
        <f>IF('Enrollment Projection'!$D$34="","Must Complete 'Enrollment Projection' Tab",IF(AND('Enrollment Projection'!$D$34&gt;0,SUM('Enrollment Projection'!$B$17:$D$20)&gt;0),$C38*Z38,0))</f>
        <v>Must Complete 'Enrollment Projection' Tab</v>
      </c>
      <c r="AB38" s="160">
        <v>1520</v>
      </c>
      <c r="AC38" s="159" t="str">
        <f>IF('Enrollment Projection'!$D$38="","Must Complete 'Enrollment Projection' Tab",IF('Enrollment Projection'!$D$38&gt;=0.4,$C38*AB38,0))</f>
        <v>Must Complete 'Enrollment Projection' Tab</v>
      </c>
      <c r="AD38" s="160">
        <v>83</v>
      </c>
      <c r="AE38" s="160">
        <f t="shared" si="2"/>
        <v>0</v>
      </c>
      <c r="AF38" s="156">
        <f>$C38*'Enrollment Projection'!$D$37</f>
        <v>0</v>
      </c>
      <c r="AG38" s="160">
        <v>0</v>
      </c>
      <c r="AH38" s="159" t="str">
        <f>IF('Enrollment Projection'!$D$37="","Must Complete 'Enrollment Projection' Tab",AF38*AG38)</f>
        <v>Must Complete 'Enrollment Projection' Tab</v>
      </c>
      <c r="AI38" s="176"/>
    </row>
    <row r="39" spans="1:35" ht="25.5" customHeight="1">
      <c r="A39" s="150">
        <v>34</v>
      </c>
      <c r="B39" s="151" t="s">
        <v>364</v>
      </c>
      <c r="C39" s="152"/>
      <c r="D39" s="153">
        <v>5293</v>
      </c>
      <c r="E39" s="155">
        <f t="shared" si="1"/>
        <v>0</v>
      </c>
      <c r="F39" s="156">
        <f>$C39*'Enrollment Projection'!$D$30</f>
        <v>0</v>
      </c>
      <c r="G39" s="153">
        <v>683</v>
      </c>
      <c r="H39" s="157" t="str">
        <f>IF('Enrollment Projection'!$D$30="","Must Complete 'Enrollment Projection' Tab",F39*G39)</f>
        <v>Must Complete 'Enrollment Projection' Tab</v>
      </c>
      <c r="I39" s="156">
        <f>$C39*'Enrollment Projection'!$D$34</f>
        <v>0</v>
      </c>
      <c r="J39" s="153">
        <v>186</v>
      </c>
      <c r="K39" s="157" t="str">
        <f>IF('Enrollment Projection'!$D$34="","Must Complete 'Enrollment Projection' Tab",I39*J39)</f>
        <v>Must Complete 'Enrollment Projection' Tab</v>
      </c>
      <c r="L39" s="156">
        <f>$C39*'Enrollment Projection'!$D$31</f>
        <v>0</v>
      </c>
      <c r="M39" s="153">
        <v>4654</v>
      </c>
      <c r="N39" s="157" t="str">
        <f>IF('Enrollment Projection'!$D$31="","Must Complete 'Enrollment Projection' Tab",L39*M39)</f>
        <v>Must Complete 'Enrollment Projection' Tab</v>
      </c>
      <c r="O39" s="156">
        <f>$C39*'Enrollment Projection'!$D$33</f>
        <v>0</v>
      </c>
      <c r="P39" s="153">
        <v>1862</v>
      </c>
      <c r="Q39" s="157" t="str">
        <f>IF('Enrollment Projection'!$D$33="","Must Complete 'Enrollment Projection' Tab",O39*P39)</f>
        <v>Must Complete 'Enrollment Projection' Tab</v>
      </c>
      <c r="R39" s="157" t="str">
        <f>IF(OR('Enrollment Projection'!$D$30="",'Enrollment Projection'!$D$31="",'Enrollment Projection'!$D$33="",'Enrollment Projection'!$D$34=""),"Must Complete 'Enrollment Projection' Tab",IF('School Information'!$A$13="","Must Complete 'School Information' Tab",ROUND(E39+H39+K39+N39+Q39,0)))</f>
        <v>Must Complete 'Enrollment Projection' Tab</v>
      </c>
      <c r="S39" s="158">
        <v>5166</v>
      </c>
      <c r="T39" s="153">
        <v>6025</v>
      </c>
      <c r="U39" s="159" t="str">
        <f>IF(OR('School Information'!$A$10="",'School Information'!$B$10=""),"Must Complete 'School Information' Tab",IF('School Information'!$B$10="No",$T39*C39,IF(AND('School Information'!$B$10="Yes",'School Information'!$A$10=$B39),$S39*C39,$T39*C39)))</f>
        <v>Must Complete 'School Information' Tab</v>
      </c>
      <c r="V39" s="160">
        <v>273</v>
      </c>
      <c r="W39" s="160">
        <f>IF('Enrollment Projection'!$D$31&gt;0,$C39*V39,0)</f>
        <v>0</v>
      </c>
      <c r="X39" s="160">
        <v>19</v>
      </c>
      <c r="Y39" s="159" t="str">
        <f>IF('Enrollment Projection'!$D$32="","Must Complete 'Enrollment Projection' Tab",IF('Enrollment Projection'!$D$32="Yes",$C39*X39,0))</f>
        <v>Must Complete 'Enrollment Projection' Tab</v>
      </c>
      <c r="Z39" s="160">
        <v>18</v>
      </c>
      <c r="AA39" s="159" t="str">
        <f>IF('Enrollment Projection'!$D$34="","Must Complete 'Enrollment Projection' Tab",IF(AND('Enrollment Projection'!$D$34&gt;0,SUM('Enrollment Projection'!$B$17:$D$20)&gt;0),$C39*Z39,0))</f>
        <v>Must Complete 'Enrollment Projection' Tab</v>
      </c>
      <c r="AB39" s="160">
        <v>991</v>
      </c>
      <c r="AC39" s="159" t="str">
        <f>IF('Enrollment Projection'!$D$38="","Must Complete 'Enrollment Projection' Tab",IF('Enrollment Projection'!$D$38&gt;=0.4,$C39*AB39,0))</f>
        <v>Must Complete 'Enrollment Projection' Tab</v>
      </c>
      <c r="AD39" s="160">
        <v>73</v>
      </c>
      <c r="AE39" s="160">
        <f t="shared" si="2"/>
        <v>0</v>
      </c>
      <c r="AF39" s="156">
        <f>$C39*'Enrollment Projection'!$D$37</f>
        <v>0</v>
      </c>
      <c r="AG39" s="160">
        <v>0</v>
      </c>
      <c r="AH39" s="159" t="str">
        <f>IF('Enrollment Projection'!$D$37="","Must Complete 'Enrollment Projection' Tab",AF39*AG39)</f>
        <v>Must Complete 'Enrollment Projection' Tab</v>
      </c>
      <c r="AI39" s="176"/>
    </row>
    <row r="40" spans="1:35" ht="25.5" customHeight="1">
      <c r="A40" s="168">
        <v>35</v>
      </c>
      <c r="B40" s="162" t="s">
        <v>365</v>
      </c>
      <c r="C40" s="163"/>
      <c r="D40" s="164">
        <v>4186</v>
      </c>
      <c r="E40" s="165">
        <f t="shared" si="1"/>
        <v>0</v>
      </c>
      <c r="F40" s="166">
        <f>$C40*'Enrollment Projection'!$D$30</f>
        <v>0</v>
      </c>
      <c r="G40" s="164">
        <v>579</v>
      </c>
      <c r="H40" s="167" t="str">
        <f>IF('Enrollment Projection'!$D$30="","Must Complete 'Enrollment Projection' Tab",F40*G40)</f>
        <v>Must Complete 'Enrollment Projection' Tab</v>
      </c>
      <c r="I40" s="166">
        <f>$C40*'Enrollment Projection'!$D$34</f>
        <v>0</v>
      </c>
      <c r="J40" s="164">
        <v>158</v>
      </c>
      <c r="K40" s="167" t="str">
        <f>IF('Enrollment Projection'!$D$34="","Must Complete 'Enrollment Projection' Tab",I40*J40)</f>
        <v>Must Complete 'Enrollment Projection' Tab</v>
      </c>
      <c r="L40" s="166">
        <f>$C40*'Enrollment Projection'!$D$31</f>
        <v>0</v>
      </c>
      <c r="M40" s="164">
        <v>3945</v>
      </c>
      <c r="N40" s="167" t="str">
        <f>IF('Enrollment Projection'!$D$31="","Must Complete 'Enrollment Projection' Tab",L40*M40)</f>
        <v>Must Complete 'Enrollment Projection' Tab</v>
      </c>
      <c r="O40" s="166">
        <f>$C40*'Enrollment Projection'!$D$33</f>
        <v>0</v>
      </c>
      <c r="P40" s="164">
        <v>1578</v>
      </c>
      <c r="Q40" s="167" t="str">
        <f>IF('Enrollment Projection'!$D$33="","Must Complete 'Enrollment Projection' Tab",O40*P40)</f>
        <v>Must Complete 'Enrollment Projection' Tab</v>
      </c>
      <c r="R40" s="167" t="str">
        <f>IF(OR('Enrollment Projection'!$D$30="",'Enrollment Projection'!$D$31="",'Enrollment Projection'!$D$33="",'Enrollment Projection'!$D$34=""),"Must Complete 'Enrollment Projection' Tab",IF('School Information'!$A$13="","Must Complete 'School Information' Tab",ROUND(E40+H40+K40+N40+Q40,0)))</f>
        <v>Must Complete 'Enrollment Projection' Tab</v>
      </c>
      <c r="S40" s="169">
        <v>7302</v>
      </c>
      <c r="T40" s="164">
        <v>7902</v>
      </c>
      <c r="U40" s="170" t="str">
        <f>IF(OR('School Information'!$A$10="",'School Information'!$B$10=""),"Must Complete 'School Information' Tab",IF('School Information'!$B$10="No",$T40*C40,IF(AND('School Information'!$B$10="Yes",'School Information'!$A$10=$B40),$S40*C40,$T40*C40)))</f>
        <v>Must Complete 'School Information' Tab</v>
      </c>
      <c r="V40" s="171">
        <v>281</v>
      </c>
      <c r="W40" s="171">
        <f>IF('Enrollment Projection'!$D$31&gt;0,$C40*V40,0)</f>
        <v>0</v>
      </c>
      <c r="X40" s="171">
        <v>14</v>
      </c>
      <c r="Y40" s="170" t="str">
        <f>IF('Enrollment Projection'!$D$32="","Must Complete 'Enrollment Projection' Tab",IF('Enrollment Projection'!$D$32="Yes",$C40*X40,0))</f>
        <v>Must Complete 'Enrollment Projection' Tab</v>
      </c>
      <c r="Z40" s="171">
        <v>19</v>
      </c>
      <c r="AA40" s="170" t="str">
        <f>IF('Enrollment Projection'!$D$34="","Must Complete 'Enrollment Projection' Tab",IF(AND('Enrollment Projection'!$D$34&gt;0,SUM('Enrollment Projection'!$B$17:$D$20)&gt;0),$C40*Z40,0))</f>
        <v>Must Complete 'Enrollment Projection' Tab</v>
      </c>
      <c r="AB40" s="171">
        <v>571</v>
      </c>
      <c r="AC40" s="170" t="str">
        <f>IF('Enrollment Projection'!$D$38="","Must Complete 'Enrollment Projection' Tab",IF('Enrollment Projection'!$D$38&gt;=0.4,$C40*AB40,0))</f>
        <v>Must Complete 'Enrollment Projection' Tab</v>
      </c>
      <c r="AD40" s="171">
        <v>75</v>
      </c>
      <c r="AE40" s="171">
        <f t="shared" si="2"/>
        <v>0</v>
      </c>
      <c r="AF40" s="166">
        <f>$C40*'Enrollment Projection'!$D$37</f>
        <v>0</v>
      </c>
      <c r="AG40" s="171">
        <v>0</v>
      </c>
      <c r="AH40" s="170" t="str">
        <f>IF('Enrollment Projection'!$D$37="","Must Complete 'Enrollment Projection' Tab",AF40*AG40)</f>
        <v>Must Complete 'Enrollment Projection' Tab</v>
      </c>
      <c r="AI40" s="176"/>
    </row>
    <row r="41" spans="1:35" ht="25.5" customHeight="1">
      <c r="A41" s="138">
        <v>36</v>
      </c>
      <c r="B41" s="139" t="s">
        <v>366</v>
      </c>
      <c r="C41" s="140"/>
      <c r="D41" s="153">
        <v>3426</v>
      </c>
      <c r="E41" s="142">
        <f t="shared" si="1"/>
        <v>0</v>
      </c>
      <c r="F41" s="144">
        <f>$C41*'Enrollment Projection'!$D$30</f>
        <v>0</v>
      </c>
      <c r="G41" s="153">
        <v>467</v>
      </c>
      <c r="H41" s="146" t="str">
        <f>IF('Enrollment Projection'!$D$30="","Must Complete 'Enrollment Projection' Tab",F41*G41)</f>
        <v>Must Complete 'Enrollment Projection' Tab</v>
      </c>
      <c r="I41" s="144">
        <f>$C41*'Enrollment Projection'!$D$34</f>
        <v>0</v>
      </c>
      <c r="J41" s="153">
        <v>127</v>
      </c>
      <c r="K41" s="146" t="str">
        <f>IF('Enrollment Projection'!$D$34="","Must Complete 'Enrollment Projection' Tab",I41*J41)</f>
        <v>Must Complete 'Enrollment Projection' Tab</v>
      </c>
      <c r="L41" s="144">
        <f>$C41*'Enrollment Projection'!$D$31</f>
        <v>0</v>
      </c>
      <c r="M41" s="153">
        <v>3181</v>
      </c>
      <c r="N41" s="146" t="str">
        <f>IF('Enrollment Projection'!$D$31="","Must Complete 'Enrollment Projection' Tab",L41*M41)</f>
        <v>Must Complete 'Enrollment Projection' Tab</v>
      </c>
      <c r="O41" s="144">
        <f>$C41*'Enrollment Projection'!$D$33</f>
        <v>0</v>
      </c>
      <c r="P41" s="153">
        <v>1272</v>
      </c>
      <c r="Q41" s="146" t="str">
        <f>IF('Enrollment Projection'!$D$33="","Must Complete 'Enrollment Projection' Tab",O41*P41)</f>
        <v>Must Complete 'Enrollment Projection' Tab</v>
      </c>
      <c r="R41" s="146" t="str">
        <f>IF(OR('Enrollment Projection'!$D$30="",'Enrollment Projection'!$D$31="",'Enrollment Projection'!$D$33="",'Enrollment Projection'!$D$34=""),"Must Complete 'Enrollment Projection' Tab",IF('School Information'!$A$13="","Must Complete 'School Information' Tab",ROUND(E41+H41+K41+N41+Q41,0)))</f>
        <v>Must Complete 'Enrollment Projection' Tab</v>
      </c>
      <c r="S41" s="158">
        <v>8513</v>
      </c>
      <c r="T41" s="153">
        <v>9433</v>
      </c>
      <c r="U41" s="148" t="str">
        <f>IF(OR('School Information'!$A$10="",'School Information'!$B$10=""),"Must Complete 'School Information' Tab",IF('School Information'!$B$10="No",$T41*C41,IF(AND('School Information'!$B$10="Yes",'School Information'!$A$10=$B41),$S41*C41,$T41*C41)))</f>
        <v>Must Complete 'School Information' Tab</v>
      </c>
      <c r="V41" s="149">
        <v>192</v>
      </c>
      <c r="W41" s="149">
        <f>IF('Enrollment Projection'!$D$31&gt;0,$C41*V41,0)</f>
        <v>0</v>
      </c>
      <c r="X41" s="149">
        <v>6</v>
      </c>
      <c r="Y41" s="148" t="str">
        <f>IF('Enrollment Projection'!$D$32="","Must Complete 'Enrollment Projection' Tab",IF('Enrollment Projection'!$D$32="Yes",$C41*X41,0))</f>
        <v>Must Complete 'Enrollment Projection' Tab</v>
      </c>
      <c r="Z41" s="149">
        <v>235</v>
      </c>
      <c r="AA41" s="148" t="str">
        <f>IF('Enrollment Projection'!$D$34="","Must Complete 'Enrollment Projection' Tab",IF(AND('Enrollment Projection'!$D$34&gt;0,SUM('Enrollment Projection'!$B$17:$D$20)&gt;0),$C41*Z41,0))</f>
        <v>Must Complete 'Enrollment Projection' Tab</v>
      </c>
      <c r="AB41" s="149">
        <v>786</v>
      </c>
      <c r="AC41" s="148" t="str">
        <f>IF('Enrollment Projection'!$D$38="","Must Complete 'Enrollment Projection' Tab",IF('Enrollment Projection'!$D$38&gt;=0.4,$C41*AB41,0))</f>
        <v>Must Complete 'Enrollment Projection' Tab</v>
      </c>
      <c r="AD41" s="149">
        <v>70</v>
      </c>
      <c r="AE41" s="149">
        <f t="shared" si="2"/>
        <v>0</v>
      </c>
      <c r="AF41" s="144">
        <f>$C41*'Enrollment Projection'!$D$37</f>
        <v>0</v>
      </c>
      <c r="AG41" s="149">
        <v>90</v>
      </c>
      <c r="AH41" s="148" t="str">
        <f>IF('Enrollment Projection'!$D$37="","Must Complete 'Enrollment Projection' Tab",AF41*AG41)</f>
        <v>Must Complete 'Enrollment Projection' Tab</v>
      </c>
      <c r="AI41" s="176"/>
    </row>
    <row r="42" spans="1:35" ht="25.5" customHeight="1">
      <c r="A42" s="150">
        <v>37</v>
      </c>
      <c r="B42" s="151" t="s">
        <v>367</v>
      </c>
      <c r="C42" s="152"/>
      <c r="D42" s="153">
        <v>5170</v>
      </c>
      <c r="E42" s="155">
        <f t="shared" si="1"/>
        <v>0</v>
      </c>
      <c r="F42" s="156">
        <f>$C42*'Enrollment Projection'!$D$30</f>
        <v>0</v>
      </c>
      <c r="G42" s="153">
        <v>690</v>
      </c>
      <c r="H42" s="157" t="str">
        <f>IF('Enrollment Projection'!$D$30="","Must Complete 'Enrollment Projection' Tab",F42*G42)</f>
        <v>Must Complete 'Enrollment Projection' Tab</v>
      </c>
      <c r="I42" s="156">
        <f>$C42*'Enrollment Projection'!$D$34</f>
        <v>0</v>
      </c>
      <c r="J42" s="153">
        <v>188</v>
      </c>
      <c r="K42" s="157" t="str">
        <f>IF('Enrollment Projection'!$D$34="","Must Complete 'Enrollment Projection' Tab",I42*J42)</f>
        <v>Must Complete 'Enrollment Projection' Tab</v>
      </c>
      <c r="L42" s="156">
        <f>$C42*'Enrollment Projection'!$D$31</f>
        <v>0</v>
      </c>
      <c r="M42" s="153">
        <v>4704</v>
      </c>
      <c r="N42" s="157" t="str">
        <f>IF('Enrollment Projection'!$D$31="","Must Complete 'Enrollment Projection' Tab",L42*M42)</f>
        <v>Must Complete 'Enrollment Projection' Tab</v>
      </c>
      <c r="O42" s="156">
        <f>$C42*'Enrollment Projection'!$D$33</f>
        <v>0</v>
      </c>
      <c r="P42" s="153">
        <v>1881</v>
      </c>
      <c r="Q42" s="157" t="str">
        <f>IF('Enrollment Projection'!$D$33="","Must Complete 'Enrollment Projection' Tab",O42*P42)</f>
        <v>Must Complete 'Enrollment Projection' Tab</v>
      </c>
      <c r="R42" s="157" t="str">
        <f>IF(OR('Enrollment Projection'!$D$30="",'Enrollment Projection'!$D$31="",'Enrollment Projection'!$D$33="",'Enrollment Projection'!$D$34=""),"Must Complete 'Enrollment Projection' Tab",IF('School Information'!$A$13="","Must Complete 'School Information' Tab",ROUND(E42+H42+K42+N42+Q42,0)))</f>
        <v>Must Complete 'Enrollment Projection' Tab</v>
      </c>
      <c r="S42" s="158">
        <v>5557</v>
      </c>
      <c r="T42" s="153">
        <v>6562</v>
      </c>
      <c r="U42" s="159" t="str">
        <f>IF(OR('School Information'!$A$10="",'School Information'!$B$10=""),"Must Complete 'School Information' Tab",IF('School Information'!$B$10="No",$T42*C42,IF(AND('School Information'!$B$10="Yes",'School Information'!$A$10=$B42),$S42*C42,$T42*C42)))</f>
        <v>Must Complete 'School Information' Tab</v>
      </c>
      <c r="V42" s="160">
        <v>246</v>
      </c>
      <c r="W42" s="160">
        <f>IF('Enrollment Projection'!$D$31&gt;0,$C42*V42,0)</f>
        <v>0</v>
      </c>
      <c r="X42" s="160">
        <v>5</v>
      </c>
      <c r="Y42" s="159" t="str">
        <f>IF('Enrollment Projection'!$D$32="","Must Complete 'Enrollment Projection' Tab",IF('Enrollment Projection'!$D$32="Yes",$C42*X42,0))</f>
        <v>Must Complete 'Enrollment Projection' Tab</v>
      </c>
      <c r="Z42" s="160">
        <v>16</v>
      </c>
      <c r="AA42" s="159" t="str">
        <f>IF('Enrollment Projection'!$D$34="","Must Complete 'Enrollment Projection' Tab",IF(AND('Enrollment Projection'!$D$34&gt;0,SUM('Enrollment Projection'!$B$17:$D$20)&gt;0),$C42*Z42,0))</f>
        <v>Must Complete 'Enrollment Projection' Tab</v>
      </c>
      <c r="AB42" s="160">
        <v>458</v>
      </c>
      <c r="AC42" s="159" t="str">
        <f>IF('Enrollment Projection'!$D$38="","Must Complete 'Enrollment Projection' Tab",IF('Enrollment Projection'!$D$38&gt;=0.4,$C42*AB42,0))</f>
        <v>Must Complete 'Enrollment Projection' Tab</v>
      </c>
      <c r="AD42" s="160">
        <v>58</v>
      </c>
      <c r="AE42" s="160">
        <f t="shared" si="2"/>
        <v>0</v>
      </c>
      <c r="AF42" s="156">
        <f>$C42*'Enrollment Projection'!$D$37</f>
        <v>0</v>
      </c>
      <c r="AG42" s="160">
        <v>140</v>
      </c>
      <c r="AH42" s="159" t="str">
        <f>IF('Enrollment Projection'!$D$37="","Must Complete 'Enrollment Projection' Tab",AF42*AG42)</f>
        <v>Must Complete 'Enrollment Projection' Tab</v>
      </c>
      <c r="AI42" s="176"/>
    </row>
    <row r="43" spans="1:35" ht="25.5" customHeight="1">
      <c r="A43" s="150">
        <v>38</v>
      </c>
      <c r="B43" s="151" t="s">
        <v>368</v>
      </c>
      <c r="C43" s="152"/>
      <c r="D43" s="153">
        <v>2337</v>
      </c>
      <c r="E43" s="155">
        <f t="shared" si="1"/>
        <v>0</v>
      </c>
      <c r="F43" s="156">
        <f>$C43*'Enrollment Projection'!$D$30</f>
        <v>0</v>
      </c>
      <c r="G43" s="153">
        <v>221</v>
      </c>
      <c r="H43" s="157" t="str">
        <f>IF('Enrollment Projection'!$D$30="","Must Complete 'Enrollment Projection' Tab",F43*G43)</f>
        <v>Must Complete 'Enrollment Projection' Tab</v>
      </c>
      <c r="I43" s="156">
        <f>$C43*'Enrollment Projection'!$D$34</f>
        <v>0</v>
      </c>
      <c r="J43" s="153">
        <v>60</v>
      </c>
      <c r="K43" s="157" t="str">
        <f>IF('Enrollment Projection'!$D$34="","Must Complete 'Enrollment Projection' Tab",I43*J43)</f>
        <v>Must Complete 'Enrollment Projection' Tab</v>
      </c>
      <c r="L43" s="156">
        <f>$C43*'Enrollment Projection'!$D$31</f>
        <v>0</v>
      </c>
      <c r="M43" s="153">
        <v>1506</v>
      </c>
      <c r="N43" s="157" t="str">
        <f>IF('Enrollment Projection'!$D$31="","Must Complete 'Enrollment Projection' Tab",L43*M43)</f>
        <v>Must Complete 'Enrollment Projection' Tab</v>
      </c>
      <c r="O43" s="156">
        <f>$C43*'Enrollment Projection'!$D$33</f>
        <v>0</v>
      </c>
      <c r="P43" s="153">
        <v>602</v>
      </c>
      <c r="Q43" s="157" t="str">
        <f>IF('Enrollment Projection'!$D$33="","Must Complete 'Enrollment Projection' Tab",O43*P43)</f>
        <v>Must Complete 'Enrollment Projection' Tab</v>
      </c>
      <c r="R43" s="157" t="str">
        <f>IF(OR('Enrollment Projection'!$D$30="",'Enrollment Projection'!$D$31="",'Enrollment Projection'!$D$33="",'Enrollment Projection'!$D$34=""),"Must Complete 'Enrollment Projection' Tab",IF('School Information'!$A$13="","Must Complete 'School Information' Tab",ROUND(E43+H43+K43+N43+Q43,0)))</f>
        <v>Must Complete 'Enrollment Projection' Tab</v>
      </c>
      <c r="S43" s="158">
        <v>15207</v>
      </c>
      <c r="T43" s="153">
        <v>15207</v>
      </c>
      <c r="U43" s="159" t="str">
        <f>IF(OR('School Information'!$A$10="",'School Information'!$B$10=""),"Must Complete 'School Information' Tab",IF('School Information'!$B$10="No",$T43*C43,IF(AND('School Information'!$B$10="Yes",'School Information'!$A$10=$B43),$S43*C43,$T43*C43)))</f>
        <v>Must Complete 'School Information' Tab</v>
      </c>
      <c r="V43" s="160">
        <v>265</v>
      </c>
      <c r="W43" s="160">
        <f>IF('Enrollment Projection'!$D$31&gt;0,$C43*V43,0)</f>
        <v>0</v>
      </c>
      <c r="X43" s="160">
        <v>5</v>
      </c>
      <c r="Y43" s="159" t="str">
        <f>IF('Enrollment Projection'!$D$32="","Must Complete 'Enrollment Projection' Tab",IF('Enrollment Projection'!$D$32="Yes",$C43*X43,0))</f>
        <v>Must Complete 'Enrollment Projection' Tab</v>
      </c>
      <c r="Z43" s="160">
        <v>18</v>
      </c>
      <c r="AA43" s="159" t="str">
        <f>IF('Enrollment Projection'!$D$34="","Must Complete 'Enrollment Projection' Tab",IF(AND('Enrollment Projection'!$D$34&gt;0,SUM('Enrollment Projection'!$B$17:$D$20)&gt;0),$C43*Z43,0))</f>
        <v>Must Complete 'Enrollment Projection' Tab</v>
      </c>
      <c r="AB43" s="160">
        <v>298</v>
      </c>
      <c r="AC43" s="159" t="str">
        <f>IF('Enrollment Projection'!$D$38="","Must Complete 'Enrollment Projection' Tab",IF('Enrollment Projection'!$D$38&gt;=0.4,$C43*AB43,0))</f>
        <v>Must Complete 'Enrollment Projection' Tab</v>
      </c>
      <c r="AD43" s="160">
        <v>61</v>
      </c>
      <c r="AE43" s="160">
        <f t="shared" si="2"/>
        <v>0</v>
      </c>
      <c r="AF43" s="156">
        <f>$C43*'Enrollment Projection'!$D$37</f>
        <v>0</v>
      </c>
      <c r="AG43" s="160">
        <v>192</v>
      </c>
      <c r="AH43" s="159" t="str">
        <f>IF('Enrollment Projection'!$D$37="","Must Complete 'Enrollment Projection' Tab",AF43*AG43)</f>
        <v>Must Complete 'Enrollment Projection' Tab</v>
      </c>
      <c r="AI43" s="176"/>
    </row>
    <row r="44" spans="1:35" ht="25.5" customHeight="1">
      <c r="A44" s="150">
        <v>39</v>
      </c>
      <c r="B44" s="151" t="s">
        <v>369</v>
      </c>
      <c r="C44" s="152"/>
      <c r="D44" s="153">
        <v>3722</v>
      </c>
      <c r="E44" s="155">
        <f t="shared" si="1"/>
        <v>0</v>
      </c>
      <c r="F44" s="156">
        <f>$C44*'Enrollment Projection'!$D$30</f>
        <v>0</v>
      </c>
      <c r="G44" s="153">
        <v>473</v>
      </c>
      <c r="H44" s="157" t="str">
        <f>IF('Enrollment Projection'!$D$30="","Must Complete 'Enrollment Projection' Tab",F44*G44)</f>
        <v>Must Complete 'Enrollment Projection' Tab</v>
      </c>
      <c r="I44" s="156">
        <f>$C44*'Enrollment Projection'!$D$34</f>
        <v>0</v>
      </c>
      <c r="J44" s="153">
        <v>129</v>
      </c>
      <c r="K44" s="157" t="str">
        <f>IF('Enrollment Projection'!$D$34="","Must Complete 'Enrollment Projection' Tab",I44*J44)</f>
        <v>Must Complete 'Enrollment Projection' Tab</v>
      </c>
      <c r="L44" s="156">
        <f>$C44*'Enrollment Projection'!$D$31</f>
        <v>0</v>
      </c>
      <c r="M44" s="153">
        <v>3223</v>
      </c>
      <c r="N44" s="157" t="str">
        <f>IF('Enrollment Projection'!$D$31="","Must Complete 'Enrollment Projection' Tab",L44*M44)</f>
        <v>Must Complete 'Enrollment Projection' Tab</v>
      </c>
      <c r="O44" s="156">
        <f>$C44*'Enrollment Projection'!$D$33</f>
        <v>0</v>
      </c>
      <c r="P44" s="153">
        <v>1289</v>
      </c>
      <c r="Q44" s="157" t="str">
        <f>IF('Enrollment Projection'!$D$33="","Must Complete 'Enrollment Projection' Tab",O44*P44)</f>
        <v>Must Complete 'Enrollment Projection' Tab</v>
      </c>
      <c r="R44" s="157" t="str">
        <f>IF(OR('Enrollment Projection'!$D$30="",'Enrollment Projection'!$D$31="",'Enrollment Projection'!$D$33="",'Enrollment Projection'!$D$34=""),"Must Complete 'Enrollment Projection' Tab",IF('School Information'!$A$13="","Must Complete 'School Information' Tab",ROUND(E44+H44+K44+N44+Q44,0)))</f>
        <v>Must Complete 'Enrollment Projection' Tab</v>
      </c>
      <c r="S44" s="158">
        <v>9431</v>
      </c>
      <c r="T44" s="153">
        <v>9431</v>
      </c>
      <c r="U44" s="159" t="str">
        <f>IF(OR('School Information'!$A$10="",'School Information'!$B$10=""),"Must Complete 'School Information' Tab",IF('School Information'!$B$10="No",$T44*C44,IF(AND('School Information'!$B$10="Yes",'School Information'!$A$10=$B44),$S44*C44,$T44*C44)))</f>
        <v>Must Complete 'School Information' Tab</v>
      </c>
      <c r="V44" s="160">
        <v>260</v>
      </c>
      <c r="W44" s="160">
        <f>IF('Enrollment Projection'!$D$31&gt;0,$C44*V44,0)</f>
        <v>0</v>
      </c>
      <c r="X44" s="160">
        <v>11</v>
      </c>
      <c r="Y44" s="159" t="str">
        <f>IF('Enrollment Projection'!$D$32="","Must Complete 'Enrollment Projection' Tab",IF('Enrollment Projection'!$D$32="Yes",$C44*X44,0))</f>
        <v>Must Complete 'Enrollment Projection' Tab</v>
      </c>
      <c r="Z44" s="160">
        <v>17</v>
      </c>
      <c r="AA44" s="159" t="str">
        <f>IF('Enrollment Projection'!$D$34="","Must Complete 'Enrollment Projection' Tab",IF(AND('Enrollment Projection'!$D$34&gt;0,SUM('Enrollment Projection'!$B$17:$D$20)&gt;0),$C44*Z44,0))</f>
        <v>Must Complete 'Enrollment Projection' Tab</v>
      </c>
      <c r="AB44" s="160">
        <v>412</v>
      </c>
      <c r="AC44" s="159" t="str">
        <f>IF('Enrollment Projection'!$D$38="","Must Complete 'Enrollment Projection' Tab",IF('Enrollment Projection'!$D$38&gt;=0.4,$C44*AB44,0))</f>
        <v>Must Complete 'Enrollment Projection' Tab</v>
      </c>
      <c r="AD44" s="160">
        <v>64</v>
      </c>
      <c r="AE44" s="160">
        <f t="shared" si="2"/>
        <v>0</v>
      </c>
      <c r="AF44" s="156">
        <f>$C44*'Enrollment Projection'!$D$37</f>
        <v>0</v>
      </c>
      <c r="AG44" s="160">
        <v>96</v>
      </c>
      <c r="AH44" s="159" t="str">
        <f>IF('Enrollment Projection'!$D$37="","Must Complete 'Enrollment Projection' Tab",AF44*AG44)</f>
        <v>Must Complete 'Enrollment Projection' Tab</v>
      </c>
      <c r="AI44" s="176"/>
    </row>
    <row r="45" spans="1:35" ht="25.5" customHeight="1">
      <c r="A45" s="168">
        <v>40</v>
      </c>
      <c r="B45" s="162" t="s">
        <v>370</v>
      </c>
      <c r="C45" s="163"/>
      <c r="D45" s="164">
        <v>4897</v>
      </c>
      <c r="E45" s="165">
        <f t="shared" si="1"/>
        <v>0</v>
      </c>
      <c r="F45" s="166">
        <f>$C45*'Enrollment Projection'!$D$30</f>
        <v>0</v>
      </c>
      <c r="G45" s="164">
        <v>648</v>
      </c>
      <c r="H45" s="167" t="str">
        <f>IF('Enrollment Projection'!$D$30="","Must Complete 'Enrollment Projection' Tab",F45*G45)</f>
        <v>Must Complete 'Enrollment Projection' Tab</v>
      </c>
      <c r="I45" s="166">
        <f>$C45*'Enrollment Projection'!$D$34</f>
        <v>0</v>
      </c>
      <c r="J45" s="164">
        <v>177</v>
      </c>
      <c r="K45" s="167" t="str">
        <f>IF('Enrollment Projection'!$D$34="","Must Complete 'Enrollment Projection' Tab",I45*J45)</f>
        <v>Must Complete 'Enrollment Projection' Tab</v>
      </c>
      <c r="L45" s="166">
        <f>$C45*'Enrollment Projection'!$D$31</f>
        <v>0</v>
      </c>
      <c r="M45" s="164">
        <v>4420</v>
      </c>
      <c r="N45" s="167" t="str">
        <f>IF('Enrollment Projection'!$D$31="","Must Complete 'Enrollment Projection' Tab",L45*M45)</f>
        <v>Must Complete 'Enrollment Projection' Tab</v>
      </c>
      <c r="O45" s="166">
        <f>$C45*'Enrollment Projection'!$D$33</f>
        <v>0</v>
      </c>
      <c r="P45" s="164">
        <v>1768</v>
      </c>
      <c r="Q45" s="167" t="str">
        <f>IF('Enrollment Projection'!$D$33="","Must Complete 'Enrollment Projection' Tab",O45*P45)</f>
        <v>Must Complete 'Enrollment Projection' Tab</v>
      </c>
      <c r="R45" s="167" t="str">
        <f>IF(OR('Enrollment Projection'!$D$30="",'Enrollment Projection'!$D$31="",'Enrollment Projection'!$D$33="",'Enrollment Projection'!$D$34=""),"Must Complete 'Enrollment Projection' Tab",IF('School Information'!$A$13="","Must Complete 'School Information' Tab",ROUND(E45+H45+K45+N45+Q45,0)))</f>
        <v>Must Complete 'Enrollment Projection' Tab</v>
      </c>
      <c r="S45" s="169">
        <v>5840</v>
      </c>
      <c r="T45" s="164">
        <v>6580</v>
      </c>
      <c r="U45" s="170" t="str">
        <f>IF(OR('School Information'!$A$10="",'School Information'!$B$10=""),"Must Complete 'School Information' Tab",IF('School Information'!$B$10="No",$T45*C45,IF(AND('School Information'!$B$10="Yes",'School Information'!$A$10=$B45),$S45*C45,$T45*C45)))</f>
        <v>Must Complete 'School Information' Tab</v>
      </c>
      <c r="V45" s="171">
        <v>257</v>
      </c>
      <c r="W45" s="171">
        <f>IF('Enrollment Projection'!$D$31&gt;0,$C45*V45,0)</f>
        <v>0</v>
      </c>
      <c r="X45" s="171">
        <v>6</v>
      </c>
      <c r="Y45" s="170" t="str">
        <f>IF('Enrollment Projection'!$D$32="","Must Complete 'Enrollment Projection' Tab",IF('Enrollment Projection'!$D$32="Yes",$C45*X45,0))</f>
        <v>Must Complete 'Enrollment Projection' Tab</v>
      </c>
      <c r="Z45" s="171">
        <v>18</v>
      </c>
      <c r="AA45" s="170" t="str">
        <f>IF('Enrollment Projection'!$D$34="","Must Complete 'Enrollment Projection' Tab",IF(AND('Enrollment Projection'!$D$34&gt;0,SUM('Enrollment Projection'!$B$17:$D$20)&gt;0),$C45*Z45,0))</f>
        <v>Must Complete 'Enrollment Projection' Tab</v>
      </c>
      <c r="AB45" s="171">
        <v>470</v>
      </c>
      <c r="AC45" s="170" t="str">
        <f>IF('Enrollment Projection'!$D$38="","Must Complete 'Enrollment Projection' Tab",IF('Enrollment Projection'!$D$38&gt;=0.4,$C45*AB45,0))</f>
        <v>Must Complete 'Enrollment Projection' Tab</v>
      </c>
      <c r="AD45" s="171">
        <v>67</v>
      </c>
      <c r="AE45" s="171">
        <f t="shared" si="2"/>
        <v>0</v>
      </c>
      <c r="AF45" s="166">
        <f>$C45*'Enrollment Projection'!$D$37</f>
        <v>0</v>
      </c>
      <c r="AG45" s="171">
        <v>148</v>
      </c>
      <c r="AH45" s="170" t="str">
        <f>IF('Enrollment Projection'!$D$37="","Must Complete 'Enrollment Projection' Tab",AF45*AG45)</f>
        <v>Must Complete 'Enrollment Projection' Tab</v>
      </c>
      <c r="AI45" s="176"/>
    </row>
    <row r="46" spans="1:35" ht="25.5" customHeight="1">
      <c r="A46" s="138">
        <v>41</v>
      </c>
      <c r="B46" s="139" t="s">
        <v>371</v>
      </c>
      <c r="C46" s="140"/>
      <c r="D46" s="153">
        <v>2666</v>
      </c>
      <c r="E46" s="142">
        <f t="shared" si="1"/>
        <v>0</v>
      </c>
      <c r="F46" s="144">
        <f>$C46*'Enrollment Projection'!$D$30</f>
        <v>0</v>
      </c>
      <c r="G46" s="153">
        <v>353</v>
      </c>
      <c r="H46" s="146" t="str">
        <f>IF('Enrollment Projection'!$D$30="","Must Complete 'Enrollment Projection' Tab",F46*G46)</f>
        <v>Must Complete 'Enrollment Projection' Tab</v>
      </c>
      <c r="I46" s="144">
        <f>$C46*'Enrollment Projection'!$D$34</f>
        <v>0</v>
      </c>
      <c r="J46" s="153">
        <v>96</v>
      </c>
      <c r="K46" s="146" t="str">
        <f>IF('Enrollment Projection'!$D$34="","Must Complete 'Enrollment Projection' Tab",I46*J46)</f>
        <v>Must Complete 'Enrollment Projection' Tab</v>
      </c>
      <c r="L46" s="144">
        <f>$C46*'Enrollment Projection'!$D$31</f>
        <v>0</v>
      </c>
      <c r="M46" s="153">
        <v>2407</v>
      </c>
      <c r="N46" s="146" t="str">
        <f>IF('Enrollment Projection'!$D$31="","Must Complete 'Enrollment Projection' Tab",L46*M46)</f>
        <v>Must Complete 'Enrollment Projection' Tab</v>
      </c>
      <c r="O46" s="144">
        <f>$C46*'Enrollment Projection'!$D$33</f>
        <v>0</v>
      </c>
      <c r="P46" s="153">
        <v>963</v>
      </c>
      <c r="Q46" s="146" t="str">
        <f>IF('Enrollment Projection'!$D$33="","Must Complete 'Enrollment Projection' Tab",O46*P46)</f>
        <v>Must Complete 'Enrollment Projection' Tab</v>
      </c>
      <c r="R46" s="146" t="str">
        <f>IF(OR('Enrollment Projection'!$D$30="",'Enrollment Projection'!$D$31="",'Enrollment Projection'!$D$33="",'Enrollment Projection'!$D$34=""),"Must Complete 'Enrollment Projection' Tab",IF('School Information'!$A$13="","Must Complete 'School Information' Tab",ROUND(E46+H46+K46+N46+Q46,0)))</f>
        <v>Must Complete 'Enrollment Projection' Tab</v>
      </c>
      <c r="S46" s="158">
        <v>18096</v>
      </c>
      <c r="T46" s="153">
        <v>20257</v>
      </c>
      <c r="U46" s="148" t="str">
        <f>IF(OR('School Information'!$A$10="",'School Information'!$B$10=""),"Must Complete 'School Information' Tab",IF('School Information'!$B$10="No",$T46*C46,IF(AND('School Information'!$B$10="Yes",'School Information'!$A$10=$B46),$S46*C46,$T46*C46)))</f>
        <v>Must Complete 'School Information' Tab</v>
      </c>
      <c r="V46" s="149">
        <v>290</v>
      </c>
      <c r="W46" s="149">
        <f>IF('Enrollment Projection'!$D$31&gt;0,$C46*V46,0)</f>
        <v>0</v>
      </c>
      <c r="X46" s="149">
        <v>9</v>
      </c>
      <c r="Y46" s="148" t="str">
        <f>IF('Enrollment Projection'!$D$32="","Must Complete 'Enrollment Projection' Tab",IF('Enrollment Projection'!$D$32="Yes",$C46*X46,0))</f>
        <v>Must Complete 'Enrollment Projection' Tab</v>
      </c>
      <c r="Z46" s="149">
        <v>0</v>
      </c>
      <c r="AA46" s="148" t="str">
        <f>IF('Enrollment Projection'!$D$34="","Must Complete 'Enrollment Projection' Tab",IF(AND('Enrollment Projection'!$D$34&gt;0,SUM('Enrollment Projection'!$B$17:$D$20)&gt;0),$C46*Z46,0))</f>
        <v>Must Complete 'Enrollment Projection' Tab</v>
      </c>
      <c r="AB46" s="149">
        <v>739</v>
      </c>
      <c r="AC46" s="148" t="str">
        <f>IF('Enrollment Projection'!$D$38="","Must Complete 'Enrollment Projection' Tab",IF('Enrollment Projection'!$D$38&gt;=0.4,$C46*AB46,0))</f>
        <v>Must Complete 'Enrollment Projection' Tab</v>
      </c>
      <c r="AD46" s="149">
        <v>70</v>
      </c>
      <c r="AE46" s="149">
        <f t="shared" si="2"/>
        <v>0</v>
      </c>
      <c r="AF46" s="144">
        <f>$C46*'Enrollment Projection'!$D$37</f>
        <v>0</v>
      </c>
      <c r="AG46" s="149">
        <v>0</v>
      </c>
      <c r="AH46" s="148" t="str">
        <f>IF('Enrollment Projection'!$D$37="","Must Complete 'Enrollment Projection' Tab",AF46*AG46)</f>
        <v>Must Complete 'Enrollment Projection' Tab</v>
      </c>
      <c r="AI46" s="176"/>
    </row>
    <row r="47" spans="1:35" ht="25.5" customHeight="1">
      <c r="A47" s="150">
        <v>42</v>
      </c>
      <c r="B47" s="151" t="s">
        <v>372</v>
      </c>
      <c r="C47" s="152"/>
      <c r="D47" s="153">
        <v>4447</v>
      </c>
      <c r="E47" s="155">
        <f t="shared" si="1"/>
        <v>0</v>
      </c>
      <c r="F47" s="156">
        <f>$C47*'Enrollment Projection'!$D$30</f>
        <v>0</v>
      </c>
      <c r="G47" s="153">
        <v>605</v>
      </c>
      <c r="H47" s="157" t="str">
        <f>IF('Enrollment Projection'!$D$30="","Must Complete 'Enrollment Projection' Tab",F47*G47)</f>
        <v>Must Complete 'Enrollment Projection' Tab</v>
      </c>
      <c r="I47" s="156">
        <f>$C47*'Enrollment Projection'!$D$34</f>
        <v>0</v>
      </c>
      <c r="J47" s="153">
        <v>165</v>
      </c>
      <c r="K47" s="157" t="str">
        <f>IF('Enrollment Projection'!$D$34="","Must Complete 'Enrollment Projection' Tab",I47*J47)</f>
        <v>Must Complete 'Enrollment Projection' Tab</v>
      </c>
      <c r="L47" s="156">
        <f>$C47*'Enrollment Projection'!$D$31</f>
        <v>0</v>
      </c>
      <c r="M47" s="153">
        <v>4122</v>
      </c>
      <c r="N47" s="157" t="str">
        <f>IF('Enrollment Projection'!$D$31="","Must Complete 'Enrollment Projection' Tab",L47*M47)</f>
        <v>Must Complete 'Enrollment Projection' Tab</v>
      </c>
      <c r="O47" s="156">
        <f>$C47*'Enrollment Projection'!$D$33</f>
        <v>0</v>
      </c>
      <c r="P47" s="153">
        <v>1649</v>
      </c>
      <c r="Q47" s="157" t="str">
        <f>IF('Enrollment Projection'!$D$33="","Must Complete 'Enrollment Projection' Tab",O47*P47)</f>
        <v>Must Complete 'Enrollment Projection' Tab</v>
      </c>
      <c r="R47" s="157" t="str">
        <f>IF(OR('Enrollment Projection'!$D$30="",'Enrollment Projection'!$D$31="",'Enrollment Projection'!$D$33="",'Enrollment Projection'!$D$34=""),"Must Complete 'Enrollment Projection' Tab",IF('School Information'!$A$13="","Must Complete 'School Information' Tab",ROUND(E47+H47+K47+N47+Q47,0)))</f>
        <v>Must Complete 'Enrollment Projection' Tab</v>
      </c>
      <c r="S47" s="158">
        <v>16487</v>
      </c>
      <c r="T47" s="153">
        <v>18074</v>
      </c>
      <c r="U47" s="159" t="str">
        <f>IF(OR('School Information'!$A$10="",'School Information'!$B$10=""),"Must Complete 'School Information' Tab",IF('School Information'!$B$10="No",$T47*C47,IF(AND('School Information'!$B$10="Yes",'School Information'!$A$10=$B47),$S47*C47,$T47*C47)))</f>
        <v>Must Complete 'School Information' Tab</v>
      </c>
      <c r="V47" s="160">
        <v>259</v>
      </c>
      <c r="W47" s="160">
        <f>IF('Enrollment Projection'!$D$31&gt;0,$C47*V47,0)</f>
        <v>0</v>
      </c>
      <c r="X47" s="160">
        <v>14</v>
      </c>
      <c r="Y47" s="159" t="str">
        <f>IF('Enrollment Projection'!$D$32="","Must Complete 'Enrollment Projection' Tab",IF('Enrollment Projection'!$D$32="Yes",$C47*X47,0))</f>
        <v>Must Complete 'Enrollment Projection' Tab</v>
      </c>
      <c r="Z47" s="160">
        <v>17</v>
      </c>
      <c r="AA47" s="159" t="str">
        <f>IF('Enrollment Projection'!$D$34="","Must Complete 'Enrollment Projection' Tab",IF(AND('Enrollment Projection'!$D$34&gt;0,SUM('Enrollment Projection'!$B$17:$D$20)&gt;0),$C47*Z47,0))</f>
        <v>Must Complete 'Enrollment Projection' Tab</v>
      </c>
      <c r="AB47" s="160">
        <v>676</v>
      </c>
      <c r="AC47" s="159" t="str">
        <f>IF('Enrollment Projection'!$D$38="","Must Complete 'Enrollment Projection' Tab",IF('Enrollment Projection'!$D$38&gt;=0.4,$C47*AB47,0))</f>
        <v>Must Complete 'Enrollment Projection' Tab</v>
      </c>
      <c r="AD47" s="160">
        <v>69</v>
      </c>
      <c r="AE47" s="160">
        <f t="shared" si="2"/>
        <v>0</v>
      </c>
      <c r="AF47" s="156">
        <f>$C47*'Enrollment Projection'!$D$37</f>
        <v>0</v>
      </c>
      <c r="AG47" s="160">
        <v>0</v>
      </c>
      <c r="AH47" s="159" t="str">
        <f>IF('Enrollment Projection'!$D$37="","Must Complete 'Enrollment Projection' Tab",AF47*AG47)</f>
        <v>Must Complete 'Enrollment Projection' Tab</v>
      </c>
      <c r="AI47" s="176"/>
    </row>
    <row r="48" spans="1:35" ht="25.5" customHeight="1">
      <c r="A48" s="150">
        <v>43</v>
      </c>
      <c r="B48" s="151" t="s">
        <v>373</v>
      </c>
      <c r="C48" s="152"/>
      <c r="D48" s="153">
        <v>4302</v>
      </c>
      <c r="E48" s="155">
        <f t="shared" si="1"/>
        <v>0</v>
      </c>
      <c r="F48" s="156">
        <f>$C48*'Enrollment Projection'!$D$30</f>
        <v>0</v>
      </c>
      <c r="G48" s="153">
        <v>586</v>
      </c>
      <c r="H48" s="157" t="str">
        <f>IF('Enrollment Projection'!$D$30="","Must Complete 'Enrollment Projection' Tab",F48*G48)</f>
        <v>Must Complete 'Enrollment Projection' Tab</v>
      </c>
      <c r="I48" s="156">
        <f>$C48*'Enrollment Projection'!$D$34</f>
        <v>0</v>
      </c>
      <c r="J48" s="153">
        <v>160</v>
      </c>
      <c r="K48" s="157" t="str">
        <f>IF('Enrollment Projection'!$D$34="","Must Complete 'Enrollment Projection' Tab",I48*J48)</f>
        <v>Must Complete 'Enrollment Projection' Tab</v>
      </c>
      <c r="L48" s="156">
        <f>$C48*'Enrollment Projection'!$D$31</f>
        <v>0</v>
      </c>
      <c r="M48" s="153">
        <v>3996</v>
      </c>
      <c r="N48" s="157" t="str">
        <f>IF('Enrollment Projection'!$D$31="","Must Complete 'Enrollment Projection' Tab",L48*M48)</f>
        <v>Must Complete 'Enrollment Projection' Tab</v>
      </c>
      <c r="O48" s="156">
        <f>$C48*'Enrollment Projection'!$D$33</f>
        <v>0</v>
      </c>
      <c r="P48" s="153">
        <v>1598</v>
      </c>
      <c r="Q48" s="157" t="str">
        <f>IF('Enrollment Projection'!$D$33="","Must Complete 'Enrollment Projection' Tab",O48*P48)</f>
        <v>Must Complete 'Enrollment Projection' Tab</v>
      </c>
      <c r="R48" s="157" t="str">
        <f>IF(OR('Enrollment Projection'!$D$30="",'Enrollment Projection'!$D$31="",'Enrollment Projection'!$D$33="",'Enrollment Projection'!$D$34=""),"Must Complete 'Enrollment Projection' Tab",IF('School Information'!$A$13="","Must Complete 'School Information' Tab",ROUND(E48+H48+K48+N48+Q48,0)))</f>
        <v>Must Complete 'Enrollment Projection' Tab</v>
      </c>
      <c r="S48" s="158">
        <v>8186</v>
      </c>
      <c r="T48" s="153">
        <v>8665</v>
      </c>
      <c r="U48" s="159" t="str">
        <f>IF(OR('School Information'!$A$10="",'School Information'!$B$10=""),"Must Complete 'School Information' Tab",IF('School Information'!$B$10="No",$T48*C48,IF(AND('School Information'!$B$10="Yes",'School Information'!$A$10=$B48),$S48*C48,$T48*C48)))</f>
        <v>Must Complete 'School Information' Tab</v>
      </c>
      <c r="V48" s="160">
        <v>269</v>
      </c>
      <c r="W48" s="160">
        <f>IF('Enrollment Projection'!$D$31&gt;0,$C48*V48,0)</f>
        <v>0</v>
      </c>
      <c r="X48" s="160">
        <v>6</v>
      </c>
      <c r="Y48" s="159" t="str">
        <f>IF('Enrollment Projection'!$D$32="","Must Complete 'Enrollment Projection' Tab",IF('Enrollment Projection'!$D$32="Yes",$C48*X48,0))</f>
        <v>Must Complete 'Enrollment Projection' Tab</v>
      </c>
      <c r="Z48" s="160">
        <v>0</v>
      </c>
      <c r="AA48" s="159" t="str">
        <f>IF('Enrollment Projection'!$D$34="","Must Complete 'Enrollment Projection' Tab",IF(AND('Enrollment Projection'!$D$34&gt;0,SUM('Enrollment Projection'!$B$17:$D$20)&gt;0),$C48*Z48,0))</f>
        <v>Must Complete 'Enrollment Projection' Tab</v>
      </c>
      <c r="AB48" s="160">
        <v>471</v>
      </c>
      <c r="AC48" s="159" t="str">
        <f>IF('Enrollment Projection'!$D$38="","Must Complete 'Enrollment Projection' Tab",IF('Enrollment Projection'!$D$38&gt;=0.4,$C48*AB48,0))</f>
        <v>Must Complete 'Enrollment Projection' Tab</v>
      </c>
      <c r="AD48" s="160">
        <v>61</v>
      </c>
      <c r="AE48" s="160">
        <f t="shared" si="2"/>
        <v>0</v>
      </c>
      <c r="AF48" s="156">
        <f>$C48*'Enrollment Projection'!$D$37</f>
        <v>0</v>
      </c>
      <c r="AG48" s="160">
        <v>0</v>
      </c>
      <c r="AH48" s="159" t="str">
        <f>IF('Enrollment Projection'!$D$37="","Must Complete 'Enrollment Projection' Tab",AF48*AG48)</f>
        <v>Must Complete 'Enrollment Projection' Tab</v>
      </c>
      <c r="AI48" s="176"/>
    </row>
    <row r="49" spans="1:35" ht="25.5" customHeight="1">
      <c r="A49" s="150">
        <v>44</v>
      </c>
      <c r="B49" s="151" t="s">
        <v>378</v>
      </c>
      <c r="C49" s="152"/>
      <c r="D49" s="153">
        <v>4696</v>
      </c>
      <c r="E49" s="155">
        <f t="shared" si="1"/>
        <v>0</v>
      </c>
      <c r="F49" s="156">
        <f>$C49*'Enrollment Projection'!$D$30</f>
        <v>0</v>
      </c>
      <c r="G49" s="153">
        <v>631</v>
      </c>
      <c r="H49" s="157" t="str">
        <f>IF('Enrollment Projection'!$D$30="","Must Complete 'Enrollment Projection' Tab",F49*G49)</f>
        <v>Must Complete 'Enrollment Projection' Tab</v>
      </c>
      <c r="I49" s="156">
        <f>$C49*'Enrollment Projection'!$D$34</f>
        <v>0</v>
      </c>
      <c r="J49" s="153">
        <v>172</v>
      </c>
      <c r="K49" s="157" t="str">
        <f>IF('Enrollment Projection'!$D$34="","Must Complete 'Enrollment Projection' Tab",I49*J49)</f>
        <v>Must Complete 'Enrollment Projection' Tab</v>
      </c>
      <c r="L49" s="156">
        <f>$C49*'Enrollment Projection'!$D$31</f>
        <v>0</v>
      </c>
      <c r="M49" s="153">
        <v>4301</v>
      </c>
      <c r="N49" s="157" t="str">
        <f>IF('Enrollment Projection'!$D$31="","Must Complete 'Enrollment Projection' Tab",L49*M49)</f>
        <v>Must Complete 'Enrollment Projection' Tab</v>
      </c>
      <c r="O49" s="156">
        <f>$C49*'Enrollment Projection'!$D$33</f>
        <v>0</v>
      </c>
      <c r="P49" s="153">
        <v>1721</v>
      </c>
      <c r="Q49" s="157" t="str">
        <f>IF('Enrollment Projection'!$D$33="","Must Complete 'Enrollment Projection' Tab",O49*P49)</f>
        <v>Must Complete 'Enrollment Projection' Tab</v>
      </c>
      <c r="R49" s="157" t="str">
        <f>IF(OR('Enrollment Projection'!$D$30="",'Enrollment Projection'!$D$31="",'Enrollment Projection'!$D$33="",'Enrollment Projection'!$D$34=""),"Must Complete 'Enrollment Projection' Tab",IF('School Information'!$A$13="","Must Complete 'School Information' Tab",ROUND(E49+H49+K49+N49+Q49,0)))</f>
        <v>Must Complete 'Enrollment Projection' Tab</v>
      </c>
      <c r="S49" s="158">
        <v>6167</v>
      </c>
      <c r="T49" s="153">
        <v>6167</v>
      </c>
      <c r="U49" s="159" t="str">
        <f>IF(OR('School Information'!$A$10="",'School Information'!$B$10=""),"Must Complete 'School Information' Tab",IF('School Information'!$B$10="No",$T49*C49,IF(AND('School Information'!$B$10="Yes",'School Information'!$A$10=$B49),$S49*C49,$T49*C49)))</f>
        <v>Must Complete 'School Information' Tab</v>
      </c>
      <c r="V49" s="160">
        <v>244</v>
      </c>
      <c r="W49" s="160">
        <f>IF('Enrollment Projection'!$D$31&gt;0,$C49*V49,0)</f>
        <v>0</v>
      </c>
      <c r="X49" s="160">
        <v>10</v>
      </c>
      <c r="Y49" s="159" t="str">
        <f>IF('Enrollment Projection'!$D$32="","Must Complete 'Enrollment Projection' Tab",IF('Enrollment Projection'!$D$32="Yes",$C49*X49,0))</f>
        <v>Must Complete 'Enrollment Projection' Tab</v>
      </c>
      <c r="Z49" s="160">
        <v>16</v>
      </c>
      <c r="AA49" s="159" t="str">
        <f>IF('Enrollment Projection'!$D$34="","Must Complete 'Enrollment Projection' Tab",IF(AND('Enrollment Projection'!$D$34&gt;0,SUM('Enrollment Projection'!$B$17:$D$20)&gt;0),$C49*Z49,0))</f>
        <v>Must Complete 'Enrollment Projection' Tab</v>
      </c>
      <c r="AB49" s="160">
        <v>511</v>
      </c>
      <c r="AC49" s="159" t="str">
        <f>IF('Enrollment Projection'!$D$38="","Must Complete 'Enrollment Projection' Tab",IF('Enrollment Projection'!$D$38&gt;=0.4,$C49*AB49,0))</f>
        <v>Must Complete 'Enrollment Projection' Tab</v>
      </c>
      <c r="AD49" s="160">
        <v>63</v>
      </c>
      <c r="AE49" s="160">
        <f t="shared" si="2"/>
        <v>0</v>
      </c>
      <c r="AF49" s="156">
        <f>$C49*'Enrollment Projection'!$D$37</f>
        <v>0</v>
      </c>
      <c r="AG49" s="160">
        <v>149</v>
      </c>
      <c r="AH49" s="159" t="str">
        <f>IF('Enrollment Projection'!$D$37="","Must Complete 'Enrollment Projection' Tab",AF49*AG49)</f>
        <v>Must Complete 'Enrollment Projection' Tab</v>
      </c>
      <c r="AI49" s="176"/>
    </row>
    <row r="50" spans="1:35" ht="25.5" customHeight="1">
      <c r="A50" s="168">
        <v>45</v>
      </c>
      <c r="B50" s="162" t="s">
        <v>380</v>
      </c>
      <c r="C50" s="163"/>
      <c r="D50" s="164">
        <v>2199</v>
      </c>
      <c r="E50" s="165">
        <f t="shared" si="1"/>
        <v>0</v>
      </c>
      <c r="F50" s="166">
        <f>$C50*'Enrollment Projection'!$D$30</f>
        <v>0</v>
      </c>
      <c r="G50" s="164">
        <v>221</v>
      </c>
      <c r="H50" s="167" t="str">
        <f>IF('Enrollment Projection'!$D$30="","Must Complete 'Enrollment Projection' Tab",F50*G50)</f>
        <v>Must Complete 'Enrollment Projection' Tab</v>
      </c>
      <c r="I50" s="166">
        <f>$C50*'Enrollment Projection'!$D$34</f>
        <v>0</v>
      </c>
      <c r="J50" s="164">
        <v>60</v>
      </c>
      <c r="K50" s="167" t="str">
        <f>IF('Enrollment Projection'!$D$34="","Must Complete 'Enrollment Projection' Tab",I50*J50)</f>
        <v>Must Complete 'Enrollment Projection' Tab</v>
      </c>
      <c r="L50" s="166">
        <f>$C50*'Enrollment Projection'!$D$31</f>
        <v>0</v>
      </c>
      <c r="M50" s="164">
        <v>1506</v>
      </c>
      <c r="N50" s="167" t="str">
        <f>IF('Enrollment Projection'!$D$31="","Must Complete 'Enrollment Projection' Tab",L50*M50)</f>
        <v>Must Complete 'Enrollment Projection' Tab</v>
      </c>
      <c r="O50" s="166">
        <f>$C50*'Enrollment Projection'!$D$33</f>
        <v>0</v>
      </c>
      <c r="P50" s="164">
        <v>602</v>
      </c>
      <c r="Q50" s="167" t="str">
        <f>IF('Enrollment Projection'!$D$33="","Must Complete 'Enrollment Projection' Tab",O50*P50)</f>
        <v>Must Complete 'Enrollment Projection' Tab</v>
      </c>
      <c r="R50" s="167" t="str">
        <f>IF(OR('Enrollment Projection'!$D$30="",'Enrollment Projection'!$D$31="",'Enrollment Projection'!$D$33="",'Enrollment Projection'!$D$34=""),"Must Complete 'Enrollment Projection' Tab",IF('School Information'!$A$13="","Must Complete 'School Information' Tab",ROUND(E50+H50+K50+N50+Q50,0)))</f>
        <v>Must Complete 'Enrollment Projection' Tab</v>
      </c>
      <c r="S50" s="169">
        <v>19963</v>
      </c>
      <c r="T50" s="164">
        <v>22623</v>
      </c>
      <c r="U50" s="170" t="str">
        <f>IF(OR('School Information'!$A$10="",'School Information'!$B$10=""),"Must Complete 'School Information' Tab",IF('School Information'!$B$10="No",$T50*C50,IF(AND('School Information'!$B$10="Yes",'School Information'!$A$10=$B50),$S50*C50,$T50*C50)))</f>
        <v>Must Complete 'School Information' Tab</v>
      </c>
      <c r="V50" s="171">
        <v>247</v>
      </c>
      <c r="W50" s="171">
        <f>IF('Enrollment Projection'!$D$31&gt;0,$C50*V50,0)</f>
        <v>0</v>
      </c>
      <c r="X50" s="171">
        <v>7</v>
      </c>
      <c r="Y50" s="170" t="str">
        <f>IF('Enrollment Projection'!$D$32="","Must Complete 'Enrollment Projection' Tab",IF('Enrollment Projection'!$D$32="Yes",$C50*X50,0))</f>
        <v>Must Complete 'Enrollment Projection' Tab</v>
      </c>
      <c r="Z50" s="171">
        <v>13</v>
      </c>
      <c r="AA50" s="170" t="str">
        <f>IF('Enrollment Projection'!$D$34="","Must Complete 'Enrollment Projection' Tab",IF(AND('Enrollment Projection'!$D$34&gt;0,SUM('Enrollment Projection'!$B$17:$D$20)&gt;0),$C50*Z50,0))</f>
        <v>Must Complete 'Enrollment Projection' Tab</v>
      </c>
      <c r="AB50" s="171">
        <v>224</v>
      </c>
      <c r="AC50" s="170" t="str">
        <f>IF('Enrollment Projection'!$D$38="","Must Complete 'Enrollment Projection' Tab",IF('Enrollment Projection'!$D$38&gt;=0.4,$C50*AB50,0))</f>
        <v>Must Complete 'Enrollment Projection' Tab</v>
      </c>
      <c r="AD50" s="171">
        <v>48</v>
      </c>
      <c r="AE50" s="171">
        <f t="shared" si="2"/>
        <v>0</v>
      </c>
      <c r="AF50" s="166">
        <f>$C50*'Enrollment Projection'!$D$37</f>
        <v>0</v>
      </c>
      <c r="AG50" s="171">
        <v>131</v>
      </c>
      <c r="AH50" s="170" t="str">
        <f>IF('Enrollment Projection'!$D$37="","Must Complete 'Enrollment Projection' Tab",AF50*AG50)</f>
        <v>Must Complete 'Enrollment Projection' Tab</v>
      </c>
      <c r="AI50" s="176"/>
    </row>
    <row r="51" spans="1:35" ht="25.5" customHeight="1">
      <c r="A51" s="138">
        <v>46</v>
      </c>
      <c r="B51" s="139" t="s">
        <v>381</v>
      </c>
      <c r="C51" s="140"/>
      <c r="D51" s="153">
        <v>5966</v>
      </c>
      <c r="E51" s="142">
        <f t="shared" si="1"/>
        <v>0</v>
      </c>
      <c r="F51" s="144">
        <f>$C51*'Enrollment Projection'!$D$30</f>
        <v>0</v>
      </c>
      <c r="G51" s="153">
        <v>736</v>
      </c>
      <c r="H51" s="146" t="str">
        <f>IF('Enrollment Projection'!$D$30="","Must Complete 'Enrollment Projection' Tab",F51*G51)</f>
        <v>Must Complete 'Enrollment Projection' Tab</v>
      </c>
      <c r="I51" s="144">
        <f>$C51*'Enrollment Projection'!$D$34</f>
        <v>0</v>
      </c>
      <c r="J51" s="153">
        <v>201</v>
      </c>
      <c r="K51" s="146" t="str">
        <f>IF('Enrollment Projection'!$D$34="","Must Complete 'Enrollment Projection' Tab",I51*J51)</f>
        <v>Must Complete 'Enrollment Projection' Tab</v>
      </c>
      <c r="L51" s="144">
        <f>$C51*'Enrollment Projection'!$D$31</f>
        <v>0</v>
      </c>
      <c r="M51" s="153">
        <v>5019</v>
      </c>
      <c r="N51" s="146" t="str">
        <f>IF('Enrollment Projection'!$D$31="","Must Complete 'Enrollment Projection' Tab",L51*M51)</f>
        <v>Must Complete 'Enrollment Projection' Tab</v>
      </c>
      <c r="O51" s="144">
        <f>$C51*'Enrollment Projection'!$D$33</f>
        <v>0</v>
      </c>
      <c r="P51" s="153">
        <v>2008</v>
      </c>
      <c r="Q51" s="146" t="str">
        <f>IF('Enrollment Projection'!$D$33="","Must Complete 'Enrollment Projection' Tab",O51*P51)</f>
        <v>Must Complete 'Enrollment Projection' Tab</v>
      </c>
      <c r="R51" s="146" t="str">
        <f>IF(OR('Enrollment Projection'!$D$30="",'Enrollment Projection'!$D$31="",'Enrollment Projection'!$D$33="",'Enrollment Projection'!$D$34=""),"Must Complete 'Enrollment Projection' Tab",IF('School Information'!$A$13="","Must Complete 'School Information' Tab",ROUND(E51+H51+K51+N51+Q51,0)))</f>
        <v>Must Complete 'Enrollment Projection' Tab</v>
      </c>
      <c r="S51" s="158">
        <v>2881</v>
      </c>
      <c r="T51" s="153">
        <v>4826</v>
      </c>
      <c r="U51" s="148" t="str">
        <f>IF(OR('School Information'!$A$10="",'School Information'!$B$10=""),"Must Complete 'School Information' Tab",IF('School Information'!$B$10="No",$T51*C51,IF(AND('School Information'!$B$10="Yes",'School Information'!$A$10=$B51),$S51*C51,$T51*C51)))</f>
        <v>Must Complete 'School Information' Tab</v>
      </c>
      <c r="V51" s="149">
        <v>306</v>
      </c>
      <c r="W51" s="149">
        <f>IF('Enrollment Projection'!$D$31&gt;0,$C51*V51,0)</f>
        <v>0</v>
      </c>
      <c r="X51" s="149">
        <v>16</v>
      </c>
      <c r="Y51" s="148" t="str">
        <f>IF('Enrollment Projection'!$D$32="","Must Complete 'Enrollment Projection' Tab",IF('Enrollment Projection'!$D$32="Yes",$C51*X51,0))</f>
        <v>Must Complete 'Enrollment Projection' Tab</v>
      </c>
      <c r="Z51" s="149">
        <v>21</v>
      </c>
      <c r="AA51" s="148" t="str">
        <f>IF('Enrollment Projection'!$D$34="","Must Complete 'Enrollment Projection' Tab",IF(AND('Enrollment Projection'!$D$34&gt;0,SUM('Enrollment Projection'!$B$17:$D$20)&gt;0),$C51*Z51,0))</f>
        <v>Must Complete 'Enrollment Projection' Tab</v>
      </c>
      <c r="AB51" s="149">
        <v>1175</v>
      </c>
      <c r="AC51" s="148" t="str">
        <f>IF('Enrollment Projection'!$D$38="","Must Complete 'Enrollment Projection' Tab",IF('Enrollment Projection'!$D$38&gt;=0.4,$C51*AB51,0))</f>
        <v>Must Complete 'Enrollment Projection' Tab</v>
      </c>
      <c r="AD51" s="149">
        <v>81</v>
      </c>
      <c r="AE51" s="149">
        <f t="shared" si="2"/>
        <v>0</v>
      </c>
      <c r="AF51" s="144">
        <f>$C51*'Enrollment Projection'!$D$37</f>
        <v>0</v>
      </c>
      <c r="AG51" s="149">
        <v>0</v>
      </c>
      <c r="AH51" s="148" t="str">
        <f>IF('Enrollment Projection'!$D$37="","Must Complete 'Enrollment Projection' Tab",AF51*AG51)</f>
        <v>Must Complete 'Enrollment Projection' Tab</v>
      </c>
      <c r="AI51" s="176"/>
    </row>
    <row r="52" spans="1:35" ht="25.5" customHeight="1">
      <c r="A52" s="150">
        <v>47</v>
      </c>
      <c r="B52" s="151" t="s">
        <v>382</v>
      </c>
      <c r="C52" s="152"/>
      <c r="D52" s="153">
        <v>2868</v>
      </c>
      <c r="E52" s="155">
        <f t="shared" si="1"/>
        <v>0</v>
      </c>
      <c r="F52" s="156">
        <f>$C52*'Enrollment Projection'!$D$30</f>
        <v>0</v>
      </c>
      <c r="G52" s="153">
        <v>329</v>
      </c>
      <c r="H52" s="157" t="str">
        <f>IF('Enrollment Projection'!$D$30="","Must Complete 'Enrollment Projection' Tab",F52*G52)</f>
        <v>Must Complete 'Enrollment Projection' Tab</v>
      </c>
      <c r="I52" s="156">
        <f>$C52*'Enrollment Projection'!$D$34</f>
        <v>0</v>
      </c>
      <c r="J52" s="153">
        <v>90</v>
      </c>
      <c r="K52" s="157" t="str">
        <f>IF('Enrollment Projection'!$D$34="","Must Complete 'Enrollment Projection' Tab",I52*J52)</f>
        <v>Must Complete 'Enrollment Projection' Tab</v>
      </c>
      <c r="L52" s="156">
        <f>$C52*'Enrollment Projection'!$D$31</f>
        <v>0</v>
      </c>
      <c r="M52" s="153">
        <v>2246</v>
      </c>
      <c r="N52" s="157" t="str">
        <f>IF('Enrollment Projection'!$D$31="","Must Complete 'Enrollment Projection' Tab",L52*M52)</f>
        <v>Must Complete 'Enrollment Projection' Tab</v>
      </c>
      <c r="O52" s="156">
        <f>$C52*'Enrollment Projection'!$D$33</f>
        <v>0</v>
      </c>
      <c r="P52" s="153">
        <v>898</v>
      </c>
      <c r="Q52" s="157" t="str">
        <f>IF('Enrollment Projection'!$D$33="","Must Complete 'Enrollment Projection' Tab",O52*P52)</f>
        <v>Must Complete 'Enrollment Projection' Tab</v>
      </c>
      <c r="R52" s="157" t="str">
        <f>IF(OR('Enrollment Projection'!$D$30="",'Enrollment Projection'!$D$31="",'Enrollment Projection'!$D$33="",'Enrollment Projection'!$D$34=""),"Must Complete 'Enrollment Projection' Tab",IF('School Information'!$A$13="","Must Complete 'School Information' Tab",ROUND(E52+H52+K52+N52+Q52,0)))</f>
        <v>Must Complete 'Enrollment Projection' Tab</v>
      </c>
      <c r="S52" s="158">
        <v>17982</v>
      </c>
      <c r="T52" s="153">
        <v>19722</v>
      </c>
      <c r="U52" s="159" t="str">
        <f>IF(OR('School Information'!$A$10="",'School Information'!$B$10=""),"Must Complete 'School Information' Tab",IF('School Information'!$B$10="No",$T52*C52,IF(AND('School Information'!$B$10="Yes",'School Information'!$A$10=$B52),$S52*C52,$T52*C52)))</f>
        <v>Must Complete 'School Information' Tab</v>
      </c>
      <c r="V52" s="160">
        <v>260</v>
      </c>
      <c r="W52" s="160">
        <f>IF('Enrollment Projection'!$D$31&gt;0,$C52*V52,0)</f>
        <v>0</v>
      </c>
      <c r="X52" s="160">
        <v>11</v>
      </c>
      <c r="Y52" s="159" t="str">
        <f>IF('Enrollment Projection'!$D$32="","Must Complete 'Enrollment Projection' Tab",IF('Enrollment Projection'!$D$32="Yes",$C52*X52,0))</f>
        <v>Must Complete 'Enrollment Projection' Tab</v>
      </c>
      <c r="Z52" s="160">
        <v>16</v>
      </c>
      <c r="AA52" s="159" t="str">
        <f>IF('Enrollment Projection'!$D$34="","Must Complete 'Enrollment Projection' Tab",IF(AND('Enrollment Projection'!$D$34&gt;0,SUM('Enrollment Projection'!$B$17:$D$20)&gt;0),$C52*Z52,0))</f>
        <v>Must Complete 'Enrollment Projection' Tab</v>
      </c>
      <c r="AB52" s="160">
        <v>300</v>
      </c>
      <c r="AC52" s="159" t="str">
        <f>IF('Enrollment Projection'!$D$38="","Must Complete 'Enrollment Projection' Tab",IF('Enrollment Projection'!$D$38&gt;=0.4,$C52*AB52,0))</f>
        <v>Must Complete 'Enrollment Projection' Tab</v>
      </c>
      <c r="AD52" s="160">
        <v>57</v>
      </c>
      <c r="AE52" s="160">
        <f t="shared" si="2"/>
        <v>0</v>
      </c>
      <c r="AF52" s="156">
        <f>$C52*'Enrollment Projection'!$D$37</f>
        <v>0</v>
      </c>
      <c r="AG52" s="160">
        <v>106</v>
      </c>
      <c r="AH52" s="159" t="str">
        <f>IF('Enrollment Projection'!$D$37="","Must Complete 'Enrollment Projection' Tab",AF52*AG52)</f>
        <v>Must Complete 'Enrollment Projection' Tab</v>
      </c>
      <c r="AI52" s="176"/>
    </row>
    <row r="53" spans="1:35" ht="25.5" customHeight="1">
      <c r="A53" s="150">
        <v>48</v>
      </c>
      <c r="B53" s="151" t="s">
        <v>383</v>
      </c>
      <c r="C53" s="152"/>
      <c r="D53" s="153">
        <v>3042</v>
      </c>
      <c r="E53" s="155">
        <f t="shared" si="1"/>
        <v>0</v>
      </c>
      <c r="F53" s="156">
        <f>$C53*'Enrollment Projection'!$D$30</f>
        <v>0</v>
      </c>
      <c r="G53" s="153">
        <v>406</v>
      </c>
      <c r="H53" s="157" t="str">
        <f>IF('Enrollment Projection'!$D$30="","Must Complete 'Enrollment Projection' Tab",F53*G53)</f>
        <v>Must Complete 'Enrollment Projection' Tab</v>
      </c>
      <c r="I53" s="156">
        <f>$C53*'Enrollment Projection'!$D$34</f>
        <v>0</v>
      </c>
      <c r="J53" s="153">
        <v>111</v>
      </c>
      <c r="K53" s="157" t="str">
        <f>IF('Enrollment Projection'!$D$34="","Must Complete 'Enrollment Projection' Tab",I53*J53)</f>
        <v>Must Complete 'Enrollment Projection' Tab</v>
      </c>
      <c r="L53" s="156">
        <f>$C53*'Enrollment Projection'!$D$31</f>
        <v>0</v>
      </c>
      <c r="M53" s="153">
        <v>2766</v>
      </c>
      <c r="N53" s="157" t="str">
        <f>IF('Enrollment Projection'!$D$31="","Must Complete 'Enrollment Projection' Tab",L53*M53)</f>
        <v>Must Complete 'Enrollment Projection' Tab</v>
      </c>
      <c r="O53" s="156">
        <f>$C53*'Enrollment Projection'!$D$33</f>
        <v>0</v>
      </c>
      <c r="P53" s="153">
        <v>1106</v>
      </c>
      <c r="Q53" s="157" t="str">
        <f>IF('Enrollment Projection'!$D$33="","Must Complete 'Enrollment Projection' Tab",O53*P53)</f>
        <v>Must Complete 'Enrollment Projection' Tab</v>
      </c>
      <c r="R53" s="157" t="str">
        <f>IF(OR('Enrollment Projection'!$D$30="",'Enrollment Projection'!$D$31="",'Enrollment Projection'!$D$33="",'Enrollment Projection'!$D$34=""),"Must Complete 'Enrollment Projection' Tab",IF('School Information'!$A$13="","Must Complete 'School Information' Tab",ROUND(E53+H53+K53+N53+Q53,0)))</f>
        <v>Must Complete 'Enrollment Projection' Tab</v>
      </c>
      <c r="S53" s="158">
        <v>11942</v>
      </c>
      <c r="T53" s="153">
        <v>14878</v>
      </c>
      <c r="U53" s="159" t="str">
        <f>IF(OR('School Information'!$A$10="",'School Information'!$B$10=""),"Must Complete 'School Information' Tab",IF('School Information'!$B$10="No",$T53*C53,IF(AND('School Information'!$B$10="Yes",'School Information'!$A$10=$B53),$S53*C53,$T53*C53)))</f>
        <v>Must Complete 'School Information' Tab</v>
      </c>
      <c r="V53" s="160">
        <v>241</v>
      </c>
      <c r="W53" s="160">
        <f>IF('Enrollment Projection'!$D$31&gt;0,$C53*V53,0)</f>
        <v>0</v>
      </c>
      <c r="X53" s="160">
        <v>11</v>
      </c>
      <c r="Y53" s="159" t="str">
        <f>IF('Enrollment Projection'!$D$32="","Must Complete 'Enrollment Projection' Tab",IF('Enrollment Projection'!$D$32="Yes",$C53*X53,0))</f>
        <v>Must Complete 'Enrollment Projection' Tab</v>
      </c>
      <c r="Z53" s="160">
        <v>18</v>
      </c>
      <c r="AA53" s="159" t="str">
        <f>IF('Enrollment Projection'!$D$34="","Must Complete 'Enrollment Projection' Tab",IF(AND('Enrollment Projection'!$D$34&gt;0,SUM('Enrollment Projection'!$B$17:$D$20)&gt;0),$C53*Z53,0))</f>
        <v>Must Complete 'Enrollment Projection' Tab</v>
      </c>
      <c r="AB53" s="160">
        <v>463</v>
      </c>
      <c r="AC53" s="159" t="str">
        <f>IF('Enrollment Projection'!$D$38="","Must Complete 'Enrollment Projection' Tab",IF('Enrollment Projection'!$D$38&gt;=0.4,$C53*AB53,0))</f>
        <v>Must Complete 'Enrollment Projection' Tab</v>
      </c>
      <c r="AD53" s="160">
        <v>70</v>
      </c>
      <c r="AE53" s="160">
        <f t="shared" si="2"/>
        <v>0</v>
      </c>
      <c r="AF53" s="156">
        <f>$C53*'Enrollment Projection'!$D$37</f>
        <v>0</v>
      </c>
      <c r="AG53" s="160">
        <v>137</v>
      </c>
      <c r="AH53" s="159" t="str">
        <f>IF('Enrollment Projection'!$D$37="","Must Complete 'Enrollment Projection' Tab",AF53*AG53)</f>
        <v>Must Complete 'Enrollment Projection' Tab</v>
      </c>
      <c r="AI53" s="176"/>
    </row>
    <row r="54" spans="1:35" ht="25.5" customHeight="1">
      <c r="A54" s="150">
        <v>49</v>
      </c>
      <c r="B54" s="151" t="s">
        <v>384</v>
      </c>
      <c r="C54" s="152"/>
      <c r="D54" s="153">
        <v>4748</v>
      </c>
      <c r="E54" s="155">
        <f t="shared" si="1"/>
        <v>0</v>
      </c>
      <c r="F54" s="156">
        <f>$C54*'Enrollment Projection'!$D$30</f>
        <v>0</v>
      </c>
      <c r="G54" s="153">
        <v>646</v>
      </c>
      <c r="H54" s="157" t="str">
        <f>IF('Enrollment Projection'!$D$30="","Must Complete 'Enrollment Projection' Tab",F54*G54)</f>
        <v>Must Complete 'Enrollment Projection' Tab</v>
      </c>
      <c r="I54" s="156">
        <f>$C54*'Enrollment Projection'!$D$34</f>
        <v>0</v>
      </c>
      <c r="J54" s="153">
        <v>176</v>
      </c>
      <c r="K54" s="157" t="str">
        <f>IF('Enrollment Projection'!$D$34="","Must Complete 'Enrollment Projection' Tab",I54*J54)</f>
        <v>Must Complete 'Enrollment Projection' Tab</v>
      </c>
      <c r="L54" s="156">
        <f>$C54*'Enrollment Projection'!$D$31</f>
        <v>0</v>
      </c>
      <c r="M54" s="153">
        <v>4405</v>
      </c>
      <c r="N54" s="157" t="str">
        <f>IF('Enrollment Projection'!$D$31="","Must Complete 'Enrollment Projection' Tab",L54*M54)</f>
        <v>Must Complete 'Enrollment Projection' Tab</v>
      </c>
      <c r="O54" s="156">
        <f>$C54*'Enrollment Projection'!$D$33</f>
        <v>0</v>
      </c>
      <c r="P54" s="153">
        <v>1762</v>
      </c>
      <c r="Q54" s="157" t="str">
        <f>IF('Enrollment Projection'!$D$33="","Must Complete 'Enrollment Projection' Tab",O54*P54)</f>
        <v>Must Complete 'Enrollment Projection' Tab</v>
      </c>
      <c r="R54" s="157" t="str">
        <f>IF(OR('Enrollment Projection'!$D$30="",'Enrollment Projection'!$D$31="",'Enrollment Projection'!$D$33="",'Enrollment Projection'!$D$34=""),"Must Complete 'Enrollment Projection' Tab",IF('School Information'!$A$13="","Must Complete 'School Information' Tab",ROUND(E54+H54+K54+N54+Q54,0)))</f>
        <v>Must Complete 'Enrollment Projection' Tab</v>
      </c>
      <c r="S54" s="158">
        <v>4379</v>
      </c>
      <c r="T54" s="153">
        <v>4379</v>
      </c>
      <c r="U54" s="159" t="str">
        <f>IF(OR('School Information'!$A$10="",'School Information'!$B$10=""),"Must Complete 'School Information' Tab",IF('School Information'!$B$10="No",$T54*C54,IF(AND('School Information'!$B$10="Yes",'School Information'!$A$10=$B54),$S54*C54,$T54*C54)))</f>
        <v>Must Complete 'School Information' Tab</v>
      </c>
      <c r="V54" s="160">
        <v>245</v>
      </c>
      <c r="W54" s="160">
        <f>IF('Enrollment Projection'!$D$31&gt;0,$C54*V54,0)</f>
        <v>0</v>
      </c>
      <c r="X54" s="160">
        <v>5</v>
      </c>
      <c r="Y54" s="159" t="str">
        <f>IF('Enrollment Projection'!$D$32="","Must Complete 'Enrollment Projection' Tab",IF('Enrollment Projection'!$D$32="Yes",$C54*X54,0))</f>
        <v>Must Complete 'Enrollment Projection' Tab</v>
      </c>
      <c r="Z54" s="160">
        <v>19</v>
      </c>
      <c r="AA54" s="159" t="str">
        <f>IF('Enrollment Projection'!$D$34="","Must Complete 'Enrollment Projection' Tab",IF(AND('Enrollment Projection'!$D$34&gt;0,SUM('Enrollment Projection'!$B$17:$D$20)&gt;0),$C54*Z54,0))</f>
        <v>Must Complete 'Enrollment Projection' Tab</v>
      </c>
      <c r="AB54" s="160">
        <v>705</v>
      </c>
      <c r="AC54" s="159" t="str">
        <f>IF('Enrollment Projection'!$D$38="","Must Complete 'Enrollment Projection' Tab",IF('Enrollment Projection'!$D$38&gt;=0.4,$C54*AB54,0))</f>
        <v>Must Complete 'Enrollment Projection' Tab</v>
      </c>
      <c r="AD54" s="160">
        <v>70</v>
      </c>
      <c r="AE54" s="160">
        <f t="shared" si="2"/>
        <v>0</v>
      </c>
      <c r="AF54" s="156">
        <f>$C54*'Enrollment Projection'!$D$37</f>
        <v>0</v>
      </c>
      <c r="AG54" s="160">
        <v>151</v>
      </c>
      <c r="AH54" s="159" t="str">
        <f>IF('Enrollment Projection'!$D$37="","Must Complete 'Enrollment Projection' Tab",AF54*AG54)</f>
        <v>Must Complete 'Enrollment Projection' Tab</v>
      </c>
      <c r="AI54" s="176"/>
    </row>
    <row r="55" spans="1:35" ht="25.5" customHeight="1">
      <c r="A55" s="168">
        <v>50</v>
      </c>
      <c r="B55" s="162" t="s">
        <v>385</v>
      </c>
      <c r="C55" s="163"/>
      <c r="D55" s="164">
        <v>4730</v>
      </c>
      <c r="E55" s="165">
        <f t="shared" si="1"/>
        <v>0</v>
      </c>
      <c r="F55" s="166">
        <f>$C55*'Enrollment Projection'!$D$30</f>
        <v>0</v>
      </c>
      <c r="G55" s="164">
        <v>634</v>
      </c>
      <c r="H55" s="167" t="str">
        <f>IF('Enrollment Projection'!$D$30="","Must Complete 'Enrollment Projection' Tab",F55*G55)</f>
        <v>Must Complete 'Enrollment Projection' Tab</v>
      </c>
      <c r="I55" s="166">
        <f>$C55*'Enrollment Projection'!$D$34</f>
        <v>0</v>
      </c>
      <c r="J55" s="164">
        <v>173</v>
      </c>
      <c r="K55" s="167" t="str">
        <f>IF('Enrollment Projection'!$D$34="","Must Complete 'Enrollment Projection' Tab",I55*J55)</f>
        <v>Must Complete 'Enrollment Projection' Tab</v>
      </c>
      <c r="L55" s="166">
        <f>$C55*'Enrollment Projection'!$D$31</f>
        <v>0</v>
      </c>
      <c r="M55" s="164">
        <v>4324</v>
      </c>
      <c r="N55" s="167" t="str">
        <f>IF('Enrollment Projection'!$D$31="","Must Complete 'Enrollment Projection' Tab",L55*M55)</f>
        <v>Must Complete 'Enrollment Projection' Tab</v>
      </c>
      <c r="O55" s="166">
        <f>$C55*'Enrollment Projection'!$D$33</f>
        <v>0</v>
      </c>
      <c r="P55" s="164">
        <v>1730</v>
      </c>
      <c r="Q55" s="167" t="str">
        <f>IF('Enrollment Projection'!$D$33="","Must Complete 'Enrollment Projection' Tab",O55*P55)</f>
        <v>Must Complete 'Enrollment Projection' Tab</v>
      </c>
      <c r="R55" s="167" t="str">
        <f>IF(OR('Enrollment Projection'!$D$30="",'Enrollment Projection'!$D$31="",'Enrollment Projection'!$D$33="",'Enrollment Projection'!$D$34=""),"Must Complete 'Enrollment Projection' Tab",IF('School Information'!$A$13="","Must Complete 'School Information' Tab",ROUND(E55+H55+K55+N55+Q55,0)))</f>
        <v>Must Complete 'Enrollment Projection' Tab</v>
      </c>
      <c r="S55" s="169">
        <v>4204</v>
      </c>
      <c r="T55" s="164">
        <v>5851</v>
      </c>
      <c r="U55" s="170" t="str">
        <f>IF(OR('School Information'!$A$10="",'School Information'!$B$10=""),"Must Complete 'School Information' Tab",IF('School Information'!$B$10="No",$T55*C55,IF(AND('School Information'!$B$10="Yes",'School Information'!$A$10=$B55),$S55*C55,$T55*C55)))</f>
        <v>Must Complete 'School Information' Tab</v>
      </c>
      <c r="V55" s="171">
        <v>252</v>
      </c>
      <c r="W55" s="171">
        <f>IF('Enrollment Projection'!$D$31&gt;0,$C55*V55,0)</f>
        <v>0</v>
      </c>
      <c r="X55" s="171">
        <v>7</v>
      </c>
      <c r="Y55" s="170" t="str">
        <f>IF('Enrollment Projection'!$D$32="","Must Complete 'Enrollment Projection' Tab",IF('Enrollment Projection'!$D$32="Yes",$C55*X55,0))</f>
        <v>Must Complete 'Enrollment Projection' Tab</v>
      </c>
      <c r="Z55" s="171">
        <v>19</v>
      </c>
      <c r="AA55" s="170" t="str">
        <f>IF('Enrollment Projection'!$D$34="","Must Complete 'Enrollment Projection' Tab",IF(AND('Enrollment Projection'!$D$34&gt;0,SUM('Enrollment Projection'!$B$17:$D$20)&gt;0),$C55*Z55,0))</f>
        <v>Must Complete 'Enrollment Projection' Tab</v>
      </c>
      <c r="AB55" s="171">
        <v>479</v>
      </c>
      <c r="AC55" s="170" t="str">
        <f>IF('Enrollment Projection'!$D$38="","Must Complete 'Enrollment Projection' Tab",IF('Enrollment Projection'!$D$38&gt;=0.4,$C55*AB55,0))</f>
        <v>Must Complete 'Enrollment Projection' Tab</v>
      </c>
      <c r="AD55" s="171">
        <v>74</v>
      </c>
      <c r="AE55" s="171">
        <f t="shared" si="2"/>
        <v>0</v>
      </c>
      <c r="AF55" s="166">
        <f>$C55*'Enrollment Projection'!$D$37</f>
        <v>0</v>
      </c>
      <c r="AG55" s="171">
        <v>136</v>
      </c>
      <c r="AH55" s="170" t="str">
        <f>IF('Enrollment Projection'!$D$37="","Must Complete 'Enrollment Projection' Tab",AF55*AG55)</f>
        <v>Must Complete 'Enrollment Projection' Tab</v>
      </c>
      <c r="AI55" s="176"/>
    </row>
    <row r="56" spans="1:35" ht="25.5" customHeight="1">
      <c r="A56" s="138">
        <v>51</v>
      </c>
      <c r="B56" s="139" t="s">
        <v>386</v>
      </c>
      <c r="C56" s="140"/>
      <c r="D56" s="153">
        <v>4623</v>
      </c>
      <c r="E56" s="142">
        <f t="shared" si="1"/>
        <v>0</v>
      </c>
      <c r="F56" s="144">
        <f>$C56*'Enrollment Projection'!$D$30</f>
        <v>0</v>
      </c>
      <c r="G56" s="153">
        <v>606</v>
      </c>
      <c r="H56" s="146" t="str">
        <f>IF('Enrollment Projection'!$D$30="","Must Complete 'Enrollment Projection' Tab",F56*G56)</f>
        <v>Must Complete 'Enrollment Projection' Tab</v>
      </c>
      <c r="I56" s="144">
        <f>$C56*'Enrollment Projection'!$D$34</f>
        <v>0</v>
      </c>
      <c r="J56" s="153">
        <v>165</v>
      </c>
      <c r="K56" s="146" t="str">
        <f>IF('Enrollment Projection'!$D$34="","Must Complete 'Enrollment Projection' Tab",I56*J56)</f>
        <v>Must Complete 'Enrollment Projection' Tab</v>
      </c>
      <c r="L56" s="144">
        <f>$C56*'Enrollment Projection'!$D$31</f>
        <v>0</v>
      </c>
      <c r="M56" s="153">
        <v>4134</v>
      </c>
      <c r="N56" s="146" t="str">
        <f>IF('Enrollment Projection'!$D$31="","Must Complete 'Enrollment Projection' Tab",L56*M56)</f>
        <v>Must Complete 'Enrollment Projection' Tab</v>
      </c>
      <c r="O56" s="144">
        <f>$C56*'Enrollment Projection'!$D$33</f>
        <v>0</v>
      </c>
      <c r="P56" s="153">
        <v>1653</v>
      </c>
      <c r="Q56" s="146" t="str">
        <f>IF('Enrollment Projection'!$D$33="","Must Complete 'Enrollment Projection' Tab",O56*P56)</f>
        <v>Must Complete 'Enrollment Projection' Tab</v>
      </c>
      <c r="R56" s="146" t="str">
        <f>IF(OR('Enrollment Projection'!$D$30="",'Enrollment Projection'!$D$31="",'Enrollment Projection'!$D$33="",'Enrollment Projection'!$D$34=""),"Must Complete 'Enrollment Projection' Tab",IF('School Information'!$A$13="","Must Complete 'School Information' Tab",ROUND(E56+H56+K56+N56+Q56,0)))</f>
        <v>Must Complete 'Enrollment Projection' Tab</v>
      </c>
      <c r="S56" s="158">
        <v>7194</v>
      </c>
      <c r="T56" s="153">
        <v>7629</v>
      </c>
      <c r="U56" s="148" t="str">
        <f>IF(OR('School Information'!$A$10="",'School Information'!$B$10=""),"Must Complete 'School Information' Tab",IF('School Information'!$B$10="No",$T56*C56,IF(AND('School Information'!$B$10="Yes",'School Information'!$A$10=$B56),$S56*C56,$T56*C56)))</f>
        <v>Must Complete 'School Information' Tab</v>
      </c>
      <c r="V56" s="149">
        <v>268</v>
      </c>
      <c r="W56" s="149">
        <f>IF('Enrollment Projection'!$D$31&gt;0,$C56*V56,0)</f>
        <v>0</v>
      </c>
      <c r="X56" s="149">
        <v>8</v>
      </c>
      <c r="Y56" s="148" t="str">
        <f>IF('Enrollment Projection'!$D$32="","Must Complete 'Enrollment Projection' Tab",IF('Enrollment Projection'!$D$32="Yes",$C56*X56,0))</f>
        <v>Must Complete 'Enrollment Projection' Tab</v>
      </c>
      <c r="Z56" s="149">
        <v>18</v>
      </c>
      <c r="AA56" s="148" t="str">
        <f>IF('Enrollment Projection'!$D$34="","Must Complete 'Enrollment Projection' Tab",IF(AND('Enrollment Projection'!$D$34&gt;0,SUM('Enrollment Projection'!$B$17:$D$20)&gt;0),$C56*Z56,0))</f>
        <v>Must Complete 'Enrollment Projection' Tab</v>
      </c>
      <c r="AB56" s="149">
        <v>520</v>
      </c>
      <c r="AC56" s="148" t="str">
        <f>IF('Enrollment Projection'!$D$38="","Must Complete 'Enrollment Projection' Tab",IF('Enrollment Projection'!$D$38&gt;=0.4,$C56*AB56,0))</f>
        <v>Must Complete 'Enrollment Projection' Tab</v>
      </c>
      <c r="AD56" s="149">
        <v>69</v>
      </c>
      <c r="AE56" s="149">
        <f t="shared" si="2"/>
        <v>0</v>
      </c>
      <c r="AF56" s="144">
        <f>$C56*'Enrollment Projection'!$D$37</f>
        <v>0</v>
      </c>
      <c r="AG56" s="149">
        <v>162</v>
      </c>
      <c r="AH56" s="148" t="str">
        <f>IF('Enrollment Projection'!$D$37="","Must Complete 'Enrollment Projection' Tab",AF56*AG56)</f>
        <v>Must Complete 'Enrollment Projection' Tab</v>
      </c>
      <c r="AI56" s="176"/>
    </row>
    <row r="57" spans="1:35" ht="25.5" customHeight="1">
      <c r="A57" s="150">
        <v>52</v>
      </c>
      <c r="B57" s="151" t="s">
        <v>390</v>
      </c>
      <c r="C57" s="152"/>
      <c r="D57" s="153">
        <v>4326</v>
      </c>
      <c r="E57" s="155">
        <f t="shared" si="1"/>
        <v>0</v>
      </c>
      <c r="F57" s="156">
        <f>$C57*'Enrollment Projection'!$D$30</f>
        <v>0</v>
      </c>
      <c r="G57" s="153">
        <v>584</v>
      </c>
      <c r="H57" s="157" t="str">
        <f>IF('Enrollment Projection'!$D$30="","Must Complete 'Enrollment Projection' Tab",F57*G57)</f>
        <v>Must Complete 'Enrollment Projection' Tab</v>
      </c>
      <c r="I57" s="156">
        <f>$C57*'Enrollment Projection'!$D$34</f>
        <v>0</v>
      </c>
      <c r="J57" s="153">
        <v>159</v>
      </c>
      <c r="K57" s="157" t="str">
        <f>IF('Enrollment Projection'!$D$34="","Must Complete 'Enrollment Projection' Tab",I57*J57)</f>
        <v>Must Complete 'Enrollment Projection' Tab</v>
      </c>
      <c r="L57" s="156">
        <f>$C57*'Enrollment Projection'!$D$31</f>
        <v>0</v>
      </c>
      <c r="M57" s="153">
        <v>3984</v>
      </c>
      <c r="N57" s="157" t="str">
        <f>IF('Enrollment Projection'!$D$31="","Must Complete 'Enrollment Projection' Tab",L57*M57)</f>
        <v>Must Complete 'Enrollment Projection' Tab</v>
      </c>
      <c r="O57" s="156">
        <f>$C57*'Enrollment Projection'!$D$33</f>
        <v>0</v>
      </c>
      <c r="P57" s="153">
        <v>1593</v>
      </c>
      <c r="Q57" s="157" t="str">
        <f>IF('Enrollment Projection'!$D$33="","Must Complete 'Enrollment Projection' Tab",O57*P57)</f>
        <v>Must Complete 'Enrollment Projection' Tab</v>
      </c>
      <c r="R57" s="157" t="str">
        <f>IF(OR('Enrollment Projection'!$D$30="",'Enrollment Projection'!$D$31="",'Enrollment Projection'!$D$33="",'Enrollment Projection'!$D$34=""),"Must Complete 'Enrollment Projection' Tab",IF('School Information'!$A$13="","Must Complete 'School Information' Tab",ROUND(E57+H57+K57+N57+Q57,0)))</f>
        <v>Must Complete 'Enrollment Projection' Tab</v>
      </c>
      <c r="S57" s="158">
        <v>8326</v>
      </c>
      <c r="T57" s="153">
        <v>9513</v>
      </c>
      <c r="U57" s="159" t="str">
        <f>IF(OR('School Information'!$A$10="",'School Information'!$B$10=""),"Must Complete 'School Information' Tab",IF('School Information'!$B$10="No",$T57*C57,IF(AND('School Information'!$B$10="Yes",'School Information'!$A$10=$B57),$S57*C57,$T57*C57)))</f>
        <v>Must Complete 'School Information' Tab</v>
      </c>
      <c r="V57" s="160">
        <v>246</v>
      </c>
      <c r="W57" s="160">
        <f>IF('Enrollment Projection'!$D$31&gt;0,$C57*V57,0)</f>
        <v>0</v>
      </c>
      <c r="X57" s="160">
        <v>6</v>
      </c>
      <c r="Y57" s="159" t="str">
        <f>IF('Enrollment Projection'!$D$32="","Must Complete 'Enrollment Projection' Tab",IF('Enrollment Projection'!$D$32="Yes",$C57*X57,0))</f>
        <v>Must Complete 'Enrollment Projection' Tab</v>
      </c>
      <c r="Z57" s="160">
        <v>13</v>
      </c>
      <c r="AA57" s="159" t="str">
        <f>IF('Enrollment Projection'!$D$34="","Must Complete 'Enrollment Projection' Tab",IF(AND('Enrollment Projection'!$D$34&gt;0,SUM('Enrollment Projection'!$B$17:$D$20)&gt;0),$C57*Z57,0))</f>
        <v>Must Complete 'Enrollment Projection' Tab</v>
      </c>
      <c r="AB57" s="160">
        <v>283</v>
      </c>
      <c r="AC57" s="159" t="str">
        <f>IF('Enrollment Projection'!$D$38="","Must Complete 'Enrollment Projection' Tab",IF('Enrollment Projection'!$D$38&gt;=0.4,$C57*AB57,0))</f>
        <v>Must Complete 'Enrollment Projection' Tab</v>
      </c>
      <c r="AD57" s="160">
        <v>47</v>
      </c>
      <c r="AE57" s="160">
        <f t="shared" si="2"/>
        <v>0</v>
      </c>
      <c r="AF57" s="156">
        <f>$C57*'Enrollment Projection'!$D$37</f>
        <v>0</v>
      </c>
      <c r="AG57" s="160">
        <v>144</v>
      </c>
      <c r="AH57" s="159" t="str">
        <f>IF('Enrollment Projection'!$D$37="","Must Complete 'Enrollment Projection' Tab",AF57*AG57)</f>
        <v>Must Complete 'Enrollment Projection' Tab</v>
      </c>
      <c r="AI57" s="176"/>
    </row>
    <row r="58" spans="1:35" ht="25.5" customHeight="1">
      <c r="A58" s="150">
        <v>53</v>
      </c>
      <c r="B58" s="151" t="s">
        <v>393</v>
      </c>
      <c r="C58" s="152"/>
      <c r="D58" s="153">
        <v>5130</v>
      </c>
      <c r="E58" s="155">
        <f t="shared" si="1"/>
        <v>0</v>
      </c>
      <c r="F58" s="156">
        <f>$C58*'Enrollment Projection'!$D$30</f>
        <v>0</v>
      </c>
      <c r="G58" s="153">
        <v>675</v>
      </c>
      <c r="H58" s="157" t="str">
        <f>IF('Enrollment Projection'!$D$30="","Must Complete 'Enrollment Projection' Tab",F58*G58)</f>
        <v>Must Complete 'Enrollment Projection' Tab</v>
      </c>
      <c r="I58" s="156">
        <f>$C58*'Enrollment Projection'!$D$34</f>
        <v>0</v>
      </c>
      <c r="J58" s="153">
        <v>184</v>
      </c>
      <c r="K58" s="157" t="str">
        <f>IF('Enrollment Projection'!$D$34="","Must Complete 'Enrollment Projection' Tab",I58*J58)</f>
        <v>Must Complete 'Enrollment Projection' Tab</v>
      </c>
      <c r="L58" s="156">
        <f>$C58*'Enrollment Projection'!$D$31</f>
        <v>0</v>
      </c>
      <c r="M58" s="153">
        <v>4599</v>
      </c>
      <c r="N58" s="157" t="str">
        <f>IF('Enrollment Projection'!$D$31="","Must Complete 'Enrollment Projection' Tab",L58*M58)</f>
        <v>Must Complete 'Enrollment Projection' Tab</v>
      </c>
      <c r="O58" s="156">
        <f>$C58*'Enrollment Projection'!$D$33</f>
        <v>0</v>
      </c>
      <c r="P58" s="153">
        <v>1840</v>
      </c>
      <c r="Q58" s="157" t="str">
        <f>IF('Enrollment Projection'!$D$33="","Must Complete 'Enrollment Projection' Tab",O58*P58)</f>
        <v>Must Complete 'Enrollment Projection' Tab</v>
      </c>
      <c r="R58" s="157" t="str">
        <f>IF(OR('Enrollment Projection'!$D$30="",'Enrollment Projection'!$D$31="",'Enrollment Projection'!$D$33="",'Enrollment Projection'!$D$34=""),"Must Complete 'Enrollment Projection' Tab",IF('School Information'!$A$13="","Must Complete 'School Information' Tab",ROUND(E58+H58+K58+N58+Q58,0)))</f>
        <v>Must Complete 'Enrollment Projection' Tab</v>
      </c>
      <c r="S58" s="158">
        <v>4636</v>
      </c>
      <c r="T58" s="153">
        <v>5455</v>
      </c>
      <c r="U58" s="159" t="str">
        <f>IF(OR('School Information'!$A$10="",'School Information'!$B$10=""),"Must Complete 'School Information' Tab",IF('School Information'!$B$10="No",$T58*C58,IF(AND('School Information'!$B$10="Yes",'School Information'!$A$10=$B58),$S58*C58,$T58*C58)))</f>
        <v>Must Complete 'School Information' Tab</v>
      </c>
      <c r="V58" s="160">
        <v>249</v>
      </c>
      <c r="W58" s="160">
        <f>IF('Enrollment Projection'!$D$31&gt;0,$C58*V58,0)</f>
        <v>0</v>
      </c>
      <c r="X58" s="160">
        <v>6</v>
      </c>
      <c r="Y58" s="159" t="str">
        <f>IF('Enrollment Projection'!$D$32="","Must Complete 'Enrollment Projection' Tab",IF('Enrollment Projection'!$D$32="Yes",$C58*X58,0))</f>
        <v>Must Complete 'Enrollment Projection' Tab</v>
      </c>
      <c r="Z58" s="160">
        <v>18</v>
      </c>
      <c r="AA58" s="159" t="str">
        <f>IF('Enrollment Projection'!$D$34="","Must Complete 'Enrollment Projection' Tab",IF(AND('Enrollment Projection'!$D$34&gt;0,SUM('Enrollment Projection'!$B$17:$D$20)&gt;0),$C58*Z58,0))</f>
        <v>Must Complete 'Enrollment Projection' Tab</v>
      </c>
      <c r="AB58" s="160">
        <v>491</v>
      </c>
      <c r="AC58" s="159" t="str">
        <f>IF('Enrollment Projection'!$D$38="","Must Complete 'Enrollment Projection' Tab",IF('Enrollment Projection'!$D$38&gt;=0.4,$C58*AB58,0))</f>
        <v>Must Complete 'Enrollment Projection' Tab</v>
      </c>
      <c r="AD58" s="160">
        <v>68</v>
      </c>
      <c r="AE58" s="160">
        <f t="shared" si="2"/>
        <v>0</v>
      </c>
      <c r="AF58" s="156">
        <f>$C58*'Enrollment Projection'!$D$37</f>
        <v>0</v>
      </c>
      <c r="AG58" s="160">
        <v>152</v>
      </c>
      <c r="AH58" s="159" t="str">
        <f>IF('Enrollment Projection'!$D$37="","Must Complete 'Enrollment Projection' Tab",AF58*AG58)</f>
        <v>Must Complete 'Enrollment Projection' Tab</v>
      </c>
      <c r="AI58" s="176"/>
    </row>
    <row r="59" spans="1:35" ht="25.5" customHeight="1">
      <c r="A59" s="150">
        <v>54</v>
      </c>
      <c r="B59" s="151" t="s">
        <v>394</v>
      </c>
      <c r="C59" s="152"/>
      <c r="D59" s="153">
        <v>4202</v>
      </c>
      <c r="E59" s="155">
        <f t="shared" si="1"/>
        <v>0</v>
      </c>
      <c r="F59" s="156">
        <f>$C59*'Enrollment Projection'!$D$30</f>
        <v>0</v>
      </c>
      <c r="G59" s="153">
        <v>517</v>
      </c>
      <c r="H59" s="157" t="str">
        <f>IF('Enrollment Projection'!$D$30="","Must Complete 'Enrollment Projection' Tab",F59*G59)</f>
        <v>Must Complete 'Enrollment Projection' Tab</v>
      </c>
      <c r="I59" s="156">
        <f>$C59*'Enrollment Projection'!$D$34</f>
        <v>0</v>
      </c>
      <c r="J59" s="153">
        <v>141</v>
      </c>
      <c r="K59" s="157" t="str">
        <f>IF('Enrollment Projection'!$D$34="","Must Complete 'Enrollment Projection' Tab",I59*J59)</f>
        <v>Must Complete 'Enrollment Projection' Tab</v>
      </c>
      <c r="L59" s="156">
        <f>$C59*'Enrollment Projection'!$D$31</f>
        <v>0</v>
      </c>
      <c r="M59" s="153">
        <v>3526</v>
      </c>
      <c r="N59" s="157" t="str">
        <f>IF('Enrollment Projection'!$D$31="","Must Complete 'Enrollment Projection' Tab",L59*M59)</f>
        <v>Must Complete 'Enrollment Projection' Tab</v>
      </c>
      <c r="O59" s="156">
        <f>$C59*'Enrollment Projection'!$D$33</f>
        <v>0</v>
      </c>
      <c r="P59" s="153">
        <v>1410</v>
      </c>
      <c r="Q59" s="157" t="str">
        <f>IF('Enrollment Projection'!$D$33="","Must Complete 'Enrollment Projection' Tab",O59*P59)</f>
        <v>Must Complete 'Enrollment Projection' Tab</v>
      </c>
      <c r="R59" s="157" t="str">
        <f>IF(OR('Enrollment Projection'!$D$30="",'Enrollment Projection'!$D$31="",'Enrollment Projection'!$D$33="",'Enrollment Projection'!$D$34=""),"Must Complete 'Enrollment Projection' Tab",IF('School Information'!$A$13="","Must Complete 'School Information' Tab",ROUND(E59+H59+K59+N59+Q59,0)))</f>
        <v>Must Complete 'Enrollment Projection' Tab</v>
      </c>
      <c r="S59" s="158">
        <v>11331</v>
      </c>
      <c r="T59" s="153">
        <v>11331</v>
      </c>
      <c r="U59" s="159" t="str">
        <f>IF(OR('School Information'!$A$10="",'School Information'!$B$10=""),"Must Complete 'School Information' Tab",IF('School Information'!$B$10="No",$T59*C59,IF(AND('School Information'!$B$10="Yes",'School Information'!$A$10=$B59),$S59*C59,$T59*C59)))</f>
        <v>Must Complete 'School Information' Tab</v>
      </c>
      <c r="V59" s="160">
        <v>467</v>
      </c>
      <c r="W59" s="160">
        <f>IF('Enrollment Projection'!$D$31&gt;0,$C59*V59,0)</f>
        <v>0</v>
      </c>
      <c r="X59" s="160">
        <v>50</v>
      </c>
      <c r="Y59" s="159" t="str">
        <f>IF('Enrollment Projection'!$D$32="","Must Complete 'Enrollment Projection' Tab",IF('Enrollment Projection'!$D$32="Yes",$C59*X59,0))</f>
        <v>Must Complete 'Enrollment Projection' Tab</v>
      </c>
      <c r="Z59" s="160">
        <v>0</v>
      </c>
      <c r="AA59" s="159" t="str">
        <f>IF('Enrollment Projection'!$D$34="","Must Complete 'Enrollment Projection' Tab",IF(AND('Enrollment Projection'!$D$34&gt;0,SUM('Enrollment Projection'!$B$17:$D$20)&gt;0),$C59*Z59,0))</f>
        <v>Must Complete 'Enrollment Projection' Tab</v>
      </c>
      <c r="AB59" s="160">
        <v>1541</v>
      </c>
      <c r="AC59" s="159" t="str">
        <f>IF('Enrollment Projection'!$D$38="","Must Complete 'Enrollment Projection' Tab",IF('Enrollment Projection'!$D$38&gt;=0.4,$C59*AB59,0))</f>
        <v>Must Complete 'Enrollment Projection' Tab</v>
      </c>
      <c r="AD59" s="160">
        <v>78</v>
      </c>
      <c r="AE59" s="160">
        <f t="shared" si="2"/>
        <v>0</v>
      </c>
      <c r="AF59" s="156">
        <f>$C59*'Enrollment Projection'!$D$37</f>
        <v>0</v>
      </c>
      <c r="AG59" s="160">
        <v>0</v>
      </c>
      <c r="AH59" s="159" t="str">
        <f>IF('Enrollment Projection'!$D$37="","Must Complete 'Enrollment Projection' Tab",AF59*AG59)</f>
        <v>Must Complete 'Enrollment Projection' Tab</v>
      </c>
      <c r="AI59" s="176"/>
    </row>
    <row r="60" spans="1:35" ht="25.5" customHeight="1">
      <c r="A60" s="168">
        <v>55</v>
      </c>
      <c r="B60" s="162" t="s">
        <v>395</v>
      </c>
      <c r="C60" s="163"/>
      <c r="D60" s="164">
        <v>4533</v>
      </c>
      <c r="E60" s="165">
        <f t="shared" si="1"/>
        <v>0</v>
      </c>
      <c r="F60" s="166">
        <f>$C60*'Enrollment Projection'!$D$30</f>
        <v>0</v>
      </c>
      <c r="G60" s="164">
        <v>595</v>
      </c>
      <c r="H60" s="167" t="str">
        <f>IF('Enrollment Projection'!$D$30="","Must Complete 'Enrollment Projection' Tab",F60*G60)</f>
        <v>Must Complete 'Enrollment Projection' Tab</v>
      </c>
      <c r="I60" s="166">
        <f>$C60*'Enrollment Projection'!$D$34</f>
        <v>0</v>
      </c>
      <c r="J60" s="164">
        <v>162</v>
      </c>
      <c r="K60" s="167" t="str">
        <f>IF('Enrollment Projection'!$D$34="","Must Complete 'Enrollment Projection' Tab",I60*J60)</f>
        <v>Must Complete 'Enrollment Projection' Tab</v>
      </c>
      <c r="L60" s="166">
        <f>$C60*'Enrollment Projection'!$D$31</f>
        <v>0</v>
      </c>
      <c r="M60" s="164">
        <v>4059</v>
      </c>
      <c r="N60" s="167" t="str">
        <f>IF('Enrollment Projection'!$D$31="","Must Complete 'Enrollment Projection' Tab",L60*M60)</f>
        <v>Must Complete 'Enrollment Projection' Tab</v>
      </c>
      <c r="O60" s="166">
        <f>$C60*'Enrollment Projection'!$D$33</f>
        <v>0</v>
      </c>
      <c r="P60" s="164">
        <v>1623</v>
      </c>
      <c r="Q60" s="167" t="str">
        <f>IF('Enrollment Projection'!$D$33="","Must Complete 'Enrollment Projection' Tab",O60*P60)</f>
        <v>Must Complete 'Enrollment Projection' Tab</v>
      </c>
      <c r="R60" s="167" t="str">
        <f>IF(OR('Enrollment Projection'!$D$30="",'Enrollment Projection'!$D$31="",'Enrollment Projection'!$D$33="",'Enrollment Projection'!$D$34=""),"Must Complete 'Enrollment Projection' Tab",IF('School Information'!$A$13="","Must Complete 'School Information' Tab",ROUND(E60+H60+K60+N60+Q60,0)))</f>
        <v>Must Complete 'Enrollment Projection' Tab</v>
      </c>
      <c r="S60" s="169">
        <v>5924</v>
      </c>
      <c r="T60" s="164">
        <v>5924</v>
      </c>
      <c r="U60" s="170" t="str">
        <f>IF(OR('School Information'!$A$10="",'School Information'!$B$10=""),"Must Complete 'School Information' Tab",IF('School Information'!$B$10="No",$T60*C60,IF(AND('School Information'!$B$10="Yes",'School Information'!$A$10=$B60),$S60*C60,$T60*C60)))</f>
        <v>Must Complete 'School Information' Tab</v>
      </c>
      <c r="V60" s="171">
        <v>234</v>
      </c>
      <c r="W60" s="171">
        <f>IF('Enrollment Projection'!$D$31&gt;0,$C60*V60,0)</f>
        <v>0</v>
      </c>
      <c r="X60" s="171">
        <v>8</v>
      </c>
      <c r="Y60" s="170" t="str">
        <f>IF('Enrollment Projection'!$D$32="","Must Complete 'Enrollment Projection' Tab",IF('Enrollment Projection'!$D$32="Yes",$C60*X60,0))</f>
        <v>Must Complete 'Enrollment Projection' Tab</v>
      </c>
      <c r="Z60" s="171">
        <v>16</v>
      </c>
      <c r="AA60" s="170" t="str">
        <f>IF('Enrollment Projection'!$D$34="","Must Complete 'Enrollment Projection' Tab",IF(AND('Enrollment Projection'!$D$34&gt;0,SUM('Enrollment Projection'!$B$17:$D$20)&gt;0),$C60*Z60,0))</f>
        <v>Must Complete 'Enrollment Projection' Tab</v>
      </c>
      <c r="AB60" s="171">
        <v>408</v>
      </c>
      <c r="AC60" s="170" t="str">
        <f>IF('Enrollment Projection'!$D$38="","Must Complete 'Enrollment Projection' Tab",IF('Enrollment Projection'!$D$38&gt;=0.4,$C60*AB60,0))</f>
        <v>Must Complete 'Enrollment Projection' Tab</v>
      </c>
      <c r="AD60" s="171">
        <v>61</v>
      </c>
      <c r="AE60" s="171">
        <f t="shared" si="2"/>
        <v>0</v>
      </c>
      <c r="AF60" s="166">
        <f>$C60*'Enrollment Projection'!$D$37</f>
        <v>0</v>
      </c>
      <c r="AG60" s="171">
        <v>157</v>
      </c>
      <c r="AH60" s="170" t="str">
        <f>IF('Enrollment Projection'!$D$37="","Must Complete 'Enrollment Projection' Tab",AF60*AG60)</f>
        <v>Must Complete 'Enrollment Projection' Tab</v>
      </c>
      <c r="AI60" s="176"/>
    </row>
    <row r="61" spans="1:35" ht="25.5" customHeight="1">
      <c r="A61" s="138">
        <v>56</v>
      </c>
      <c r="B61" s="139" t="s">
        <v>396</v>
      </c>
      <c r="C61" s="140"/>
      <c r="D61" s="153">
        <v>5116</v>
      </c>
      <c r="E61" s="142">
        <f t="shared" si="1"/>
        <v>0</v>
      </c>
      <c r="F61" s="144">
        <f>$C61*'Enrollment Projection'!$D$30</f>
        <v>0</v>
      </c>
      <c r="G61" s="153">
        <v>678</v>
      </c>
      <c r="H61" s="146" t="str">
        <f>IF('Enrollment Projection'!$D$30="","Must Complete 'Enrollment Projection' Tab",F61*G61)</f>
        <v>Must Complete 'Enrollment Projection' Tab</v>
      </c>
      <c r="I61" s="144">
        <f>$C61*'Enrollment Projection'!$D$34</f>
        <v>0</v>
      </c>
      <c r="J61" s="153">
        <v>185</v>
      </c>
      <c r="K61" s="146" t="str">
        <f>IF('Enrollment Projection'!$D$34="","Must Complete 'Enrollment Projection' Tab",I61*J61)</f>
        <v>Must Complete 'Enrollment Projection' Tab</v>
      </c>
      <c r="L61" s="144">
        <f>$C61*'Enrollment Projection'!$D$31</f>
        <v>0</v>
      </c>
      <c r="M61" s="153">
        <v>4621</v>
      </c>
      <c r="N61" s="146" t="str">
        <f>IF('Enrollment Projection'!$D$31="","Must Complete 'Enrollment Projection' Tab",L61*M61)</f>
        <v>Must Complete 'Enrollment Projection' Tab</v>
      </c>
      <c r="O61" s="144">
        <f>$C61*'Enrollment Projection'!$D$33</f>
        <v>0</v>
      </c>
      <c r="P61" s="153">
        <v>1849</v>
      </c>
      <c r="Q61" s="146" t="str">
        <f>IF('Enrollment Projection'!$D$33="","Must Complete 'Enrollment Projection' Tab",O61*P61)</f>
        <v>Must Complete 'Enrollment Projection' Tab</v>
      </c>
      <c r="R61" s="146" t="str">
        <f>IF(OR('Enrollment Projection'!$D$30="",'Enrollment Projection'!$D$31="",'Enrollment Projection'!$D$33="",'Enrollment Projection'!$D$34=""),"Must Complete 'Enrollment Projection' Tab",IF('School Information'!$A$13="","Must Complete 'School Information' Tab",ROUND(E61+H61+K61+N61+Q61,0)))</f>
        <v>Must Complete 'Enrollment Projection' Tab</v>
      </c>
      <c r="S61" s="158">
        <v>5202</v>
      </c>
      <c r="T61" s="153">
        <v>6719</v>
      </c>
      <c r="U61" s="148" t="str">
        <f>IF(OR('School Information'!$A$10="",'School Information'!$B$10=""),"Must Complete 'School Information' Tab",IF('School Information'!$B$10="No",$T61*C61,IF(AND('School Information'!$B$10="Yes",'School Information'!$A$10=$B61),$S61*C61,$T61*C61)))</f>
        <v>Must Complete 'School Information' Tab</v>
      </c>
      <c r="V61" s="149">
        <v>288</v>
      </c>
      <c r="W61" s="149">
        <f>IF('Enrollment Projection'!$D$31&gt;0,$C61*V61,0)</f>
        <v>0</v>
      </c>
      <c r="X61" s="149">
        <v>13</v>
      </c>
      <c r="Y61" s="148" t="str">
        <f>IF('Enrollment Projection'!$D$32="","Must Complete 'Enrollment Projection' Tab",IF('Enrollment Projection'!$D$32="Yes",$C61*X61,0))</f>
        <v>Must Complete 'Enrollment Projection' Tab</v>
      </c>
      <c r="Z61" s="149">
        <v>18</v>
      </c>
      <c r="AA61" s="148" t="str">
        <f>IF('Enrollment Projection'!$D$34="","Must Complete 'Enrollment Projection' Tab",IF(AND('Enrollment Projection'!$D$34&gt;0,SUM('Enrollment Projection'!$B$17:$D$20)&gt;0),$C61*Z61,0))</f>
        <v>Must Complete 'Enrollment Projection' Tab</v>
      </c>
      <c r="AB61" s="149">
        <v>1147</v>
      </c>
      <c r="AC61" s="148" t="str">
        <f>IF('Enrollment Projection'!$D$38="","Must Complete 'Enrollment Projection' Tab",IF('Enrollment Projection'!$D$38&gt;=0.4,$C61*AB61,0))</f>
        <v>Must Complete 'Enrollment Projection' Tab</v>
      </c>
      <c r="AD61" s="149">
        <v>70</v>
      </c>
      <c r="AE61" s="149">
        <f t="shared" si="2"/>
        <v>0</v>
      </c>
      <c r="AF61" s="144">
        <f>$C61*'Enrollment Projection'!$D$37</f>
        <v>0</v>
      </c>
      <c r="AG61" s="149">
        <v>136</v>
      </c>
      <c r="AH61" s="148" t="str">
        <f>IF('Enrollment Projection'!$D$37="","Must Complete 'Enrollment Projection' Tab",AF61*AG61)</f>
        <v>Must Complete 'Enrollment Projection' Tab</v>
      </c>
      <c r="AI61" s="176"/>
    </row>
    <row r="62" spans="1:35" ht="25.5" customHeight="1">
      <c r="A62" s="150">
        <v>57</v>
      </c>
      <c r="B62" s="151" t="s">
        <v>397</v>
      </c>
      <c r="C62" s="152"/>
      <c r="D62" s="153">
        <v>5482</v>
      </c>
      <c r="E62" s="155">
        <f t="shared" si="1"/>
        <v>0</v>
      </c>
      <c r="F62" s="156">
        <f>$C62*'Enrollment Projection'!$D$30</f>
        <v>0</v>
      </c>
      <c r="G62" s="153">
        <v>713</v>
      </c>
      <c r="H62" s="157" t="str">
        <f>IF('Enrollment Projection'!$D$30="","Must Complete 'Enrollment Projection' Tab",F62*G62)</f>
        <v>Must Complete 'Enrollment Projection' Tab</v>
      </c>
      <c r="I62" s="156">
        <f>$C62*'Enrollment Projection'!$D$34</f>
        <v>0</v>
      </c>
      <c r="J62" s="153">
        <v>195</v>
      </c>
      <c r="K62" s="157" t="str">
        <f>IF('Enrollment Projection'!$D$34="","Must Complete 'Enrollment Projection' Tab",I62*J62)</f>
        <v>Must Complete 'Enrollment Projection' Tab</v>
      </c>
      <c r="L62" s="156">
        <f>$C62*'Enrollment Projection'!$D$31</f>
        <v>0</v>
      </c>
      <c r="M62" s="153">
        <v>4864</v>
      </c>
      <c r="N62" s="157" t="str">
        <f>IF('Enrollment Projection'!$D$31="","Must Complete 'Enrollment Projection' Tab",L62*M62)</f>
        <v>Must Complete 'Enrollment Projection' Tab</v>
      </c>
      <c r="O62" s="156">
        <f>$C62*'Enrollment Projection'!$D$33</f>
        <v>0</v>
      </c>
      <c r="P62" s="153">
        <v>1946</v>
      </c>
      <c r="Q62" s="157" t="str">
        <f>IF('Enrollment Projection'!$D$33="","Must Complete 'Enrollment Projection' Tab",O62*P62)</f>
        <v>Must Complete 'Enrollment Projection' Tab</v>
      </c>
      <c r="R62" s="157" t="str">
        <f>IF(OR('Enrollment Projection'!$D$30="",'Enrollment Projection'!$D$31="",'Enrollment Projection'!$D$33="",'Enrollment Projection'!$D$34=""),"Must Complete 'Enrollment Projection' Tab",IF('School Information'!$A$13="","Must Complete 'School Information' Tab",ROUND(E62+H62+K62+N62+Q62,0)))</f>
        <v>Must Complete 'Enrollment Projection' Tab</v>
      </c>
      <c r="S62" s="158">
        <v>3252</v>
      </c>
      <c r="T62" s="153">
        <v>3252</v>
      </c>
      <c r="U62" s="159" t="str">
        <f>IF(OR('School Information'!$A$10="",'School Information'!$B$10=""),"Must Complete 'School Information' Tab",IF('School Information'!$B$10="No",$T62*C62,IF(AND('School Information'!$B$10="Yes",'School Information'!$A$10=$B62),$S62*C62,$T62*C62)))</f>
        <v>Must Complete 'School Information' Tab</v>
      </c>
      <c r="V62" s="160">
        <v>248</v>
      </c>
      <c r="W62" s="160">
        <f>IF('Enrollment Projection'!$D$31&gt;0,$C62*V62,0)</f>
        <v>0</v>
      </c>
      <c r="X62" s="160">
        <v>8</v>
      </c>
      <c r="Y62" s="159" t="str">
        <f>IF('Enrollment Projection'!$D$32="","Must Complete 'Enrollment Projection' Tab",IF('Enrollment Projection'!$D$32="Yes",$C62*X62,0))</f>
        <v>Must Complete 'Enrollment Projection' Tab</v>
      </c>
      <c r="Z62" s="160">
        <v>16</v>
      </c>
      <c r="AA62" s="159" t="str">
        <f>IF('Enrollment Projection'!$D$34="","Must Complete 'Enrollment Projection' Tab",IF(AND('Enrollment Projection'!$D$34&gt;0,SUM('Enrollment Projection'!$B$17:$D$20)&gt;0),$C62*Z62,0))</f>
        <v>Must Complete 'Enrollment Projection' Tab</v>
      </c>
      <c r="AB62" s="160">
        <v>469</v>
      </c>
      <c r="AC62" s="159" t="str">
        <f>IF('Enrollment Projection'!$D$38="","Must Complete 'Enrollment Projection' Tab",IF('Enrollment Projection'!$D$38&gt;=0.4,$C62*AB62,0))</f>
        <v>Must Complete 'Enrollment Projection' Tab</v>
      </c>
      <c r="AD62" s="160">
        <v>57</v>
      </c>
      <c r="AE62" s="160">
        <f t="shared" si="2"/>
        <v>0</v>
      </c>
      <c r="AF62" s="156">
        <f>$C62*'Enrollment Projection'!$D$37</f>
        <v>0</v>
      </c>
      <c r="AG62" s="160">
        <v>151</v>
      </c>
      <c r="AH62" s="159" t="str">
        <f>IF('Enrollment Projection'!$D$37="","Must Complete 'Enrollment Projection' Tab",AF62*AG62)</f>
        <v>Must Complete 'Enrollment Projection' Tab</v>
      </c>
      <c r="AI62" s="176"/>
    </row>
    <row r="63" spans="1:35" ht="25.5" customHeight="1">
      <c r="A63" s="150">
        <v>58</v>
      </c>
      <c r="B63" s="151" t="s">
        <v>398</v>
      </c>
      <c r="C63" s="152"/>
      <c r="D63" s="153">
        <v>5543</v>
      </c>
      <c r="E63" s="155">
        <f t="shared" si="1"/>
        <v>0</v>
      </c>
      <c r="F63" s="156">
        <f>$C63*'Enrollment Projection'!$D$30</f>
        <v>0</v>
      </c>
      <c r="G63" s="153">
        <v>729</v>
      </c>
      <c r="H63" s="157" t="str">
        <f>IF('Enrollment Projection'!$D$30="","Must Complete 'Enrollment Projection' Tab",F63*G63)</f>
        <v>Must Complete 'Enrollment Projection' Tab</v>
      </c>
      <c r="I63" s="156">
        <f>$C63*'Enrollment Projection'!$D$34</f>
        <v>0</v>
      </c>
      <c r="J63" s="153">
        <v>199</v>
      </c>
      <c r="K63" s="157" t="str">
        <f>IF('Enrollment Projection'!$D$34="","Must Complete 'Enrollment Projection' Tab",I63*J63)</f>
        <v>Must Complete 'Enrollment Projection' Tab</v>
      </c>
      <c r="L63" s="156">
        <f>$C63*'Enrollment Projection'!$D$31</f>
        <v>0</v>
      </c>
      <c r="M63" s="153">
        <v>4973</v>
      </c>
      <c r="N63" s="157" t="str">
        <f>IF('Enrollment Projection'!$D$31="","Must Complete 'Enrollment Projection' Tab",L63*M63)</f>
        <v>Must Complete 'Enrollment Projection' Tab</v>
      </c>
      <c r="O63" s="156">
        <f>$C63*'Enrollment Projection'!$D$33</f>
        <v>0</v>
      </c>
      <c r="P63" s="153">
        <v>1989</v>
      </c>
      <c r="Q63" s="157" t="str">
        <f>IF('Enrollment Projection'!$D$33="","Must Complete 'Enrollment Projection' Tab",O63*P63)</f>
        <v>Must Complete 'Enrollment Projection' Tab</v>
      </c>
      <c r="R63" s="157" t="str">
        <f>IF(OR('Enrollment Projection'!$D$30="",'Enrollment Projection'!$D$31="",'Enrollment Projection'!$D$33="",'Enrollment Projection'!$D$34=""),"Must Complete 'Enrollment Projection' Tab",IF('School Information'!$A$13="","Must Complete 'School Information' Tab",ROUND(E63+H63+K63+N63+Q63,0)))</f>
        <v>Must Complete 'Enrollment Projection' Tab</v>
      </c>
      <c r="S63" s="158">
        <v>3317</v>
      </c>
      <c r="T63" s="153">
        <v>3726</v>
      </c>
      <c r="U63" s="159" t="str">
        <f>IF(OR('School Information'!$A$10="",'School Information'!$B$10=""),"Must Complete 'School Information' Tab",IF('School Information'!$B$10="No",$T63*C63,IF(AND('School Information'!$B$10="Yes",'School Information'!$A$10=$B63),$S63*C63,$T63*C63)))</f>
        <v>Must Complete 'School Information' Tab</v>
      </c>
      <c r="V63" s="160">
        <v>263</v>
      </c>
      <c r="W63" s="160">
        <f>IF('Enrollment Projection'!$D$31&gt;0,$C63*V63,0)</f>
        <v>0</v>
      </c>
      <c r="X63" s="160">
        <v>11</v>
      </c>
      <c r="Y63" s="159" t="str">
        <f>IF('Enrollment Projection'!$D$32="","Must Complete 'Enrollment Projection' Tab",IF('Enrollment Projection'!$D$32="Yes",$C63*X63,0))</f>
        <v>Must Complete 'Enrollment Projection' Tab</v>
      </c>
      <c r="Z63" s="160">
        <v>16</v>
      </c>
      <c r="AA63" s="159" t="str">
        <f>IF('Enrollment Projection'!$D$34="","Must Complete 'Enrollment Projection' Tab",IF(AND('Enrollment Projection'!$D$34&gt;0,SUM('Enrollment Projection'!$B$17:$D$20)&gt;0),$C63*Z63,0))</f>
        <v>Must Complete 'Enrollment Projection' Tab</v>
      </c>
      <c r="AB63" s="160">
        <v>288</v>
      </c>
      <c r="AC63" s="159" t="str">
        <f>IF('Enrollment Projection'!$D$38="","Must Complete 'Enrollment Projection' Tab",IF('Enrollment Projection'!$D$38&gt;=0.4,$C63*AB63,0))</f>
        <v>Must Complete 'Enrollment Projection' Tab</v>
      </c>
      <c r="AD63" s="160">
        <v>59</v>
      </c>
      <c r="AE63" s="160">
        <f t="shared" si="2"/>
        <v>0</v>
      </c>
      <c r="AF63" s="156">
        <f>$C63*'Enrollment Projection'!$D$37</f>
        <v>0</v>
      </c>
      <c r="AG63" s="160">
        <v>142</v>
      </c>
      <c r="AH63" s="159" t="str">
        <f>IF('Enrollment Projection'!$D$37="","Must Complete 'Enrollment Projection' Tab",AF63*AG63)</f>
        <v>Must Complete 'Enrollment Projection' Tab</v>
      </c>
      <c r="AI63" s="176"/>
    </row>
    <row r="64" spans="1:35" ht="25.5" customHeight="1">
      <c r="A64" s="150">
        <v>59</v>
      </c>
      <c r="B64" s="151" t="s">
        <v>399</v>
      </c>
      <c r="C64" s="152"/>
      <c r="D64" s="153">
        <v>6051</v>
      </c>
      <c r="E64" s="155">
        <f t="shared" si="1"/>
        <v>0</v>
      </c>
      <c r="F64" s="156">
        <f>$C64*'Enrollment Projection'!$D$30</f>
        <v>0</v>
      </c>
      <c r="G64" s="153">
        <v>792</v>
      </c>
      <c r="H64" s="157" t="str">
        <f>IF('Enrollment Projection'!$D$30="","Must Complete 'Enrollment Projection' Tab",F64*G64)</f>
        <v>Must Complete 'Enrollment Projection' Tab</v>
      </c>
      <c r="I64" s="156">
        <f>$C64*'Enrollment Projection'!$D$34</f>
        <v>0</v>
      </c>
      <c r="J64" s="153">
        <v>216</v>
      </c>
      <c r="K64" s="157" t="str">
        <f>IF('Enrollment Projection'!$D$34="","Must Complete 'Enrollment Projection' Tab",I64*J64)</f>
        <v>Must Complete 'Enrollment Projection' Tab</v>
      </c>
      <c r="L64" s="156">
        <f>$C64*'Enrollment Projection'!$D$31</f>
        <v>0</v>
      </c>
      <c r="M64" s="153">
        <v>5398</v>
      </c>
      <c r="N64" s="157" t="str">
        <f>IF('Enrollment Projection'!$D$31="","Must Complete 'Enrollment Projection' Tab",L64*M64)</f>
        <v>Must Complete 'Enrollment Projection' Tab</v>
      </c>
      <c r="O64" s="156">
        <f>$C64*'Enrollment Projection'!$D$33</f>
        <v>0</v>
      </c>
      <c r="P64" s="153">
        <v>2159</v>
      </c>
      <c r="Q64" s="157" t="str">
        <f>IF('Enrollment Projection'!$D$33="","Must Complete 'Enrollment Projection' Tab",O64*P64)</f>
        <v>Must Complete 'Enrollment Projection' Tab</v>
      </c>
      <c r="R64" s="157" t="str">
        <f>IF(OR('Enrollment Projection'!$D$30="",'Enrollment Projection'!$D$31="",'Enrollment Projection'!$D$33="",'Enrollment Projection'!$D$34=""),"Must Complete 'Enrollment Projection' Tab",IF('School Information'!$A$13="","Must Complete 'School Information' Tab",ROUND(E64+H64+K64+N64+Q64,0)))</f>
        <v>Must Complete 'Enrollment Projection' Tab</v>
      </c>
      <c r="S64" s="158">
        <v>3133</v>
      </c>
      <c r="T64" s="153">
        <v>3133</v>
      </c>
      <c r="U64" s="159" t="str">
        <f>IF(OR('School Information'!$A$10="",'School Information'!$B$10=""),"Must Complete 'School Information' Tab",IF('School Information'!$B$10="No",$T64*C64,IF(AND('School Information'!$B$10="Yes",'School Information'!$A$10=$B64),$S64*C64,$T64*C64)))</f>
        <v>Must Complete 'School Information' Tab</v>
      </c>
      <c r="V64" s="160">
        <v>273</v>
      </c>
      <c r="W64" s="160">
        <f>IF('Enrollment Projection'!$D$31&gt;0,$C64*V64,0)</f>
        <v>0</v>
      </c>
      <c r="X64" s="160">
        <v>11</v>
      </c>
      <c r="Y64" s="159" t="str">
        <f>IF('Enrollment Projection'!$D$32="","Must Complete 'Enrollment Projection' Tab",IF('Enrollment Projection'!$D$32="Yes",$C64*X64,0))</f>
        <v>Must Complete 'Enrollment Projection' Tab</v>
      </c>
      <c r="Z64" s="160">
        <v>17</v>
      </c>
      <c r="AA64" s="159" t="str">
        <f>IF('Enrollment Projection'!$D$34="","Must Complete 'Enrollment Projection' Tab",IF(AND('Enrollment Projection'!$D$34&gt;0,SUM('Enrollment Projection'!$B$17:$D$20)&gt;0),$C64*Z64,0))</f>
        <v>Must Complete 'Enrollment Projection' Tab</v>
      </c>
      <c r="AB64" s="160">
        <v>451</v>
      </c>
      <c r="AC64" s="159" t="str">
        <f>IF('Enrollment Projection'!$D$38="","Must Complete 'Enrollment Projection' Tab",IF('Enrollment Projection'!$D$38&gt;=0.4,$C64*AB64,0))</f>
        <v>Must Complete 'Enrollment Projection' Tab</v>
      </c>
      <c r="AD64" s="160">
        <v>66</v>
      </c>
      <c r="AE64" s="160">
        <f t="shared" si="2"/>
        <v>0</v>
      </c>
      <c r="AF64" s="156">
        <f>$C64*'Enrollment Projection'!$D$37</f>
        <v>0</v>
      </c>
      <c r="AG64" s="160">
        <v>138</v>
      </c>
      <c r="AH64" s="159" t="str">
        <f>IF('Enrollment Projection'!$D$37="","Must Complete 'Enrollment Projection' Tab",AF64*AG64)</f>
        <v>Must Complete 'Enrollment Projection' Tab</v>
      </c>
      <c r="AI64" s="176"/>
    </row>
    <row r="65" spans="1:35" ht="25.5" customHeight="1">
      <c r="A65" s="168">
        <v>60</v>
      </c>
      <c r="B65" s="162" t="s">
        <v>400</v>
      </c>
      <c r="C65" s="163"/>
      <c r="D65" s="164">
        <v>4761</v>
      </c>
      <c r="E65" s="165">
        <f t="shared" si="1"/>
        <v>0</v>
      </c>
      <c r="F65" s="166">
        <f>$C65*'Enrollment Projection'!$D$30</f>
        <v>0</v>
      </c>
      <c r="G65" s="164">
        <v>634</v>
      </c>
      <c r="H65" s="167" t="str">
        <f>IF('Enrollment Projection'!$D$30="","Must Complete 'Enrollment Projection' Tab",F65*G65)</f>
        <v>Must Complete 'Enrollment Projection' Tab</v>
      </c>
      <c r="I65" s="166">
        <f>$C65*'Enrollment Projection'!$D$34</f>
        <v>0</v>
      </c>
      <c r="J65" s="164">
        <v>173</v>
      </c>
      <c r="K65" s="167" t="str">
        <f>IF('Enrollment Projection'!$D$34="","Must Complete 'Enrollment Projection' Tab",I65*J65)</f>
        <v>Must Complete 'Enrollment Projection' Tab</v>
      </c>
      <c r="L65" s="166">
        <f>$C65*'Enrollment Projection'!$D$31</f>
        <v>0</v>
      </c>
      <c r="M65" s="164">
        <v>4324</v>
      </c>
      <c r="N65" s="167" t="str">
        <f>IF('Enrollment Projection'!$D$31="","Must Complete 'Enrollment Projection' Tab",L65*M65)</f>
        <v>Must Complete 'Enrollment Projection' Tab</v>
      </c>
      <c r="O65" s="166">
        <f>$C65*'Enrollment Projection'!$D$33</f>
        <v>0</v>
      </c>
      <c r="P65" s="164">
        <v>1730</v>
      </c>
      <c r="Q65" s="167" t="str">
        <f>IF('Enrollment Projection'!$D$33="","Must Complete 'Enrollment Projection' Tab",O65*P65)</f>
        <v>Must Complete 'Enrollment Projection' Tab</v>
      </c>
      <c r="R65" s="167" t="str">
        <f>IF(OR('Enrollment Projection'!$D$30="",'Enrollment Projection'!$D$31="",'Enrollment Projection'!$D$33="",'Enrollment Projection'!$D$34=""),"Must Complete 'Enrollment Projection' Tab",IF('School Information'!$A$13="","Must Complete 'School Information' Tab",ROUND(E65+H65+K65+N65+Q65,0)))</f>
        <v>Must Complete 'Enrollment Projection' Tab</v>
      </c>
      <c r="S65" s="169">
        <v>5903</v>
      </c>
      <c r="T65" s="164">
        <v>7942</v>
      </c>
      <c r="U65" s="170" t="str">
        <f>IF(OR('School Information'!$A$10="",'School Information'!$B$10=""),"Must Complete 'School Information' Tab",IF('School Information'!$B$10="No",$T65*C65,IF(AND('School Information'!$B$10="Yes",'School Information'!$A$10=$B65),$S65*C65,$T65*C65)))</f>
        <v>Must Complete 'School Information' Tab</v>
      </c>
      <c r="V65" s="171">
        <v>262</v>
      </c>
      <c r="W65" s="171">
        <f>IF('Enrollment Projection'!$D$31&gt;0,$C65*V65,0)</f>
        <v>0</v>
      </c>
      <c r="X65" s="171">
        <v>8</v>
      </c>
      <c r="Y65" s="170" t="str">
        <f>IF('Enrollment Projection'!$D$32="","Must Complete 'Enrollment Projection' Tab",IF('Enrollment Projection'!$D$32="Yes",$C65*X65,0))</f>
        <v>Must Complete 'Enrollment Projection' Tab</v>
      </c>
      <c r="Z65" s="171">
        <v>17</v>
      </c>
      <c r="AA65" s="170" t="str">
        <f>IF('Enrollment Projection'!$D$34="","Must Complete 'Enrollment Projection' Tab",IF(AND('Enrollment Projection'!$D$34&gt;0,SUM('Enrollment Projection'!$B$17:$D$20)&gt;0),$C65*Z65,0))</f>
        <v>Must Complete 'Enrollment Projection' Tab</v>
      </c>
      <c r="AB65" s="171">
        <v>607</v>
      </c>
      <c r="AC65" s="170" t="str">
        <f>IF('Enrollment Projection'!$D$38="","Must Complete 'Enrollment Projection' Tab",IF('Enrollment Projection'!$D$38&gt;=0.4,$C65*AB65,0))</f>
        <v>Must Complete 'Enrollment Projection' Tab</v>
      </c>
      <c r="AD65" s="171">
        <v>68</v>
      </c>
      <c r="AE65" s="171">
        <f t="shared" si="2"/>
        <v>0</v>
      </c>
      <c r="AF65" s="166">
        <f>$C65*'Enrollment Projection'!$D$37</f>
        <v>0</v>
      </c>
      <c r="AG65" s="171">
        <v>0</v>
      </c>
      <c r="AH65" s="170" t="str">
        <f>IF('Enrollment Projection'!$D$37="","Must Complete 'Enrollment Projection' Tab",AF65*AG65)</f>
        <v>Must Complete 'Enrollment Projection' Tab</v>
      </c>
      <c r="AI65" s="176"/>
    </row>
    <row r="66" spans="1:35" ht="25.5" customHeight="1">
      <c r="A66" s="138">
        <v>61</v>
      </c>
      <c r="B66" s="139" t="s">
        <v>401</v>
      </c>
      <c r="C66" s="140"/>
      <c r="D66" s="153">
        <v>2652</v>
      </c>
      <c r="E66" s="142">
        <f t="shared" si="1"/>
        <v>0</v>
      </c>
      <c r="F66" s="144">
        <f>$C66*'Enrollment Projection'!$D$30</f>
        <v>0</v>
      </c>
      <c r="G66" s="153">
        <v>362</v>
      </c>
      <c r="H66" s="146" t="str">
        <f>IF('Enrollment Projection'!$D$30="","Must Complete 'Enrollment Projection' Tab",F66*G66)</f>
        <v>Must Complete 'Enrollment Projection' Tab</v>
      </c>
      <c r="I66" s="144">
        <f>$C66*'Enrollment Projection'!$D$34</f>
        <v>0</v>
      </c>
      <c r="J66" s="153">
        <v>99</v>
      </c>
      <c r="K66" s="146" t="str">
        <f>IF('Enrollment Projection'!$D$34="","Must Complete 'Enrollment Projection' Tab",I66*J66)</f>
        <v>Must Complete 'Enrollment Projection' Tab</v>
      </c>
      <c r="L66" s="144">
        <f>$C66*'Enrollment Projection'!$D$31</f>
        <v>0</v>
      </c>
      <c r="M66" s="153">
        <v>2465</v>
      </c>
      <c r="N66" s="146" t="str">
        <f>IF('Enrollment Projection'!$D$31="","Must Complete 'Enrollment Projection' Tab",L66*M66)</f>
        <v>Must Complete 'Enrollment Projection' Tab</v>
      </c>
      <c r="O66" s="144">
        <f>$C66*'Enrollment Projection'!$D$33</f>
        <v>0</v>
      </c>
      <c r="P66" s="153">
        <v>986</v>
      </c>
      <c r="Q66" s="146" t="str">
        <f>IF('Enrollment Projection'!$D$33="","Must Complete 'Enrollment Projection' Tab",O66*P66)</f>
        <v>Must Complete 'Enrollment Projection' Tab</v>
      </c>
      <c r="R66" s="146" t="str">
        <f>IF(OR('Enrollment Projection'!$D$30="",'Enrollment Projection'!$D$31="",'Enrollment Projection'!$D$33="",'Enrollment Projection'!$D$34=""),"Must Complete 'Enrollment Projection' Tab",IF('School Information'!$A$13="","Must Complete 'School Information' Tab",ROUND(E66+H66+K66+N66+Q66,0)))</f>
        <v>Must Complete 'Enrollment Projection' Tab</v>
      </c>
      <c r="S66" s="158">
        <v>13429</v>
      </c>
      <c r="T66" s="153">
        <v>15290</v>
      </c>
      <c r="U66" s="148" t="str">
        <f>IF(OR('School Information'!$A$10="",'School Information'!$B$10=""),"Must Complete 'School Information' Tab",IF('School Information'!$B$10="No",$T66*C66,IF(AND('School Information'!$B$10="Yes",'School Information'!$A$10=$B66),$S66*C66,$T66*C66)))</f>
        <v>Must Complete 'School Information' Tab</v>
      </c>
      <c r="V66" s="149">
        <v>247</v>
      </c>
      <c r="W66" s="149">
        <f>IF('Enrollment Projection'!$D$31&gt;0,$C66*V66,0)</f>
        <v>0</v>
      </c>
      <c r="X66" s="149">
        <v>4</v>
      </c>
      <c r="Y66" s="148" t="str">
        <f>IF('Enrollment Projection'!$D$32="","Must Complete 'Enrollment Projection' Tab",IF('Enrollment Projection'!$D$32="Yes",$C66*X66,0))</f>
        <v>Must Complete 'Enrollment Projection' Tab</v>
      </c>
      <c r="Z66" s="149">
        <v>17</v>
      </c>
      <c r="AA66" s="148" t="str">
        <f>IF('Enrollment Projection'!$D$34="","Must Complete 'Enrollment Projection' Tab",IF(AND('Enrollment Projection'!$D$34&gt;0,SUM('Enrollment Projection'!$B$17:$D$20)&gt;0),$C66*Z66,0))</f>
        <v>Must Complete 'Enrollment Projection' Tab</v>
      </c>
      <c r="AB66" s="149">
        <v>306</v>
      </c>
      <c r="AC66" s="148" t="str">
        <f>IF('Enrollment Projection'!$D$38="","Must Complete 'Enrollment Projection' Tab",IF('Enrollment Projection'!$D$38&gt;=0.4,$C66*AB66,0))</f>
        <v>Must Complete 'Enrollment Projection' Tab</v>
      </c>
      <c r="AD66" s="149">
        <v>63</v>
      </c>
      <c r="AE66" s="149">
        <f t="shared" si="2"/>
        <v>0</v>
      </c>
      <c r="AF66" s="144">
        <f>$C66*'Enrollment Projection'!$D$37</f>
        <v>0</v>
      </c>
      <c r="AG66" s="149">
        <v>151</v>
      </c>
      <c r="AH66" s="148" t="str">
        <f>IF('Enrollment Projection'!$D$37="","Must Complete 'Enrollment Projection' Tab",AF66*AG66)</f>
        <v>Must Complete 'Enrollment Projection' Tab</v>
      </c>
      <c r="AI66" s="176"/>
    </row>
    <row r="67" spans="1:35" ht="25.5" customHeight="1">
      <c r="A67" s="150">
        <v>62</v>
      </c>
      <c r="B67" s="151" t="s">
        <v>402</v>
      </c>
      <c r="C67" s="152"/>
      <c r="D67" s="153">
        <v>5337</v>
      </c>
      <c r="E67" s="155">
        <f t="shared" si="1"/>
        <v>0</v>
      </c>
      <c r="F67" s="156">
        <f>$C67*'Enrollment Projection'!$D$30</f>
        <v>0</v>
      </c>
      <c r="G67" s="153">
        <v>705</v>
      </c>
      <c r="H67" s="157" t="str">
        <f>IF('Enrollment Projection'!$D$30="","Must Complete 'Enrollment Projection' Tab",F67*G67)</f>
        <v>Must Complete 'Enrollment Projection' Tab</v>
      </c>
      <c r="I67" s="156">
        <f>$C67*'Enrollment Projection'!$D$34</f>
        <v>0</v>
      </c>
      <c r="J67" s="153">
        <v>192</v>
      </c>
      <c r="K67" s="157" t="str">
        <f>IF('Enrollment Projection'!$D$34="","Must Complete 'Enrollment Projection' Tab",I67*J67)</f>
        <v>Must Complete 'Enrollment Projection' Tab</v>
      </c>
      <c r="L67" s="156">
        <f>$C67*'Enrollment Projection'!$D$31</f>
        <v>0</v>
      </c>
      <c r="M67" s="153">
        <v>4805</v>
      </c>
      <c r="N67" s="157" t="str">
        <f>IF('Enrollment Projection'!$D$31="","Must Complete 'Enrollment Projection' Tab",L67*M67)</f>
        <v>Must Complete 'Enrollment Projection' Tab</v>
      </c>
      <c r="O67" s="156">
        <f>$C67*'Enrollment Projection'!$D$33</f>
        <v>0</v>
      </c>
      <c r="P67" s="153">
        <v>0</v>
      </c>
      <c r="Q67" s="157" t="str">
        <f>IF('Enrollment Projection'!$D$33="","Must Complete 'Enrollment Projection' Tab",O67*P67)</f>
        <v>Must Complete 'Enrollment Projection' Tab</v>
      </c>
      <c r="R67" s="157" t="str">
        <f>IF(OR('Enrollment Projection'!$D$30="",'Enrollment Projection'!$D$31="",'Enrollment Projection'!$D$33="",'Enrollment Projection'!$D$34=""),"Must Complete 'Enrollment Projection' Tab",IF('School Information'!$A$13="","Must Complete 'School Information' Tab",ROUND(E67+H67+K67+N67+Q67,0)))</f>
        <v>Must Complete 'Enrollment Projection' Tab</v>
      </c>
      <c r="S67" s="158">
        <v>4193</v>
      </c>
      <c r="T67" s="153">
        <v>4193</v>
      </c>
      <c r="U67" s="159" t="str">
        <f>IF(OR('School Information'!$A$10="",'School Information'!$B$10=""),"Must Complete 'School Information' Tab",IF('School Information'!$B$10="No",$T67*C67,IF(AND('School Information'!$B$10="Yes",'School Information'!$A$10=$B67),$S67*C67,$T67*C67)))</f>
        <v>Must Complete 'School Information' Tab</v>
      </c>
      <c r="V67" s="160">
        <v>283</v>
      </c>
      <c r="W67" s="160">
        <f>IF('Enrollment Projection'!$D$31&gt;0,$C67*V67,0)</f>
        <v>0</v>
      </c>
      <c r="X67" s="160">
        <v>17</v>
      </c>
      <c r="Y67" s="159" t="str">
        <f>IF('Enrollment Projection'!$D$32="","Must Complete 'Enrollment Projection' Tab",IF('Enrollment Projection'!$D$32="Yes",$C67*X67,0))</f>
        <v>Must Complete 'Enrollment Projection' Tab</v>
      </c>
      <c r="Z67" s="160">
        <v>18</v>
      </c>
      <c r="AA67" s="159" t="str">
        <f>IF('Enrollment Projection'!$D$34="","Must Complete 'Enrollment Projection' Tab",IF(AND('Enrollment Projection'!$D$34&gt;0,SUM('Enrollment Projection'!$B$17:$D$20)&gt;0),$C67*Z67,0))</f>
        <v>Must Complete 'Enrollment Projection' Tab</v>
      </c>
      <c r="AB67" s="160">
        <v>575</v>
      </c>
      <c r="AC67" s="159" t="str">
        <f>IF('Enrollment Projection'!$D$38="","Must Complete 'Enrollment Projection' Tab",IF('Enrollment Projection'!$D$38&gt;=0.4,$C67*AB67,0))</f>
        <v>Must Complete 'Enrollment Projection' Tab</v>
      </c>
      <c r="AD67" s="160">
        <v>71</v>
      </c>
      <c r="AE67" s="160">
        <f t="shared" si="2"/>
        <v>0</v>
      </c>
      <c r="AF67" s="156">
        <f>$C67*'Enrollment Projection'!$D$37</f>
        <v>0</v>
      </c>
      <c r="AG67" s="160">
        <v>0</v>
      </c>
      <c r="AH67" s="159" t="str">
        <f>IF('Enrollment Projection'!$D$37="","Must Complete 'Enrollment Projection' Tab",AF67*AG67)</f>
        <v>Must Complete 'Enrollment Projection' Tab</v>
      </c>
      <c r="AI67" s="176"/>
    </row>
    <row r="68" spans="1:35" ht="25.5" customHeight="1">
      <c r="A68" s="150">
        <v>63</v>
      </c>
      <c r="B68" s="151" t="s">
        <v>403</v>
      </c>
      <c r="C68" s="152"/>
      <c r="D68" s="153">
        <v>3292</v>
      </c>
      <c r="E68" s="155">
        <f t="shared" si="1"/>
        <v>0</v>
      </c>
      <c r="F68" s="156">
        <f>$C68*'Enrollment Projection'!$D$30</f>
        <v>0</v>
      </c>
      <c r="G68" s="153">
        <v>418</v>
      </c>
      <c r="H68" s="157" t="str">
        <f>IF('Enrollment Projection'!$D$30="","Must Complete 'Enrollment Projection' Tab",F68*G68)</f>
        <v>Must Complete 'Enrollment Projection' Tab</v>
      </c>
      <c r="I68" s="156">
        <f>$C68*'Enrollment Projection'!$D$34</f>
        <v>0</v>
      </c>
      <c r="J68" s="153">
        <v>114</v>
      </c>
      <c r="K68" s="157" t="str">
        <f>IF('Enrollment Projection'!$D$34="","Must Complete 'Enrollment Projection' Tab",I68*J68)</f>
        <v>Must Complete 'Enrollment Projection' Tab</v>
      </c>
      <c r="L68" s="156">
        <f>$C68*'Enrollment Projection'!$D$31</f>
        <v>0</v>
      </c>
      <c r="M68" s="153">
        <v>2853</v>
      </c>
      <c r="N68" s="157" t="str">
        <f>IF('Enrollment Projection'!$D$31="","Must Complete 'Enrollment Projection' Tab",L68*M68)</f>
        <v>Must Complete 'Enrollment Projection' Tab</v>
      </c>
      <c r="O68" s="156">
        <f>$C68*'Enrollment Projection'!$D$33</f>
        <v>0</v>
      </c>
      <c r="P68" s="153">
        <v>1141</v>
      </c>
      <c r="Q68" s="157" t="str">
        <f>IF('Enrollment Projection'!$D$33="","Must Complete 'Enrollment Projection' Tab",O68*P68)</f>
        <v>Must Complete 'Enrollment Projection' Tab</v>
      </c>
      <c r="R68" s="157" t="str">
        <f>IF(OR('Enrollment Projection'!$D$30="",'Enrollment Projection'!$D$31="",'Enrollment Projection'!$D$33="",'Enrollment Projection'!$D$34=""),"Must Complete 'Enrollment Projection' Tab",IF('School Information'!$A$13="","Must Complete 'School Information' Tab",ROUND(E68+H68+K68+N68+Q68,0)))</f>
        <v>Must Complete 'Enrollment Projection' Tab</v>
      </c>
      <c r="S68" s="158">
        <v>14110</v>
      </c>
      <c r="T68" s="153">
        <v>15601</v>
      </c>
      <c r="U68" s="159" t="str">
        <f>IF(OR('School Information'!$A$10="",'School Information'!$B$10=""),"Must Complete 'School Information' Tab",IF('School Information'!$B$10="No",$T68*C68,IF(AND('School Information'!$B$10="Yes",'School Information'!$A$10=$B68),$S68*C68,$T68*C68)))</f>
        <v>Must Complete 'School Information' Tab</v>
      </c>
      <c r="V68" s="160">
        <v>245</v>
      </c>
      <c r="W68" s="160">
        <f>IF('Enrollment Projection'!$D$31&gt;0,$C68*V68,0)</f>
        <v>0</v>
      </c>
      <c r="X68" s="160">
        <v>5</v>
      </c>
      <c r="Y68" s="159" t="str">
        <f>IF('Enrollment Projection'!$D$32="","Must Complete 'Enrollment Projection' Tab",IF('Enrollment Projection'!$D$32="Yes",$C68*X68,0))</f>
        <v>Must Complete 'Enrollment Projection' Tab</v>
      </c>
      <c r="Z68" s="160">
        <v>12</v>
      </c>
      <c r="AA68" s="159" t="str">
        <f>IF('Enrollment Projection'!$D$34="","Must Complete 'Enrollment Projection' Tab",IF(AND('Enrollment Projection'!$D$34&gt;0,SUM('Enrollment Projection'!$B$17:$D$20)&gt;0),$C68*Z68,0))</f>
        <v>Must Complete 'Enrollment Projection' Tab</v>
      </c>
      <c r="AB68" s="160">
        <v>199</v>
      </c>
      <c r="AC68" s="159" t="str">
        <f>IF('Enrollment Projection'!$D$38="","Must Complete 'Enrollment Projection' Tab",IF('Enrollment Projection'!$D$38&gt;=0.4,$C68*AB68,0))</f>
        <v>Must Complete 'Enrollment Projection' Tab</v>
      </c>
      <c r="AD68" s="160">
        <v>44</v>
      </c>
      <c r="AE68" s="160">
        <f t="shared" si="2"/>
        <v>0</v>
      </c>
      <c r="AF68" s="156">
        <f>$C68*'Enrollment Projection'!$D$37</f>
        <v>0</v>
      </c>
      <c r="AG68" s="160">
        <v>0</v>
      </c>
      <c r="AH68" s="159" t="str">
        <f>IF('Enrollment Projection'!$D$37="","Must Complete 'Enrollment Projection' Tab",AF68*AG68)</f>
        <v>Must Complete 'Enrollment Projection' Tab</v>
      </c>
      <c r="AI68" s="176"/>
    </row>
    <row r="69" spans="1:35" ht="25.5" customHeight="1">
      <c r="A69" s="150">
        <v>64</v>
      </c>
      <c r="B69" s="151" t="s">
        <v>404</v>
      </c>
      <c r="C69" s="152"/>
      <c r="D69" s="153">
        <v>5104</v>
      </c>
      <c r="E69" s="155">
        <f t="shared" si="1"/>
        <v>0</v>
      </c>
      <c r="F69" s="156">
        <f>$C69*'Enrollment Projection'!$D$30</f>
        <v>0</v>
      </c>
      <c r="G69" s="153">
        <v>668</v>
      </c>
      <c r="H69" s="157" t="str">
        <f>IF('Enrollment Projection'!$D$30="","Must Complete 'Enrollment Projection' Tab",F69*G69)</f>
        <v>Must Complete 'Enrollment Projection' Tab</v>
      </c>
      <c r="I69" s="156">
        <f>$C69*'Enrollment Projection'!$D$34</f>
        <v>0</v>
      </c>
      <c r="J69" s="153">
        <v>182</v>
      </c>
      <c r="K69" s="157" t="str">
        <f>IF('Enrollment Projection'!$D$34="","Must Complete 'Enrollment Projection' Tab",I69*J69)</f>
        <v>Must Complete 'Enrollment Projection' Tab</v>
      </c>
      <c r="L69" s="156">
        <f>$C69*'Enrollment Projection'!$D$31</f>
        <v>0</v>
      </c>
      <c r="M69" s="153">
        <v>4557</v>
      </c>
      <c r="N69" s="157" t="str">
        <f>IF('Enrollment Projection'!$D$31="","Must Complete 'Enrollment Projection' Tab",L69*M69)</f>
        <v>Must Complete 'Enrollment Projection' Tab</v>
      </c>
      <c r="O69" s="156">
        <f>$C69*'Enrollment Projection'!$D$33</f>
        <v>0</v>
      </c>
      <c r="P69" s="153">
        <v>1823</v>
      </c>
      <c r="Q69" s="157" t="str">
        <f>IF('Enrollment Projection'!$D$33="","Must Complete 'Enrollment Projection' Tab",O69*P69)</f>
        <v>Must Complete 'Enrollment Projection' Tab</v>
      </c>
      <c r="R69" s="157" t="str">
        <f>IF(OR('Enrollment Projection'!$D$30="",'Enrollment Projection'!$D$31="",'Enrollment Projection'!$D$33="",'Enrollment Projection'!$D$34=""),"Must Complete 'Enrollment Projection' Tab",IF('School Information'!$A$13="","Must Complete 'School Information' Tab",ROUND(E69+H69+K69+N69+Q69,0)))</f>
        <v>Must Complete 'Enrollment Projection' Tab</v>
      </c>
      <c r="S69" s="158">
        <v>4454</v>
      </c>
      <c r="T69" s="153">
        <v>4693</v>
      </c>
      <c r="U69" s="159" t="str">
        <f>IF(OR('School Information'!$A$10="",'School Information'!$B$10=""),"Must Complete 'School Information' Tab",IF('School Information'!$B$10="No",$T69*C69,IF(AND('School Information'!$B$10="Yes",'School Information'!$A$10=$B69),$S69*C69,$T69*C69)))</f>
        <v>Must Complete 'School Information' Tab</v>
      </c>
      <c r="V69" s="160">
        <v>294</v>
      </c>
      <c r="W69" s="160">
        <f>IF('Enrollment Projection'!$D$31&gt;0,$C69*V69,0)</f>
        <v>0</v>
      </c>
      <c r="X69" s="160">
        <v>22</v>
      </c>
      <c r="Y69" s="159" t="str">
        <f>IF('Enrollment Projection'!$D$32="","Must Complete 'Enrollment Projection' Tab",IF('Enrollment Projection'!$D$32="Yes",$C69*X69,0))</f>
        <v>Must Complete 'Enrollment Projection' Tab</v>
      </c>
      <c r="Z69" s="160">
        <v>17</v>
      </c>
      <c r="AA69" s="159" t="str">
        <f>IF('Enrollment Projection'!$D$34="","Must Complete 'Enrollment Projection' Tab",IF(AND('Enrollment Projection'!$D$34&gt;0,SUM('Enrollment Projection'!$B$17:$D$20)&gt;0),$C69*Z69,0))</f>
        <v>Must Complete 'Enrollment Projection' Tab</v>
      </c>
      <c r="AB69" s="160">
        <v>631</v>
      </c>
      <c r="AC69" s="159" t="str">
        <f>IF('Enrollment Projection'!$D$38="","Must Complete 'Enrollment Projection' Tab",IF('Enrollment Projection'!$D$38&gt;=0.4,$C69*AB69,0))</f>
        <v>Must Complete 'Enrollment Projection' Tab</v>
      </c>
      <c r="AD69" s="160">
        <v>66</v>
      </c>
      <c r="AE69" s="160">
        <f t="shared" si="2"/>
        <v>0</v>
      </c>
      <c r="AF69" s="156">
        <f>$C69*'Enrollment Projection'!$D$37</f>
        <v>0</v>
      </c>
      <c r="AG69" s="160">
        <v>0</v>
      </c>
      <c r="AH69" s="159" t="str">
        <f>IF('Enrollment Projection'!$D$37="","Must Complete 'Enrollment Projection' Tab",AF69*AG69)</f>
        <v>Must Complete 'Enrollment Projection' Tab</v>
      </c>
      <c r="AI69" s="176"/>
    </row>
    <row r="70" spans="1:35" ht="25.5" customHeight="1">
      <c r="A70" s="168">
        <v>65</v>
      </c>
      <c r="B70" s="162" t="s">
        <v>215</v>
      </c>
      <c r="C70" s="163"/>
      <c r="D70" s="164">
        <v>4919</v>
      </c>
      <c r="E70" s="165">
        <f t="shared" si="1"/>
        <v>0</v>
      </c>
      <c r="F70" s="166">
        <f>$C70*'Enrollment Projection'!$D$30</f>
        <v>0</v>
      </c>
      <c r="G70" s="164">
        <v>628</v>
      </c>
      <c r="H70" s="167" t="str">
        <f>IF('Enrollment Projection'!$D$30="","Must Complete 'Enrollment Projection' Tab",F70*G70)</f>
        <v>Must Complete 'Enrollment Projection' Tab</v>
      </c>
      <c r="I70" s="166">
        <f>$C70*'Enrollment Projection'!$D$34</f>
        <v>0</v>
      </c>
      <c r="J70" s="164">
        <v>171</v>
      </c>
      <c r="K70" s="167" t="str">
        <f>IF('Enrollment Projection'!$D$34="","Must Complete 'Enrollment Projection' Tab",I70*J70)</f>
        <v>Must Complete 'Enrollment Projection' Tab</v>
      </c>
      <c r="L70" s="166">
        <f>$C70*'Enrollment Projection'!$D$31</f>
        <v>0</v>
      </c>
      <c r="M70" s="164">
        <v>4285</v>
      </c>
      <c r="N70" s="167" t="str">
        <f>IF('Enrollment Projection'!$D$31="","Must Complete 'Enrollment Projection' Tab",L70*M70)</f>
        <v>Must Complete 'Enrollment Projection' Tab</v>
      </c>
      <c r="O70" s="166">
        <f>$C70*'Enrollment Projection'!$D$33</f>
        <v>0</v>
      </c>
      <c r="P70" s="164">
        <v>1714</v>
      </c>
      <c r="Q70" s="167" t="str">
        <f>IF('Enrollment Projection'!$D$33="","Must Complete 'Enrollment Projection' Tab",O70*P70)</f>
        <v>Must Complete 'Enrollment Projection' Tab</v>
      </c>
      <c r="R70" s="167" t="str">
        <f>IF(OR('Enrollment Projection'!$D$30="",'Enrollment Projection'!$D$31="",'Enrollment Projection'!$D$33="",'Enrollment Projection'!$D$34=""),"Must Complete 'Enrollment Projection' Tab",IF('School Information'!$A$13="","Must Complete 'School Information' Tab",ROUND(E70+H70+K70+N70+Q70,0)))</f>
        <v>Must Complete 'Enrollment Projection' Tab</v>
      </c>
      <c r="S70" s="169">
        <v>6133</v>
      </c>
      <c r="T70" s="164">
        <v>6690</v>
      </c>
      <c r="U70" s="170" t="str">
        <f>IF(OR('School Information'!$A$10="",'School Information'!$B$10=""),"Must Complete 'School Information' Tab",IF('School Information'!$B$10="No",$T70*C70,IF(AND('School Information'!$B$10="Yes",'School Information'!$A$10=$B70),$S70*C70,$T70*C70)))</f>
        <v>Must Complete 'School Information' Tab</v>
      </c>
      <c r="V70" s="171">
        <v>278</v>
      </c>
      <c r="W70" s="171">
        <f>IF('Enrollment Projection'!$D$31&gt;0,$C70*V70,0)</f>
        <v>0</v>
      </c>
      <c r="X70" s="171">
        <v>7</v>
      </c>
      <c r="Y70" s="170" t="str">
        <f>IF('Enrollment Projection'!$D$32="","Must Complete 'Enrollment Projection' Tab",IF('Enrollment Projection'!$D$32="Yes",$C70*X70,0))</f>
        <v>Must Complete 'Enrollment Projection' Tab</v>
      </c>
      <c r="Z70" s="171">
        <v>19</v>
      </c>
      <c r="AA70" s="170" t="str">
        <f>IF('Enrollment Projection'!$D$34="","Must Complete 'Enrollment Projection' Tab",IF(AND('Enrollment Projection'!$D$34&gt;0,SUM('Enrollment Projection'!$B$17:$D$20)&gt;0),$C70*Z70,0))</f>
        <v>Must Complete 'Enrollment Projection' Tab</v>
      </c>
      <c r="AB70" s="171">
        <v>990</v>
      </c>
      <c r="AC70" s="170" t="str">
        <f>IF('Enrollment Projection'!$D$38="","Must Complete 'Enrollment Projection' Tab",IF('Enrollment Projection'!$D$38&gt;=0.4,$C70*AB70,0))</f>
        <v>Must Complete 'Enrollment Projection' Tab</v>
      </c>
      <c r="AD70" s="171">
        <v>71</v>
      </c>
      <c r="AE70" s="171">
        <f t="shared" si="2"/>
        <v>0</v>
      </c>
      <c r="AF70" s="166">
        <f>$C70*'Enrollment Projection'!$D$37</f>
        <v>0</v>
      </c>
      <c r="AG70" s="171">
        <v>0</v>
      </c>
      <c r="AH70" s="170" t="str">
        <f>IF('Enrollment Projection'!$D$37="","Must Complete 'Enrollment Projection' Tab",AF70*AG70)</f>
        <v>Must Complete 'Enrollment Projection' Tab</v>
      </c>
      <c r="AI70" s="176"/>
    </row>
    <row r="71" spans="1:35" ht="25.5" customHeight="1">
      <c r="A71" s="138">
        <v>66</v>
      </c>
      <c r="B71" s="139" t="s">
        <v>217</v>
      </c>
      <c r="C71" s="140"/>
      <c r="D71" s="153">
        <v>5036</v>
      </c>
      <c r="E71" s="142">
        <f t="shared" si="1"/>
        <v>0</v>
      </c>
      <c r="F71" s="144">
        <f>$C71*'Enrollment Projection'!$D$30</f>
        <v>0</v>
      </c>
      <c r="G71" s="153">
        <v>636</v>
      </c>
      <c r="H71" s="146" t="str">
        <f>IF('Enrollment Projection'!$D$30="","Must Complete 'Enrollment Projection' Tab",F71*G71)</f>
        <v>Must Complete 'Enrollment Projection' Tab</v>
      </c>
      <c r="I71" s="144">
        <f>$C71*'Enrollment Projection'!$D$34</f>
        <v>0</v>
      </c>
      <c r="J71" s="153">
        <v>173</v>
      </c>
      <c r="K71" s="146" t="str">
        <f>IF('Enrollment Projection'!$D$34="","Must Complete 'Enrollment Projection' Tab",I71*J71)</f>
        <v>Must Complete 'Enrollment Projection' Tab</v>
      </c>
      <c r="L71" s="144">
        <f>$C71*'Enrollment Projection'!$D$31</f>
        <v>0</v>
      </c>
      <c r="M71" s="153">
        <v>4337</v>
      </c>
      <c r="N71" s="146" t="str">
        <f>IF('Enrollment Projection'!$D$31="","Must Complete 'Enrollment Projection' Tab",L71*M71)</f>
        <v>Must Complete 'Enrollment Projection' Tab</v>
      </c>
      <c r="O71" s="144">
        <f>$C71*'Enrollment Projection'!$D$33</f>
        <v>0</v>
      </c>
      <c r="P71" s="153">
        <v>1735</v>
      </c>
      <c r="Q71" s="146" t="str">
        <f>IF('Enrollment Projection'!$D$33="","Must Complete 'Enrollment Projection' Tab",O71*P71)</f>
        <v>Must Complete 'Enrollment Projection' Tab</v>
      </c>
      <c r="R71" s="146" t="str">
        <f>IF(OR('Enrollment Projection'!$D$30="",'Enrollment Projection'!$D$31="",'Enrollment Projection'!$D$33="",'Enrollment Projection'!$D$34=""),"Must Complete 'Enrollment Projection' Tab",IF('School Information'!$A$13="","Must Complete 'School Information' Tab",ROUND(E71+H71+K71+N71+Q71,0)))</f>
        <v>Must Complete 'Enrollment Projection' Tab</v>
      </c>
      <c r="S71" s="158">
        <v>6538</v>
      </c>
      <c r="T71" s="153">
        <v>6538</v>
      </c>
      <c r="U71" s="148" t="str">
        <f>IF(OR('School Information'!$A$10="",'School Information'!$B$10=""),"Must Complete 'School Information' Tab",IF('School Information'!$B$10="No",$T71*C71,IF(AND('School Information'!$B$10="Yes",'School Information'!$A$10=$B71),$S71*C71,$T71*C71)))</f>
        <v>Must Complete 'School Information' Tab</v>
      </c>
      <c r="V71" s="149">
        <v>267</v>
      </c>
      <c r="W71" s="149">
        <f>IF('Enrollment Projection'!$D$31&gt;0,$C71*V71,0)</f>
        <v>0</v>
      </c>
      <c r="X71" s="149">
        <v>15</v>
      </c>
      <c r="Y71" s="148" t="str">
        <f>IF('Enrollment Projection'!$D$32="","Must Complete 'Enrollment Projection' Tab",IF('Enrollment Projection'!$D$32="Yes",$C71*X71,0))</f>
        <v>Must Complete 'Enrollment Projection' Tab</v>
      </c>
      <c r="Z71" s="149">
        <v>20</v>
      </c>
      <c r="AA71" s="148" t="str">
        <f>IF('Enrollment Projection'!$D$34="","Must Complete 'Enrollment Projection' Tab",IF(AND('Enrollment Projection'!$D$34&gt;0,SUM('Enrollment Projection'!$B$17:$D$20)&gt;0),$C71*Z71,0))</f>
        <v>Must Complete 'Enrollment Projection' Tab</v>
      </c>
      <c r="AB71" s="149">
        <v>1361</v>
      </c>
      <c r="AC71" s="148" t="str">
        <f>IF('Enrollment Projection'!$D$38="","Must Complete 'Enrollment Projection' Tab",IF('Enrollment Projection'!$D$38&gt;=0.4,$C71*AB71,0))</f>
        <v>Must Complete 'Enrollment Projection' Tab</v>
      </c>
      <c r="AD71" s="149">
        <v>76</v>
      </c>
      <c r="AE71" s="149">
        <f t="shared" si="2"/>
        <v>0</v>
      </c>
      <c r="AF71" s="144">
        <f>$C71*'Enrollment Projection'!$D$37</f>
        <v>0</v>
      </c>
      <c r="AG71" s="149">
        <v>0</v>
      </c>
      <c r="AH71" s="148" t="str">
        <f>IF('Enrollment Projection'!$D$37="","Must Complete 'Enrollment Projection' Tab",AF71*AG71)</f>
        <v>Must Complete 'Enrollment Projection' Tab</v>
      </c>
      <c r="AI71" s="176"/>
    </row>
    <row r="72" spans="1:35" ht="25.5" customHeight="1">
      <c r="A72" s="150">
        <v>67</v>
      </c>
      <c r="B72" s="151" t="s">
        <v>218</v>
      </c>
      <c r="C72" s="152"/>
      <c r="D72" s="153">
        <v>5199</v>
      </c>
      <c r="E72" s="155">
        <f t="shared" si="1"/>
        <v>0</v>
      </c>
      <c r="F72" s="156">
        <f>$C72*'Enrollment Projection'!$D$30</f>
        <v>0</v>
      </c>
      <c r="G72" s="153">
        <v>682</v>
      </c>
      <c r="H72" s="157" t="str">
        <f>IF('Enrollment Projection'!$D$30="","Must Complete 'Enrollment Projection' Tab",F72*G72)</f>
        <v>Must Complete 'Enrollment Projection' Tab</v>
      </c>
      <c r="I72" s="156">
        <f>$C72*'Enrollment Projection'!$D$34</f>
        <v>0</v>
      </c>
      <c r="J72" s="153">
        <v>186</v>
      </c>
      <c r="K72" s="157" t="str">
        <f>IF('Enrollment Projection'!$D$34="","Must Complete 'Enrollment Projection' Tab",I72*J72)</f>
        <v>Must Complete 'Enrollment Projection' Tab</v>
      </c>
      <c r="L72" s="156">
        <f>$C72*'Enrollment Projection'!$D$31</f>
        <v>0</v>
      </c>
      <c r="M72" s="153">
        <v>4651</v>
      </c>
      <c r="N72" s="157" t="str">
        <f>IF('Enrollment Projection'!$D$31="","Must Complete 'Enrollment Projection' Tab",L72*M72)</f>
        <v>Must Complete 'Enrollment Projection' Tab</v>
      </c>
      <c r="O72" s="156">
        <f>$C72*'Enrollment Projection'!$D$33</f>
        <v>0</v>
      </c>
      <c r="P72" s="153">
        <v>1860</v>
      </c>
      <c r="Q72" s="157" t="str">
        <f>IF('Enrollment Projection'!$D$33="","Must Complete 'Enrollment Projection' Tab",O72*P72)</f>
        <v>Must Complete 'Enrollment Projection' Tab</v>
      </c>
      <c r="R72" s="157" t="str">
        <f>IF(OR('Enrollment Projection'!$D$30="",'Enrollment Projection'!$D$31="",'Enrollment Projection'!$D$33="",'Enrollment Projection'!$D$34=""),"Must Complete 'Enrollment Projection' Tab",IF('School Information'!$A$13="","Must Complete 'School Information' Tab",ROUND(E72+H72+K72+N72+Q72,0)))</f>
        <v>Must Complete 'Enrollment Projection' Tab</v>
      </c>
      <c r="S72" s="158">
        <v>5310</v>
      </c>
      <c r="T72" s="153">
        <v>6796</v>
      </c>
      <c r="U72" s="159" t="str">
        <f>IF(OR('School Information'!$A$10="",'School Information'!$B$10=""),"Must Complete 'School Information' Tab",IF('School Information'!$B$10="No",$T72*C72,IF(AND('School Information'!$B$10="Yes",'School Information'!$A$10=$B72),$S72*C72,$T72*C72)))</f>
        <v>Must Complete 'School Information' Tab</v>
      </c>
      <c r="V72" s="160">
        <v>238</v>
      </c>
      <c r="W72" s="160">
        <f>IF('Enrollment Projection'!$D$31&gt;0,$C72*V72,0)</f>
        <v>0</v>
      </c>
      <c r="X72" s="160">
        <v>7</v>
      </c>
      <c r="Y72" s="159" t="str">
        <f>IF('Enrollment Projection'!$D$32="","Must Complete 'Enrollment Projection' Tab",IF('Enrollment Projection'!$D$32="Yes",$C72*X72,0))</f>
        <v>Must Complete 'Enrollment Projection' Tab</v>
      </c>
      <c r="Z72" s="160">
        <v>15</v>
      </c>
      <c r="AA72" s="159" t="str">
        <f>IF('Enrollment Projection'!$D$34="","Must Complete 'Enrollment Projection' Tab",IF(AND('Enrollment Projection'!$D$34&gt;0,SUM('Enrollment Projection'!$B$17:$D$20)&gt;0),$C72*Z72,0))</f>
        <v>Must Complete 'Enrollment Projection' Tab</v>
      </c>
      <c r="AB72" s="160">
        <v>165</v>
      </c>
      <c r="AC72" s="159" t="str">
        <f>IF('Enrollment Projection'!$D$38="","Must Complete 'Enrollment Projection' Tab",IF('Enrollment Projection'!$D$38&gt;=0.4,$C72*AB72,0))</f>
        <v>Must Complete 'Enrollment Projection' Tab</v>
      </c>
      <c r="AD72" s="160">
        <v>57</v>
      </c>
      <c r="AE72" s="160">
        <f t="shared" si="2"/>
        <v>0</v>
      </c>
      <c r="AF72" s="156">
        <f>$C72*'Enrollment Projection'!$D$37</f>
        <v>0</v>
      </c>
      <c r="AG72" s="160">
        <v>137</v>
      </c>
      <c r="AH72" s="159" t="str">
        <f>IF('Enrollment Projection'!$D$37="","Must Complete 'Enrollment Projection' Tab",AF72*AG72)</f>
        <v>Must Complete 'Enrollment Projection' Tab</v>
      </c>
      <c r="AI72" s="176"/>
    </row>
    <row r="73" spans="1:35" ht="25.5" customHeight="1">
      <c r="A73" s="150">
        <v>68</v>
      </c>
      <c r="B73" s="151" t="s">
        <v>220</v>
      </c>
      <c r="C73" s="152"/>
      <c r="D73" s="153">
        <v>5525</v>
      </c>
      <c r="E73" s="155">
        <f t="shared" si="1"/>
        <v>0</v>
      </c>
      <c r="F73" s="156">
        <f>$C73*'Enrollment Projection'!$D$30</f>
        <v>0</v>
      </c>
      <c r="G73" s="153">
        <v>701</v>
      </c>
      <c r="H73" s="157" t="str">
        <f>IF('Enrollment Projection'!$D$30="","Must Complete 'Enrollment Projection' Tab",F73*G73)</f>
        <v>Must Complete 'Enrollment Projection' Tab</v>
      </c>
      <c r="I73" s="156">
        <f>$C73*'Enrollment Projection'!$D$34</f>
        <v>0</v>
      </c>
      <c r="J73" s="153">
        <v>191</v>
      </c>
      <c r="K73" s="157" t="str">
        <f>IF('Enrollment Projection'!$D$34="","Must Complete 'Enrollment Projection' Tab",I73*J73)</f>
        <v>Must Complete 'Enrollment Projection' Tab</v>
      </c>
      <c r="L73" s="156">
        <f>$C73*'Enrollment Projection'!$D$31</f>
        <v>0</v>
      </c>
      <c r="M73" s="153">
        <v>4779</v>
      </c>
      <c r="N73" s="157" t="str">
        <f>IF('Enrollment Projection'!$D$31="","Must Complete 'Enrollment Projection' Tab",L73*M73)</f>
        <v>Must Complete 'Enrollment Projection' Tab</v>
      </c>
      <c r="O73" s="156">
        <f>$C73*'Enrollment Projection'!$D$33</f>
        <v>0</v>
      </c>
      <c r="P73" s="153">
        <v>1912</v>
      </c>
      <c r="Q73" s="157" t="str">
        <f>IF('Enrollment Projection'!$D$33="","Must Complete 'Enrollment Projection' Tab",O73*P73)</f>
        <v>Must Complete 'Enrollment Projection' Tab</v>
      </c>
      <c r="R73" s="157" t="str">
        <f>IF(OR('Enrollment Projection'!$D$30="",'Enrollment Projection'!$D$31="",'Enrollment Projection'!$D$33="",'Enrollment Projection'!$D$34=""),"Must Complete 'Enrollment Projection' Tab",IF('School Information'!$A$13="","Must Complete 'School Information' Tab",ROUND(E73+H73+K73+N73+Q73,0)))</f>
        <v>Must Complete 'Enrollment Projection' Tab</v>
      </c>
      <c r="S73" s="158">
        <v>3990</v>
      </c>
      <c r="T73" s="153">
        <v>3990</v>
      </c>
      <c r="U73" s="159" t="str">
        <f>IF(OR('School Information'!$A$10="",'School Information'!$B$10=""),"Must Complete 'School Information' Tab",IF('School Information'!$B$10="No",$T73*C73,IF(AND('School Information'!$B$10="Yes",'School Information'!$A$10=$B73),$S73*C73,$T73*C73)))</f>
        <v>Must Complete 'School Information' Tab</v>
      </c>
      <c r="V73" s="160">
        <v>254</v>
      </c>
      <c r="W73" s="160">
        <f>IF('Enrollment Projection'!$D$31&gt;0,$C73*V73,0)</f>
        <v>0</v>
      </c>
      <c r="X73" s="160">
        <v>8</v>
      </c>
      <c r="Y73" s="159" t="str">
        <f>IF('Enrollment Projection'!$D$32="","Must Complete 'Enrollment Projection' Tab",IF('Enrollment Projection'!$D$32="Yes",$C73*X73,0))</f>
        <v>Must Complete 'Enrollment Projection' Tab</v>
      </c>
      <c r="Z73" s="160">
        <v>23</v>
      </c>
      <c r="AA73" s="159" t="str">
        <f>IF('Enrollment Projection'!$D$34="","Must Complete 'Enrollment Projection' Tab",IF(AND('Enrollment Projection'!$D$34&gt;0,SUM('Enrollment Projection'!$B$17:$D$20)&gt;0),$C73*Z73,0))</f>
        <v>Must Complete 'Enrollment Projection' Tab</v>
      </c>
      <c r="AB73" s="160">
        <v>1247</v>
      </c>
      <c r="AC73" s="159" t="str">
        <f>IF('Enrollment Projection'!$D$38="","Must Complete 'Enrollment Projection' Tab",IF('Enrollment Projection'!$D$38&gt;=0.4,$C73*AB73,0))</f>
        <v>Must Complete 'Enrollment Projection' Tab</v>
      </c>
      <c r="AD73" s="160">
        <v>78</v>
      </c>
      <c r="AE73" s="160">
        <f t="shared" si="2"/>
        <v>0</v>
      </c>
      <c r="AF73" s="156">
        <f>$C73*'Enrollment Projection'!$D$37</f>
        <v>0</v>
      </c>
      <c r="AG73" s="160">
        <v>0</v>
      </c>
      <c r="AH73" s="159" t="str">
        <f>IF('Enrollment Projection'!$D$37="","Must Complete 'Enrollment Projection' Tab",AF73*AG73)</f>
        <v>Must Complete 'Enrollment Projection' Tab</v>
      </c>
      <c r="AI73" s="176"/>
    </row>
    <row r="74" spans="1:35" ht="25.5" customHeight="1">
      <c r="A74" s="150">
        <v>69</v>
      </c>
      <c r="B74" s="151" t="s">
        <v>229</v>
      </c>
      <c r="C74" s="152"/>
      <c r="D74" s="179">
        <v>5412</v>
      </c>
      <c r="E74" s="155">
        <f t="shared" si="1"/>
        <v>0</v>
      </c>
      <c r="F74" s="156">
        <f>$C74*'Enrollment Projection'!$D$30</f>
        <v>0</v>
      </c>
      <c r="G74" s="179">
        <v>707</v>
      </c>
      <c r="H74" s="157" t="str">
        <f>IF('Enrollment Projection'!$D$30="","Must Complete 'Enrollment Projection' Tab",F74*G74)</f>
        <v>Must Complete 'Enrollment Projection' Tab</v>
      </c>
      <c r="I74" s="156">
        <f>$C74*'Enrollment Projection'!$D$34</f>
        <v>0</v>
      </c>
      <c r="J74" s="179">
        <v>193</v>
      </c>
      <c r="K74" s="157" t="str">
        <f>IF('Enrollment Projection'!$D$34="","Must Complete 'Enrollment Projection' Tab",I74*J74)</f>
        <v>Must Complete 'Enrollment Projection' Tab</v>
      </c>
      <c r="L74" s="156">
        <f>$C74*'Enrollment Projection'!$D$31</f>
        <v>0</v>
      </c>
      <c r="M74" s="179">
        <v>4819</v>
      </c>
      <c r="N74" s="157" t="str">
        <f>IF('Enrollment Projection'!$D$31="","Must Complete 'Enrollment Projection' Tab",L74*M74)</f>
        <v>Must Complete 'Enrollment Projection' Tab</v>
      </c>
      <c r="O74" s="156">
        <f>$C74*'Enrollment Projection'!$D$33</f>
        <v>0</v>
      </c>
      <c r="P74" s="179">
        <v>1928</v>
      </c>
      <c r="Q74" s="157" t="str">
        <f>IF('Enrollment Projection'!$D$33="","Must Complete 'Enrollment Projection' Tab",O74*P74)</f>
        <v>Must Complete 'Enrollment Projection' Tab</v>
      </c>
      <c r="R74" s="157" t="str">
        <f>IF(OR('Enrollment Projection'!$D$30="",'Enrollment Projection'!$D$31="",'Enrollment Projection'!$D$33="",'Enrollment Projection'!$D$34=""),"Must Complete 'Enrollment Projection' Tab",IF('School Information'!$A$13="","Must Complete 'School Information' Tab",ROUND(E74+H74+K74+N74+Q74,0)))</f>
        <v>Must Complete 'Enrollment Projection' Tab</v>
      </c>
      <c r="S74" s="180">
        <v>4402</v>
      </c>
      <c r="T74" s="179">
        <v>6119</v>
      </c>
      <c r="U74" s="159" t="str">
        <f>IF(OR('School Information'!$A$10="",'School Information'!$B$10=""),"Must Complete 'School Information' Tab",IF('School Information'!$B$10="No",$T74*C74,IF(AND('School Information'!$B$10="Yes",'School Information'!$A$10=$B74),$S74*C74,$T74*C74)))</f>
        <v>Must Complete 'School Information' Tab</v>
      </c>
      <c r="V74" s="160">
        <v>225</v>
      </c>
      <c r="W74" s="160">
        <f>IF('Enrollment Projection'!$D$31&gt;0,$C74*V74,0)</f>
        <v>0</v>
      </c>
      <c r="X74" s="160">
        <v>2</v>
      </c>
      <c r="Y74" s="159" t="str">
        <f>IF('Enrollment Projection'!$D$32="","Must Complete 'Enrollment Projection' Tab",IF('Enrollment Projection'!$D$32="Yes",$C74*X74,0))</f>
        <v>Must Complete 'Enrollment Projection' Tab</v>
      </c>
      <c r="Z74" s="160">
        <v>14</v>
      </c>
      <c r="AA74" s="159" t="str">
        <f>IF('Enrollment Projection'!$D$34="","Must Complete 'Enrollment Projection' Tab",IF(AND('Enrollment Projection'!$D$34&gt;0,SUM('Enrollment Projection'!$B$17:$D$20)&gt;0),$C74*Z74,0))</f>
        <v>Must Complete 'Enrollment Projection' Tab</v>
      </c>
      <c r="AB74" s="160">
        <v>153</v>
      </c>
      <c r="AC74" s="159" t="str">
        <f>IF('Enrollment Projection'!$D$38="","Must Complete 'Enrollment Projection' Tab",IF('Enrollment Projection'!$D$38&gt;=0.4,$C74*AB74,0))</f>
        <v>Must Complete 'Enrollment Projection' Tab</v>
      </c>
      <c r="AD74" s="160">
        <v>52</v>
      </c>
      <c r="AE74" s="160">
        <f t="shared" si="2"/>
        <v>0</v>
      </c>
      <c r="AF74" s="156">
        <f>$C74*'Enrollment Projection'!$D$37</f>
        <v>0</v>
      </c>
      <c r="AG74" s="160">
        <v>139</v>
      </c>
      <c r="AH74" s="159" t="str">
        <f>IF('Enrollment Projection'!$D$37="","Must Complete 'Enrollment Projection' Tab",AF74*AG74)</f>
        <v>Must Complete 'Enrollment Projection' Tab</v>
      </c>
      <c r="AI74" s="176"/>
    </row>
    <row r="75" spans="1:35" ht="51.75" customHeight="1">
      <c r="A75" s="417" t="s">
        <v>405</v>
      </c>
      <c r="B75" s="418"/>
      <c r="C75" s="181">
        <f>IF(SUM(C6:C74)='Enrollment Projection'!$D$24,SUM(C6:C74),CONCATENATE(SUM(C6:C74)," Does Not Agree to 'Enrollment Projection' Tab"))</f>
        <v>0</v>
      </c>
      <c r="D75" s="182"/>
      <c r="E75" s="183">
        <f t="shared" ref="E75:F75" si="3">SUM(E6:E74)</f>
        <v>0</v>
      </c>
      <c r="F75" s="184">
        <f t="shared" si="3"/>
        <v>0</v>
      </c>
      <c r="G75" s="182"/>
      <c r="H75" s="185" t="str">
        <f>IF('Enrollment Projection'!$D$30="","Must Complete 'Enrollment Projection' Tab",SUM(H6:H74))</f>
        <v>Must Complete 'Enrollment Projection' Tab</v>
      </c>
      <c r="I75" s="186">
        <f>SUM(I6:I74)</f>
        <v>0</v>
      </c>
      <c r="J75" s="182"/>
      <c r="K75" s="185" t="str">
        <f>IF('Enrollment Projection'!$D$34="","Must Complete 'Enrollment Projection' Tab",SUM(K6:K74))</f>
        <v>Must Complete 'Enrollment Projection' Tab</v>
      </c>
      <c r="L75" s="184">
        <f>SUM(L6:L74)</f>
        <v>0</v>
      </c>
      <c r="M75" s="182"/>
      <c r="N75" s="185" t="str">
        <f>IF('Enrollment Projection'!$D$31="","Must Complete 'Enrollment Projection' Tab",SUM(N6:N74))</f>
        <v>Must Complete 'Enrollment Projection' Tab</v>
      </c>
      <c r="O75" s="184">
        <f>SUM(O6:O74)</f>
        <v>0</v>
      </c>
      <c r="P75" s="182"/>
      <c r="Q75" s="185" t="str">
        <f>IF('Enrollment Projection'!$D$33="","Must Complete 'Enrollment Projection' Tab",SUM(Q6:Q74))</f>
        <v>Must Complete 'Enrollment Projection' Tab</v>
      </c>
      <c r="R75" s="185" t="str">
        <f>IF(OR('Enrollment Projection'!$D$30="",'Enrollment Projection'!$D$31="",'Enrollment Projection'!$D$33="",'Enrollment Projection'!$D$34=""),"Must Complete 'Enrollment Projection' Tab",IF('School Information'!$A$13="","Must Complete 'School Information' Tab",IF($C$75='Enrollment Projection'!$D$24,SUM(R6:R74),"Enrollment must agree to 'Enrollment Projection' Tab")))</f>
        <v>Must Complete 'Enrollment Projection' Tab</v>
      </c>
      <c r="S75" s="182"/>
      <c r="T75" s="182"/>
      <c r="U75" s="185" t="str">
        <f>IF(OR('School Information'!$A$10="",'School Information'!$B$10=""),"Must Complete 'School Information' Tab",IF($C$75='Enrollment Projection'!$D$24,SUM(U6:U74),"Enrollment must agree to 'Enrollment Projection' Tab"))</f>
        <v>Must Complete 'School Information' Tab</v>
      </c>
      <c r="V75" s="182"/>
      <c r="W75" s="183">
        <f>SUM(W6:W74)</f>
        <v>0</v>
      </c>
      <c r="X75" s="185"/>
      <c r="Y75" s="183" t="str">
        <f>IF('Enrollment Projection'!$D$32="","Must Complete 'Enrollment Projection' Tab",SUM(Y6:Y74))</f>
        <v>Must Complete 'Enrollment Projection' Tab</v>
      </c>
      <c r="Z75" s="185"/>
      <c r="AA75" s="183" t="str">
        <f>IF('Enrollment Projection'!$D$34="","Must Complete 'Enrollment Projection' Tab",IF(SUM(AA6:AA74)&lt;15000,0,SUM(AA6:AA74)))</f>
        <v>Must Complete 'Enrollment Projection' Tab</v>
      </c>
      <c r="AB75" s="185"/>
      <c r="AC75" s="183" t="str">
        <f>IF('Enrollment Projection'!$D$38="","Must Complete 'Enrollment Projection' Tab",SUM(AC6:AC74))</f>
        <v>Must Complete 'Enrollment Projection' Tab</v>
      </c>
      <c r="AD75" s="185"/>
      <c r="AE75" s="183">
        <f t="shared" ref="AE75:AF75" si="4">SUM(AE6:AE74)</f>
        <v>0</v>
      </c>
      <c r="AF75" s="181">
        <f t="shared" si="4"/>
        <v>0</v>
      </c>
      <c r="AG75" s="185"/>
      <c r="AH75" s="183" t="str">
        <f>IF('Enrollment Projection'!$D$37="","Must Complete 'Enrollment Projection' Tab",IF(SUM(AH6:AH74)&lt;10000,0,SUM(AH6:AH74)))</f>
        <v>Must Complete 'Enrollment Projection' Tab</v>
      </c>
      <c r="AI75" s="176"/>
    </row>
    <row r="76" spans="1:35" ht="53.25" customHeight="1">
      <c r="A76" s="413" t="str">
        <f>IF('School Information'!$A$13="","Must Complete 'School Information' Tab",IF('School Information'!$A$13="Yes","Virtual Charter Schools Receive 90% per Charter Law",""))</f>
        <v>Must Complete 'School Information' Tab</v>
      </c>
      <c r="B76" s="414"/>
      <c r="C76" s="187"/>
      <c r="D76" s="187"/>
      <c r="E76" s="187"/>
      <c r="F76" s="187"/>
      <c r="G76" s="187"/>
      <c r="H76" s="187"/>
      <c r="I76" s="187"/>
      <c r="J76" s="187"/>
      <c r="K76" s="187"/>
      <c r="L76" s="187"/>
      <c r="M76" s="187"/>
      <c r="N76" s="187"/>
      <c r="O76" s="187"/>
      <c r="P76" s="187"/>
      <c r="Q76" s="187"/>
      <c r="R76" s="185" t="str">
        <f>IF(OR('Enrollment Projection'!$D$30="",'Enrollment Projection'!$D$31="",'Enrollment Projection'!$D$33="",'Enrollment Projection'!$D$34=""),"Must Complete 'Enrollment Projection' Tab",IF('School Information'!$A$13="","Must Complete 'School Information' Tab",IF('School Information'!$A$13="No","",IF(AND($C75='Enrollment Projection'!$D$24,'School Information'!$A$13="Yes"),ROUND(SUM(R6:R74)*0.9,0),"Enrollment must agree to 'Enrollment Projection' Tab"))))</f>
        <v>Must Complete 'Enrollment Projection' Tab</v>
      </c>
      <c r="S76" s="187"/>
      <c r="T76" s="187"/>
      <c r="U76" s="185" t="str">
        <f>IF(OR('School Information'!$A$10="",'School Information'!$B$10=""),"Must Complete 'School Information' Tab",IF('School Information'!$A$13="No","",IF(AND($C75='Enrollment Projection'!$D$24,'School Information'!$A$13="Yes"),ROUND(SUM(U6:U74)*0.9,0),"Enrollment must agree to 'Enrollment Projection' Tab")))</f>
        <v>Must Complete 'School Information' Tab</v>
      </c>
      <c r="V76" s="187"/>
      <c r="W76" s="187"/>
      <c r="X76" s="187"/>
      <c r="Y76" s="187"/>
      <c r="Z76" s="187"/>
      <c r="AA76" s="187"/>
      <c r="AB76" s="187"/>
      <c r="AC76" s="187"/>
      <c r="AD76" s="187"/>
      <c r="AE76" s="187"/>
      <c r="AF76" s="187"/>
      <c r="AG76" s="187"/>
      <c r="AH76" s="187"/>
      <c r="AI76" s="187"/>
    </row>
    <row r="77" spans="1:35" ht="12.75" customHeight="1">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row>
    <row r="78" spans="1:35" ht="12.75" customHeight="1">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row>
    <row r="79" spans="1:35" ht="12.75" customHeight="1">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row>
    <row r="80" spans="1:35" ht="12.75" customHeight="1">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row>
    <row r="81" spans="1:35" ht="12.75" customHeight="1">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row>
    <row r="82" spans="1:35" ht="12.75" customHeight="1">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row>
    <row r="83" spans="1:35" ht="12.75" customHeight="1">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row>
    <row r="84" spans="1:35" ht="12.75" customHeight="1">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row>
    <row r="85" spans="1:35" ht="12.75" customHeight="1">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row>
    <row r="86" spans="1:35" ht="12.75" customHeight="1">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row>
    <row r="87" spans="1:35" ht="12.75" customHeight="1">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row>
    <row r="88" spans="1:35" ht="12.75" customHeight="1">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row>
    <row r="89" spans="1:35" ht="12.75" customHeight="1">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row>
    <row r="90" spans="1:35" ht="12.75" customHeight="1">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row>
    <row r="91" spans="1:35" ht="12.75" customHeight="1">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row>
    <row r="92" spans="1:35" ht="12.75" customHeight="1">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row>
    <row r="93" spans="1:35" ht="12.75" customHeight="1">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row>
    <row r="94" spans="1:35" ht="12.75" customHeight="1">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row>
    <row r="95" spans="1:35" ht="12.75" customHeight="1">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row>
    <row r="96" spans="1:35" ht="12.75" customHeight="1">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c r="AG96" s="172"/>
      <c r="AH96" s="172"/>
      <c r="AI96" s="172"/>
    </row>
    <row r="97" spans="1:35" ht="12.75" customHeight="1">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row>
    <row r="98" spans="1:35" ht="12.75" customHeight="1">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row>
    <row r="99" spans="1:35" ht="12.75" customHeight="1">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row>
    <row r="100" spans="1:35" ht="12.75" customHeight="1">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row>
    <row r="101" spans="1:35" ht="12.75" customHeight="1">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row>
    <row r="102" spans="1:35" ht="12.75" customHeight="1">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row>
    <row r="103" spans="1:35" ht="12.75" customHeight="1">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row>
    <row r="104" spans="1:35" ht="12.75" customHeight="1">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c r="AH104" s="172"/>
      <c r="AI104" s="172"/>
    </row>
    <row r="105" spans="1:35" ht="12.75" customHeight="1">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c r="AH105" s="172"/>
      <c r="AI105" s="172"/>
    </row>
    <row r="106" spans="1:35" ht="12.75" customHeight="1">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c r="AA106" s="172"/>
      <c r="AB106" s="172"/>
      <c r="AC106" s="172"/>
      <c r="AD106" s="172"/>
      <c r="AE106" s="172"/>
      <c r="AF106" s="172"/>
      <c r="AG106" s="172"/>
      <c r="AH106" s="172"/>
      <c r="AI106" s="172"/>
    </row>
    <row r="107" spans="1:35" ht="12.75" customHeight="1">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72"/>
    </row>
    <row r="108" spans="1:35" ht="12.75" customHeight="1">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c r="AA108" s="172"/>
      <c r="AB108" s="172"/>
      <c r="AC108" s="172"/>
      <c r="AD108" s="172"/>
      <c r="AE108" s="172"/>
      <c r="AF108" s="172"/>
      <c r="AG108" s="172"/>
      <c r="AH108" s="172"/>
      <c r="AI108" s="172"/>
    </row>
    <row r="109" spans="1:35" ht="12.75" customHeight="1">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I109" s="172"/>
    </row>
    <row r="110" spans="1:35" ht="12.75" customHeight="1">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c r="AA110" s="172"/>
      <c r="AB110" s="172"/>
      <c r="AC110" s="172"/>
      <c r="AD110" s="172"/>
      <c r="AE110" s="172"/>
      <c r="AF110" s="172"/>
      <c r="AG110" s="172"/>
      <c r="AH110" s="172"/>
      <c r="AI110" s="172"/>
    </row>
    <row r="111" spans="1:35" ht="12.75" customHeight="1">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2"/>
      <c r="AG111" s="172"/>
      <c r="AH111" s="172"/>
      <c r="AI111" s="172"/>
    </row>
    <row r="112" spans="1:35" ht="12.75" customHeight="1">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c r="AH112" s="172"/>
      <c r="AI112" s="172"/>
    </row>
    <row r="113" spans="1:35" ht="12.75" customHeight="1">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2"/>
      <c r="AG113" s="172"/>
      <c r="AH113" s="172"/>
      <c r="AI113" s="172"/>
    </row>
    <row r="114" spans="1:35" ht="12.75" customHeight="1">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72"/>
    </row>
    <row r="115" spans="1:35" ht="12.75" customHeight="1">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72"/>
    </row>
    <row r="116" spans="1:35" ht="12.75" customHeight="1">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c r="AA116" s="172"/>
      <c r="AB116" s="172"/>
      <c r="AC116" s="172"/>
      <c r="AD116" s="172"/>
      <c r="AE116" s="172"/>
      <c r="AF116" s="172"/>
      <c r="AG116" s="172"/>
      <c r="AH116" s="172"/>
      <c r="AI116" s="172"/>
    </row>
    <row r="117" spans="1:35" ht="12.75" customHeight="1">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c r="AH117" s="172"/>
      <c r="AI117" s="172"/>
    </row>
    <row r="118" spans="1:35" ht="12.75" customHeight="1">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row>
    <row r="119" spans="1:35" ht="12.75" customHeight="1">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row>
    <row r="120" spans="1:35" ht="12.75" customHeight="1">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row>
    <row r="121" spans="1:35" ht="12.75" customHeight="1">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row>
    <row r="122" spans="1:35" ht="12.75" customHeight="1">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row>
    <row r="123" spans="1:35" ht="12.75" customHeight="1">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row>
    <row r="124" spans="1:35" ht="12.75" customHeight="1">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2"/>
      <c r="AG124" s="172"/>
      <c r="AH124" s="172"/>
      <c r="AI124" s="172"/>
    </row>
    <row r="125" spans="1:35" ht="12.75" customHeight="1">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72"/>
    </row>
    <row r="126" spans="1:35" ht="12.75" customHeight="1">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c r="AA126" s="172"/>
      <c r="AB126" s="172"/>
      <c r="AC126" s="172"/>
      <c r="AD126" s="172"/>
      <c r="AE126" s="172"/>
      <c r="AF126" s="172"/>
      <c r="AG126" s="172"/>
      <c r="AH126" s="172"/>
      <c r="AI126" s="172"/>
    </row>
    <row r="127" spans="1:35" ht="12.75" customHeight="1">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c r="AA127" s="172"/>
      <c r="AB127" s="172"/>
      <c r="AC127" s="172"/>
      <c r="AD127" s="172"/>
      <c r="AE127" s="172"/>
      <c r="AF127" s="172"/>
      <c r="AG127" s="172"/>
      <c r="AH127" s="172"/>
      <c r="AI127" s="172"/>
    </row>
    <row r="128" spans="1:35" ht="12.75" customHeight="1">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c r="AA128" s="172"/>
      <c r="AB128" s="172"/>
      <c r="AC128" s="172"/>
      <c r="AD128" s="172"/>
      <c r="AE128" s="172"/>
      <c r="AF128" s="172"/>
      <c r="AG128" s="172"/>
      <c r="AH128" s="172"/>
      <c r="AI128" s="172"/>
    </row>
    <row r="129" spans="1:35" ht="12.75" customHeight="1">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c r="AA129" s="172"/>
      <c r="AB129" s="172"/>
      <c r="AC129" s="172"/>
      <c r="AD129" s="172"/>
      <c r="AE129" s="172"/>
      <c r="AF129" s="172"/>
      <c r="AG129" s="172"/>
      <c r="AH129" s="172"/>
      <c r="AI129" s="172"/>
    </row>
    <row r="130" spans="1:35" ht="12.75" customHeight="1">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172"/>
      <c r="AC130" s="172"/>
      <c r="AD130" s="172"/>
      <c r="AE130" s="172"/>
      <c r="AF130" s="172"/>
      <c r="AG130" s="172"/>
      <c r="AH130" s="172"/>
      <c r="AI130" s="172"/>
    </row>
    <row r="131" spans="1:35" ht="12.75" customHeight="1">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c r="AA131" s="172"/>
      <c r="AB131" s="172"/>
      <c r="AC131" s="172"/>
      <c r="AD131" s="172"/>
      <c r="AE131" s="172"/>
      <c r="AF131" s="172"/>
      <c r="AG131" s="172"/>
      <c r="AH131" s="172"/>
      <c r="AI131" s="172"/>
    </row>
    <row r="132" spans="1:35" ht="12.75" customHeight="1">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c r="AA132" s="172"/>
      <c r="AB132" s="172"/>
      <c r="AC132" s="172"/>
      <c r="AD132" s="172"/>
      <c r="AE132" s="172"/>
      <c r="AF132" s="172"/>
      <c r="AG132" s="172"/>
      <c r="AH132" s="172"/>
      <c r="AI132" s="172"/>
    </row>
    <row r="133" spans="1:35" ht="12.75" customHeight="1">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c r="AA133" s="172"/>
      <c r="AB133" s="172"/>
      <c r="AC133" s="172"/>
      <c r="AD133" s="172"/>
      <c r="AE133" s="172"/>
      <c r="AF133" s="172"/>
      <c r="AG133" s="172"/>
      <c r="AH133" s="172"/>
      <c r="AI133" s="172"/>
    </row>
    <row r="134" spans="1:35" ht="12.75" customHeight="1">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c r="AA134" s="172"/>
      <c r="AB134" s="172"/>
      <c r="AC134" s="172"/>
      <c r="AD134" s="172"/>
      <c r="AE134" s="172"/>
      <c r="AF134" s="172"/>
      <c r="AG134" s="172"/>
      <c r="AH134" s="172"/>
      <c r="AI134" s="172"/>
    </row>
    <row r="135" spans="1:35" ht="12.75" customHeight="1">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72"/>
    </row>
    <row r="136" spans="1:35" ht="12.75" customHeight="1">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c r="AA136" s="172"/>
      <c r="AB136" s="172"/>
      <c r="AC136" s="172"/>
      <c r="AD136" s="172"/>
      <c r="AE136" s="172"/>
      <c r="AF136" s="172"/>
      <c r="AG136" s="172"/>
      <c r="AH136" s="172"/>
      <c r="AI136" s="172"/>
    </row>
    <row r="137" spans="1:35" ht="12.75" customHeight="1">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c r="AA137" s="172"/>
      <c r="AB137" s="172"/>
      <c r="AC137" s="172"/>
      <c r="AD137" s="172"/>
      <c r="AE137" s="172"/>
      <c r="AF137" s="172"/>
      <c r="AG137" s="172"/>
      <c r="AH137" s="172"/>
      <c r="AI137" s="172"/>
    </row>
    <row r="138" spans="1:35" ht="12.75" customHeight="1">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72"/>
    </row>
    <row r="139" spans="1:35" ht="12.75" customHeight="1">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c r="AH139" s="172"/>
      <c r="AI139" s="172"/>
    </row>
    <row r="140" spans="1:35" ht="12.75" customHeight="1">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c r="AF140" s="172"/>
      <c r="AG140" s="172"/>
      <c r="AH140" s="172"/>
      <c r="AI140" s="172"/>
    </row>
    <row r="141" spans="1:35" ht="12.75" customHeight="1">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c r="AF141" s="172"/>
      <c r="AG141" s="172"/>
      <c r="AH141" s="172"/>
      <c r="AI141" s="172"/>
    </row>
    <row r="142" spans="1:35" ht="12.75" customHeight="1">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c r="AF142" s="172"/>
      <c r="AG142" s="172"/>
      <c r="AH142" s="172"/>
      <c r="AI142" s="172"/>
    </row>
    <row r="143" spans="1:35" ht="12.75" customHeight="1">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1:35" ht="12.75" customHeight="1">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1:35" ht="12.75" customHeight="1">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1:35" ht="12.75" customHeight="1">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1:35" ht="12.75" customHeight="1">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c r="AF147" s="172"/>
      <c r="AG147" s="172"/>
      <c r="AH147" s="172"/>
      <c r="AI147" s="172"/>
    </row>
    <row r="148" spans="1:35" ht="12.75" customHeight="1">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c r="AF148" s="172"/>
      <c r="AG148" s="172"/>
      <c r="AH148" s="172"/>
      <c r="AI148" s="172"/>
    </row>
    <row r="149" spans="1:35" ht="12.75" customHeight="1">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row>
    <row r="150" spans="1:35" ht="12.75" customHeight="1">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row>
    <row r="151" spans="1:35" ht="12.75" customHeight="1">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1:35" ht="12.75" customHeight="1">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1:35" ht="12.75" customHeight="1">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72"/>
    </row>
    <row r="154" spans="1:35" ht="12.75" customHeight="1">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c r="AH154" s="172"/>
      <c r="AI154" s="172"/>
    </row>
    <row r="155" spans="1:35" ht="12.75" customHeight="1">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1:35" ht="12.75" customHeight="1">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1:35" ht="12.75" customHeight="1">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1:35" ht="12.75" customHeight="1">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1:35" ht="12.75" customHeight="1">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1:35" ht="12.75" customHeight="1">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1:35" ht="12.75" customHeight="1">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1:35" ht="12.75" customHeight="1">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1:35" ht="12.75" customHeight="1">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row>
    <row r="164" spans="1:35" ht="12.75" customHeight="1">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c r="AH164" s="172"/>
      <c r="AI164" s="172"/>
    </row>
    <row r="165" spans="1:35" ht="12.75" customHeight="1">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1:35" ht="12.75" customHeight="1">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1:35" ht="12.75" customHeight="1">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1:35" ht="12.75" customHeight="1">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1:35" ht="12.75" customHeight="1">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c r="AA169" s="172"/>
      <c r="AB169" s="172"/>
      <c r="AC169" s="172"/>
      <c r="AD169" s="172"/>
      <c r="AE169" s="172"/>
      <c r="AF169" s="172"/>
      <c r="AG169" s="172"/>
      <c r="AH169" s="172"/>
      <c r="AI169" s="172"/>
    </row>
    <row r="170" spans="1:35" ht="12.75" customHeight="1">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1:35" ht="12.75" customHeight="1">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1:35" ht="12.75" customHeight="1">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1:35" ht="12.75" customHeight="1">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1:35" ht="12.75" customHeight="1">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c r="AH174" s="172"/>
      <c r="AI174" s="172"/>
    </row>
    <row r="175" spans="1:35" ht="12.75" customHeight="1">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1:35" ht="12.75" customHeight="1">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1:35" ht="12.75" customHeight="1">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1:35" ht="12.75" customHeight="1">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1:35" ht="12.75" customHeight="1">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1:35" ht="12.75" customHeight="1">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1:35" ht="12.75" customHeight="1">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1:35" ht="12.75" customHeight="1">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1:35" ht="12.75" customHeight="1">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row>
    <row r="184" spans="1:35" ht="12.75" customHeight="1">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c r="AA184" s="172"/>
      <c r="AB184" s="172"/>
      <c r="AC184" s="172"/>
      <c r="AD184" s="172"/>
      <c r="AE184" s="172"/>
      <c r="AF184" s="172"/>
      <c r="AG184" s="172"/>
      <c r="AH184" s="172"/>
      <c r="AI184" s="172"/>
    </row>
    <row r="185" spans="1:35" ht="12.75" customHeight="1">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c r="AA185" s="172"/>
      <c r="AB185" s="172"/>
      <c r="AC185" s="172"/>
      <c r="AD185" s="172"/>
      <c r="AE185" s="172"/>
      <c r="AF185" s="172"/>
      <c r="AG185" s="172"/>
      <c r="AH185" s="172"/>
      <c r="AI185" s="172"/>
    </row>
    <row r="186" spans="1:35" ht="12.75" customHeight="1">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c r="AA186" s="172"/>
      <c r="AB186" s="172"/>
      <c r="AC186" s="172"/>
      <c r="AD186" s="172"/>
      <c r="AE186" s="172"/>
      <c r="AF186" s="172"/>
      <c r="AG186" s="172"/>
      <c r="AH186" s="172"/>
      <c r="AI186" s="172"/>
    </row>
    <row r="187" spans="1:35" ht="12.75" customHeight="1">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c r="AA187" s="172"/>
      <c r="AB187" s="172"/>
      <c r="AC187" s="172"/>
      <c r="AD187" s="172"/>
      <c r="AE187" s="172"/>
      <c r="AF187" s="172"/>
      <c r="AG187" s="172"/>
      <c r="AH187" s="172"/>
      <c r="AI187" s="172"/>
    </row>
    <row r="188" spans="1:35" ht="12.75" customHeight="1">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c r="AA188" s="172"/>
      <c r="AB188" s="172"/>
      <c r="AC188" s="172"/>
      <c r="AD188" s="172"/>
      <c r="AE188" s="172"/>
      <c r="AF188" s="172"/>
      <c r="AG188" s="172"/>
      <c r="AH188" s="172"/>
      <c r="AI188" s="172"/>
    </row>
    <row r="189" spans="1:35" ht="12.75" customHeight="1">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c r="AE189" s="172"/>
      <c r="AF189" s="172"/>
      <c r="AG189" s="172"/>
      <c r="AH189" s="172"/>
      <c r="AI189" s="172"/>
    </row>
    <row r="190" spans="1:35" ht="12.75" customHeight="1">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c r="AA190" s="172"/>
      <c r="AB190" s="172"/>
      <c r="AC190" s="172"/>
      <c r="AD190" s="172"/>
      <c r="AE190" s="172"/>
      <c r="AF190" s="172"/>
      <c r="AG190" s="172"/>
      <c r="AH190" s="172"/>
      <c r="AI190" s="172"/>
    </row>
    <row r="191" spans="1:35" ht="12.75" customHeight="1">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c r="AA191" s="172"/>
      <c r="AB191" s="172"/>
      <c r="AC191" s="172"/>
      <c r="AD191" s="172"/>
      <c r="AE191" s="172"/>
      <c r="AF191" s="172"/>
      <c r="AG191" s="172"/>
      <c r="AH191" s="172"/>
      <c r="AI191" s="172"/>
    </row>
    <row r="192" spans="1:35" ht="12.75" customHeight="1">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c r="AA192" s="172"/>
      <c r="AB192" s="172"/>
      <c r="AC192" s="172"/>
      <c r="AD192" s="172"/>
      <c r="AE192" s="172"/>
      <c r="AF192" s="172"/>
      <c r="AG192" s="172"/>
      <c r="AH192" s="172"/>
      <c r="AI192" s="172"/>
    </row>
    <row r="193" spans="1:35" ht="12.75" customHeight="1">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c r="AA193" s="172"/>
      <c r="AB193" s="172"/>
      <c r="AC193" s="172"/>
      <c r="AD193" s="172"/>
      <c r="AE193" s="172"/>
      <c r="AF193" s="172"/>
      <c r="AG193" s="172"/>
      <c r="AH193" s="172"/>
      <c r="AI193" s="172"/>
    </row>
    <row r="194" spans="1:35" ht="12.75" customHeight="1">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c r="AA194" s="172"/>
      <c r="AB194" s="172"/>
      <c r="AC194" s="172"/>
      <c r="AD194" s="172"/>
      <c r="AE194" s="172"/>
      <c r="AF194" s="172"/>
      <c r="AG194" s="172"/>
      <c r="AH194" s="172"/>
      <c r="AI194" s="172"/>
    </row>
    <row r="195" spans="1:35" ht="12.75" customHeight="1">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c r="AH195" s="172"/>
      <c r="AI195" s="172"/>
    </row>
    <row r="196" spans="1:35" ht="12.75" customHeight="1">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c r="AA196" s="172"/>
      <c r="AB196" s="172"/>
      <c r="AC196" s="172"/>
      <c r="AD196" s="172"/>
      <c r="AE196" s="172"/>
      <c r="AF196" s="172"/>
      <c r="AG196" s="172"/>
      <c r="AH196" s="172"/>
      <c r="AI196" s="172"/>
    </row>
    <row r="197" spans="1:35" ht="12.75" customHeight="1">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c r="AA197" s="172"/>
      <c r="AB197" s="172"/>
      <c r="AC197" s="172"/>
      <c r="AD197" s="172"/>
      <c r="AE197" s="172"/>
      <c r="AF197" s="172"/>
      <c r="AG197" s="172"/>
      <c r="AH197" s="172"/>
      <c r="AI197" s="172"/>
    </row>
    <row r="198" spans="1:35" ht="12.75" customHeight="1">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c r="AH198" s="172"/>
      <c r="AI198" s="172"/>
    </row>
    <row r="199" spans="1:35" ht="12.75" customHeight="1">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row>
    <row r="200" spans="1:35" ht="12.75" customHeight="1">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row>
    <row r="201" spans="1:35" ht="12.75" customHeight="1">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row>
    <row r="202" spans="1:35" ht="12.75" customHeight="1">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c r="AA202" s="172"/>
      <c r="AB202" s="172"/>
      <c r="AC202" s="172"/>
      <c r="AD202" s="172"/>
      <c r="AE202" s="172"/>
      <c r="AF202" s="172"/>
      <c r="AG202" s="172"/>
      <c r="AH202" s="172"/>
      <c r="AI202" s="172"/>
    </row>
    <row r="203" spans="1:35" ht="12.75" customHeight="1">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c r="AA203" s="172"/>
      <c r="AB203" s="172"/>
      <c r="AC203" s="172"/>
      <c r="AD203" s="172"/>
      <c r="AE203" s="172"/>
      <c r="AF203" s="172"/>
      <c r="AG203" s="172"/>
      <c r="AH203" s="172"/>
      <c r="AI203" s="172"/>
    </row>
    <row r="204" spans="1:35" ht="12.75" customHeight="1">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row>
    <row r="205" spans="1:35" ht="12.75" customHeight="1">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row>
    <row r="206" spans="1:35" ht="12.75" customHeight="1">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c r="AC206" s="172"/>
      <c r="AD206" s="172"/>
      <c r="AE206" s="172"/>
      <c r="AF206" s="172"/>
      <c r="AG206" s="172"/>
      <c r="AH206" s="172"/>
      <c r="AI206" s="172"/>
    </row>
    <row r="207" spans="1:35" ht="12.75" customHeight="1">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row>
    <row r="208" spans="1:35" ht="12.75" customHeight="1">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c r="AA208" s="172"/>
      <c r="AB208" s="172"/>
      <c r="AC208" s="172"/>
      <c r="AD208" s="172"/>
      <c r="AE208" s="172"/>
      <c r="AF208" s="172"/>
      <c r="AG208" s="172"/>
      <c r="AH208" s="172"/>
      <c r="AI208" s="172"/>
    </row>
    <row r="209" spans="1:35" ht="12.75" customHeight="1">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c r="AA209" s="172"/>
      <c r="AB209" s="172"/>
      <c r="AC209" s="172"/>
      <c r="AD209" s="172"/>
      <c r="AE209" s="172"/>
      <c r="AF209" s="172"/>
      <c r="AG209" s="172"/>
      <c r="AH209" s="172"/>
      <c r="AI209" s="172"/>
    </row>
    <row r="210" spans="1:35" ht="12.75" customHeight="1">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c r="AA210" s="172"/>
      <c r="AB210" s="172"/>
      <c r="AC210" s="172"/>
      <c r="AD210" s="172"/>
      <c r="AE210" s="172"/>
      <c r="AF210" s="172"/>
      <c r="AG210" s="172"/>
      <c r="AH210" s="172"/>
      <c r="AI210" s="172"/>
    </row>
    <row r="211" spans="1:35" ht="12.75" customHeight="1">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c r="AA211" s="172"/>
      <c r="AB211" s="172"/>
      <c r="AC211" s="172"/>
      <c r="AD211" s="172"/>
      <c r="AE211" s="172"/>
      <c r="AF211" s="172"/>
      <c r="AG211" s="172"/>
      <c r="AH211" s="172"/>
      <c r="AI211" s="172"/>
    </row>
    <row r="212" spans="1:35" ht="12.75" customHeight="1">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c r="AA212" s="172"/>
      <c r="AB212" s="172"/>
      <c r="AC212" s="172"/>
      <c r="AD212" s="172"/>
      <c r="AE212" s="172"/>
      <c r="AF212" s="172"/>
      <c r="AG212" s="172"/>
      <c r="AH212" s="172"/>
      <c r="AI212" s="172"/>
    </row>
    <row r="213" spans="1:35" ht="12.75" customHeight="1">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c r="AA213" s="172"/>
      <c r="AB213" s="172"/>
      <c r="AC213" s="172"/>
      <c r="AD213" s="172"/>
      <c r="AE213" s="172"/>
      <c r="AF213" s="172"/>
      <c r="AG213" s="172"/>
      <c r="AH213" s="172"/>
      <c r="AI213" s="172"/>
    </row>
    <row r="214" spans="1:35" ht="12.7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row>
    <row r="215" spans="1:35" ht="12.75" customHeight="1">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172"/>
      <c r="AC215" s="172"/>
      <c r="AD215" s="172"/>
      <c r="AE215" s="172"/>
      <c r="AF215" s="172"/>
      <c r="AG215" s="172"/>
      <c r="AH215" s="172"/>
      <c r="AI215" s="172"/>
    </row>
    <row r="216" spans="1:35" ht="12.75" customHeight="1">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c r="AA216" s="172"/>
      <c r="AB216" s="172"/>
      <c r="AC216" s="172"/>
      <c r="AD216" s="172"/>
      <c r="AE216" s="172"/>
      <c r="AF216" s="172"/>
      <c r="AG216" s="172"/>
      <c r="AH216" s="172"/>
      <c r="AI216" s="172"/>
    </row>
    <row r="217" spans="1:35" ht="12.75" customHeight="1">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c r="AH217" s="172"/>
      <c r="AI217" s="172"/>
    </row>
    <row r="218" spans="1:35" ht="12.75" customHeight="1">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c r="AA218" s="172"/>
      <c r="AB218" s="172"/>
      <c r="AC218" s="172"/>
      <c r="AD218" s="172"/>
      <c r="AE218" s="172"/>
      <c r="AF218" s="172"/>
      <c r="AG218" s="172"/>
      <c r="AH218" s="172"/>
      <c r="AI218" s="172"/>
    </row>
    <row r="219" spans="1:35" ht="12.75" customHeight="1">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c r="AA219" s="172"/>
      <c r="AB219" s="172"/>
      <c r="AC219" s="172"/>
      <c r="AD219" s="172"/>
      <c r="AE219" s="172"/>
      <c r="AF219" s="172"/>
      <c r="AG219" s="172"/>
      <c r="AH219" s="172"/>
      <c r="AI219" s="172"/>
    </row>
    <row r="220" spans="1:35" ht="12.75" customHeight="1">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c r="AA220" s="172"/>
      <c r="AB220" s="172"/>
      <c r="AC220" s="172"/>
      <c r="AD220" s="172"/>
      <c r="AE220" s="172"/>
      <c r="AF220" s="172"/>
      <c r="AG220" s="172"/>
      <c r="AH220" s="172"/>
      <c r="AI220" s="172"/>
    </row>
    <row r="221" spans="1:35" ht="12.75" customHeight="1">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c r="AA221" s="172"/>
      <c r="AB221" s="172"/>
      <c r="AC221" s="172"/>
      <c r="AD221" s="172"/>
      <c r="AE221" s="172"/>
      <c r="AF221" s="172"/>
      <c r="AG221" s="172"/>
      <c r="AH221" s="172"/>
      <c r="AI221" s="172"/>
    </row>
    <row r="222" spans="1:35" ht="12.75" customHeight="1">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172"/>
      <c r="AC222" s="172"/>
      <c r="AD222" s="172"/>
      <c r="AE222" s="172"/>
      <c r="AF222" s="172"/>
      <c r="AG222" s="172"/>
      <c r="AH222" s="172"/>
      <c r="AI222" s="172"/>
    </row>
    <row r="223" spans="1:35" ht="12.75" customHeight="1">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c r="AA223" s="172"/>
      <c r="AB223" s="172"/>
      <c r="AC223" s="172"/>
      <c r="AD223" s="172"/>
      <c r="AE223" s="172"/>
      <c r="AF223" s="172"/>
      <c r="AG223" s="172"/>
      <c r="AH223" s="172"/>
      <c r="AI223" s="172"/>
    </row>
    <row r="224" spans="1:35" ht="12.75" customHeight="1">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c r="AA224" s="172"/>
      <c r="AB224" s="172"/>
      <c r="AC224" s="172"/>
      <c r="AD224" s="172"/>
      <c r="AE224" s="172"/>
      <c r="AF224" s="172"/>
      <c r="AG224" s="172"/>
      <c r="AH224" s="172"/>
      <c r="AI224" s="172"/>
    </row>
    <row r="225" spans="1:35" ht="12.75" customHeight="1">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c r="AA225" s="172"/>
      <c r="AB225" s="172"/>
      <c r="AC225" s="172"/>
      <c r="AD225" s="172"/>
      <c r="AE225" s="172"/>
      <c r="AF225" s="172"/>
      <c r="AG225" s="172"/>
      <c r="AH225" s="172"/>
      <c r="AI225" s="172"/>
    </row>
    <row r="226" spans="1:35" ht="12.75" customHeight="1">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row>
    <row r="227" spans="1:35" ht="12.75" customHeight="1">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c r="AA227" s="172"/>
      <c r="AB227" s="172"/>
      <c r="AC227" s="172"/>
      <c r="AD227" s="172"/>
      <c r="AE227" s="172"/>
      <c r="AF227" s="172"/>
      <c r="AG227" s="172"/>
      <c r="AH227" s="172"/>
      <c r="AI227" s="172"/>
    </row>
    <row r="228" spans="1:35" ht="12.7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row>
    <row r="229" spans="1:35" ht="12.75" customHeight="1">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c r="AA229" s="172"/>
      <c r="AB229" s="172"/>
      <c r="AC229" s="172"/>
      <c r="AD229" s="172"/>
      <c r="AE229" s="172"/>
      <c r="AF229" s="172"/>
      <c r="AG229" s="172"/>
      <c r="AH229" s="172"/>
      <c r="AI229" s="172"/>
    </row>
    <row r="230" spans="1:35" ht="12.75" customHeight="1">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c r="AA230" s="172"/>
      <c r="AB230" s="172"/>
      <c r="AC230" s="172"/>
      <c r="AD230" s="172"/>
      <c r="AE230" s="172"/>
      <c r="AF230" s="172"/>
      <c r="AG230" s="172"/>
      <c r="AH230" s="172"/>
      <c r="AI230" s="172"/>
    </row>
    <row r="231" spans="1:35" ht="12.75" customHeight="1">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c r="AA231" s="172"/>
      <c r="AB231" s="172"/>
      <c r="AC231" s="172"/>
      <c r="AD231" s="172"/>
      <c r="AE231" s="172"/>
      <c r="AF231" s="172"/>
      <c r="AG231" s="172"/>
      <c r="AH231" s="172"/>
      <c r="AI231" s="172"/>
    </row>
    <row r="232" spans="1:35" ht="12.7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row>
    <row r="233" spans="1:35" ht="12.75" customHeight="1">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c r="AB233" s="172"/>
      <c r="AC233" s="172"/>
      <c r="AD233" s="172"/>
      <c r="AE233" s="172"/>
      <c r="AF233" s="172"/>
      <c r="AG233" s="172"/>
      <c r="AH233" s="172"/>
      <c r="AI233" s="172"/>
    </row>
    <row r="234" spans="1:35" ht="12.75" customHeight="1">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2"/>
      <c r="AH234" s="172"/>
      <c r="AI234" s="172"/>
    </row>
    <row r="235" spans="1:35" ht="12.75" customHeight="1">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c r="AB235" s="172"/>
      <c r="AC235" s="172"/>
      <c r="AD235" s="172"/>
      <c r="AE235" s="172"/>
      <c r="AF235" s="172"/>
      <c r="AG235" s="172"/>
      <c r="AH235" s="172"/>
      <c r="AI235" s="172"/>
    </row>
    <row r="236" spans="1:35" ht="12.75" customHeight="1">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c r="AB236" s="172"/>
      <c r="AC236" s="172"/>
      <c r="AD236" s="172"/>
      <c r="AE236" s="172"/>
      <c r="AF236" s="172"/>
      <c r="AG236" s="172"/>
      <c r="AH236" s="172"/>
      <c r="AI236" s="172"/>
    </row>
    <row r="237" spans="1:35" ht="12.75" customHeight="1">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c r="AA237" s="172"/>
      <c r="AB237" s="172"/>
      <c r="AC237" s="172"/>
      <c r="AD237" s="172"/>
      <c r="AE237" s="172"/>
      <c r="AF237" s="172"/>
      <c r="AG237" s="172"/>
      <c r="AH237" s="172"/>
      <c r="AI237" s="172"/>
    </row>
    <row r="238" spans="1:35" ht="12.75" customHeight="1">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c r="AA238" s="172"/>
      <c r="AB238" s="172"/>
      <c r="AC238" s="172"/>
      <c r="AD238" s="172"/>
      <c r="AE238" s="172"/>
      <c r="AF238" s="172"/>
      <c r="AG238" s="172"/>
      <c r="AH238" s="172"/>
      <c r="AI238" s="172"/>
    </row>
    <row r="239" spans="1:35" ht="12.75" customHeight="1">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c r="AA239" s="172"/>
      <c r="AB239" s="172"/>
      <c r="AC239" s="172"/>
      <c r="AD239" s="172"/>
      <c r="AE239" s="172"/>
      <c r="AF239" s="172"/>
      <c r="AG239" s="172"/>
      <c r="AH239" s="172"/>
      <c r="AI239" s="172"/>
    </row>
    <row r="240" spans="1:35" ht="12.75" customHeight="1">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c r="AA240" s="172"/>
      <c r="AB240" s="172"/>
      <c r="AC240" s="172"/>
      <c r="AD240" s="172"/>
      <c r="AE240" s="172"/>
      <c r="AF240" s="172"/>
      <c r="AG240" s="172"/>
      <c r="AH240" s="172"/>
      <c r="AI240" s="172"/>
    </row>
    <row r="241" spans="1:35" ht="12.75" customHeight="1">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c r="AA241" s="172"/>
      <c r="AB241" s="172"/>
      <c r="AC241" s="172"/>
      <c r="AD241" s="172"/>
      <c r="AE241" s="172"/>
      <c r="AF241" s="172"/>
      <c r="AG241" s="172"/>
      <c r="AH241" s="172"/>
      <c r="AI241" s="172"/>
    </row>
    <row r="242" spans="1:35" ht="12.75" customHeight="1">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c r="AB242" s="172"/>
      <c r="AC242" s="172"/>
      <c r="AD242" s="172"/>
      <c r="AE242" s="172"/>
      <c r="AF242" s="172"/>
      <c r="AG242" s="172"/>
      <c r="AH242" s="172"/>
      <c r="AI242" s="172"/>
    </row>
    <row r="243" spans="1:35" ht="12.75" customHeight="1">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c r="AA243" s="172"/>
      <c r="AB243" s="172"/>
      <c r="AC243" s="172"/>
      <c r="AD243" s="172"/>
      <c r="AE243" s="172"/>
      <c r="AF243" s="172"/>
      <c r="AG243" s="172"/>
      <c r="AH243" s="172"/>
      <c r="AI243" s="172"/>
    </row>
    <row r="244" spans="1:35" ht="12.75" customHeight="1">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c r="AA244" s="172"/>
      <c r="AB244" s="172"/>
      <c r="AC244" s="172"/>
      <c r="AD244" s="172"/>
      <c r="AE244" s="172"/>
      <c r="AF244" s="172"/>
      <c r="AG244" s="172"/>
      <c r="AH244" s="172"/>
      <c r="AI244" s="172"/>
    </row>
    <row r="245" spans="1:35" ht="12.75" customHeight="1">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c r="AA245" s="172"/>
      <c r="AB245" s="172"/>
      <c r="AC245" s="172"/>
      <c r="AD245" s="172"/>
      <c r="AE245" s="172"/>
      <c r="AF245" s="172"/>
      <c r="AG245" s="172"/>
      <c r="AH245" s="172"/>
      <c r="AI245" s="172"/>
    </row>
    <row r="246" spans="1:35" ht="12.75" customHeight="1">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c r="AA246" s="172"/>
      <c r="AB246" s="172"/>
      <c r="AC246" s="172"/>
      <c r="AD246" s="172"/>
      <c r="AE246" s="172"/>
      <c r="AF246" s="172"/>
      <c r="AG246" s="172"/>
      <c r="AH246" s="172"/>
      <c r="AI246" s="172"/>
    </row>
    <row r="247" spans="1:35" ht="12.75" customHeight="1">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c r="AA247" s="172"/>
      <c r="AB247" s="172"/>
      <c r="AC247" s="172"/>
      <c r="AD247" s="172"/>
      <c r="AE247" s="172"/>
      <c r="AF247" s="172"/>
      <c r="AG247" s="172"/>
      <c r="AH247" s="172"/>
      <c r="AI247" s="172"/>
    </row>
    <row r="248" spans="1:35" ht="12.75" customHeight="1">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c r="AB248" s="172"/>
      <c r="AC248" s="172"/>
      <c r="AD248" s="172"/>
      <c r="AE248" s="172"/>
      <c r="AF248" s="172"/>
      <c r="AG248" s="172"/>
      <c r="AH248" s="172"/>
      <c r="AI248" s="172"/>
    </row>
    <row r="249" spans="1:35" ht="12.75" customHeight="1">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c r="AB249" s="172"/>
      <c r="AC249" s="172"/>
      <c r="AD249" s="172"/>
      <c r="AE249" s="172"/>
      <c r="AF249" s="172"/>
      <c r="AG249" s="172"/>
      <c r="AH249" s="172"/>
      <c r="AI249" s="172"/>
    </row>
    <row r="250" spans="1:35" ht="12.75" customHeight="1">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c r="AB250" s="172"/>
      <c r="AC250" s="172"/>
      <c r="AD250" s="172"/>
      <c r="AE250" s="172"/>
      <c r="AF250" s="172"/>
      <c r="AG250" s="172"/>
      <c r="AH250" s="172"/>
      <c r="AI250" s="172"/>
    </row>
    <row r="251" spans="1:35" ht="12.75" customHeight="1">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c r="AA251" s="172"/>
      <c r="AB251" s="172"/>
      <c r="AC251" s="172"/>
      <c r="AD251" s="172"/>
      <c r="AE251" s="172"/>
      <c r="AF251" s="172"/>
      <c r="AG251" s="172"/>
      <c r="AH251" s="172"/>
      <c r="AI251" s="172"/>
    </row>
    <row r="252" spans="1:35" ht="12.75" customHeight="1">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c r="AA252" s="172"/>
      <c r="AB252" s="172"/>
      <c r="AC252" s="172"/>
      <c r="AD252" s="172"/>
      <c r="AE252" s="172"/>
      <c r="AF252" s="172"/>
      <c r="AG252" s="172"/>
      <c r="AH252" s="172"/>
      <c r="AI252" s="172"/>
    </row>
    <row r="253" spans="1:35" ht="12.75" customHeight="1">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c r="AB253" s="172"/>
      <c r="AC253" s="172"/>
      <c r="AD253" s="172"/>
      <c r="AE253" s="172"/>
      <c r="AF253" s="172"/>
      <c r="AG253" s="172"/>
      <c r="AH253" s="172"/>
      <c r="AI253" s="172"/>
    </row>
    <row r="254" spans="1:35" ht="12.75" customHeight="1">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c r="AH254" s="172"/>
      <c r="AI254" s="172"/>
    </row>
    <row r="255" spans="1:35" ht="12.75" customHeight="1">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c r="AA255" s="172"/>
      <c r="AB255" s="172"/>
      <c r="AC255" s="172"/>
      <c r="AD255" s="172"/>
      <c r="AE255" s="172"/>
      <c r="AF255" s="172"/>
      <c r="AG255" s="172"/>
      <c r="AH255" s="172"/>
      <c r="AI255" s="172"/>
    </row>
    <row r="256" spans="1:35" ht="12.75" customHeight="1">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c r="AA256" s="172"/>
      <c r="AB256" s="172"/>
      <c r="AC256" s="172"/>
      <c r="AD256" s="172"/>
      <c r="AE256" s="172"/>
      <c r="AF256" s="172"/>
      <c r="AG256" s="172"/>
      <c r="AH256" s="172"/>
      <c r="AI256" s="172"/>
    </row>
    <row r="257" spans="1:35" ht="12.75" customHeight="1">
      <c r="A257" s="172"/>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c r="AA257" s="172"/>
      <c r="AB257" s="172"/>
      <c r="AC257" s="172"/>
      <c r="AD257" s="172"/>
      <c r="AE257" s="172"/>
      <c r="AF257" s="172"/>
      <c r="AG257" s="172"/>
      <c r="AH257" s="172"/>
      <c r="AI257" s="172"/>
    </row>
    <row r="258" spans="1:35" ht="12.75" customHeight="1">
      <c r="A258" s="172"/>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c r="AA258" s="172"/>
      <c r="AB258" s="172"/>
      <c r="AC258" s="172"/>
      <c r="AD258" s="172"/>
      <c r="AE258" s="172"/>
      <c r="AF258" s="172"/>
      <c r="AG258" s="172"/>
      <c r="AH258" s="172"/>
      <c r="AI258" s="172"/>
    </row>
    <row r="259" spans="1:35" ht="12.75" customHeight="1">
      <c r="A259" s="172"/>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c r="AA259" s="172"/>
      <c r="AB259" s="172"/>
      <c r="AC259" s="172"/>
      <c r="AD259" s="172"/>
      <c r="AE259" s="172"/>
      <c r="AF259" s="172"/>
      <c r="AG259" s="172"/>
      <c r="AH259" s="172"/>
      <c r="AI259" s="172"/>
    </row>
    <row r="260" spans="1:35" ht="12.75" customHeight="1">
      <c r="A260" s="172"/>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c r="AA260" s="172"/>
      <c r="AB260" s="172"/>
      <c r="AC260" s="172"/>
      <c r="AD260" s="172"/>
      <c r="AE260" s="172"/>
      <c r="AF260" s="172"/>
      <c r="AG260" s="172"/>
      <c r="AH260" s="172"/>
      <c r="AI260" s="172"/>
    </row>
    <row r="261" spans="1:35" ht="12.75" customHeight="1">
      <c r="A261" s="172"/>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c r="AA261" s="172"/>
      <c r="AB261" s="172"/>
      <c r="AC261" s="172"/>
      <c r="AD261" s="172"/>
      <c r="AE261" s="172"/>
      <c r="AF261" s="172"/>
      <c r="AG261" s="172"/>
      <c r="AH261" s="172"/>
      <c r="AI261" s="172"/>
    </row>
    <row r="262" spans="1:35" ht="12.75" customHeight="1">
      <c r="A262" s="172"/>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c r="AA262" s="172"/>
      <c r="AB262" s="172"/>
      <c r="AC262" s="172"/>
      <c r="AD262" s="172"/>
      <c r="AE262" s="172"/>
      <c r="AF262" s="172"/>
      <c r="AG262" s="172"/>
      <c r="AH262" s="172"/>
      <c r="AI262" s="172"/>
    </row>
    <row r="263" spans="1:35" ht="12.75" customHeight="1">
      <c r="A263" s="172"/>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c r="AA263" s="172"/>
      <c r="AB263" s="172"/>
      <c r="AC263" s="172"/>
      <c r="AD263" s="172"/>
      <c r="AE263" s="172"/>
      <c r="AF263" s="172"/>
      <c r="AG263" s="172"/>
      <c r="AH263" s="172"/>
      <c r="AI263" s="172"/>
    </row>
    <row r="264" spans="1:35" ht="12.75" customHeight="1">
      <c r="A264" s="172"/>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c r="AA264" s="172"/>
      <c r="AB264" s="172"/>
      <c r="AC264" s="172"/>
      <c r="AD264" s="172"/>
      <c r="AE264" s="172"/>
      <c r="AF264" s="172"/>
      <c r="AG264" s="172"/>
      <c r="AH264" s="172"/>
      <c r="AI264" s="172"/>
    </row>
    <row r="265" spans="1:35" ht="12.75" customHeight="1">
      <c r="A265" s="172"/>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c r="AA265" s="172"/>
      <c r="AB265" s="172"/>
      <c r="AC265" s="172"/>
      <c r="AD265" s="172"/>
      <c r="AE265" s="172"/>
      <c r="AF265" s="172"/>
      <c r="AG265" s="172"/>
      <c r="AH265" s="172"/>
      <c r="AI265" s="172"/>
    </row>
    <row r="266" spans="1:35" ht="12.75" customHeight="1">
      <c r="A266" s="172"/>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c r="AA266" s="172"/>
      <c r="AB266" s="172"/>
      <c r="AC266" s="172"/>
      <c r="AD266" s="172"/>
      <c r="AE266" s="172"/>
      <c r="AF266" s="172"/>
      <c r="AG266" s="172"/>
      <c r="AH266" s="172"/>
      <c r="AI266" s="172"/>
    </row>
    <row r="267" spans="1:35" ht="12.75" customHeight="1">
      <c r="A267" s="172"/>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c r="AA267" s="172"/>
      <c r="AB267" s="172"/>
      <c r="AC267" s="172"/>
      <c r="AD267" s="172"/>
      <c r="AE267" s="172"/>
      <c r="AF267" s="172"/>
      <c r="AG267" s="172"/>
      <c r="AH267" s="172"/>
      <c r="AI267" s="172"/>
    </row>
    <row r="268" spans="1:35" ht="12.75" customHeight="1">
      <c r="A268" s="172"/>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c r="AA268" s="172"/>
      <c r="AB268" s="172"/>
      <c r="AC268" s="172"/>
      <c r="AD268" s="172"/>
      <c r="AE268" s="172"/>
      <c r="AF268" s="172"/>
      <c r="AG268" s="172"/>
      <c r="AH268" s="172"/>
      <c r="AI268" s="172"/>
    </row>
    <row r="269" spans="1:35" ht="12.75" customHeight="1">
      <c r="A269" s="172"/>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c r="AA269" s="172"/>
      <c r="AB269" s="172"/>
      <c r="AC269" s="172"/>
      <c r="AD269" s="172"/>
      <c r="AE269" s="172"/>
      <c r="AF269" s="172"/>
      <c r="AG269" s="172"/>
      <c r="AH269" s="172"/>
      <c r="AI269" s="172"/>
    </row>
    <row r="270" spans="1:35" ht="12.75" customHeight="1">
      <c r="A270" s="172"/>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c r="AA270" s="172"/>
      <c r="AB270" s="172"/>
      <c r="AC270" s="172"/>
      <c r="AD270" s="172"/>
      <c r="AE270" s="172"/>
      <c r="AF270" s="172"/>
      <c r="AG270" s="172"/>
      <c r="AH270" s="172"/>
      <c r="AI270" s="172"/>
    </row>
    <row r="271" spans="1:35" ht="12.75" customHeight="1">
      <c r="A271" s="172"/>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c r="AA271" s="172"/>
      <c r="AB271" s="172"/>
      <c r="AC271" s="172"/>
      <c r="AD271" s="172"/>
      <c r="AE271" s="172"/>
      <c r="AF271" s="172"/>
      <c r="AG271" s="172"/>
      <c r="AH271" s="172"/>
      <c r="AI271" s="172"/>
    </row>
    <row r="272" spans="1:35" ht="12.75" customHeight="1">
      <c r="A272" s="172"/>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c r="AA272" s="172"/>
      <c r="AB272" s="172"/>
      <c r="AC272" s="172"/>
      <c r="AD272" s="172"/>
      <c r="AE272" s="172"/>
      <c r="AF272" s="172"/>
      <c r="AG272" s="172"/>
      <c r="AH272" s="172"/>
      <c r="AI272" s="172"/>
    </row>
    <row r="273" spans="1:35" ht="12.75" customHeight="1">
      <c r="A273" s="172"/>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c r="AA273" s="172"/>
      <c r="AB273" s="172"/>
      <c r="AC273" s="172"/>
      <c r="AD273" s="172"/>
      <c r="AE273" s="172"/>
      <c r="AF273" s="172"/>
      <c r="AG273" s="172"/>
      <c r="AH273" s="172"/>
      <c r="AI273" s="172"/>
    </row>
    <row r="274" spans="1:35" ht="12.75" customHeight="1">
      <c r="A274" s="172"/>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c r="AA274" s="172"/>
      <c r="AB274" s="172"/>
      <c r="AC274" s="172"/>
      <c r="AD274" s="172"/>
      <c r="AE274" s="172"/>
      <c r="AF274" s="172"/>
      <c r="AG274" s="172"/>
      <c r="AH274" s="172"/>
      <c r="AI274" s="172"/>
    </row>
    <row r="275" spans="1:35" ht="12.75" customHeight="1">
      <c r="A275" s="172"/>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c r="AA275" s="172"/>
      <c r="AB275" s="172"/>
      <c r="AC275" s="172"/>
      <c r="AD275" s="172"/>
      <c r="AE275" s="172"/>
      <c r="AF275" s="172"/>
      <c r="AG275" s="172"/>
      <c r="AH275" s="172"/>
      <c r="AI275" s="172"/>
    </row>
    <row r="276" spans="1:35" ht="12.75" customHeight="1">
      <c r="A276" s="172"/>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c r="AA276" s="172"/>
      <c r="AB276" s="172"/>
      <c r="AC276" s="172"/>
      <c r="AD276" s="172"/>
      <c r="AE276" s="172"/>
      <c r="AF276" s="172"/>
      <c r="AG276" s="172"/>
      <c r="AH276" s="172"/>
      <c r="AI276" s="172"/>
    </row>
    <row r="277" spans="1:35" ht="12.75" customHeight="1">
      <c r="A277" s="172"/>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c r="AA277" s="172"/>
      <c r="AB277" s="172"/>
      <c r="AC277" s="172"/>
      <c r="AD277" s="172"/>
      <c r="AE277" s="172"/>
      <c r="AF277" s="172"/>
      <c r="AG277" s="172"/>
      <c r="AH277" s="172"/>
      <c r="AI277" s="172"/>
    </row>
    <row r="278" spans="1:35" ht="12.75" customHeight="1">
      <c r="A278" s="172"/>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c r="AA278" s="172"/>
      <c r="AB278" s="172"/>
      <c r="AC278" s="172"/>
      <c r="AD278" s="172"/>
      <c r="AE278" s="172"/>
      <c r="AF278" s="172"/>
      <c r="AG278" s="172"/>
      <c r="AH278" s="172"/>
      <c r="AI278" s="172"/>
    </row>
    <row r="279" spans="1:35" ht="12.75" customHeight="1">
      <c r="A279" s="172"/>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c r="AA279" s="172"/>
      <c r="AB279" s="172"/>
      <c r="AC279" s="172"/>
      <c r="AD279" s="172"/>
      <c r="AE279" s="172"/>
      <c r="AF279" s="172"/>
      <c r="AG279" s="172"/>
      <c r="AH279" s="172"/>
      <c r="AI279" s="172"/>
    </row>
    <row r="280" spans="1:35" ht="12.75" customHeight="1">
      <c r="A280" s="172"/>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c r="AA280" s="172"/>
      <c r="AB280" s="172"/>
      <c r="AC280" s="172"/>
      <c r="AD280" s="172"/>
      <c r="AE280" s="172"/>
      <c r="AF280" s="172"/>
      <c r="AG280" s="172"/>
      <c r="AH280" s="172"/>
      <c r="AI280" s="172"/>
    </row>
    <row r="281" spans="1:35" ht="12.75" customHeight="1">
      <c r="A281" s="172"/>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c r="AA281" s="172"/>
      <c r="AB281" s="172"/>
      <c r="AC281" s="172"/>
      <c r="AD281" s="172"/>
      <c r="AE281" s="172"/>
      <c r="AF281" s="172"/>
      <c r="AG281" s="172"/>
      <c r="AH281" s="172"/>
      <c r="AI281" s="172"/>
    </row>
    <row r="282" spans="1:35" ht="12.75" customHeight="1">
      <c r="A282" s="172"/>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c r="AA282" s="172"/>
      <c r="AB282" s="172"/>
      <c r="AC282" s="172"/>
      <c r="AD282" s="172"/>
      <c r="AE282" s="172"/>
      <c r="AF282" s="172"/>
      <c r="AG282" s="172"/>
      <c r="AH282" s="172"/>
      <c r="AI282" s="172"/>
    </row>
    <row r="283" spans="1:35" ht="12.75" customHeight="1">
      <c r="A283" s="172"/>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c r="AB283" s="172"/>
      <c r="AC283" s="172"/>
      <c r="AD283" s="172"/>
      <c r="AE283" s="172"/>
      <c r="AF283" s="172"/>
      <c r="AG283" s="172"/>
      <c r="AH283" s="172"/>
      <c r="AI283" s="172"/>
    </row>
    <row r="284" spans="1:35" ht="12.75" customHeight="1">
      <c r="A284" s="172"/>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c r="AA284" s="172"/>
      <c r="AB284" s="172"/>
      <c r="AC284" s="172"/>
      <c r="AD284" s="172"/>
      <c r="AE284" s="172"/>
      <c r="AF284" s="172"/>
      <c r="AG284" s="172"/>
      <c r="AH284" s="172"/>
      <c r="AI284" s="172"/>
    </row>
    <row r="285" spans="1:35" ht="12.75" customHeight="1">
      <c r="A285" s="172"/>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c r="AA285" s="172"/>
      <c r="AB285" s="172"/>
      <c r="AC285" s="172"/>
      <c r="AD285" s="172"/>
      <c r="AE285" s="172"/>
      <c r="AF285" s="172"/>
      <c r="AG285" s="172"/>
      <c r="AH285" s="172"/>
      <c r="AI285" s="172"/>
    </row>
    <row r="286" spans="1:35" ht="12.75" customHeight="1">
      <c r="A286" s="172"/>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c r="AA286" s="172"/>
      <c r="AB286" s="172"/>
      <c r="AC286" s="172"/>
      <c r="AD286" s="172"/>
      <c r="AE286" s="172"/>
      <c r="AF286" s="172"/>
      <c r="AG286" s="172"/>
      <c r="AH286" s="172"/>
      <c r="AI286" s="172"/>
    </row>
    <row r="287" spans="1:35" ht="12.75" customHeight="1">
      <c r="A287" s="172"/>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c r="AA287" s="172"/>
      <c r="AB287" s="172"/>
      <c r="AC287" s="172"/>
      <c r="AD287" s="172"/>
      <c r="AE287" s="172"/>
      <c r="AF287" s="172"/>
      <c r="AG287" s="172"/>
      <c r="AH287" s="172"/>
      <c r="AI287" s="172"/>
    </row>
    <row r="288" spans="1:35" ht="12.75" customHeight="1">
      <c r="A288" s="172"/>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c r="AA288" s="172"/>
      <c r="AB288" s="172"/>
      <c r="AC288" s="172"/>
      <c r="AD288" s="172"/>
      <c r="AE288" s="172"/>
      <c r="AF288" s="172"/>
      <c r="AG288" s="172"/>
      <c r="AH288" s="172"/>
      <c r="AI288" s="172"/>
    </row>
    <row r="289" spans="1:35" ht="12.75" customHeight="1">
      <c r="A289" s="172"/>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c r="AB289" s="172"/>
      <c r="AC289" s="172"/>
      <c r="AD289" s="172"/>
      <c r="AE289" s="172"/>
      <c r="AF289" s="172"/>
      <c r="AG289" s="172"/>
      <c r="AH289" s="172"/>
      <c r="AI289" s="172"/>
    </row>
    <row r="290" spans="1:35" ht="12.75" customHeight="1">
      <c r="A290" s="172"/>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c r="AA290" s="172"/>
      <c r="AB290" s="172"/>
      <c r="AC290" s="172"/>
      <c r="AD290" s="172"/>
      <c r="AE290" s="172"/>
      <c r="AF290" s="172"/>
      <c r="AG290" s="172"/>
      <c r="AH290" s="172"/>
      <c r="AI290" s="172"/>
    </row>
    <row r="291" spans="1:35" ht="12.75" customHeight="1">
      <c r="A291" s="172"/>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c r="AA291" s="172"/>
      <c r="AB291" s="172"/>
      <c r="AC291" s="172"/>
      <c r="AD291" s="172"/>
      <c r="AE291" s="172"/>
      <c r="AF291" s="172"/>
      <c r="AG291" s="172"/>
      <c r="AH291" s="172"/>
      <c r="AI291" s="172"/>
    </row>
    <row r="292" spans="1:35" ht="12.75" customHeight="1">
      <c r="A292" s="172"/>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c r="AA292" s="172"/>
      <c r="AB292" s="172"/>
      <c r="AC292" s="172"/>
      <c r="AD292" s="172"/>
      <c r="AE292" s="172"/>
      <c r="AF292" s="172"/>
      <c r="AG292" s="172"/>
      <c r="AH292" s="172"/>
      <c r="AI292" s="172"/>
    </row>
    <row r="293" spans="1:35" ht="12.75" customHeight="1">
      <c r="A293" s="172"/>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c r="AA293" s="172"/>
      <c r="AB293" s="172"/>
      <c r="AC293" s="172"/>
      <c r="AD293" s="172"/>
      <c r="AE293" s="172"/>
      <c r="AF293" s="172"/>
      <c r="AG293" s="172"/>
      <c r="AH293" s="172"/>
      <c r="AI293" s="172"/>
    </row>
    <row r="294" spans="1:35" ht="12.75" customHeight="1">
      <c r="A294" s="172"/>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c r="AB294" s="172"/>
      <c r="AC294" s="172"/>
      <c r="AD294" s="172"/>
      <c r="AE294" s="172"/>
      <c r="AF294" s="172"/>
      <c r="AG294" s="172"/>
      <c r="AH294" s="172"/>
      <c r="AI294" s="172"/>
    </row>
    <row r="295" spans="1:35" ht="12.75" customHeight="1">
      <c r="A295" s="172"/>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c r="AB295" s="172"/>
      <c r="AC295" s="172"/>
      <c r="AD295" s="172"/>
      <c r="AE295" s="172"/>
      <c r="AF295" s="172"/>
      <c r="AG295" s="172"/>
      <c r="AH295" s="172"/>
      <c r="AI295" s="172"/>
    </row>
    <row r="296" spans="1:35" ht="12.75" customHeight="1">
      <c r="A296" s="172"/>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c r="AA296" s="172"/>
      <c r="AB296" s="172"/>
      <c r="AC296" s="172"/>
      <c r="AD296" s="172"/>
      <c r="AE296" s="172"/>
      <c r="AF296" s="172"/>
      <c r="AG296" s="172"/>
      <c r="AH296" s="172"/>
      <c r="AI296" s="172"/>
    </row>
    <row r="297" spans="1:35" ht="12.75" customHeight="1">
      <c r="A297" s="172"/>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c r="AA297" s="172"/>
      <c r="AB297" s="172"/>
      <c r="AC297" s="172"/>
      <c r="AD297" s="172"/>
      <c r="AE297" s="172"/>
      <c r="AF297" s="172"/>
      <c r="AG297" s="172"/>
      <c r="AH297" s="172"/>
      <c r="AI297" s="172"/>
    </row>
    <row r="298" spans="1:35" ht="12.75" customHeight="1">
      <c r="A298" s="172"/>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c r="AA298" s="172"/>
      <c r="AB298" s="172"/>
      <c r="AC298" s="172"/>
      <c r="AD298" s="172"/>
      <c r="AE298" s="172"/>
      <c r="AF298" s="172"/>
      <c r="AG298" s="172"/>
      <c r="AH298" s="172"/>
      <c r="AI298" s="172"/>
    </row>
    <row r="299" spans="1:35" ht="12.75" customHeight="1">
      <c r="A299" s="172"/>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c r="AA299" s="172"/>
      <c r="AB299" s="172"/>
      <c r="AC299" s="172"/>
      <c r="AD299" s="172"/>
      <c r="AE299" s="172"/>
      <c r="AF299" s="172"/>
      <c r="AG299" s="172"/>
      <c r="AH299" s="172"/>
      <c r="AI299" s="172"/>
    </row>
    <row r="300" spans="1:35" ht="12.75" customHeight="1">
      <c r="A300" s="172"/>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c r="AA300" s="172"/>
      <c r="AB300" s="172"/>
      <c r="AC300" s="172"/>
      <c r="AD300" s="172"/>
      <c r="AE300" s="172"/>
      <c r="AF300" s="172"/>
      <c r="AG300" s="172"/>
      <c r="AH300" s="172"/>
      <c r="AI300" s="172"/>
    </row>
    <row r="301" spans="1:35" ht="12.75" customHeight="1">
      <c r="A301" s="172"/>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c r="AA301" s="172"/>
      <c r="AB301" s="172"/>
      <c r="AC301" s="172"/>
      <c r="AD301" s="172"/>
      <c r="AE301" s="172"/>
      <c r="AF301" s="172"/>
      <c r="AG301" s="172"/>
      <c r="AH301" s="172"/>
      <c r="AI301" s="172"/>
    </row>
    <row r="302" spans="1:35" ht="12.75" customHeight="1">
      <c r="A302" s="172"/>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c r="AA302" s="172"/>
      <c r="AB302" s="172"/>
      <c r="AC302" s="172"/>
      <c r="AD302" s="172"/>
      <c r="AE302" s="172"/>
      <c r="AF302" s="172"/>
      <c r="AG302" s="172"/>
      <c r="AH302" s="172"/>
      <c r="AI302" s="172"/>
    </row>
    <row r="303" spans="1:35" ht="12.75" customHeight="1">
      <c r="A303" s="172"/>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c r="AA303" s="172"/>
      <c r="AB303" s="172"/>
      <c r="AC303" s="172"/>
      <c r="AD303" s="172"/>
      <c r="AE303" s="172"/>
      <c r="AF303" s="172"/>
      <c r="AG303" s="172"/>
      <c r="AH303" s="172"/>
      <c r="AI303" s="172"/>
    </row>
    <row r="304" spans="1:35" ht="12.75" customHeight="1">
      <c r="A304" s="172"/>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c r="AA304" s="172"/>
      <c r="AB304" s="172"/>
      <c r="AC304" s="172"/>
      <c r="AD304" s="172"/>
      <c r="AE304" s="172"/>
      <c r="AF304" s="172"/>
      <c r="AG304" s="172"/>
      <c r="AH304" s="172"/>
      <c r="AI304" s="172"/>
    </row>
    <row r="305" spans="1:35" ht="12.75" customHeight="1">
      <c r="A305" s="172"/>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c r="AA305" s="172"/>
      <c r="AB305" s="172"/>
      <c r="AC305" s="172"/>
      <c r="AD305" s="172"/>
      <c r="AE305" s="172"/>
      <c r="AF305" s="172"/>
      <c r="AG305" s="172"/>
      <c r="AH305" s="172"/>
      <c r="AI305" s="172"/>
    </row>
    <row r="306" spans="1:35" ht="12.75" customHeight="1">
      <c r="A306" s="172"/>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c r="AA306" s="172"/>
      <c r="AB306" s="172"/>
      <c r="AC306" s="172"/>
      <c r="AD306" s="172"/>
      <c r="AE306" s="172"/>
      <c r="AF306" s="172"/>
      <c r="AG306" s="172"/>
      <c r="AH306" s="172"/>
      <c r="AI306" s="172"/>
    </row>
    <row r="307" spans="1:35" ht="12.75" customHeight="1">
      <c r="A307" s="172"/>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c r="AA307" s="172"/>
      <c r="AB307" s="172"/>
      <c r="AC307" s="172"/>
      <c r="AD307" s="172"/>
      <c r="AE307" s="172"/>
      <c r="AF307" s="172"/>
      <c r="AG307" s="172"/>
      <c r="AH307" s="172"/>
      <c r="AI307" s="172"/>
    </row>
    <row r="308" spans="1:35" ht="12.75" customHeight="1">
      <c r="A308" s="172"/>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c r="AA308" s="172"/>
      <c r="AB308" s="172"/>
      <c r="AC308" s="172"/>
      <c r="AD308" s="172"/>
      <c r="AE308" s="172"/>
      <c r="AF308" s="172"/>
      <c r="AG308" s="172"/>
      <c r="AH308" s="172"/>
      <c r="AI308" s="172"/>
    </row>
    <row r="309" spans="1:35" ht="12.75" customHeight="1">
      <c r="A309" s="172"/>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c r="AA309" s="172"/>
      <c r="AB309" s="172"/>
      <c r="AC309" s="172"/>
      <c r="AD309" s="172"/>
      <c r="AE309" s="172"/>
      <c r="AF309" s="172"/>
      <c r="AG309" s="172"/>
      <c r="AH309" s="172"/>
      <c r="AI309" s="172"/>
    </row>
    <row r="310" spans="1:35" ht="12.75" customHeight="1">
      <c r="A310" s="172"/>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c r="AA310" s="172"/>
      <c r="AB310" s="172"/>
      <c r="AC310" s="172"/>
      <c r="AD310" s="172"/>
      <c r="AE310" s="172"/>
      <c r="AF310" s="172"/>
      <c r="AG310" s="172"/>
      <c r="AH310" s="172"/>
      <c r="AI310" s="172"/>
    </row>
    <row r="311" spans="1:35" ht="12.75" customHeight="1">
      <c r="A311" s="172"/>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c r="AA311" s="172"/>
      <c r="AB311" s="172"/>
      <c r="AC311" s="172"/>
      <c r="AD311" s="172"/>
      <c r="AE311" s="172"/>
      <c r="AF311" s="172"/>
      <c r="AG311" s="172"/>
      <c r="AH311" s="172"/>
      <c r="AI311" s="172"/>
    </row>
    <row r="312" spans="1:35" ht="12.75" customHeight="1">
      <c r="A312" s="172"/>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c r="AA312" s="172"/>
      <c r="AB312" s="172"/>
      <c r="AC312" s="172"/>
      <c r="AD312" s="172"/>
      <c r="AE312" s="172"/>
      <c r="AF312" s="172"/>
      <c r="AG312" s="172"/>
      <c r="AH312" s="172"/>
      <c r="AI312" s="172"/>
    </row>
    <row r="313" spans="1:35" ht="12.75" customHeight="1">
      <c r="A313" s="172"/>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72"/>
    </row>
    <row r="314" spans="1:35" ht="12.75" customHeight="1">
      <c r="A314" s="172"/>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c r="AA314" s="172"/>
      <c r="AB314" s="172"/>
      <c r="AC314" s="172"/>
      <c r="AD314" s="172"/>
      <c r="AE314" s="172"/>
      <c r="AF314" s="172"/>
      <c r="AG314" s="172"/>
      <c r="AH314" s="172"/>
      <c r="AI314" s="172"/>
    </row>
    <row r="315" spans="1:35" ht="12.75" customHeight="1">
      <c r="A315" s="172"/>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c r="AA315" s="172"/>
      <c r="AB315" s="172"/>
      <c r="AC315" s="172"/>
      <c r="AD315" s="172"/>
      <c r="AE315" s="172"/>
      <c r="AF315" s="172"/>
      <c r="AG315" s="172"/>
      <c r="AH315" s="172"/>
      <c r="AI315" s="172"/>
    </row>
    <row r="316" spans="1:35" ht="12.75" customHeight="1">
      <c r="A316" s="172"/>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c r="AA316" s="172"/>
      <c r="AB316" s="172"/>
      <c r="AC316" s="172"/>
      <c r="AD316" s="172"/>
      <c r="AE316" s="172"/>
      <c r="AF316" s="172"/>
      <c r="AG316" s="172"/>
      <c r="AH316" s="172"/>
      <c r="AI316" s="172"/>
    </row>
    <row r="317" spans="1:35" ht="12.75" customHeight="1">
      <c r="A317" s="172"/>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c r="AB317" s="172"/>
      <c r="AC317" s="172"/>
      <c r="AD317" s="172"/>
      <c r="AE317" s="172"/>
      <c r="AF317" s="172"/>
      <c r="AG317" s="172"/>
      <c r="AH317" s="172"/>
      <c r="AI317" s="172"/>
    </row>
    <row r="318" spans="1:35" ht="12.75" customHeight="1">
      <c r="A318" s="172"/>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c r="AA318" s="172"/>
      <c r="AB318" s="172"/>
      <c r="AC318" s="172"/>
      <c r="AD318" s="172"/>
      <c r="AE318" s="172"/>
      <c r="AF318" s="172"/>
      <c r="AG318" s="172"/>
      <c r="AH318" s="172"/>
      <c r="AI318" s="172"/>
    </row>
    <row r="319" spans="1:35" ht="12.75" customHeight="1">
      <c r="A319" s="172"/>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c r="AA319" s="172"/>
      <c r="AB319" s="172"/>
      <c r="AC319" s="172"/>
      <c r="AD319" s="172"/>
      <c r="AE319" s="172"/>
      <c r="AF319" s="172"/>
      <c r="AG319" s="172"/>
      <c r="AH319" s="172"/>
      <c r="AI319" s="172"/>
    </row>
    <row r="320" spans="1:35" ht="12.75" customHeight="1">
      <c r="A320" s="172"/>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c r="AA320" s="172"/>
      <c r="AB320" s="172"/>
      <c r="AC320" s="172"/>
      <c r="AD320" s="172"/>
      <c r="AE320" s="172"/>
      <c r="AF320" s="172"/>
      <c r="AG320" s="172"/>
      <c r="AH320" s="172"/>
      <c r="AI320" s="172"/>
    </row>
    <row r="321" spans="1:35" ht="12.75" customHeight="1">
      <c r="A321" s="172"/>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c r="AA321" s="172"/>
      <c r="AB321" s="172"/>
      <c r="AC321" s="172"/>
      <c r="AD321" s="172"/>
      <c r="AE321" s="172"/>
      <c r="AF321" s="172"/>
      <c r="AG321" s="172"/>
      <c r="AH321" s="172"/>
      <c r="AI321" s="172"/>
    </row>
    <row r="322" spans="1:35" ht="12.75" customHeight="1">
      <c r="A322" s="172"/>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c r="AA322" s="172"/>
      <c r="AB322" s="172"/>
      <c r="AC322" s="172"/>
      <c r="AD322" s="172"/>
      <c r="AE322" s="172"/>
      <c r="AF322" s="172"/>
      <c r="AG322" s="172"/>
      <c r="AH322" s="172"/>
      <c r="AI322" s="172"/>
    </row>
    <row r="323" spans="1:35" ht="12.75" customHeight="1">
      <c r="A323" s="172"/>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c r="AA323" s="172"/>
      <c r="AB323" s="172"/>
      <c r="AC323" s="172"/>
      <c r="AD323" s="172"/>
      <c r="AE323" s="172"/>
      <c r="AF323" s="172"/>
      <c r="AG323" s="172"/>
      <c r="AH323" s="172"/>
      <c r="AI323" s="172"/>
    </row>
    <row r="324" spans="1:35" ht="12.75" customHeight="1">
      <c r="A324" s="172"/>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c r="AA324" s="172"/>
      <c r="AB324" s="172"/>
      <c r="AC324" s="172"/>
      <c r="AD324" s="172"/>
      <c r="AE324" s="172"/>
      <c r="AF324" s="172"/>
      <c r="AG324" s="172"/>
      <c r="AH324" s="172"/>
      <c r="AI324" s="172"/>
    </row>
    <row r="325" spans="1:35" ht="12.75" customHeight="1">
      <c r="A325" s="172"/>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c r="AA325" s="172"/>
      <c r="AB325" s="172"/>
      <c r="AC325" s="172"/>
      <c r="AD325" s="172"/>
      <c r="AE325" s="172"/>
      <c r="AF325" s="172"/>
      <c r="AG325" s="172"/>
      <c r="AH325" s="172"/>
      <c r="AI325" s="172"/>
    </row>
    <row r="326" spans="1:35" ht="12.75" customHeight="1">
      <c r="A326" s="172"/>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c r="AA326" s="172"/>
      <c r="AB326" s="172"/>
      <c r="AC326" s="172"/>
      <c r="AD326" s="172"/>
      <c r="AE326" s="172"/>
      <c r="AF326" s="172"/>
      <c r="AG326" s="172"/>
      <c r="AH326" s="172"/>
      <c r="AI326" s="172"/>
    </row>
    <row r="327" spans="1:35" ht="12.75" customHeight="1">
      <c r="A327" s="172"/>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c r="AA327" s="172"/>
      <c r="AB327" s="172"/>
      <c r="AC327" s="172"/>
      <c r="AD327" s="172"/>
      <c r="AE327" s="172"/>
      <c r="AF327" s="172"/>
      <c r="AG327" s="172"/>
      <c r="AH327" s="172"/>
      <c r="AI327" s="172"/>
    </row>
    <row r="328" spans="1:35" ht="12.75" customHeight="1">
      <c r="A328" s="172"/>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c r="AA328" s="172"/>
      <c r="AB328" s="172"/>
      <c r="AC328" s="172"/>
      <c r="AD328" s="172"/>
      <c r="AE328" s="172"/>
      <c r="AF328" s="172"/>
      <c r="AG328" s="172"/>
      <c r="AH328" s="172"/>
      <c r="AI328" s="172"/>
    </row>
    <row r="329" spans="1:35" ht="12.75" customHeight="1">
      <c r="A329" s="172"/>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c r="AA329" s="172"/>
      <c r="AB329" s="172"/>
      <c r="AC329" s="172"/>
      <c r="AD329" s="172"/>
      <c r="AE329" s="172"/>
      <c r="AF329" s="172"/>
      <c r="AG329" s="172"/>
      <c r="AH329" s="172"/>
      <c r="AI329" s="172"/>
    </row>
    <row r="330" spans="1:35" ht="12.75" customHeight="1">
      <c r="A330" s="172"/>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c r="AA330" s="172"/>
      <c r="AB330" s="172"/>
      <c r="AC330" s="172"/>
      <c r="AD330" s="172"/>
      <c r="AE330" s="172"/>
      <c r="AF330" s="172"/>
      <c r="AG330" s="172"/>
      <c r="AH330" s="172"/>
      <c r="AI330" s="172"/>
    </row>
    <row r="331" spans="1:35" ht="12.75" customHeight="1">
      <c r="A331" s="172"/>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c r="AA331" s="172"/>
      <c r="AB331" s="172"/>
      <c r="AC331" s="172"/>
      <c r="AD331" s="172"/>
      <c r="AE331" s="172"/>
      <c r="AF331" s="172"/>
      <c r="AG331" s="172"/>
      <c r="AH331" s="172"/>
      <c r="AI331" s="172"/>
    </row>
    <row r="332" spans="1:35" ht="12.75" customHeight="1">
      <c r="A332" s="172"/>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c r="AA332" s="172"/>
      <c r="AB332" s="172"/>
      <c r="AC332" s="172"/>
      <c r="AD332" s="172"/>
      <c r="AE332" s="172"/>
      <c r="AF332" s="172"/>
      <c r="AG332" s="172"/>
      <c r="AH332" s="172"/>
      <c r="AI332" s="172"/>
    </row>
    <row r="333" spans="1:35" ht="12.75" customHeight="1">
      <c r="A333" s="172"/>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c r="AA333" s="172"/>
      <c r="AB333" s="172"/>
      <c r="AC333" s="172"/>
      <c r="AD333" s="172"/>
      <c r="AE333" s="172"/>
      <c r="AF333" s="172"/>
      <c r="AG333" s="172"/>
      <c r="AH333" s="172"/>
      <c r="AI333" s="172"/>
    </row>
    <row r="334" spans="1:35" ht="12.75" customHeight="1">
      <c r="A334" s="172"/>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2"/>
      <c r="AG334" s="172"/>
      <c r="AH334" s="172"/>
      <c r="AI334" s="172"/>
    </row>
    <row r="335" spans="1:35" ht="12.75" customHeight="1">
      <c r="A335" s="172"/>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c r="AA335" s="172"/>
      <c r="AB335" s="172"/>
      <c r="AC335" s="172"/>
      <c r="AD335" s="172"/>
      <c r="AE335" s="172"/>
      <c r="AF335" s="172"/>
      <c r="AG335" s="172"/>
      <c r="AH335" s="172"/>
      <c r="AI335" s="172"/>
    </row>
    <row r="336" spans="1:35" ht="12.75" customHeight="1">
      <c r="A336" s="172"/>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c r="AA336" s="172"/>
      <c r="AB336" s="172"/>
      <c r="AC336" s="172"/>
      <c r="AD336" s="172"/>
      <c r="AE336" s="172"/>
      <c r="AF336" s="172"/>
      <c r="AG336" s="172"/>
      <c r="AH336" s="172"/>
      <c r="AI336" s="172"/>
    </row>
    <row r="337" spans="1:35" ht="12.75" customHeight="1">
      <c r="A337" s="172"/>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172"/>
      <c r="AC337" s="172"/>
      <c r="AD337" s="172"/>
      <c r="AE337" s="172"/>
      <c r="AF337" s="172"/>
      <c r="AG337" s="172"/>
      <c r="AH337" s="172"/>
      <c r="AI337" s="172"/>
    </row>
    <row r="338" spans="1:35" ht="12.75" customHeight="1">
      <c r="A338" s="172"/>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c r="AA338" s="172"/>
      <c r="AB338" s="172"/>
      <c r="AC338" s="172"/>
      <c r="AD338" s="172"/>
      <c r="AE338" s="172"/>
      <c r="AF338" s="172"/>
      <c r="AG338" s="172"/>
      <c r="AH338" s="172"/>
      <c r="AI338" s="172"/>
    </row>
    <row r="339" spans="1:35" ht="12.75" customHeight="1">
      <c r="A339" s="172"/>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c r="AA339" s="172"/>
      <c r="AB339" s="172"/>
      <c r="AC339" s="172"/>
      <c r="AD339" s="172"/>
      <c r="AE339" s="172"/>
      <c r="AF339" s="172"/>
      <c r="AG339" s="172"/>
      <c r="AH339" s="172"/>
      <c r="AI339" s="172"/>
    </row>
    <row r="340" spans="1:35" ht="12.75" customHeight="1">
      <c r="A340" s="172"/>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c r="AA340" s="172"/>
      <c r="AB340" s="172"/>
      <c r="AC340" s="172"/>
      <c r="AD340" s="172"/>
      <c r="AE340" s="172"/>
      <c r="AF340" s="172"/>
      <c r="AG340" s="172"/>
      <c r="AH340" s="172"/>
      <c r="AI340" s="172"/>
    </row>
    <row r="341" spans="1:35" ht="12.75" customHeight="1">
      <c r="A341" s="172"/>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c r="AH341" s="172"/>
      <c r="AI341" s="172"/>
    </row>
    <row r="342" spans="1:35" ht="12.75" customHeight="1">
      <c r="A342" s="172"/>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c r="AA342" s="172"/>
      <c r="AB342" s="172"/>
      <c r="AC342" s="172"/>
      <c r="AD342" s="172"/>
      <c r="AE342" s="172"/>
      <c r="AF342" s="172"/>
      <c r="AG342" s="172"/>
      <c r="AH342" s="172"/>
      <c r="AI342" s="172"/>
    </row>
    <row r="343" spans="1:35" ht="12.75" customHeight="1">
      <c r="A343" s="172"/>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172"/>
      <c r="AC343" s="172"/>
      <c r="AD343" s="172"/>
      <c r="AE343" s="172"/>
      <c r="AF343" s="172"/>
      <c r="AG343" s="172"/>
      <c r="AH343" s="172"/>
      <c r="AI343" s="172"/>
    </row>
    <row r="344" spans="1:35" ht="12.75" customHeight="1">
      <c r="A344" s="172"/>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c r="AA344" s="172"/>
      <c r="AB344" s="172"/>
      <c r="AC344" s="172"/>
      <c r="AD344" s="172"/>
      <c r="AE344" s="172"/>
      <c r="AF344" s="172"/>
      <c r="AG344" s="172"/>
      <c r="AH344" s="172"/>
      <c r="AI344" s="172"/>
    </row>
    <row r="345" spans="1:35" ht="12.75" customHeight="1">
      <c r="A345" s="172"/>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2"/>
      <c r="AG345" s="172"/>
      <c r="AH345" s="172"/>
      <c r="AI345" s="172"/>
    </row>
    <row r="346" spans="1:35" ht="12.75" customHeight="1">
      <c r="A346" s="172"/>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c r="AA346" s="172"/>
      <c r="AB346" s="172"/>
      <c r="AC346" s="172"/>
      <c r="AD346" s="172"/>
      <c r="AE346" s="172"/>
      <c r="AF346" s="172"/>
      <c r="AG346" s="172"/>
      <c r="AH346" s="172"/>
      <c r="AI346" s="172"/>
    </row>
    <row r="347" spans="1:35" ht="12.75" customHeight="1">
      <c r="A347" s="172"/>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c r="AA347" s="172"/>
      <c r="AB347" s="172"/>
      <c r="AC347" s="172"/>
      <c r="AD347" s="172"/>
      <c r="AE347" s="172"/>
      <c r="AF347" s="172"/>
      <c r="AG347" s="172"/>
      <c r="AH347" s="172"/>
      <c r="AI347" s="172"/>
    </row>
    <row r="348" spans="1:35" ht="12.75" customHeight="1">
      <c r="A348" s="172"/>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c r="AA348" s="172"/>
      <c r="AB348" s="172"/>
      <c r="AC348" s="172"/>
      <c r="AD348" s="172"/>
      <c r="AE348" s="172"/>
      <c r="AF348" s="172"/>
      <c r="AG348" s="172"/>
      <c r="AH348" s="172"/>
      <c r="AI348" s="172"/>
    </row>
    <row r="349" spans="1:35" ht="12.75" customHeight="1">
      <c r="A349" s="172"/>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c r="AA349" s="172"/>
      <c r="AB349" s="172"/>
      <c r="AC349" s="172"/>
      <c r="AD349" s="172"/>
      <c r="AE349" s="172"/>
      <c r="AF349" s="172"/>
      <c r="AG349" s="172"/>
      <c r="AH349" s="172"/>
      <c r="AI349" s="172"/>
    </row>
    <row r="350" spans="1:35" ht="12.75" customHeight="1">
      <c r="A350" s="172"/>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c r="AA350" s="172"/>
      <c r="AB350" s="172"/>
      <c r="AC350" s="172"/>
      <c r="AD350" s="172"/>
      <c r="AE350" s="172"/>
      <c r="AF350" s="172"/>
      <c r="AG350" s="172"/>
      <c r="AH350" s="172"/>
      <c r="AI350" s="172"/>
    </row>
    <row r="351" spans="1:35" ht="12.75" customHeight="1">
      <c r="A351" s="172"/>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c r="AA351" s="172"/>
      <c r="AB351" s="172"/>
      <c r="AC351" s="172"/>
      <c r="AD351" s="172"/>
      <c r="AE351" s="172"/>
      <c r="AF351" s="172"/>
      <c r="AG351" s="172"/>
      <c r="AH351" s="172"/>
      <c r="AI351" s="172"/>
    </row>
    <row r="352" spans="1:35" ht="12.75" customHeight="1">
      <c r="A352" s="172"/>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c r="AA352" s="172"/>
      <c r="AB352" s="172"/>
      <c r="AC352" s="172"/>
      <c r="AD352" s="172"/>
      <c r="AE352" s="172"/>
      <c r="AF352" s="172"/>
      <c r="AG352" s="172"/>
      <c r="AH352" s="172"/>
      <c r="AI352" s="172"/>
    </row>
    <row r="353" spans="1:35" ht="12.75" customHeight="1">
      <c r="A353" s="172"/>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c r="AA353" s="172"/>
      <c r="AB353" s="172"/>
      <c r="AC353" s="172"/>
      <c r="AD353" s="172"/>
      <c r="AE353" s="172"/>
      <c r="AF353" s="172"/>
      <c r="AG353" s="172"/>
      <c r="AH353" s="172"/>
      <c r="AI353" s="172"/>
    </row>
    <row r="354" spans="1:35" ht="12.75" customHeight="1">
      <c r="A354" s="172"/>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c r="AA354" s="172"/>
      <c r="AB354" s="172"/>
      <c r="AC354" s="172"/>
      <c r="AD354" s="172"/>
      <c r="AE354" s="172"/>
      <c r="AF354" s="172"/>
      <c r="AG354" s="172"/>
      <c r="AH354" s="172"/>
      <c r="AI354" s="172"/>
    </row>
    <row r="355" spans="1:35" ht="12.75" customHeight="1">
      <c r="A355" s="172"/>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2"/>
      <c r="AH355" s="172"/>
      <c r="AI355" s="172"/>
    </row>
    <row r="356" spans="1:35" ht="12.75" customHeight="1">
      <c r="A356" s="172"/>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c r="AA356" s="172"/>
      <c r="AB356" s="172"/>
      <c r="AC356" s="172"/>
      <c r="AD356" s="172"/>
      <c r="AE356" s="172"/>
      <c r="AF356" s="172"/>
      <c r="AG356" s="172"/>
      <c r="AH356" s="172"/>
      <c r="AI356" s="172"/>
    </row>
    <row r="357" spans="1:35" ht="12.75" customHeight="1">
      <c r="A357" s="172"/>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c r="AA357" s="172"/>
      <c r="AB357" s="172"/>
      <c r="AC357" s="172"/>
      <c r="AD357" s="172"/>
      <c r="AE357" s="172"/>
      <c r="AF357" s="172"/>
      <c r="AG357" s="172"/>
      <c r="AH357" s="172"/>
      <c r="AI357" s="172"/>
    </row>
    <row r="358" spans="1:35" ht="12.75" customHeight="1">
      <c r="A358" s="172"/>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c r="AA358" s="172"/>
      <c r="AB358" s="172"/>
      <c r="AC358" s="172"/>
      <c r="AD358" s="172"/>
      <c r="AE358" s="172"/>
      <c r="AF358" s="172"/>
      <c r="AG358" s="172"/>
      <c r="AH358" s="172"/>
      <c r="AI358" s="172"/>
    </row>
    <row r="359" spans="1:35" ht="12.75" customHeight="1">
      <c r="A359" s="172"/>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c r="AA359" s="172"/>
      <c r="AB359" s="172"/>
      <c r="AC359" s="172"/>
      <c r="AD359" s="172"/>
      <c r="AE359" s="172"/>
      <c r="AF359" s="172"/>
      <c r="AG359" s="172"/>
      <c r="AH359" s="172"/>
      <c r="AI359" s="172"/>
    </row>
    <row r="360" spans="1:35" ht="12.75" customHeight="1">
      <c r="A360" s="172"/>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c r="AA360" s="172"/>
      <c r="AB360" s="172"/>
      <c r="AC360" s="172"/>
      <c r="AD360" s="172"/>
      <c r="AE360" s="172"/>
      <c r="AF360" s="172"/>
      <c r="AG360" s="172"/>
      <c r="AH360" s="172"/>
      <c r="AI360" s="172"/>
    </row>
    <row r="361" spans="1:35" ht="12.75" customHeight="1">
      <c r="A361" s="172"/>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c r="AA361" s="172"/>
      <c r="AB361" s="172"/>
      <c r="AC361" s="172"/>
      <c r="AD361" s="172"/>
      <c r="AE361" s="172"/>
      <c r="AF361" s="172"/>
      <c r="AG361" s="172"/>
      <c r="AH361" s="172"/>
      <c r="AI361" s="172"/>
    </row>
    <row r="362" spans="1:35" ht="12.75" customHeight="1">
      <c r="A362" s="172"/>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c r="AB362" s="172"/>
      <c r="AC362" s="172"/>
      <c r="AD362" s="172"/>
      <c r="AE362" s="172"/>
      <c r="AF362" s="172"/>
      <c r="AG362" s="172"/>
      <c r="AH362" s="172"/>
      <c r="AI362" s="172"/>
    </row>
    <row r="363" spans="1:35" ht="12.75" customHeight="1">
      <c r="A363" s="172"/>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c r="AA363" s="172"/>
      <c r="AB363" s="172"/>
      <c r="AC363" s="172"/>
      <c r="AD363" s="172"/>
      <c r="AE363" s="172"/>
      <c r="AF363" s="172"/>
      <c r="AG363" s="172"/>
      <c r="AH363" s="172"/>
      <c r="AI363" s="172"/>
    </row>
    <row r="364" spans="1:35" ht="12.75" customHeight="1">
      <c r="A364" s="172"/>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c r="AB364" s="172"/>
      <c r="AC364" s="172"/>
      <c r="AD364" s="172"/>
      <c r="AE364" s="172"/>
      <c r="AF364" s="172"/>
      <c r="AG364" s="172"/>
      <c r="AH364" s="172"/>
      <c r="AI364" s="172"/>
    </row>
    <row r="365" spans="1:35" ht="12.75" customHeight="1">
      <c r="A365" s="172"/>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c r="AA365" s="172"/>
      <c r="AB365" s="172"/>
      <c r="AC365" s="172"/>
      <c r="AD365" s="172"/>
      <c r="AE365" s="172"/>
      <c r="AF365" s="172"/>
      <c r="AG365" s="172"/>
      <c r="AH365" s="172"/>
      <c r="AI365" s="172"/>
    </row>
    <row r="366" spans="1:35" ht="12.75" customHeight="1">
      <c r="A366" s="172"/>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c r="AA366" s="172"/>
      <c r="AB366" s="172"/>
      <c r="AC366" s="172"/>
      <c r="AD366" s="172"/>
      <c r="AE366" s="172"/>
      <c r="AF366" s="172"/>
      <c r="AG366" s="172"/>
      <c r="AH366" s="172"/>
      <c r="AI366" s="172"/>
    </row>
    <row r="367" spans="1:35" ht="12.75" customHeight="1">
      <c r="A367" s="172"/>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c r="AA367" s="172"/>
      <c r="AB367" s="172"/>
      <c r="AC367" s="172"/>
      <c r="AD367" s="172"/>
      <c r="AE367" s="172"/>
      <c r="AF367" s="172"/>
      <c r="AG367" s="172"/>
      <c r="AH367" s="172"/>
      <c r="AI367" s="172"/>
    </row>
    <row r="368" spans="1:35" ht="12.75" customHeight="1">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c r="AI368" s="172"/>
    </row>
    <row r="369" spans="1:35" ht="12.75" customHeight="1">
      <c r="A369" s="172"/>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c r="AA369" s="172"/>
      <c r="AB369" s="172"/>
      <c r="AC369" s="172"/>
      <c r="AD369" s="172"/>
      <c r="AE369" s="172"/>
      <c r="AF369" s="172"/>
      <c r="AG369" s="172"/>
      <c r="AH369" s="172"/>
      <c r="AI369" s="172"/>
    </row>
    <row r="370" spans="1:35" ht="12.75" customHeight="1">
      <c r="A370" s="172"/>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c r="AA370" s="172"/>
      <c r="AB370" s="172"/>
      <c r="AC370" s="172"/>
      <c r="AD370" s="172"/>
      <c r="AE370" s="172"/>
      <c r="AF370" s="172"/>
      <c r="AG370" s="172"/>
      <c r="AH370" s="172"/>
      <c r="AI370" s="172"/>
    </row>
    <row r="371" spans="1:35" ht="12.75" customHeight="1">
      <c r="A371" s="172"/>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c r="AA371" s="172"/>
      <c r="AB371" s="172"/>
      <c r="AC371" s="172"/>
      <c r="AD371" s="172"/>
      <c r="AE371" s="172"/>
      <c r="AF371" s="172"/>
      <c r="AG371" s="172"/>
      <c r="AH371" s="172"/>
      <c r="AI371" s="172"/>
    </row>
    <row r="372" spans="1:35" ht="12.75" customHeight="1">
      <c r="A372" s="172"/>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c r="AB372" s="172"/>
      <c r="AC372" s="172"/>
      <c r="AD372" s="172"/>
      <c r="AE372" s="172"/>
      <c r="AF372" s="172"/>
      <c r="AG372" s="172"/>
      <c r="AH372" s="172"/>
      <c r="AI372" s="172"/>
    </row>
    <row r="373" spans="1:35" ht="12.75" customHeight="1">
      <c r="A373" s="172"/>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c r="AA373" s="172"/>
      <c r="AB373" s="172"/>
      <c r="AC373" s="172"/>
      <c r="AD373" s="172"/>
      <c r="AE373" s="172"/>
      <c r="AF373" s="172"/>
      <c r="AG373" s="172"/>
      <c r="AH373" s="172"/>
      <c r="AI373" s="172"/>
    </row>
    <row r="374" spans="1:35" ht="12.75" customHeight="1">
      <c r="A374" s="172"/>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c r="AA374" s="172"/>
      <c r="AB374" s="172"/>
      <c r="AC374" s="172"/>
      <c r="AD374" s="172"/>
      <c r="AE374" s="172"/>
      <c r="AF374" s="172"/>
      <c r="AG374" s="172"/>
      <c r="AH374" s="172"/>
      <c r="AI374" s="172"/>
    </row>
    <row r="375" spans="1:35" ht="12.75" customHeight="1">
      <c r="A375" s="172"/>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c r="AA375" s="172"/>
      <c r="AB375" s="172"/>
      <c r="AC375" s="172"/>
      <c r="AD375" s="172"/>
      <c r="AE375" s="172"/>
      <c r="AF375" s="172"/>
      <c r="AG375" s="172"/>
      <c r="AH375" s="172"/>
      <c r="AI375" s="172"/>
    </row>
    <row r="376" spans="1:35" ht="12.75" customHeight="1">
      <c r="A376" s="172"/>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c r="AA376" s="172"/>
      <c r="AB376" s="172"/>
      <c r="AC376" s="172"/>
      <c r="AD376" s="172"/>
      <c r="AE376" s="172"/>
      <c r="AF376" s="172"/>
      <c r="AG376" s="172"/>
      <c r="AH376" s="172"/>
      <c r="AI376" s="172"/>
    </row>
    <row r="377" spans="1:35" ht="12.75" customHeight="1">
      <c r="A377" s="172"/>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c r="AA377" s="172"/>
      <c r="AB377" s="172"/>
      <c r="AC377" s="172"/>
      <c r="AD377" s="172"/>
      <c r="AE377" s="172"/>
      <c r="AF377" s="172"/>
      <c r="AG377" s="172"/>
      <c r="AH377" s="172"/>
      <c r="AI377" s="172"/>
    </row>
    <row r="378" spans="1:35" ht="12.75" customHeight="1">
      <c r="A378" s="172"/>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c r="AA378" s="172"/>
      <c r="AB378" s="172"/>
      <c r="AC378" s="172"/>
      <c r="AD378" s="172"/>
      <c r="AE378" s="172"/>
      <c r="AF378" s="172"/>
      <c r="AG378" s="172"/>
      <c r="AH378" s="172"/>
      <c r="AI378" s="172"/>
    </row>
    <row r="379" spans="1:35" ht="12.75" customHeight="1">
      <c r="A379" s="172"/>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c r="AA379" s="172"/>
      <c r="AB379" s="172"/>
      <c r="AC379" s="172"/>
      <c r="AD379" s="172"/>
      <c r="AE379" s="172"/>
      <c r="AF379" s="172"/>
      <c r="AG379" s="172"/>
      <c r="AH379" s="172"/>
      <c r="AI379" s="172"/>
    </row>
    <row r="380" spans="1:35" ht="12.75" customHeight="1">
      <c r="A380" s="172"/>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c r="AA380" s="172"/>
      <c r="AB380" s="172"/>
      <c r="AC380" s="172"/>
      <c r="AD380" s="172"/>
      <c r="AE380" s="172"/>
      <c r="AF380" s="172"/>
      <c r="AG380" s="172"/>
      <c r="AH380" s="172"/>
      <c r="AI380" s="172"/>
    </row>
    <row r="381" spans="1:35" ht="12.75" customHeight="1">
      <c r="A381" s="172"/>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c r="AA381" s="172"/>
      <c r="AB381" s="172"/>
      <c r="AC381" s="172"/>
      <c r="AD381" s="172"/>
      <c r="AE381" s="172"/>
      <c r="AF381" s="172"/>
      <c r="AG381" s="172"/>
      <c r="AH381" s="172"/>
      <c r="AI381" s="172"/>
    </row>
    <row r="382" spans="1:35" ht="12.75" customHeight="1">
      <c r="A382" s="172"/>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c r="AA382" s="172"/>
      <c r="AB382" s="172"/>
      <c r="AC382" s="172"/>
      <c r="AD382" s="172"/>
      <c r="AE382" s="172"/>
      <c r="AF382" s="172"/>
      <c r="AG382" s="172"/>
      <c r="AH382" s="172"/>
      <c r="AI382" s="172"/>
    </row>
    <row r="383" spans="1:35" ht="12.75" customHeight="1">
      <c r="A383" s="172"/>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c r="AA383" s="172"/>
      <c r="AB383" s="172"/>
      <c r="AC383" s="172"/>
      <c r="AD383" s="172"/>
      <c r="AE383" s="172"/>
      <c r="AF383" s="172"/>
      <c r="AG383" s="172"/>
      <c r="AH383" s="172"/>
      <c r="AI383" s="172"/>
    </row>
    <row r="384" spans="1:35" ht="12.75" customHeight="1">
      <c r="A384" s="172"/>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c r="AA384" s="172"/>
      <c r="AB384" s="172"/>
      <c r="AC384" s="172"/>
      <c r="AD384" s="172"/>
      <c r="AE384" s="172"/>
      <c r="AF384" s="172"/>
      <c r="AG384" s="172"/>
      <c r="AH384" s="172"/>
      <c r="AI384" s="172"/>
    </row>
    <row r="385" spans="1:35" ht="12.75" customHeight="1">
      <c r="A385" s="172"/>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c r="AA385" s="172"/>
      <c r="AB385" s="172"/>
      <c r="AC385" s="172"/>
      <c r="AD385" s="172"/>
      <c r="AE385" s="172"/>
      <c r="AF385" s="172"/>
      <c r="AG385" s="172"/>
      <c r="AH385" s="172"/>
      <c r="AI385" s="172"/>
    </row>
    <row r="386" spans="1:35" ht="12.75" customHeight="1">
      <c r="A386" s="172"/>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c r="AA386" s="172"/>
      <c r="AB386" s="172"/>
      <c r="AC386" s="172"/>
      <c r="AD386" s="172"/>
      <c r="AE386" s="172"/>
      <c r="AF386" s="172"/>
      <c r="AG386" s="172"/>
      <c r="AH386" s="172"/>
      <c r="AI386" s="172"/>
    </row>
    <row r="387" spans="1:35" ht="12.75" customHeight="1">
      <c r="A387" s="172"/>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c r="AA387" s="172"/>
      <c r="AB387" s="172"/>
      <c r="AC387" s="172"/>
      <c r="AD387" s="172"/>
      <c r="AE387" s="172"/>
      <c r="AF387" s="172"/>
      <c r="AG387" s="172"/>
      <c r="AH387" s="172"/>
      <c r="AI387" s="172"/>
    </row>
    <row r="388" spans="1:35" ht="12.75" customHeight="1">
      <c r="A388" s="172"/>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c r="AA388" s="172"/>
      <c r="AB388" s="172"/>
      <c r="AC388" s="172"/>
      <c r="AD388" s="172"/>
      <c r="AE388" s="172"/>
      <c r="AF388" s="172"/>
      <c r="AG388" s="172"/>
      <c r="AH388" s="172"/>
      <c r="AI388" s="172"/>
    </row>
    <row r="389" spans="1:35" ht="12.75" customHeight="1">
      <c r="A389" s="172"/>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c r="AA389" s="172"/>
      <c r="AB389" s="172"/>
      <c r="AC389" s="172"/>
      <c r="AD389" s="172"/>
      <c r="AE389" s="172"/>
      <c r="AF389" s="172"/>
      <c r="AG389" s="172"/>
      <c r="AH389" s="172"/>
      <c r="AI389" s="172"/>
    </row>
    <row r="390" spans="1:35" ht="12.75" customHeight="1">
      <c r="A390" s="172"/>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c r="AA390" s="172"/>
      <c r="AB390" s="172"/>
      <c r="AC390" s="172"/>
      <c r="AD390" s="172"/>
      <c r="AE390" s="172"/>
      <c r="AF390" s="172"/>
      <c r="AG390" s="172"/>
      <c r="AH390" s="172"/>
      <c r="AI390" s="172"/>
    </row>
    <row r="391" spans="1:35" ht="12.75" customHeight="1">
      <c r="A391" s="172"/>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c r="AA391" s="172"/>
      <c r="AB391" s="172"/>
      <c r="AC391" s="172"/>
      <c r="AD391" s="172"/>
      <c r="AE391" s="172"/>
      <c r="AF391" s="172"/>
      <c r="AG391" s="172"/>
      <c r="AH391" s="172"/>
      <c r="AI391" s="172"/>
    </row>
    <row r="392" spans="1:35" ht="12.75" customHeight="1">
      <c r="A392" s="172"/>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c r="AA392" s="172"/>
      <c r="AB392" s="172"/>
      <c r="AC392" s="172"/>
      <c r="AD392" s="172"/>
      <c r="AE392" s="172"/>
      <c r="AF392" s="172"/>
      <c r="AG392" s="172"/>
      <c r="AH392" s="172"/>
      <c r="AI392" s="172"/>
    </row>
    <row r="393" spans="1:35" ht="12.75" customHeight="1">
      <c r="A393" s="172"/>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c r="AA393" s="172"/>
      <c r="AB393" s="172"/>
      <c r="AC393" s="172"/>
      <c r="AD393" s="172"/>
      <c r="AE393" s="172"/>
      <c r="AF393" s="172"/>
      <c r="AG393" s="172"/>
      <c r="AH393" s="172"/>
      <c r="AI393" s="172"/>
    </row>
    <row r="394" spans="1:35" ht="12.75" customHeight="1">
      <c r="A394" s="172"/>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c r="AA394" s="172"/>
      <c r="AB394" s="172"/>
      <c r="AC394" s="172"/>
      <c r="AD394" s="172"/>
      <c r="AE394" s="172"/>
      <c r="AF394" s="172"/>
      <c r="AG394" s="172"/>
      <c r="AH394" s="172"/>
      <c r="AI394" s="172"/>
    </row>
    <row r="395" spans="1:35" ht="12.75" customHeight="1">
      <c r="A395" s="172"/>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c r="AA395" s="172"/>
      <c r="AB395" s="172"/>
      <c r="AC395" s="172"/>
      <c r="AD395" s="172"/>
      <c r="AE395" s="172"/>
      <c r="AF395" s="172"/>
      <c r="AG395" s="172"/>
      <c r="AH395" s="172"/>
      <c r="AI395" s="172"/>
    </row>
    <row r="396" spans="1:35" ht="12.75" customHeight="1">
      <c r="A396" s="172"/>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c r="AA396" s="172"/>
      <c r="AB396" s="172"/>
      <c r="AC396" s="172"/>
      <c r="AD396" s="172"/>
      <c r="AE396" s="172"/>
      <c r="AF396" s="172"/>
      <c r="AG396" s="172"/>
      <c r="AH396" s="172"/>
      <c r="AI396" s="172"/>
    </row>
    <row r="397" spans="1:35" ht="12.75" customHeight="1">
      <c r="A397" s="172"/>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c r="AA397" s="172"/>
      <c r="AB397" s="172"/>
      <c r="AC397" s="172"/>
      <c r="AD397" s="172"/>
      <c r="AE397" s="172"/>
      <c r="AF397" s="172"/>
      <c r="AG397" s="172"/>
      <c r="AH397" s="172"/>
      <c r="AI397" s="172"/>
    </row>
    <row r="398" spans="1:35" ht="12.75" customHeight="1">
      <c r="A398" s="172"/>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c r="AA398" s="172"/>
      <c r="AB398" s="172"/>
      <c r="AC398" s="172"/>
      <c r="AD398" s="172"/>
      <c r="AE398" s="172"/>
      <c r="AF398" s="172"/>
      <c r="AG398" s="172"/>
      <c r="AH398" s="172"/>
      <c r="AI398" s="172"/>
    </row>
    <row r="399" spans="1:35" ht="12.75" customHeight="1">
      <c r="A399" s="172"/>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c r="AA399" s="172"/>
      <c r="AB399" s="172"/>
      <c r="AC399" s="172"/>
      <c r="AD399" s="172"/>
      <c r="AE399" s="172"/>
      <c r="AF399" s="172"/>
      <c r="AG399" s="172"/>
      <c r="AH399" s="172"/>
      <c r="AI399" s="172"/>
    </row>
    <row r="400" spans="1:35" ht="12.75" customHeight="1">
      <c r="A400" s="172"/>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c r="AA400" s="172"/>
      <c r="AB400" s="172"/>
      <c r="AC400" s="172"/>
      <c r="AD400" s="172"/>
      <c r="AE400" s="172"/>
      <c r="AF400" s="172"/>
      <c r="AG400" s="172"/>
      <c r="AH400" s="172"/>
      <c r="AI400" s="172"/>
    </row>
    <row r="401" spans="1:35" ht="12.75" customHeight="1">
      <c r="A401" s="172"/>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c r="AA401" s="172"/>
      <c r="AB401" s="172"/>
      <c r="AC401" s="172"/>
      <c r="AD401" s="172"/>
      <c r="AE401" s="172"/>
      <c r="AF401" s="172"/>
      <c r="AG401" s="172"/>
      <c r="AH401" s="172"/>
      <c r="AI401" s="172"/>
    </row>
    <row r="402" spans="1:35" ht="12.75" customHeight="1">
      <c r="A402" s="172"/>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c r="AA402" s="172"/>
      <c r="AB402" s="172"/>
      <c r="AC402" s="172"/>
      <c r="AD402" s="172"/>
      <c r="AE402" s="172"/>
      <c r="AF402" s="172"/>
      <c r="AG402" s="172"/>
      <c r="AH402" s="172"/>
      <c r="AI402" s="172"/>
    </row>
    <row r="403" spans="1:35" ht="12.75" customHeight="1">
      <c r="A403" s="172"/>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c r="AA403" s="172"/>
      <c r="AB403" s="172"/>
      <c r="AC403" s="172"/>
      <c r="AD403" s="172"/>
      <c r="AE403" s="172"/>
      <c r="AF403" s="172"/>
      <c r="AG403" s="172"/>
      <c r="AH403" s="172"/>
      <c r="AI403" s="172"/>
    </row>
    <row r="404" spans="1:35" ht="12.75" customHeight="1">
      <c r="A404" s="172"/>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c r="AA404" s="172"/>
      <c r="AB404" s="172"/>
      <c r="AC404" s="172"/>
      <c r="AD404" s="172"/>
      <c r="AE404" s="172"/>
      <c r="AF404" s="172"/>
      <c r="AG404" s="172"/>
      <c r="AH404" s="172"/>
      <c r="AI404" s="172"/>
    </row>
    <row r="405" spans="1:35" ht="12.75" customHeight="1">
      <c r="A405" s="172"/>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c r="AA405" s="172"/>
      <c r="AB405" s="172"/>
      <c r="AC405" s="172"/>
      <c r="AD405" s="172"/>
      <c r="AE405" s="172"/>
      <c r="AF405" s="172"/>
      <c r="AG405" s="172"/>
      <c r="AH405" s="172"/>
      <c r="AI405" s="172"/>
    </row>
    <row r="406" spans="1:35" ht="12.75" customHeight="1">
      <c r="A406" s="172"/>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c r="AA406" s="172"/>
      <c r="AB406" s="172"/>
      <c r="AC406" s="172"/>
      <c r="AD406" s="172"/>
      <c r="AE406" s="172"/>
      <c r="AF406" s="172"/>
      <c r="AG406" s="172"/>
      <c r="AH406" s="172"/>
      <c r="AI406" s="172"/>
    </row>
    <row r="407" spans="1:35" ht="12.75" customHeight="1">
      <c r="A407" s="172"/>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c r="AA407" s="172"/>
      <c r="AB407" s="172"/>
      <c r="AC407" s="172"/>
      <c r="AD407" s="172"/>
      <c r="AE407" s="172"/>
      <c r="AF407" s="172"/>
      <c r="AG407" s="172"/>
      <c r="AH407" s="172"/>
      <c r="AI407" s="172"/>
    </row>
    <row r="408" spans="1:35" ht="12.75" customHeight="1">
      <c r="A408" s="172"/>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c r="AA408" s="172"/>
      <c r="AB408" s="172"/>
      <c r="AC408" s="172"/>
      <c r="AD408" s="172"/>
      <c r="AE408" s="172"/>
      <c r="AF408" s="172"/>
      <c r="AG408" s="172"/>
      <c r="AH408" s="172"/>
      <c r="AI408" s="172"/>
    </row>
    <row r="409" spans="1:35" ht="12.75" customHeight="1">
      <c r="A409" s="172"/>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c r="AA409" s="172"/>
      <c r="AB409" s="172"/>
      <c r="AC409" s="172"/>
      <c r="AD409" s="172"/>
      <c r="AE409" s="172"/>
      <c r="AF409" s="172"/>
      <c r="AG409" s="172"/>
      <c r="AH409" s="172"/>
      <c r="AI409" s="172"/>
    </row>
    <row r="410" spans="1:35" ht="12.75" customHeight="1">
      <c r="A410" s="172"/>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c r="AA410" s="172"/>
      <c r="AB410" s="172"/>
      <c r="AC410" s="172"/>
      <c r="AD410" s="172"/>
      <c r="AE410" s="172"/>
      <c r="AF410" s="172"/>
      <c r="AG410" s="172"/>
      <c r="AH410" s="172"/>
      <c r="AI410" s="172"/>
    </row>
    <row r="411" spans="1:35" ht="12.75" customHeight="1">
      <c r="A411" s="172"/>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c r="AA411" s="172"/>
      <c r="AB411" s="172"/>
      <c r="AC411" s="172"/>
      <c r="AD411" s="172"/>
      <c r="AE411" s="172"/>
      <c r="AF411" s="172"/>
      <c r="AG411" s="172"/>
      <c r="AH411" s="172"/>
      <c r="AI411" s="172"/>
    </row>
    <row r="412" spans="1:35" ht="12.75" customHeight="1">
      <c r="A412" s="172"/>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c r="AA412" s="172"/>
      <c r="AB412" s="172"/>
      <c r="AC412" s="172"/>
      <c r="AD412" s="172"/>
      <c r="AE412" s="172"/>
      <c r="AF412" s="172"/>
      <c r="AG412" s="172"/>
      <c r="AH412" s="172"/>
      <c r="AI412" s="172"/>
    </row>
    <row r="413" spans="1:35" ht="12.75" customHeight="1">
      <c r="A413" s="172"/>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c r="AA413" s="172"/>
      <c r="AB413" s="172"/>
      <c r="AC413" s="172"/>
      <c r="AD413" s="172"/>
      <c r="AE413" s="172"/>
      <c r="AF413" s="172"/>
      <c r="AG413" s="172"/>
      <c r="AH413" s="172"/>
      <c r="AI413" s="172"/>
    </row>
    <row r="414" spans="1:35" ht="12.75" customHeight="1">
      <c r="A414" s="172"/>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c r="AA414" s="172"/>
      <c r="AB414" s="172"/>
      <c r="AC414" s="172"/>
      <c r="AD414" s="172"/>
      <c r="AE414" s="172"/>
      <c r="AF414" s="172"/>
      <c r="AG414" s="172"/>
      <c r="AH414" s="172"/>
      <c r="AI414" s="172"/>
    </row>
    <row r="415" spans="1:35" ht="12.75" customHeight="1">
      <c r="A415" s="172"/>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c r="AA415" s="172"/>
      <c r="AB415" s="172"/>
      <c r="AC415" s="172"/>
      <c r="AD415" s="172"/>
      <c r="AE415" s="172"/>
      <c r="AF415" s="172"/>
      <c r="AG415" s="172"/>
      <c r="AH415" s="172"/>
      <c r="AI415" s="172"/>
    </row>
    <row r="416" spans="1:35" ht="12.75" customHeight="1">
      <c r="A416" s="172"/>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c r="AA416" s="172"/>
      <c r="AB416" s="172"/>
      <c r="AC416" s="172"/>
      <c r="AD416" s="172"/>
      <c r="AE416" s="172"/>
      <c r="AF416" s="172"/>
      <c r="AG416" s="172"/>
      <c r="AH416" s="172"/>
      <c r="AI416" s="172"/>
    </row>
    <row r="417" spans="1:35" ht="12.75" customHeight="1">
      <c r="A417" s="172"/>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c r="AA417" s="172"/>
      <c r="AB417" s="172"/>
      <c r="AC417" s="172"/>
      <c r="AD417" s="172"/>
      <c r="AE417" s="172"/>
      <c r="AF417" s="172"/>
      <c r="AG417" s="172"/>
      <c r="AH417" s="172"/>
      <c r="AI417" s="172"/>
    </row>
    <row r="418" spans="1:35" ht="12.75" customHeight="1">
      <c r="A418" s="172"/>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c r="AA418" s="172"/>
      <c r="AB418" s="172"/>
      <c r="AC418" s="172"/>
      <c r="AD418" s="172"/>
      <c r="AE418" s="172"/>
      <c r="AF418" s="172"/>
      <c r="AG418" s="172"/>
      <c r="AH418" s="172"/>
      <c r="AI418" s="172"/>
    </row>
    <row r="419" spans="1:35" ht="12.75" customHeight="1">
      <c r="A419" s="172"/>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c r="AA419" s="172"/>
      <c r="AB419" s="172"/>
      <c r="AC419" s="172"/>
      <c r="AD419" s="172"/>
      <c r="AE419" s="172"/>
      <c r="AF419" s="172"/>
      <c r="AG419" s="172"/>
      <c r="AH419" s="172"/>
      <c r="AI419" s="172"/>
    </row>
    <row r="420" spans="1:35" ht="12.75" customHeight="1">
      <c r="A420" s="172"/>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c r="AA420" s="172"/>
      <c r="AB420" s="172"/>
      <c r="AC420" s="172"/>
      <c r="AD420" s="172"/>
      <c r="AE420" s="172"/>
      <c r="AF420" s="172"/>
      <c r="AG420" s="172"/>
      <c r="AH420" s="172"/>
      <c r="AI420" s="172"/>
    </row>
    <row r="421" spans="1:35" ht="12.75" customHeight="1">
      <c r="A421" s="172"/>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c r="AA421" s="172"/>
      <c r="AB421" s="172"/>
      <c r="AC421" s="172"/>
      <c r="AD421" s="172"/>
      <c r="AE421" s="172"/>
      <c r="AF421" s="172"/>
      <c r="AG421" s="172"/>
      <c r="AH421" s="172"/>
      <c r="AI421" s="172"/>
    </row>
    <row r="422" spans="1:35" ht="12.75" customHeight="1">
      <c r="A422" s="172"/>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c r="AA422" s="172"/>
      <c r="AB422" s="172"/>
      <c r="AC422" s="172"/>
      <c r="AD422" s="172"/>
      <c r="AE422" s="172"/>
      <c r="AF422" s="172"/>
      <c r="AG422" s="172"/>
      <c r="AH422" s="172"/>
      <c r="AI422" s="172"/>
    </row>
    <row r="423" spans="1:35" ht="12.75" customHeight="1">
      <c r="A423" s="172"/>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c r="AA423" s="172"/>
      <c r="AB423" s="172"/>
      <c r="AC423" s="172"/>
      <c r="AD423" s="172"/>
      <c r="AE423" s="172"/>
      <c r="AF423" s="172"/>
      <c r="AG423" s="172"/>
      <c r="AH423" s="172"/>
      <c r="AI423" s="172"/>
    </row>
    <row r="424" spans="1:35" ht="12.75" customHeight="1">
      <c r="A424" s="172"/>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c r="AA424" s="172"/>
      <c r="AB424" s="172"/>
      <c r="AC424" s="172"/>
      <c r="AD424" s="172"/>
      <c r="AE424" s="172"/>
      <c r="AF424" s="172"/>
      <c r="AG424" s="172"/>
      <c r="AH424" s="172"/>
      <c r="AI424" s="172"/>
    </row>
    <row r="425" spans="1:35" ht="12.75" customHeight="1">
      <c r="A425" s="172"/>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c r="AA425" s="172"/>
      <c r="AB425" s="172"/>
      <c r="AC425" s="172"/>
      <c r="AD425" s="172"/>
      <c r="AE425" s="172"/>
      <c r="AF425" s="172"/>
      <c r="AG425" s="172"/>
      <c r="AH425" s="172"/>
      <c r="AI425" s="172"/>
    </row>
    <row r="426" spans="1:35" ht="12.75" customHeight="1">
      <c r="A426" s="172"/>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c r="AA426" s="172"/>
      <c r="AB426" s="172"/>
      <c r="AC426" s="172"/>
      <c r="AD426" s="172"/>
      <c r="AE426" s="172"/>
      <c r="AF426" s="172"/>
      <c r="AG426" s="172"/>
      <c r="AH426" s="172"/>
      <c r="AI426" s="172"/>
    </row>
    <row r="427" spans="1:35" ht="12.75" customHeight="1">
      <c r="A427" s="172"/>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c r="AA427" s="172"/>
      <c r="AB427" s="172"/>
      <c r="AC427" s="172"/>
      <c r="AD427" s="172"/>
      <c r="AE427" s="172"/>
      <c r="AF427" s="172"/>
      <c r="AG427" s="172"/>
      <c r="AH427" s="172"/>
      <c r="AI427" s="172"/>
    </row>
    <row r="428" spans="1:35" ht="12.75" customHeight="1">
      <c r="A428" s="172"/>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c r="AA428" s="172"/>
      <c r="AB428" s="172"/>
      <c r="AC428" s="172"/>
      <c r="AD428" s="172"/>
      <c r="AE428" s="172"/>
      <c r="AF428" s="172"/>
      <c r="AG428" s="172"/>
      <c r="AH428" s="172"/>
      <c r="AI428" s="172"/>
    </row>
    <row r="429" spans="1:35" ht="12.75" customHeight="1">
      <c r="A429" s="172"/>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c r="AA429" s="172"/>
      <c r="AB429" s="172"/>
      <c r="AC429" s="172"/>
      <c r="AD429" s="172"/>
      <c r="AE429" s="172"/>
      <c r="AF429" s="172"/>
      <c r="AG429" s="172"/>
      <c r="AH429" s="172"/>
      <c r="AI429" s="172"/>
    </row>
    <row r="430" spans="1:35" ht="12.75" customHeight="1">
      <c r="A430" s="172"/>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c r="AA430" s="172"/>
      <c r="AB430" s="172"/>
      <c r="AC430" s="172"/>
      <c r="AD430" s="172"/>
      <c r="AE430" s="172"/>
      <c r="AF430" s="172"/>
      <c r="AG430" s="172"/>
      <c r="AH430" s="172"/>
      <c r="AI430" s="172"/>
    </row>
    <row r="431" spans="1:35" ht="12.75" customHeight="1">
      <c r="A431" s="172"/>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c r="AA431" s="172"/>
      <c r="AB431" s="172"/>
      <c r="AC431" s="172"/>
      <c r="AD431" s="172"/>
      <c r="AE431" s="172"/>
      <c r="AF431" s="172"/>
      <c r="AG431" s="172"/>
      <c r="AH431" s="172"/>
      <c r="AI431" s="172"/>
    </row>
    <row r="432" spans="1:35" ht="12.75" customHeight="1">
      <c r="A432" s="172"/>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c r="AA432" s="172"/>
      <c r="AB432" s="172"/>
      <c r="AC432" s="172"/>
      <c r="AD432" s="172"/>
      <c r="AE432" s="172"/>
      <c r="AF432" s="172"/>
      <c r="AG432" s="172"/>
      <c r="AH432" s="172"/>
      <c r="AI432" s="172"/>
    </row>
    <row r="433" spans="1:35" ht="12.75" customHeight="1">
      <c r="A433" s="172"/>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c r="AA433" s="172"/>
      <c r="AB433" s="172"/>
      <c r="AC433" s="172"/>
      <c r="AD433" s="172"/>
      <c r="AE433" s="172"/>
      <c r="AF433" s="172"/>
      <c r="AG433" s="172"/>
      <c r="AH433" s="172"/>
      <c r="AI433" s="172"/>
    </row>
    <row r="434" spans="1:35" ht="12.75" customHeight="1">
      <c r="A434" s="172"/>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c r="AA434" s="172"/>
      <c r="AB434" s="172"/>
      <c r="AC434" s="172"/>
      <c r="AD434" s="172"/>
      <c r="AE434" s="172"/>
      <c r="AF434" s="172"/>
      <c r="AG434" s="172"/>
      <c r="AH434" s="172"/>
      <c r="AI434" s="172"/>
    </row>
    <row r="435" spans="1:35" ht="12.75" customHeight="1">
      <c r="A435" s="172"/>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c r="AA435" s="172"/>
      <c r="AB435" s="172"/>
      <c r="AC435" s="172"/>
      <c r="AD435" s="172"/>
      <c r="AE435" s="172"/>
      <c r="AF435" s="172"/>
      <c r="AG435" s="172"/>
      <c r="AH435" s="172"/>
      <c r="AI435" s="172"/>
    </row>
    <row r="436" spans="1:35" ht="12.75" customHeight="1">
      <c r="A436" s="172"/>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c r="AA436" s="172"/>
      <c r="AB436" s="172"/>
      <c r="AC436" s="172"/>
      <c r="AD436" s="172"/>
      <c r="AE436" s="172"/>
      <c r="AF436" s="172"/>
      <c r="AG436" s="172"/>
      <c r="AH436" s="172"/>
      <c r="AI436" s="172"/>
    </row>
    <row r="437" spans="1:35" ht="12.75" customHeight="1">
      <c r="A437" s="172"/>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c r="AA437" s="172"/>
      <c r="AB437" s="172"/>
      <c r="AC437" s="172"/>
      <c r="AD437" s="172"/>
      <c r="AE437" s="172"/>
      <c r="AF437" s="172"/>
      <c r="AG437" s="172"/>
      <c r="AH437" s="172"/>
      <c r="AI437" s="172"/>
    </row>
    <row r="438" spans="1:35" ht="12.75" customHeight="1">
      <c r="A438" s="172"/>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c r="AA438" s="172"/>
      <c r="AB438" s="172"/>
      <c r="AC438" s="172"/>
      <c r="AD438" s="172"/>
      <c r="AE438" s="172"/>
      <c r="AF438" s="172"/>
      <c r="AG438" s="172"/>
      <c r="AH438" s="172"/>
      <c r="AI438" s="172"/>
    </row>
    <row r="439" spans="1:35" ht="12.75" customHeight="1">
      <c r="A439" s="172"/>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c r="AA439" s="172"/>
      <c r="AB439" s="172"/>
      <c r="AC439" s="172"/>
      <c r="AD439" s="172"/>
      <c r="AE439" s="172"/>
      <c r="AF439" s="172"/>
      <c r="AG439" s="172"/>
      <c r="AH439" s="172"/>
      <c r="AI439" s="172"/>
    </row>
    <row r="440" spans="1:35" ht="12.75" customHeight="1">
      <c r="A440" s="172"/>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c r="AA440" s="172"/>
      <c r="AB440" s="172"/>
      <c r="AC440" s="172"/>
      <c r="AD440" s="172"/>
      <c r="AE440" s="172"/>
      <c r="AF440" s="172"/>
      <c r="AG440" s="172"/>
      <c r="AH440" s="172"/>
      <c r="AI440" s="172"/>
    </row>
    <row r="441" spans="1:35" ht="12.75" customHeight="1">
      <c r="A441" s="172"/>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c r="AA441" s="172"/>
      <c r="AB441" s="172"/>
      <c r="AC441" s="172"/>
      <c r="AD441" s="172"/>
      <c r="AE441" s="172"/>
      <c r="AF441" s="172"/>
      <c r="AG441" s="172"/>
      <c r="AH441" s="172"/>
      <c r="AI441" s="172"/>
    </row>
    <row r="442" spans="1:35" ht="12.75" customHeight="1">
      <c r="A442" s="172"/>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c r="AA442" s="172"/>
      <c r="AB442" s="172"/>
      <c r="AC442" s="172"/>
      <c r="AD442" s="172"/>
      <c r="AE442" s="172"/>
      <c r="AF442" s="172"/>
      <c r="AG442" s="172"/>
      <c r="AH442" s="172"/>
      <c r="AI442" s="172"/>
    </row>
    <row r="443" spans="1:35" ht="12.75" customHeight="1">
      <c r="A443" s="172"/>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c r="AA443" s="172"/>
      <c r="AB443" s="172"/>
      <c r="AC443" s="172"/>
      <c r="AD443" s="172"/>
      <c r="AE443" s="172"/>
      <c r="AF443" s="172"/>
      <c r="AG443" s="172"/>
      <c r="AH443" s="172"/>
      <c r="AI443" s="172"/>
    </row>
    <row r="444" spans="1:35" ht="12.75" customHeight="1">
      <c r="A444" s="172"/>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c r="AA444" s="172"/>
      <c r="AB444" s="172"/>
      <c r="AC444" s="172"/>
      <c r="AD444" s="172"/>
      <c r="AE444" s="172"/>
      <c r="AF444" s="172"/>
      <c r="AG444" s="172"/>
      <c r="AH444" s="172"/>
      <c r="AI444" s="172"/>
    </row>
    <row r="445" spans="1:35" ht="12.75" customHeight="1">
      <c r="A445" s="172"/>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c r="AA445" s="172"/>
      <c r="AB445" s="172"/>
      <c r="AC445" s="172"/>
      <c r="AD445" s="172"/>
      <c r="AE445" s="172"/>
      <c r="AF445" s="172"/>
      <c r="AG445" s="172"/>
      <c r="AH445" s="172"/>
      <c r="AI445" s="172"/>
    </row>
    <row r="446" spans="1:35" ht="12.75" customHeight="1">
      <c r="A446" s="172"/>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c r="AA446" s="172"/>
      <c r="AB446" s="172"/>
      <c r="AC446" s="172"/>
      <c r="AD446" s="172"/>
      <c r="AE446" s="172"/>
      <c r="AF446" s="172"/>
      <c r="AG446" s="172"/>
      <c r="AH446" s="172"/>
      <c r="AI446" s="172"/>
    </row>
    <row r="447" spans="1:35" ht="12.75" customHeight="1">
      <c r="A447" s="172"/>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c r="AA447" s="172"/>
      <c r="AB447" s="172"/>
      <c r="AC447" s="172"/>
      <c r="AD447" s="172"/>
      <c r="AE447" s="172"/>
      <c r="AF447" s="172"/>
      <c r="AG447" s="172"/>
      <c r="AH447" s="172"/>
      <c r="AI447" s="172"/>
    </row>
    <row r="448" spans="1:35" ht="12.75" customHeight="1">
      <c r="A448" s="172"/>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c r="AA448" s="172"/>
      <c r="AB448" s="172"/>
      <c r="AC448" s="172"/>
      <c r="AD448" s="172"/>
      <c r="AE448" s="172"/>
      <c r="AF448" s="172"/>
      <c r="AG448" s="172"/>
      <c r="AH448" s="172"/>
      <c r="AI448" s="172"/>
    </row>
    <row r="449" spans="1:35" ht="12.75" customHeight="1">
      <c r="A449" s="172"/>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c r="AA449" s="172"/>
      <c r="AB449" s="172"/>
      <c r="AC449" s="172"/>
      <c r="AD449" s="172"/>
      <c r="AE449" s="172"/>
      <c r="AF449" s="172"/>
      <c r="AG449" s="172"/>
      <c r="AH449" s="172"/>
      <c r="AI449" s="172"/>
    </row>
    <row r="450" spans="1:35" ht="12.75" customHeight="1">
      <c r="A450" s="172"/>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c r="AA450" s="172"/>
      <c r="AB450" s="172"/>
      <c r="AC450" s="172"/>
      <c r="AD450" s="172"/>
      <c r="AE450" s="172"/>
      <c r="AF450" s="172"/>
      <c r="AG450" s="172"/>
      <c r="AH450" s="172"/>
      <c r="AI450" s="172"/>
    </row>
    <row r="451" spans="1:35" ht="12.75" customHeight="1">
      <c r="A451" s="172"/>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c r="AA451" s="172"/>
      <c r="AB451" s="172"/>
      <c r="AC451" s="172"/>
      <c r="AD451" s="172"/>
      <c r="AE451" s="172"/>
      <c r="AF451" s="172"/>
      <c r="AG451" s="172"/>
      <c r="AH451" s="172"/>
      <c r="AI451" s="172"/>
    </row>
    <row r="452" spans="1:35" ht="12.75" customHeight="1">
      <c r="A452" s="172"/>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c r="AA452" s="172"/>
      <c r="AB452" s="172"/>
      <c r="AC452" s="172"/>
      <c r="AD452" s="172"/>
      <c r="AE452" s="172"/>
      <c r="AF452" s="172"/>
      <c r="AG452" s="172"/>
      <c r="AH452" s="172"/>
      <c r="AI452" s="172"/>
    </row>
    <row r="453" spans="1:35" ht="12.75" customHeight="1">
      <c r="A453" s="172"/>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c r="AA453" s="172"/>
      <c r="AB453" s="172"/>
      <c r="AC453" s="172"/>
      <c r="AD453" s="172"/>
      <c r="AE453" s="172"/>
      <c r="AF453" s="172"/>
      <c r="AG453" s="172"/>
      <c r="AH453" s="172"/>
      <c r="AI453" s="172"/>
    </row>
    <row r="454" spans="1:35" ht="12.75" customHeight="1">
      <c r="A454" s="172"/>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c r="AA454" s="172"/>
      <c r="AB454" s="172"/>
      <c r="AC454" s="172"/>
      <c r="AD454" s="172"/>
      <c r="AE454" s="172"/>
      <c r="AF454" s="172"/>
      <c r="AG454" s="172"/>
      <c r="AH454" s="172"/>
      <c r="AI454" s="172"/>
    </row>
    <row r="455" spans="1:35" ht="12.75" customHeight="1">
      <c r="A455" s="172"/>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c r="AA455" s="172"/>
      <c r="AB455" s="172"/>
      <c r="AC455" s="172"/>
      <c r="AD455" s="172"/>
      <c r="AE455" s="172"/>
      <c r="AF455" s="172"/>
      <c r="AG455" s="172"/>
      <c r="AH455" s="172"/>
      <c r="AI455" s="172"/>
    </row>
    <row r="456" spans="1:35" ht="12.75" customHeight="1">
      <c r="A456" s="172"/>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c r="AA456" s="172"/>
      <c r="AB456" s="172"/>
      <c r="AC456" s="172"/>
      <c r="AD456" s="172"/>
      <c r="AE456" s="172"/>
      <c r="AF456" s="172"/>
      <c r="AG456" s="172"/>
      <c r="AH456" s="172"/>
      <c r="AI456" s="172"/>
    </row>
    <row r="457" spans="1:35" ht="12.75" customHeight="1">
      <c r="A457" s="172"/>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c r="AA457" s="172"/>
      <c r="AB457" s="172"/>
      <c r="AC457" s="172"/>
      <c r="AD457" s="172"/>
      <c r="AE457" s="172"/>
      <c r="AF457" s="172"/>
      <c r="AG457" s="172"/>
      <c r="AH457" s="172"/>
      <c r="AI457" s="172"/>
    </row>
    <row r="458" spans="1:35" ht="12.75" customHeight="1">
      <c r="A458" s="172"/>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c r="AA458" s="172"/>
      <c r="AB458" s="172"/>
      <c r="AC458" s="172"/>
      <c r="AD458" s="172"/>
      <c r="AE458" s="172"/>
      <c r="AF458" s="172"/>
      <c r="AG458" s="172"/>
      <c r="AH458" s="172"/>
      <c r="AI458" s="172"/>
    </row>
    <row r="459" spans="1:35" ht="12.75" customHeight="1">
      <c r="A459" s="172"/>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c r="AA459" s="172"/>
      <c r="AB459" s="172"/>
      <c r="AC459" s="172"/>
      <c r="AD459" s="172"/>
      <c r="AE459" s="172"/>
      <c r="AF459" s="172"/>
      <c r="AG459" s="172"/>
      <c r="AH459" s="172"/>
      <c r="AI459" s="172"/>
    </row>
    <row r="460" spans="1:35" ht="12.75" customHeight="1">
      <c r="A460" s="172"/>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c r="AA460" s="172"/>
      <c r="AB460" s="172"/>
      <c r="AC460" s="172"/>
      <c r="AD460" s="172"/>
      <c r="AE460" s="172"/>
      <c r="AF460" s="172"/>
      <c r="AG460" s="172"/>
      <c r="AH460" s="172"/>
      <c r="AI460" s="172"/>
    </row>
    <row r="461" spans="1:35" ht="12.75" customHeight="1">
      <c r="A461" s="172"/>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c r="AA461" s="172"/>
      <c r="AB461" s="172"/>
      <c r="AC461" s="172"/>
      <c r="AD461" s="172"/>
      <c r="AE461" s="172"/>
      <c r="AF461" s="172"/>
      <c r="AG461" s="172"/>
      <c r="AH461" s="172"/>
      <c r="AI461" s="172"/>
    </row>
    <row r="462" spans="1:35" ht="12.75" customHeight="1">
      <c r="A462" s="172"/>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c r="AA462" s="172"/>
      <c r="AB462" s="172"/>
      <c r="AC462" s="172"/>
      <c r="AD462" s="172"/>
      <c r="AE462" s="172"/>
      <c r="AF462" s="172"/>
      <c r="AG462" s="172"/>
      <c r="AH462" s="172"/>
      <c r="AI462" s="172"/>
    </row>
    <row r="463" spans="1:35" ht="12.75" customHeight="1">
      <c r="A463" s="172"/>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c r="AA463" s="172"/>
      <c r="AB463" s="172"/>
      <c r="AC463" s="172"/>
      <c r="AD463" s="172"/>
      <c r="AE463" s="172"/>
      <c r="AF463" s="172"/>
      <c r="AG463" s="172"/>
      <c r="AH463" s="172"/>
      <c r="AI463" s="172"/>
    </row>
    <row r="464" spans="1:35" ht="12.75" customHeight="1">
      <c r="A464" s="172"/>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c r="AA464" s="172"/>
      <c r="AB464" s="172"/>
      <c r="AC464" s="172"/>
      <c r="AD464" s="172"/>
      <c r="AE464" s="172"/>
      <c r="AF464" s="172"/>
      <c r="AG464" s="172"/>
      <c r="AH464" s="172"/>
      <c r="AI464" s="172"/>
    </row>
    <row r="465" spans="1:35" ht="12.75" customHeight="1">
      <c r="A465" s="172"/>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c r="AA465" s="172"/>
      <c r="AB465" s="172"/>
      <c r="AC465" s="172"/>
      <c r="AD465" s="172"/>
      <c r="AE465" s="172"/>
      <c r="AF465" s="172"/>
      <c r="AG465" s="172"/>
      <c r="AH465" s="172"/>
      <c r="AI465" s="172"/>
    </row>
    <row r="466" spans="1:35" ht="12.75" customHeight="1">
      <c r="A466" s="172"/>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c r="AA466" s="172"/>
      <c r="AB466" s="172"/>
      <c r="AC466" s="172"/>
      <c r="AD466" s="172"/>
      <c r="AE466" s="172"/>
      <c r="AF466" s="172"/>
      <c r="AG466" s="172"/>
      <c r="AH466" s="172"/>
      <c r="AI466" s="172"/>
    </row>
    <row r="467" spans="1:35" ht="12.75" customHeight="1">
      <c r="A467" s="172"/>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c r="AA467" s="172"/>
      <c r="AB467" s="172"/>
      <c r="AC467" s="172"/>
      <c r="AD467" s="172"/>
      <c r="AE467" s="172"/>
      <c r="AF467" s="172"/>
      <c r="AG467" s="172"/>
      <c r="AH467" s="172"/>
      <c r="AI467" s="172"/>
    </row>
    <row r="468" spans="1:35" ht="12.75" customHeight="1">
      <c r="A468" s="172"/>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c r="AA468" s="172"/>
      <c r="AB468" s="172"/>
      <c r="AC468" s="172"/>
      <c r="AD468" s="172"/>
      <c r="AE468" s="172"/>
      <c r="AF468" s="172"/>
      <c r="AG468" s="172"/>
      <c r="AH468" s="172"/>
      <c r="AI468" s="172"/>
    </row>
    <row r="469" spans="1:35" ht="12.75" customHeight="1">
      <c r="A469" s="172"/>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c r="AA469" s="172"/>
      <c r="AB469" s="172"/>
      <c r="AC469" s="172"/>
      <c r="AD469" s="172"/>
      <c r="AE469" s="172"/>
      <c r="AF469" s="172"/>
      <c r="AG469" s="172"/>
      <c r="AH469" s="172"/>
      <c r="AI469" s="172"/>
    </row>
    <row r="470" spans="1:35" ht="12.75" customHeight="1">
      <c r="A470" s="172"/>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c r="AA470" s="172"/>
      <c r="AB470" s="172"/>
      <c r="AC470" s="172"/>
      <c r="AD470" s="172"/>
      <c r="AE470" s="172"/>
      <c r="AF470" s="172"/>
      <c r="AG470" s="172"/>
      <c r="AH470" s="172"/>
      <c r="AI470" s="172"/>
    </row>
    <row r="471" spans="1:35" ht="12.75" customHeight="1">
      <c r="A471" s="172"/>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c r="AA471" s="172"/>
      <c r="AB471" s="172"/>
      <c r="AC471" s="172"/>
      <c r="AD471" s="172"/>
      <c r="AE471" s="172"/>
      <c r="AF471" s="172"/>
      <c r="AG471" s="172"/>
      <c r="AH471" s="172"/>
      <c r="AI471" s="172"/>
    </row>
    <row r="472" spans="1:35" ht="12.75" customHeight="1">
      <c r="A472" s="172"/>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c r="AA472" s="172"/>
      <c r="AB472" s="172"/>
      <c r="AC472" s="172"/>
      <c r="AD472" s="172"/>
      <c r="AE472" s="172"/>
      <c r="AF472" s="172"/>
      <c r="AG472" s="172"/>
      <c r="AH472" s="172"/>
      <c r="AI472" s="172"/>
    </row>
    <row r="473" spans="1:35" ht="12.75" customHeight="1">
      <c r="A473" s="172"/>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c r="AA473" s="172"/>
      <c r="AB473" s="172"/>
      <c r="AC473" s="172"/>
      <c r="AD473" s="172"/>
      <c r="AE473" s="172"/>
      <c r="AF473" s="172"/>
      <c r="AG473" s="172"/>
      <c r="AH473" s="172"/>
      <c r="AI473" s="172"/>
    </row>
    <row r="474" spans="1:35" ht="12.75" customHeight="1">
      <c r="A474" s="172"/>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c r="AA474" s="172"/>
      <c r="AB474" s="172"/>
      <c r="AC474" s="172"/>
      <c r="AD474" s="172"/>
      <c r="AE474" s="172"/>
      <c r="AF474" s="172"/>
      <c r="AG474" s="172"/>
      <c r="AH474" s="172"/>
      <c r="AI474" s="172"/>
    </row>
    <row r="475" spans="1:35" ht="12.75" customHeight="1">
      <c r="A475" s="172"/>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c r="AA475" s="172"/>
      <c r="AB475" s="172"/>
      <c r="AC475" s="172"/>
      <c r="AD475" s="172"/>
      <c r="AE475" s="172"/>
      <c r="AF475" s="172"/>
      <c r="AG475" s="172"/>
      <c r="AH475" s="172"/>
      <c r="AI475" s="172"/>
    </row>
    <row r="476" spans="1:35" ht="12.75" customHeight="1">
      <c r="A476" s="172"/>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c r="AA476" s="172"/>
      <c r="AB476" s="172"/>
      <c r="AC476" s="172"/>
      <c r="AD476" s="172"/>
      <c r="AE476" s="172"/>
      <c r="AF476" s="172"/>
      <c r="AG476" s="172"/>
      <c r="AH476" s="172"/>
      <c r="AI476" s="172"/>
    </row>
    <row r="477" spans="1:35" ht="12.75" customHeight="1">
      <c r="A477" s="172"/>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c r="AA477" s="172"/>
      <c r="AB477" s="172"/>
      <c r="AC477" s="172"/>
      <c r="AD477" s="172"/>
      <c r="AE477" s="172"/>
      <c r="AF477" s="172"/>
      <c r="AG477" s="172"/>
      <c r="AH477" s="172"/>
      <c r="AI477" s="172"/>
    </row>
    <row r="478" spans="1:35" ht="12.75" customHeight="1">
      <c r="A478" s="172"/>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c r="AA478" s="172"/>
      <c r="AB478" s="172"/>
      <c r="AC478" s="172"/>
      <c r="AD478" s="172"/>
      <c r="AE478" s="172"/>
      <c r="AF478" s="172"/>
      <c r="AG478" s="172"/>
      <c r="AH478" s="172"/>
      <c r="AI478" s="172"/>
    </row>
    <row r="479" spans="1:35" ht="12.75" customHeight="1">
      <c r="A479" s="172"/>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c r="AA479" s="172"/>
      <c r="AB479" s="172"/>
      <c r="AC479" s="172"/>
      <c r="AD479" s="172"/>
      <c r="AE479" s="172"/>
      <c r="AF479" s="172"/>
      <c r="AG479" s="172"/>
      <c r="AH479" s="172"/>
      <c r="AI479" s="172"/>
    </row>
    <row r="480" spans="1:35" ht="12.75" customHeight="1">
      <c r="A480" s="172"/>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c r="AA480" s="172"/>
      <c r="AB480" s="172"/>
      <c r="AC480" s="172"/>
      <c r="AD480" s="172"/>
      <c r="AE480" s="172"/>
      <c r="AF480" s="172"/>
      <c r="AG480" s="172"/>
      <c r="AH480" s="172"/>
      <c r="AI480" s="172"/>
    </row>
    <row r="481" spans="1:35" ht="12.75" customHeight="1">
      <c r="A481" s="172"/>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c r="AA481" s="172"/>
      <c r="AB481" s="172"/>
      <c r="AC481" s="172"/>
      <c r="AD481" s="172"/>
      <c r="AE481" s="172"/>
      <c r="AF481" s="172"/>
      <c r="AG481" s="172"/>
      <c r="AH481" s="172"/>
      <c r="AI481" s="172"/>
    </row>
    <row r="482" spans="1:35" ht="12.75" customHeight="1">
      <c r="A482" s="172"/>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c r="AA482" s="172"/>
      <c r="AB482" s="172"/>
      <c r="AC482" s="172"/>
      <c r="AD482" s="172"/>
      <c r="AE482" s="172"/>
      <c r="AF482" s="172"/>
      <c r="AG482" s="172"/>
      <c r="AH482" s="172"/>
      <c r="AI482" s="172"/>
    </row>
    <row r="483" spans="1:35" ht="12.75" customHeight="1">
      <c r="A483" s="172"/>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c r="AA483" s="172"/>
      <c r="AB483" s="172"/>
      <c r="AC483" s="172"/>
      <c r="AD483" s="172"/>
      <c r="AE483" s="172"/>
      <c r="AF483" s="172"/>
      <c r="AG483" s="172"/>
      <c r="AH483" s="172"/>
      <c r="AI483" s="172"/>
    </row>
    <row r="484" spans="1:35" ht="12.75" customHeight="1">
      <c r="A484" s="172"/>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c r="AA484" s="172"/>
      <c r="AB484" s="172"/>
      <c r="AC484" s="172"/>
      <c r="AD484" s="172"/>
      <c r="AE484" s="172"/>
      <c r="AF484" s="172"/>
      <c r="AG484" s="172"/>
      <c r="AH484" s="172"/>
      <c r="AI484" s="172"/>
    </row>
    <row r="485" spans="1:35" ht="12.75" customHeight="1">
      <c r="A485" s="172"/>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c r="AA485" s="172"/>
      <c r="AB485" s="172"/>
      <c r="AC485" s="172"/>
      <c r="AD485" s="172"/>
      <c r="AE485" s="172"/>
      <c r="AF485" s="172"/>
      <c r="AG485" s="172"/>
      <c r="AH485" s="172"/>
      <c r="AI485" s="172"/>
    </row>
    <row r="486" spans="1:35" ht="12.75" customHeight="1">
      <c r="A486" s="172"/>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c r="AA486" s="172"/>
      <c r="AB486" s="172"/>
      <c r="AC486" s="172"/>
      <c r="AD486" s="172"/>
      <c r="AE486" s="172"/>
      <c r="AF486" s="172"/>
      <c r="AG486" s="172"/>
      <c r="AH486" s="172"/>
      <c r="AI486" s="172"/>
    </row>
    <row r="487" spans="1:35" ht="12.75" customHeight="1">
      <c r="A487" s="172"/>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c r="AA487" s="172"/>
      <c r="AB487" s="172"/>
      <c r="AC487" s="172"/>
      <c r="AD487" s="172"/>
      <c r="AE487" s="172"/>
      <c r="AF487" s="172"/>
      <c r="AG487" s="172"/>
      <c r="AH487" s="172"/>
      <c r="AI487" s="172"/>
    </row>
    <row r="488" spans="1:35" ht="12.75" customHeight="1">
      <c r="A488" s="172"/>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c r="AA488" s="172"/>
      <c r="AB488" s="172"/>
      <c r="AC488" s="172"/>
      <c r="AD488" s="172"/>
      <c r="AE488" s="172"/>
      <c r="AF488" s="172"/>
      <c r="AG488" s="172"/>
      <c r="AH488" s="172"/>
      <c r="AI488" s="172"/>
    </row>
    <row r="489" spans="1:35" ht="12.75" customHeight="1">
      <c r="A489" s="172"/>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c r="AA489" s="172"/>
      <c r="AB489" s="172"/>
      <c r="AC489" s="172"/>
      <c r="AD489" s="172"/>
      <c r="AE489" s="172"/>
      <c r="AF489" s="172"/>
      <c r="AG489" s="172"/>
      <c r="AH489" s="172"/>
      <c r="AI489" s="172"/>
    </row>
    <row r="490" spans="1:35" ht="12.75" customHeight="1">
      <c r="A490" s="172"/>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c r="AA490" s="172"/>
      <c r="AB490" s="172"/>
      <c r="AC490" s="172"/>
      <c r="AD490" s="172"/>
      <c r="AE490" s="172"/>
      <c r="AF490" s="172"/>
      <c r="AG490" s="172"/>
      <c r="AH490" s="172"/>
      <c r="AI490" s="172"/>
    </row>
    <row r="491" spans="1:35" ht="12.75" customHeight="1">
      <c r="A491" s="172"/>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c r="AA491" s="172"/>
      <c r="AB491" s="172"/>
      <c r="AC491" s="172"/>
      <c r="AD491" s="172"/>
      <c r="AE491" s="172"/>
      <c r="AF491" s="172"/>
      <c r="AG491" s="172"/>
      <c r="AH491" s="172"/>
      <c r="AI491" s="172"/>
    </row>
    <row r="492" spans="1:35" ht="12.75" customHeight="1">
      <c r="A492" s="172"/>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c r="AA492" s="172"/>
      <c r="AB492" s="172"/>
      <c r="AC492" s="172"/>
      <c r="AD492" s="172"/>
      <c r="AE492" s="172"/>
      <c r="AF492" s="172"/>
      <c r="AG492" s="172"/>
      <c r="AH492" s="172"/>
      <c r="AI492" s="172"/>
    </row>
    <row r="493" spans="1:35" ht="12.75" customHeight="1">
      <c r="A493" s="172"/>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c r="AA493" s="172"/>
      <c r="AB493" s="172"/>
      <c r="AC493" s="172"/>
      <c r="AD493" s="172"/>
      <c r="AE493" s="172"/>
      <c r="AF493" s="172"/>
      <c r="AG493" s="172"/>
      <c r="AH493" s="172"/>
      <c r="AI493" s="172"/>
    </row>
    <row r="494" spans="1:35" ht="12.75" customHeight="1">
      <c r="A494" s="172"/>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c r="AA494" s="172"/>
      <c r="AB494" s="172"/>
      <c r="AC494" s="172"/>
      <c r="AD494" s="172"/>
      <c r="AE494" s="172"/>
      <c r="AF494" s="172"/>
      <c r="AG494" s="172"/>
      <c r="AH494" s="172"/>
      <c r="AI494" s="172"/>
    </row>
    <row r="495" spans="1:35" ht="12.75" customHeight="1">
      <c r="A495" s="172"/>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c r="AA495" s="172"/>
      <c r="AB495" s="172"/>
      <c r="AC495" s="172"/>
      <c r="AD495" s="172"/>
      <c r="AE495" s="172"/>
      <c r="AF495" s="172"/>
      <c r="AG495" s="172"/>
      <c r="AH495" s="172"/>
      <c r="AI495" s="172"/>
    </row>
    <row r="496" spans="1:35" ht="12.75" customHeight="1">
      <c r="A496" s="172"/>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c r="AA496" s="172"/>
      <c r="AB496" s="172"/>
      <c r="AC496" s="172"/>
      <c r="AD496" s="172"/>
      <c r="AE496" s="172"/>
      <c r="AF496" s="172"/>
      <c r="AG496" s="172"/>
      <c r="AH496" s="172"/>
      <c r="AI496" s="172"/>
    </row>
    <row r="497" spans="1:35" ht="12.75" customHeight="1">
      <c r="A497" s="172"/>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c r="AA497" s="172"/>
      <c r="AB497" s="172"/>
      <c r="AC497" s="172"/>
      <c r="AD497" s="172"/>
      <c r="AE497" s="172"/>
      <c r="AF497" s="172"/>
      <c r="AG497" s="172"/>
      <c r="AH497" s="172"/>
      <c r="AI497" s="172"/>
    </row>
    <row r="498" spans="1:35" ht="12.75" customHeight="1">
      <c r="A498" s="172"/>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c r="AA498" s="172"/>
      <c r="AB498" s="172"/>
      <c r="AC498" s="172"/>
      <c r="AD498" s="172"/>
      <c r="AE498" s="172"/>
      <c r="AF498" s="172"/>
      <c r="AG498" s="172"/>
      <c r="AH498" s="172"/>
      <c r="AI498" s="172"/>
    </row>
    <row r="499" spans="1:35" ht="12.75" customHeight="1">
      <c r="A499" s="172"/>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c r="AA499" s="172"/>
      <c r="AB499" s="172"/>
      <c r="AC499" s="172"/>
      <c r="AD499" s="172"/>
      <c r="AE499" s="172"/>
      <c r="AF499" s="172"/>
      <c r="AG499" s="172"/>
      <c r="AH499" s="172"/>
      <c r="AI499" s="172"/>
    </row>
    <row r="500" spans="1:35" ht="12.75" customHeight="1">
      <c r="A500" s="172"/>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c r="AA500" s="172"/>
      <c r="AB500" s="172"/>
      <c r="AC500" s="172"/>
      <c r="AD500" s="172"/>
      <c r="AE500" s="172"/>
      <c r="AF500" s="172"/>
      <c r="AG500" s="172"/>
      <c r="AH500" s="172"/>
      <c r="AI500" s="172"/>
    </row>
    <row r="501" spans="1:35" ht="12.75" customHeight="1">
      <c r="A501" s="172"/>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c r="AA501" s="172"/>
      <c r="AB501" s="172"/>
      <c r="AC501" s="172"/>
      <c r="AD501" s="172"/>
      <c r="AE501" s="172"/>
      <c r="AF501" s="172"/>
      <c r="AG501" s="172"/>
      <c r="AH501" s="172"/>
      <c r="AI501" s="172"/>
    </row>
    <row r="502" spans="1:35" ht="12.75" customHeight="1">
      <c r="A502" s="172"/>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c r="AA502" s="172"/>
      <c r="AB502" s="172"/>
      <c r="AC502" s="172"/>
      <c r="AD502" s="172"/>
      <c r="AE502" s="172"/>
      <c r="AF502" s="172"/>
      <c r="AG502" s="172"/>
      <c r="AH502" s="172"/>
      <c r="AI502" s="172"/>
    </row>
    <row r="503" spans="1:35" ht="12.75" customHeight="1">
      <c r="A503" s="172"/>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c r="AA503" s="172"/>
      <c r="AB503" s="172"/>
      <c r="AC503" s="172"/>
      <c r="AD503" s="172"/>
      <c r="AE503" s="172"/>
      <c r="AF503" s="172"/>
      <c r="AG503" s="172"/>
      <c r="AH503" s="172"/>
      <c r="AI503" s="172"/>
    </row>
    <row r="504" spans="1:35" ht="12.75" customHeight="1">
      <c r="A504" s="172"/>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c r="AA504" s="172"/>
      <c r="AB504" s="172"/>
      <c r="AC504" s="172"/>
      <c r="AD504" s="172"/>
      <c r="AE504" s="172"/>
      <c r="AF504" s="172"/>
      <c r="AG504" s="172"/>
      <c r="AH504" s="172"/>
      <c r="AI504" s="172"/>
    </row>
    <row r="505" spans="1:35" ht="12.75" customHeight="1">
      <c r="A505" s="172"/>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c r="AA505" s="172"/>
      <c r="AB505" s="172"/>
      <c r="AC505" s="172"/>
      <c r="AD505" s="172"/>
      <c r="AE505" s="172"/>
      <c r="AF505" s="172"/>
      <c r="AG505" s="172"/>
      <c r="AH505" s="172"/>
      <c r="AI505" s="172"/>
    </row>
    <row r="506" spans="1:35" ht="12.75" customHeight="1">
      <c r="A506" s="172"/>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c r="AA506" s="172"/>
      <c r="AB506" s="172"/>
      <c r="AC506" s="172"/>
      <c r="AD506" s="172"/>
      <c r="AE506" s="172"/>
      <c r="AF506" s="172"/>
      <c r="AG506" s="172"/>
      <c r="AH506" s="172"/>
      <c r="AI506" s="172"/>
    </row>
    <row r="507" spans="1:35" ht="12.75" customHeight="1">
      <c r="A507" s="172"/>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c r="AA507" s="172"/>
      <c r="AB507" s="172"/>
      <c r="AC507" s="172"/>
      <c r="AD507" s="172"/>
      <c r="AE507" s="172"/>
      <c r="AF507" s="172"/>
      <c r="AG507" s="172"/>
      <c r="AH507" s="172"/>
      <c r="AI507" s="172"/>
    </row>
    <row r="508" spans="1:35" ht="12.75" customHeight="1">
      <c r="A508" s="172"/>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c r="AA508" s="172"/>
      <c r="AB508" s="172"/>
      <c r="AC508" s="172"/>
      <c r="AD508" s="172"/>
      <c r="AE508" s="172"/>
      <c r="AF508" s="172"/>
      <c r="AG508" s="172"/>
      <c r="AH508" s="172"/>
      <c r="AI508" s="172"/>
    </row>
    <row r="509" spans="1:35" ht="12.75" customHeight="1">
      <c r="A509" s="172"/>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c r="AA509" s="172"/>
      <c r="AB509" s="172"/>
      <c r="AC509" s="172"/>
      <c r="AD509" s="172"/>
      <c r="AE509" s="172"/>
      <c r="AF509" s="172"/>
      <c r="AG509" s="172"/>
      <c r="AH509" s="172"/>
      <c r="AI509" s="172"/>
    </row>
    <row r="510" spans="1:35" ht="12.75" customHeight="1">
      <c r="A510" s="172"/>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c r="AA510" s="172"/>
      <c r="AB510" s="172"/>
      <c r="AC510" s="172"/>
      <c r="AD510" s="172"/>
      <c r="AE510" s="172"/>
      <c r="AF510" s="172"/>
      <c r="AG510" s="172"/>
      <c r="AH510" s="172"/>
      <c r="AI510" s="172"/>
    </row>
    <row r="511" spans="1:35" ht="12.75" customHeight="1">
      <c r="A511" s="172"/>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c r="AA511" s="172"/>
      <c r="AB511" s="172"/>
      <c r="AC511" s="172"/>
      <c r="AD511" s="172"/>
      <c r="AE511" s="172"/>
      <c r="AF511" s="172"/>
      <c r="AG511" s="172"/>
      <c r="AH511" s="172"/>
      <c r="AI511" s="172"/>
    </row>
    <row r="512" spans="1:35" ht="12.75" customHeight="1">
      <c r="A512" s="172"/>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c r="AA512" s="172"/>
      <c r="AB512" s="172"/>
      <c r="AC512" s="172"/>
      <c r="AD512" s="172"/>
      <c r="AE512" s="172"/>
      <c r="AF512" s="172"/>
      <c r="AG512" s="172"/>
      <c r="AH512" s="172"/>
      <c r="AI512" s="172"/>
    </row>
    <row r="513" spans="1:35" ht="12.75" customHeight="1">
      <c r="A513" s="172"/>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c r="AA513" s="172"/>
      <c r="AB513" s="172"/>
      <c r="AC513" s="172"/>
      <c r="AD513" s="172"/>
      <c r="AE513" s="172"/>
      <c r="AF513" s="172"/>
      <c r="AG513" s="172"/>
      <c r="AH513" s="172"/>
      <c r="AI513" s="172"/>
    </row>
    <row r="514" spans="1:35" ht="12.75" customHeight="1">
      <c r="A514" s="172"/>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c r="AA514" s="172"/>
      <c r="AB514" s="172"/>
      <c r="AC514" s="172"/>
      <c r="AD514" s="172"/>
      <c r="AE514" s="172"/>
      <c r="AF514" s="172"/>
      <c r="AG514" s="172"/>
      <c r="AH514" s="172"/>
      <c r="AI514" s="172"/>
    </row>
    <row r="515" spans="1:35" ht="12.75" customHeight="1">
      <c r="A515" s="172"/>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c r="AA515" s="172"/>
      <c r="AB515" s="172"/>
      <c r="AC515" s="172"/>
      <c r="AD515" s="172"/>
      <c r="AE515" s="172"/>
      <c r="AF515" s="172"/>
      <c r="AG515" s="172"/>
      <c r="AH515" s="172"/>
      <c r="AI515" s="172"/>
    </row>
    <row r="516" spans="1:35" ht="12.75" customHeight="1">
      <c r="A516" s="172"/>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c r="AA516" s="172"/>
      <c r="AB516" s="172"/>
      <c r="AC516" s="172"/>
      <c r="AD516" s="172"/>
      <c r="AE516" s="172"/>
      <c r="AF516" s="172"/>
      <c r="AG516" s="172"/>
      <c r="AH516" s="172"/>
      <c r="AI516" s="172"/>
    </row>
    <row r="517" spans="1:35" ht="12.75" customHeight="1">
      <c r="A517" s="172"/>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c r="AA517" s="172"/>
      <c r="AB517" s="172"/>
      <c r="AC517" s="172"/>
      <c r="AD517" s="172"/>
      <c r="AE517" s="172"/>
      <c r="AF517" s="172"/>
      <c r="AG517" s="172"/>
      <c r="AH517" s="172"/>
      <c r="AI517" s="172"/>
    </row>
    <row r="518" spans="1:35" ht="12.75" customHeight="1">
      <c r="A518" s="172"/>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c r="AA518" s="172"/>
      <c r="AB518" s="172"/>
      <c r="AC518" s="172"/>
      <c r="AD518" s="172"/>
      <c r="AE518" s="172"/>
      <c r="AF518" s="172"/>
      <c r="AG518" s="172"/>
      <c r="AH518" s="172"/>
      <c r="AI518" s="172"/>
    </row>
    <row r="519" spans="1:35" ht="12.75" customHeight="1">
      <c r="A519" s="172"/>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c r="AA519" s="172"/>
      <c r="AB519" s="172"/>
      <c r="AC519" s="172"/>
      <c r="AD519" s="172"/>
      <c r="AE519" s="172"/>
      <c r="AF519" s="172"/>
      <c r="AG519" s="172"/>
      <c r="AH519" s="172"/>
      <c r="AI519" s="172"/>
    </row>
    <row r="520" spans="1:35" ht="12.75" customHeight="1">
      <c r="A520" s="172"/>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c r="AA520" s="172"/>
      <c r="AB520" s="172"/>
      <c r="AC520" s="172"/>
      <c r="AD520" s="172"/>
      <c r="AE520" s="172"/>
      <c r="AF520" s="172"/>
      <c r="AG520" s="172"/>
      <c r="AH520" s="172"/>
      <c r="AI520" s="172"/>
    </row>
    <row r="521" spans="1:35" ht="12.75" customHeight="1">
      <c r="A521" s="172"/>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c r="AA521" s="172"/>
      <c r="AB521" s="172"/>
      <c r="AC521" s="172"/>
      <c r="AD521" s="172"/>
      <c r="AE521" s="172"/>
      <c r="AF521" s="172"/>
      <c r="AG521" s="172"/>
      <c r="AH521" s="172"/>
      <c r="AI521" s="172"/>
    </row>
    <row r="522" spans="1:35" ht="12.75" customHeight="1">
      <c r="A522" s="172"/>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c r="AA522" s="172"/>
      <c r="AB522" s="172"/>
      <c r="AC522" s="172"/>
      <c r="AD522" s="172"/>
      <c r="AE522" s="172"/>
      <c r="AF522" s="172"/>
      <c r="AG522" s="172"/>
      <c r="AH522" s="172"/>
      <c r="AI522" s="172"/>
    </row>
    <row r="523" spans="1:35" ht="12.75" customHeight="1">
      <c r="A523" s="172"/>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c r="AA523" s="172"/>
      <c r="AB523" s="172"/>
      <c r="AC523" s="172"/>
      <c r="AD523" s="172"/>
      <c r="AE523" s="172"/>
      <c r="AF523" s="172"/>
      <c r="AG523" s="172"/>
      <c r="AH523" s="172"/>
      <c r="AI523" s="172"/>
    </row>
    <row r="524" spans="1:35" ht="12.75" customHeight="1">
      <c r="A524" s="172"/>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c r="AA524" s="172"/>
      <c r="AB524" s="172"/>
      <c r="AC524" s="172"/>
      <c r="AD524" s="172"/>
      <c r="AE524" s="172"/>
      <c r="AF524" s="172"/>
      <c r="AG524" s="172"/>
      <c r="AH524" s="172"/>
      <c r="AI524" s="172"/>
    </row>
    <row r="525" spans="1:35" ht="12.75" customHeight="1">
      <c r="A525" s="172"/>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c r="AA525" s="172"/>
      <c r="AB525" s="172"/>
      <c r="AC525" s="172"/>
      <c r="AD525" s="172"/>
      <c r="AE525" s="172"/>
      <c r="AF525" s="172"/>
      <c r="AG525" s="172"/>
      <c r="AH525" s="172"/>
      <c r="AI525" s="172"/>
    </row>
    <row r="526" spans="1:35" ht="12.75" customHeight="1">
      <c r="A526" s="172"/>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c r="AA526" s="172"/>
      <c r="AB526" s="172"/>
      <c r="AC526" s="172"/>
      <c r="AD526" s="172"/>
      <c r="AE526" s="172"/>
      <c r="AF526" s="172"/>
      <c r="AG526" s="172"/>
      <c r="AH526" s="172"/>
      <c r="AI526" s="172"/>
    </row>
    <row r="527" spans="1:35" ht="12.75" customHeight="1">
      <c r="A527" s="172"/>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c r="AA527" s="172"/>
      <c r="AB527" s="172"/>
      <c r="AC527" s="172"/>
      <c r="AD527" s="172"/>
      <c r="AE527" s="172"/>
      <c r="AF527" s="172"/>
      <c r="AG527" s="172"/>
      <c r="AH527" s="172"/>
      <c r="AI527" s="172"/>
    </row>
    <row r="528" spans="1:35" ht="12.75" customHeight="1">
      <c r="A528" s="172"/>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c r="AA528" s="172"/>
      <c r="AB528" s="172"/>
      <c r="AC528" s="172"/>
      <c r="AD528" s="172"/>
      <c r="AE528" s="172"/>
      <c r="AF528" s="172"/>
      <c r="AG528" s="172"/>
      <c r="AH528" s="172"/>
      <c r="AI528" s="172"/>
    </row>
    <row r="529" spans="1:35" ht="12.75" customHeight="1">
      <c r="A529" s="172"/>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c r="AA529" s="172"/>
      <c r="AB529" s="172"/>
      <c r="AC529" s="172"/>
      <c r="AD529" s="172"/>
      <c r="AE529" s="172"/>
      <c r="AF529" s="172"/>
      <c r="AG529" s="172"/>
      <c r="AH529" s="172"/>
      <c r="AI529" s="172"/>
    </row>
    <row r="530" spans="1:35" ht="12.75" customHeight="1">
      <c r="A530" s="172"/>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c r="AA530" s="172"/>
      <c r="AB530" s="172"/>
      <c r="AC530" s="172"/>
      <c r="AD530" s="172"/>
      <c r="AE530" s="172"/>
      <c r="AF530" s="172"/>
      <c r="AG530" s="172"/>
      <c r="AH530" s="172"/>
      <c r="AI530" s="172"/>
    </row>
    <row r="531" spans="1:35" ht="12.75" customHeight="1">
      <c r="A531" s="172"/>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c r="AA531" s="172"/>
      <c r="AB531" s="172"/>
      <c r="AC531" s="172"/>
      <c r="AD531" s="172"/>
      <c r="AE531" s="172"/>
      <c r="AF531" s="172"/>
      <c r="AG531" s="172"/>
      <c r="AH531" s="172"/>
      <c r="AI531" s="172"/>
    </row>
    <row r="532" spans="1:35" ht="12.75" customHeight="1">
      <c r="A532" s="172"/>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c r="AA532" s="172"/>
      <c r="AB532" s="172"/>
      <c r="AC532" s="172"/>
      <c r="AD532" s="172"/>
      <c r="AE532" s="172"/>
      <c r="AF532" s="172"/>
      <c r="AG532" s="172"/>
      <c r="AH532" s="172"/>
      <c r="AI532" s="172"/>
    </row>
    <row r="533" spans="1:35" ht="12.75" customHeight="1">
      <c r="A533" s="172"/>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c r="AA533" s="172"/>
      <c r="AB533" s="172"/>
      <c r="AC533" s="172"/>
      <c r="AD533" s="172"/>
      <c r="AE533" s="172"/>
      <c r="AF533" s="172"/>
      <c r="AG533" s="172"/>
      <c r="AH533" s="172"/>
      <c r="AI533" s="172"/>
    </row>
    <row r="534" spans="1:35" ht="12.75" customHeight="1">
      <c r="A534" s="172"/>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c r="AA534" s="172"/>
      <c r="AB534" s="172"/>
      <c r="AC534" s="172"/>
      <c r="AD534" s="172"/>
      <c r="AE534" s="172"/>
      <c r="AF534" s="172"/>
      <c r="AG534" s="172"/>
      <c r="AH534" s="172"/>
      <c r="AI534" s="172"/>
    </row>
    <row r="535" spans="1:35" ht="12.75" customHeight="1">
      <c r="A535" s="172"/>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c r="AA535" s="172"/>
      <c r="AB535" s="172"/>
      <c r="AC535" s="172"/>
      <c r="AD535" s="172"/>
      <c r="AE535" s="172"/>
      <c r="AF535" s="172"/>
      <c r="AG535" s="172"/>
      <c r="AH535" s="172"/>
      <c r="AI535" s="172"/>
    </row>
    <row r="536" spans="1:35" ht="12.75" customHeight="1">
      <c r="A536" s="172"/>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c r="AA536" s="172"/>
      <c r="AB536" s="172"/>
      <c r="AC536" s="172"/>
      <c r="AD536" s="172"/>
      <c r="AE536" s="172"/>
      <c r="AF536" s="172"/>
      <c r="AG536" s="172"/>
      <c r="AH536" s="172"/>
      <c r="AI536" s="172"/>
    </row>
    <row r="537" spans="1:35" ht="12.75" customHeight="1">
      <c r="A537" s="172"/>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c r="AA537" s="172"/>
      <c r="AB537" s="172"/>
      <c r="AC537" s="172"/>
      <c r="AD537" s="172"/>
      <c r="AE537" s="172"/>
      <c r="AF537" s="172"/>
      <c r="AG537" s="172"/>
      <c r="AH537" s="172"/>
      <c r="AI537" s="172"/>
    </row>
    <row r="538" spans="1:35" ht="12.75" customHeight="1">
      <c r="A538" s="172"/>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c r="AA538" s="172"/>
      <c r="AB538" s="172"/>
      <c r="AC538" s="172"/>
      <c r="AD538" s="172"/>
      <c r="AE538" s="172"/>
      <c r="AF538" s="172"/>
      <c r="AG538" s="172"/>
      <c r="AH538" s="172"/>
      <c r="AI538" s="172"/>
    </row>
    <row r="539" spans="1:35" ht="12.75" customHeight="1">
      <c r="A539" s="172"/>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c r="AA539" s="172"/>
      <c r="AB539" s="172"/>
      <c r="AC539" s="172"/>
      <c r="AD539" s="172"/>
      <c r="AE539" s="172"/>
      <c r="AF539" s="172"/>
      <c r="AG539" s="172"/>
      <c r="AH539" s="172"/>
      <c r="AI539" s="172"/>
    </row>
    <row r="540" spans="1:35" ht="12.75" customHeight="1">
      <c r="A540" s="172"/>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c r="AA540" s="172"/>
      <c r="AB540" s="172"/>
      <c r="AC540" s="172"/>
      <c r="AD540" s="172"/>
      <c r="AE540" s="172"/>
      <c r="AF540" s="172"/>
      <c r="AG540" s="172"/>
      <c r="AH540" s="172"/>
      <c r="AI540" s="172"/>
    </row>
    <row r="541" spans="1:35" ht="12.75" customHeight="1">
      <c r="A541" s="172"/>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c r="AA541" s="172"/>
      <c r="AB541" s="172"/>
      <c r="AC541" s="172"/>
      <c r="AD541" s="172"/>
      <c r="AE541" s="172"/>
      <c r="AF541" s="172"/>
      <c r="AG541" s="172"/>
      <c r="AH541" s="172"/>
      <c r="AI541" s="172"/>
    </row>
    <row r="542" spans="1:35" ht="12.75" customHeight="1">
      <c r="A542" s="172"/>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c r="AA542" s="172"/>
      <c r="AB542" s="172"/>
      <c r="AC542" s="172"/>
      <c r="AD542" s="172"/>
      <c r="AE542" s="172"/>
      <c r="AF542" s="172"/>
      <c r="AG542" s="172"/>
      <c r="AH542" s="172"/>
      <c r="AI542" s="172"/>
    </row>
    <row r="543" spans="1:35" ht="12.75" customHeight="1">
      <c r="A543" s="172"/>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c r="AA543" s="172"/>
      <c r="AB543" s="172"/>
      <c r="AC543" s="172"/>
      <c r="AD543" s="172"/>
      <c r="AE543" s="172"/>
      <c r="AF543" s="172"/>
      <c r="AG543" s="172"/>
      <c r="AH543" s="172"/>
      <c r="AI543" s="172"/>
    </row>
    <row r="544" spans="1:35" ht="12.75" customHeight="1">
      <c r="A544" s="172"/>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c r="AA544" s="172"/>
      <c r="AB544" s="172"/>
      <c r="AC544" s="172"/>
      <c r="AD544" s="172"/>
      <c r="AE544" s="172"/>
      <c r="AF544" s="172"/>
      <c r="AG544" s="172"/>
      <c r="AH544" s="172"/>
      <c r="AI544" s="172"/>
    </row>
    <row r="545" spans="1:35" ht="12.75" customHeight="1">
      <c r="A545" s="172"/>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c r="AA545" s="172"/>
      <c r="AB545" s="172"/>
      <c r="AC545" s="172"/>
      <c r="AD545" s="172"/>
      <c r="AE545" s="172"/>
      <c r="AF545" s="172"/>
      <c r="AG545" s="172"/>
      <c r="AH545" s="172"/>
      <c r="AI545" s="172"/>
    </row>
    <row r="546" spans="1:35" ht="12.75" customHeight="1">
      <c r="A546" s="172"/>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c r="AA546" s="172"/>
      <c r="AB546" s="172"/>
      <c r="AC546" s="172"/>
      <c r="AD546" s="172"/>
      <c r="AE546" s="172"/>
      <c r="AF546" s="172"/>
      <c r="AG546" s="172"/>
      <c r="AH546" s="172"/>
      <c r="AI546" s="172"/>
    </row>
    <row r="547" spans="1:35" ht="12.75" customHeight="1">
      <c r="A547" s="172"/>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c r="AA547" s="172"/>
      <c r="AB547" s="172"/>
      <c r="AC547" s="172"/>
      <c r="AD547" s="172"/>
      <c r="AE547" s="172"/>
      <c r="AF547" s="172"/>
      <c r="AG547" s="172"/>
      <c r="AH547" s="172"/>
      <c r="AI547" s="172"/>
    </row>
    <row r="548" spans="1:35" ht="12.75" customHeight="1">
      <c r="A548" s="172"/>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c r="AA548" s="172"/>
      <c r="AB548" s="172"/>
      <c r="AC548" s="172"/>
      <c r="AD548" s="172"/>
      <c r="AE548" s="172"/>
      <c r="AF548" s="172"/>
      <c r="AG548" s="172"/>
      <c r="AH548" s="172"/>
      <c r="AI548" s="172"/>
    </row>
    <row r="549" spans="1:35" ht="12.75" customHeight="1">
      <c r="A549" s="172"/>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c r="AA549" s="172"/>
      <c r="AB549" s="172"/>
      <c r="AC549" s="172"/>
      <c r="AD549" s="172"/>
      <c r="AE549" s="172"/>
      <c r="AF549" s="172"/>
      <c r="AG549" s="172"/>
      <c r="AH549" s="172"/>
      <c r="AI549" s="172"/>
    </row>
    <row r="550" spans="1:35" ht="12.75" customHeight="1">
      <c r="A550" s="172"/>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c r="AA550" s="172"/>
      <c r="AB550" s="172"/>
      <c r="AC550" s="172"/>
      <c r="AD550" s="172"/>
      <c r="AE550" s="172"/>
      <c r="AF550" s="172"/>
      <c r="AG550" s="172"/>
      <c r="AH550" s="172"/>
      <c r="AI550" s="172"/>
    </row>
    <row r="551" spans="1:35" ht="12.75" customHeight="1">
      <c r="A551" s="172"/>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c r="AA551" s="172"/>
      <c r="AB551" s="172"/>
      <c r="AC551" s="172"/>
      <c r="AD551" s="172"/>
      <c r="AE551" s="172"/>
      <c r="AF551" s="172"/>
      <c r="AG551" s="172"/>
      <c r="AH551" s="172"/>
      <c r="AI551" s="172"/>
    </row>
    <row r="552" spans="1:35" ht="12.75" customHeight="1">
      <c r="A552" s="172"/>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c r="AA552" s="172"/>
      <c r="AB552" s="172"/>
      <c r="AC552" s="172"/>
      <c r="AD552" s="172"/>
      <c r="AE552" s="172"/>
      <c r="AF552" s="172"/>
      <c r="AG552" s="172"/>
      <c r="AH552" s="172"/>
      <c r="AI552" s="172"/>
    </row>
    <row r="553" spans="1:35" ht="12.75" customHeight="1">
      <c r="A553" s="172"/>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c r="AA553" s="172"/>
      <c r="AB553" s="172"/>
      <c r="AC553" s="172"/>
      <c r="AD553" s="172"/>
      <c r="AE553" s="172"/>
      <c r="AF553" s="172"/>
      <c r="AG553" s="172"/>
      <c r="AH553" s="172"/>
      <c r="AI553" s="172"/>
    </row>
    <row r="554" spans="1:35" ht="12.75" customHeight="1">
      <c r="A554" s="172"/>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c r="AA554" s="172"/>
      <c r="AB554" s="172"/>
      <c r="AC554" s="172"/>
      <c r="AD554" s="172"/>
      <c r="AE554" s="172"/>
      <c r="AF554" s="172"/>
      <c r="AG554" s="172"/>
      <c r="AH554" s="172"/>
      <c r="AI554" s="172"/>
    </row>
    <row r="555" spans="1:35" ht="12.75" customHeight="1">
      <c r="A555" s="172"/>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row>
    <row r="556" spans="1:35" ht="12.75" customHeight="1">
      <c r="A556" s="172"/>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c r="AA556" s="172"/>
      <c r="AB556" s="172"/>
      <c r="AC556" s="172"/>
      <c r="AD556" s="172"/>
      <c r="AE556" s="172"/>
      <c r="AF556" s="172"/>
      <c r="AG556" s="172"/>
      <c r="AH556" s="172"/>
      <c r="AI556" s="172"/>
    </row>
    <row r="557" spans="1:35" ht="12.75" customHeight="1">
      <c r="A557" s="172"/>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c r="AA557" s="172"/>
      <c r="AB557" s="172"/>
      <c r="AC557" s="172"/>
      <c r="AD557" s="172"/>
      <c r="AE557" s="172"/>
      <c r="AF557" s="172"/>
      <c r="AG557" s="172"/>
      <c r="AH557" s="172"/>
      <c r="AI557" s="172"/>
    </row>
    <row r="558" spans="1:35" ht="12.75" customHeight="1">
      <c r="A558" s="172"/>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c r="AA558" s="172"/>
      <c r="AB558" s="172"/>
      <c r="AC558" s="172"/>
      <c r="AD558" s="172"/>
      <c r="AE558" s="172"/>
      <c r="AF558" s="172"/>
      <c r="AG558" s="172"/>
      <c r="AH558" s="172"/>
      <c r="AI558" s="172"/>
    </row>
    <row r="559" spans="1:35" ht="12.75" customHeight="1">
      <c r="A559" s="172"/>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c r="AA559" s="172"/>
      <c r="AB559" s="172"/>
      <c r="AC559" s="172"/>
      <c r="AD559" s="172"/>
      <c r="AE559" s="172"/>
      <c r="AF559" s="172"/>
      <c r="AG559" s="172"/>
      <c r="AH559" s="172"/>
      <c r="AI559" s="172"/>
    </row>
    <row r="560" spans="1:35" ht="12.75" customHeight="1">
      <c r="A560" s="172"/>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c r="AA560" s="172"/>
      <c r="AB560" s="172"/>
      <c r="AC560" s="172"/>
      <c r="AD560" s="172"/>
      <c r="AE560" s="172"/>
      <c r="AF560" s="172"/>
      <c r="AG560" s="172"/>
      <c r="AH560" s="172"/>
      <c r="AI560" s="172"/>
    </row>
    <row r="561" spans="1:35" ht="12.75" customHeight="1">
      <c r="A561" s="172"/>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c r="AA561" s="172"/>
      <c r="AB561" s="172"/>
      <c r="AC561" s="172"/>
      <c r="AD561" s="172"/>
      <c r="AE561" s="172"/>
      <c r="AF561" s="172"/>
      <c r="AG561" s="172"/>
      <c r="AH561" s="172"/>
      <c r="AI561" s="172"/>
    </row>
    <row r="562" spans="1:35" ht="12.75" customHeight="1">
      <c r="A562" s="172"/>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c r="AA562" s="172"/>
      <c r="AB562" s="172"/>
      <c r="AC562" s="172"/>
      <c r="AD562" s="172"/>
      <c r="AE562" s="172"/>
      <c r="AF562" s="172"/>
      <c r="AG562" s="172"/>
      <c r="AH562" s="172"/>
      <c r="AI562" s="172"/>
    </row>
    <row r="563" spans="1:35" ht="12.75" customHeight="1">
      <c r="A563" s="172"/>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c r="AA563" s="172"/>
      <c r="AB563" s="172"/>
      <c r="AC563" s="172"/>
      <c r="AD563" s="172"/>
      <c r="AE563" s="172"/>
      <c r="AF563" s="172"/>
      <c r="AG563" s="172"/>
      <c r="AH563" s="172"/>
      <c r="AI563" s="172"/>
    </row>
    <row r="564" spans="1:35" ht="12.75" customHeight="1">
      <c r="A564" s="172"/>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c r="AA564" s="172"/>
      <c r="AB564" s="172"/>
      <c r="AC564" s="172"/>
      <c r="AD564" s="172"/>
      <c r="AE564" s="172"/>
      <c r="AF564" s="172"/>
      <c r="AG564" s="172"/>
      <c r="AH564" s="172"/>
      <c r="AI564" s="172"/>
    </row>
    <row r="565" spans="1:35" ht="12.75" customHeight="1">
      <c r="A565" s="172"/>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c r="AA565" s="172"/>
      <c r="AB565" s="172"/>
      <c r="AC565" s="172"/>
      <c r="AD565" s="172"/>
      <c r="AE565" s="172"/>
      <c r="AF565" s="172"/>
      <c r="AG565" s="172"/>
      <c r="AH565" s="172"/>
      <c r="AI565" s="172"/>
    </row>
    <row r="566" spans="1:35" ht="12.75" customHeight="1">
      <c r="A566" s="172"/>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c r="AA566" s="172"/>
      <c r="AB566" s="172"/>
      <c r="AC566" s="172"/>
      <c r="AD566" s="172"/>
      <c r="AE566" s="172"/>
      <c r="AF566" s="172"/>
      <c r="AG566" s="172"/>
      <c r="AH566" s="172"/>
      <c r="AI566" s="172"/>
    </row>
    <row r="567" spans="1:35" ht="12.75" customHeight="1">
      <c r="A567" s="172"/>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c r="AA567" s="172"/>
      <c r="AB567" s="172"/>
      <c r="AC567" s="172"/>
      <c r="AD567" s="172"/>
      <c r="AE567" s="172"/>
      <c r="AF567" s="172"/>
      <c r="AG567" s="172"/>
      <c r="AH567" s="172"/>
      <c r="AI567" s="172"/>
    </row>
    <row r="568" spans="1:35" ht="12.75" customHeight="1">
      <c r="A568" s="172"/>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c r="AA568" s="172"/>
      <c r="AB568" s="172"/>
      <c r="AC568" s="172"/>
      <c r="AD568" s="172"/>
      <c r="AE568" s="172"/>
      <c r="AF568" s="172"/>
      <c r="AG568" s="172"/>
      <c r="AH568" s="172"/>
      <c r="AI568" s="172"/>
    </row>
    <row r="569" spans="1:35" ht="12.75" customHeight="1">
      <c r="A569" s="172"/>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c r="AA569" s="172"/>
      <c r="AB569" s="172"/>
      <c r="AC569" s="172"/>
      <c r="AD569" s="172"/>
      <c r="AE569" s="172"/>
      <c r="AF569" s="172"/>
      <c r="AG569" s="172"/>
      <c r="AH569" s="172"/>
      <c r="AI569" s="172"/>
    </row>
    <row r="570" spans="1:35" ht="12.75" customHeight="1">
      <c r="A570" s="172"/>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c r="AA570" s="172"/>
      <c r="AB570" s="172"/>
      <c r="AC570" s="172"/>
      <c r="AD570" s="172"/>
      <c r="AE570" s="172"/>
      <c r="AF570" s="172"/>
      <c r="AG570" s="172"/>
      <c r="AH570" s="172"/>
      <c r="AI570" s="172"/>
    </row>
    <row r="571" spans="1:35" ht="12.75" customHeight="1">
      <c r="A571" s="172"/>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c r="AA571" s="172"/>
      <c r="AB571" s="172"/>
      <c r="AC571" s="172"/>
      <c r="AD571" s="172"/>
      <c r="AE571" s="172"/>
      <c r="AF571" s="172"/>
      <c r="AG571" s="172"/>
      <c r="AH571" s="172"/>
      <c r="AI571" s="172"/>
    </row>
    <row r="572" spans="1:35" ht="12.75" customHeight="1">
      <c r="A572" s="172"/>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c r="AA572" s="172"/>
      <c r="AB572" s="172"/>
      <c r="AC572" s="172"/>
      <c r="AD572" s="172"/>
      <c r="AE572" s="172"/>
      <c r="AF572" s="172"/>
      <c r="AG572" s="172"/>
      <c r="AH572" s="172"/>
      <c r="AI572" s="172"/>
    </row>
    <row r="573" spans="1:35" ht="12.75" customHeight="1">
      <c r="A573" s="172"/>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c r="AA573" s="172"/>
      <c r="AB573" s="172"/>
      <c r="AC573" s="172"/>
      <c r="AD573" s="172"/>
      <c r="AE573" s="172"/>
      <c r="AF573" s="172"/>
      <c r="AG573" s="172"/>
      <c r="AH573" s="172"/>
      <c r="AI573" s="172"/>
    </row>
    <row r="574" spans="1:35" ht="12.75" customHeight="1">
      <c r="A574" s="172"/>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c r="AA574" s="172"/>
      <c r="AB574" s="172"/>
      <c r="AC574" s="172"/>
      <c r="AD574" s="172"/>
      <c r="AE574" s="172"/>
      <c r="AF574" s="172"/>
      <c r="AG574" s="172"/>
      <c r="AH574" s="172"/>
      <c r="AI574" s="172"/>
    </row>
    <row r="575" spans="1:35" ht="12.75" customHeight="1">
      <c r="A575" s="172"/>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c r="AA575" s="172"/>
      <c r="AB575" s="172"/>
      <c r="AC575" s="172"/>
      <c r="AD575" s="172"/>
      <c r="AE575" s="172"/>
      <c r="AF575" s="172"/>
      <c r="AG575" s="172"/>
      <c r="AH575" s="172"/>
      <c r="AI575" s="172"/>
    </row>
    <row r="576" spans="1:35" ht="12.75" customHeight="1">
      <c r="A576" s="172"/>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c r="AA576" s="172"/>
      <c r="AB576" s="172"/>
      <c r="AC576" s="172"/>
      <c r="AD576" s="172"/>
      <c r="AE576" s="172"/>
      <c r="AF576" s="172"/>
      <c r="AG576" s="172"/>
      <c r="AH576" s="172"/>
      <c r="AI576" s="172"/>
    </row>
    <row r="577" spans="1:35" ht="12.75" customHeight="1">
      <c r="A577" s="172"/>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c r="AA577" s="172"/>
      <c r="AB577" s="172"/>
      <c r="AC577" s="172"/>
      <c r="AD577" s="172"/>
      <c r="AE577" s="172"/>
      <c r="AF577" s="172"/>
      <c r="AG577" s="172"/>
      <c r="AH577" s="172"/>
      <c r="AI577" s="172"/>
    </row>
    <row r="578" spans="1:35" ht="12.75" customHeight="1">
      <c r="A578" s="172"/>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c r="AA578" s="172"/>
      <c r="AB578" s="172"/>
      <c r="AC578" s="172"/>
      <c r="AD578" s="172"/>
      <c r="AE578" s="172"/>
      <c r="AF578" s="172"/>
      <c r="AG578" s="172"/>
      <c r="AH578" s="172"/>
      <c r="AI578" s="172"/>
    </row>
    <row r="579" spans="1:35" ht="12.75" customHeight="1">
      <c r="A579" s="172"/>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c r="AA579" s="172"/>
      <c r="AB579" s="172"/>
      <c r="AC579" s="172"/>
      <c r="AD579" s="172"/>
      <c r="AE579" s="172"/>
      <c r="AF579" s="172"/>
      <c r="AG579" s="172"/>
      <c r="AH579" s="172"/>
      <c r="AI579" s="172"/>
    </row>
    <row r="580" spans="1:35" ht="12.75" customHeight="1">
      <c r="A580" s="172"/>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c r="AA580" s="172"/>
      <c r="AB580" s="172"/>
      <c r="AC580" s="172"/>
      <c r="AD580" s="172"/>
      <c r="AE580" s="172"/>
      <c r="AF580" s="172"/>
      <c r="AG580" s="172"/>
      <c r="AH580" s="172"/>
      <c r="AI580" s="172"/>
    </row>
    <row r="581" spans="1:35" ht="12.75" customHeight="1">
      <c r="A581" s="172"/>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c r="AA581" s="172"/>
      <c r="AB581" s="172"/>
      <c r="AC581" s="172"/>
      <c r="AD581" s="172"/>
      <c r="AE581" s="172"/>
      <c r="AF581" s="172"/>
      <c r="AG581" s="172"/>
      <c r="AH581" s="172"/>
      <c r="AI581" s="172"/>
    </row>
    <row r="582" spans="1:35" ht="12.75" customHeight="1">
      <c r="A582" s="172"/>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c r="AA582" s="172"/>
      <c r="AB582" s="172"/>
      <c r="AC582" s="172"/>
      <c r="AD582" s="172"/>
      <c r="AE582" s="172"/>
      <c r="AF582" s="172"/>
      <c r="AG582" s="172"/>
      <c r="AH582" s="172"/>
      <c r="AI582" s="172"/>
    </row>
    <row r="583" spans="1:35" ht="12.75" customHeight="1">
      <c r="A583" s="172"/>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c r="AA583" s="172"/>
      <c r="AB583" s="172"/>
      <c r="AC583" s="172"/>
      <c r="AD583" s="172"/>
      <c r="AE583" s="172"/>
      <c r="AF583" s="172"/>
      <c r="AG583" s="172"/>
      <c r="AH583" s="172"/>
      <c r="AI583" s="172"/>
    </row>
    <row r="584" spans="1:35" ht="12.75" customHeight="1">
      <c r="A584" s="172"/>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c r="AA584" s="172"/>
      <c r="AB584" s="172"/>
      <c r="AC584" s="172"/>
      <c r="AD584" s="172"/>
      <c r="AE584" s="172"/>
      <c r="AF584" s="172"/>
      <c r="AG584" s="172"/>
      <c r="AH584" s="172"/>
      <c r="AI584" s="172"/>
    </row>
    <row r="585" spans="1:35" ht="12.75" customHeight="1">
      <c r="A585" s="172"/>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c r="AA585" s="172"/>
      <c r="AB585" s="172"/>
      <c r="AC585" s="172"/>
      <c r="AD585" s="172"/>
      <c r="AE585" s="172"/>
      <c r="AF585" s="172"/>
      <c r="AG585" s="172"/>
      <c r="AH585" s="172"/>
      <c r="AI585" s="172"/>
    </row>
    <row r="586" spans="1:35" ht="12.75" customHeight="1">
      <c r="A586" s="172"/>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c r="AA586" s="172"/>
      <c r="AB586" s="172"/>
      <c r="AC586" s="172"/>
      <c r="AD586" s="172"/>
      <c r="AE586" s="172"/>
      <c r="AF586" s="172"/>
      <c r="AG586" s="172"/>
      <c r="AH586" s="172"/>
      <c r="AI586" s="172"/>
    </row>
    <row r="587" spans="1:35" ht="12.75" customHeight="1">
      <c r="A587" s="172"/>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c r="AA587" s="172"/>
      <c r="AB587" s="172"/>
      <c r="AC587" s="172"/>
      <c r="AD587" s="172"/>
      <c r="AE587" s="172"/>
      <c r="AF587" s="172"/>
      <c r="AG587" s="172"/>
      <c r="AH587" s="172"/>
      <c r="AI587" s="172"/>
    </row>
    <row r="588" spans="1:35" ht="12.75" customHeight="1">
      <c r="A588" s="172"/>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c r="AA588" s="172"/>
      <c r="AB588" s="172"/>
      <c r="AC588" s="172"/>
      <c r="AD588" s="172"/>
      <c r="AE588" s="172"/>
      <c r="AF588" s="172"/>
      <c r="AG588" s="172"/>
      <c r="AH588" s="172"/>
      <c r="AI588" s="172"/>
    </row>
    <row r="589" spans="1:35" ht="12.75" customHeight="1">
      <c r="A589" s="172"/>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c r="AA589" s="172"/>
      <c r="AB589" s="172"/>
      <c r="AC589" s="172"/>
      <c r="AD589" s="172"/>
      <c r="AE589" s="172"/>
      <c r="AF589" s="172"/>
      <c r="AG589" s="172"/>
      <c r="AH589" s="172"/>
      <c r="AI589" s="172"/>
    </row>
    <row r="590" spans="1:35" ht="12.75" customHeight="1">
      <c r="A590" s="172"/>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c r="AA590" s="172"/>
      <c r="AB590" s="172"/>
      <c r="AC590" s="172"/>
      <c r="AD590" s="172"/>
      <c r="AE590" s="172"/>
      <c r="AF590" s="172"/>
      <c r="AG590" s="172"/>
      <c r="AH590" s="172"/>
      <c r="AI590" s="172"/>
    </row>
    <row r="591" spans="1:35" ht="12.75" customHeight="1">
      <c r="A591" s="172"/>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c r="AA591" s="172"/>
      <c r="AB591" s="172"/>
      <c r="AC591" s="172"/>
      <c r="AD591" s="172"/>
      <c r="AE591" s="172"/>
      <c r="AF591" s="172"/>
      <c r="AG591" s="172"/>
      <c r="AH591" s="172"/>
      <c r="AI591" s="172"/>
    </row>
    <row r="592" spans="1:35" ht="12.75" customHeight="1">
      <c r="A592" s="172"/>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c r="AA592" s="172"/>
      <c r="AB592" s="172"/>
      <c r="AC592" s="172"/>
      <c r="AD592" s="172"/>
      <c r="AE592" s="172"/>
      <c r="AF592" s="172"/>
      <c r="AG592" s="172"/>
      <c r="AH592" s="172"/>
      <c r="AI592" s="172"/>
    </row>
    <row r="593" spans="1:35" ht="12.75" customHeight="1">
      <c r="A593" s="172"/>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c r="AA593" s="172"/>
      <c r="AB593" s="172"/>
      <c r="AC593" s="172"/>
      <c r="AD593" s="172"/>
      <c r="AE593" s="172"/>
      <c r="AF593" s="172"/>
      <c r="AG593" s="172"/>
      <c r="AH593" s="172"/>
      <c r="AI593" s="172"/>
    </row>
    <row r="594" spans="1:35" ht="12.75" customHeight="1">
      <c r="A594" s="172"/>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c r="AA594" s="172"/>
      <c r="AB594" s="172"/>
      <c r="AC594" s="172"/>
      <c r="AD594" s="172"/>
      <c r="AE594" s="172"/>
      <c r="AF594" s="172"/>
      <c r="AG594" s="172"/>
      <c r="AH594" s="172"/>
      <c r="AI594" s="172"/>
    </row>
    <row r="595" spans="1:35" ht="12.75" customHeight="1">
      <c r="A595" s="172"/>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c r="AA595" s="172"/>
      <c r="AB595" s="172"/>
      <c r="AC595" s="172"/>
      <c r="AD595" s="172"/>
      <c r="AE595" s="172"/>
      <c r="AF595" s="172"/>
      <c r="AG595" s="172"/>
      <c r="AH595" s="172"/>
      <c r="AI595" s="172"/>
    </row>
    <row r="596" spans="1:35" ht="12.75" customHeight="1">
      <c r="A596" s="172"/>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c r="AA596" s="172"/>
      <c r="AB596" s="172"/>
      <c r="AC596" s="172"/>
      <c r="AD596" s="172"/>
      <c r="AE596" s="172"/>
      <c r="AF596" s="172"/>
      <c r="AG596" s="172"/>
      <c r="AH596" s="172"/>
      <c r="AI596" s="172"/>
    </row>
    <row r="597" spans="1:35" ht="12.75" customHeight="1">
      <c r="A597" s="172"/>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c r="AA597" s="172"/>
      <c r="AB597" s="172"/>
      <c r="AC597" s="172"/>
      <c r="AD597" s="172"/>
      <c r="AE597" s="172"/>
      <c r="AF597" s="172"/>
      <c r="AG597" s="172"/>
      <c r="AH597" s="172"/>
      <c r="AI597" s="172"/>
    </row>
    <row r="598" spans="1:35" ht="12.75" customHeight="1">
      <c r="A598" s="172"/>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c r="AA598" s="172"/>
      <c r="AB598" s="172"/>
      <c r="AC598" s="172"/>
      <c r="AD598" s="172"/>
      <c r="AE598" s="172"/>
      <c r="AF598" s="172"/>
      <c r="AG598" s="172"/>
      <c r="AH598" s="172"/>
      <c r="AI598" s="172"/>
    </row>
    <row r="599" spans="1:35" ht="12.75" customHeight="1">
      <c r="A599" s="172"/>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c r="AA599" s="172"/>
      <c r="AB599" s="172"/>
      <c r="AC599" s="172"/>
      <c r="AD599" s="172"/>
      <c r="AE599" s="172"/>
      <c r="AF599" s="172"/>
      <c r="AG599" s="172"/>
      <c r="AH599" s="172"/>
      <c r="AI599" s="172"/>
    </row>
    <row r="600" spans="1:35" ht="12.75" customHeight="1">
      <c r="A600" s="172"/>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c r="AA600" s="172"/>
      <c r="AB600" s="172"/>
      <c r="AC600" s="172"/>
      <c r="AD600" s="172"/>
      <c r="AE600" s="172"/>
      <c r="AF600" s="172"/>
      <c r="AG600" s="172"/>
      <c r="AH600" s="172"/>
      <c r="AI600" s="172"/>
    </row>
    <row r="601" spans="1:35" ht="12.75" customHeight="1">
      <c r="A601" s="172"/>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c r="AA601" s="172"/>
      <c r="AB601" s="172"/>
      <c r="AC601" s="172"/>
      <c r="AD601" s="172"/>
      <c r="AE601" s="172"/>
      <c r="AF601" s="172"/>
      <c r="AG601" s="172"/>
      <c r="AH601" s="172"/>
      <c r="AI601" s="172"/>
    </row>
    <row r="602" spans="1:35" ht="12.75" customHeight="1">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c r="AA602" s="172"/>
      <c r="AB602" s="172"/>
      <c r="AC602" s="172"/>
      <c r="AD602" s="172"/>
      <c r="AE602" s="172"/>
      <c r="AF602" s="172"/>
      <c r="AG602" s="172"/>
      <c r="AH602" s="172"/>
      <c r="AI602" s="172"/>
    </row>
    <row r="603" spans="1:35" ht="12.75" customHeight="1">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c r="AA603" s="172"/>
      <c r="AB603" s="172"/>
      <c r="AC603" s="172"/>
      <c r="AD603" s="172"/>
      <c r="AE603" s="172"/>
      <c r="AF603" s="172"/>
      <c r="AG603" s="172"/>
      <c r="AH603" s="172"/>
      <c r="AI603" s="172"/>
    </row>
    <row r="604" spans="1:35" ht="12.75" customHeight="1">
      <c r="A604" s="172"/>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c r="AA604" s="172"/>
      <c r="AB604" s="172"/>
      <c r="AC604" s="172"/>
      <c r="AD604" s="172"/>
      <c r="AE604" s="172"/>
      <c r="AF604" s="172"/>
      <c r="AG604" s="172"/>
      <c r="AH604" s="172"/>
      <c r="AI604" s="172"/>
    </row>
    <row r="605" spans="1:35" ht="12.75" customHeight="1">
      <c r="A605" s="172"/>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c r="AA605" s="172"/>
      <c r="AB605" s="172"/>
      <c r="AC605" s="172"/>
      <c r="AD605" s="172"/>
      <c r="AE605" s="172"/>
      <c r="AF605" s="172"/>
      <c r="AG605" s="172"/>
      <c r="AH605" s="172"/>
      <c r="AI605" s="172"/>
    </row>
    <row r="606" spans="1:35" ht="12.75" customHeight="1">
      <c r="A606" s="172"/>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c r="AA606" s="172"/>
      <c r="AB606" s="172"/>
      <c r="AC606" s="172"/>
      <c r="AD606" s="172"/>
      <c r="AE606" s="172"/>
      <c r="AF606" s="172"/>
      <c r="AG606" s="172"/>
      <c r="AH606" s="172"/>
      <c r="AI606" s="172"/>
    </row>
    <row r="607" spans="1:35" ht="12.75" customHeight="1">
      <c r="A607" s="172"/>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c r="AA607" s="172"/>
      <c r="AB607" s="172"/>
      <c r="AC607" s="172"/>
      <c r="AD607" s="172"/>
      <c r="AE607" s="172"/>
      <c r="AF607" s="172"/>
      <c r="AG607" s="172"/>
      <c r="AH607" s="172"/>
      <c r="AI607" s="172"/>
    </row>
    <row r="608" spans="1:35" ht="12.75" customHeight="1">
      <c r="A608" s="172"/>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c r="AA608" s="172"/>
      <c r="AB608" s="172"/>
      <c r="AC608" s="172"/>
      <c r="AD608" s="172"/>
      <c r="AE608" s="172"/>
      <c r="AF608" s="172"/>
      <c r="AG608" s="172"/>
      <c r="AH608" s="172"/>
      <c r="AI608" s="172"/>
    </row>
    <row r="609" spans="1:35" ht="12.75" customHeight="1">
      <c r="A609" s="172"/>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c r="AA609" s="172"/>
      <c r="AB609" s="172"/>
      <c r="AC609" s="172"/>
      <c r="AD609" s="172"/>
      <c r="AE609" s="172"/>
      <c r="AF609" s="172"/>
      <c r="AG609" s="172"/>
      <c r="AH609" s="172"/>
      <c r="AI609" s="172"/>
    </row>
    <row r="610" spans="1:35" ht="12.75" customHeight="1">
      <c r="A610" s="172"/>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c r="AA610" s="172"/>
      <c r="AB610" s="172"/>
      <c r="AC610" s="172"/>
      <c r="AD610" s="172"/>
      <c r="AE610" s="172"/>
      <c r="AF610" s="172"/>
      <c r="AG610" s="172"/>
      <c r="AH610" s="172"/>
      <c r="AI610" s="172"/>
    </row>
    <row r="611" spans="1:35" ht="12.75" customHeight="1">
      <c r="A611" s="172"/>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c r="AA611" s="172"/>
      <c r="AB611" s="172"/>
      <c r="AC611" s="172"/>
      <c r="AD611" s="172"/>
      <c r="AE611" s="172"/>
      <c r="AF611" s="172"/>
      <c r="AG611" s="172"/>
      <c r="AH611" s="172"/>
      <c r="AI611" s="172"/>
    </row>
    <row r="612" spans="1:35" ht="12.75" customHeight="1">
      <c r="A612" s="172"/>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c r="AA612" s="172"/>
      <c r="AB612" s="172"/>
      <c r="AC612" s="172"/>
      <c r="AD612" s="172"/>
      <c r="AE612" s="172"/>
      <c r="AF612" s="172"/>
      <c r="AG612" s="172"/>
      <c r="AH612" s="172"/>
      <c r="AI612" s="172"/>
    </row>
    <row r="613" spans="1:35" ht="12.75" customHeight="1">
      <c r="A613" s="172"/>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c r="AA613" s="172"/>
      <c r="AB613" s="172"/>
      <c r="AC613" s="172"/>
      <c r="AD613" s="172"/>
      <c r="AE613" s="172"/>
      <c r="AF613" s="172"/>
      <c r="AG613" s="172"/>
      <c r="AH613" s="172"/>
      <c r="AI613" s="172"/>
    </row>
    <row r="614" spans="1:35" ht="12.75" customHeight="1">
      <c r="A614" s="172"/>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c r="AA614" s="172"/>
      <c r="AB614" s="172"/>
      <c r="AC614" s="172"/>
      <c r="AD614" s="172"/>
      <c r="AE614" s="172"/>
      <c r="AF614" s="172"/>
      <c r="AG614" s="172"/>
      <c r="AH614" s="172"/>
      <c r="AI614" s="172"/>
    </row>
    <row r="615" spans="1:35" ht="12.75" customHeight="1">
      <c r="A615" s="172"/>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c r="AA615" s="172"/>
      <c r="AB615" s="172"/>
      <c r="AC615" s="172"/>
      <c r="AD615" s="172"/>
      <c r="AE615" s="172"/>
      <c r="AF615" s="172"/>
      <c r="AG615" s="172"/>
      <c r="AH615" s="172"/>
      <c r="AI615" s="172"/>
    </row>
    <row r="616" spans="1:35" ht="12.75" customHeight="1">
      <c r="A616" s="172"/>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c r="AA616" s="172"/>
      <c r="AB616" s="172"/>
      <c r="AC616" s="172"/>
      <c r="AD616" s="172"/>
      <c r="AE616" s="172"/>
      <c r="AF616" s="172"/>
      <c r="AG616" s="172"/>
      <c r="AH616" s="172"/>
      <c r="AI616" s="172"/>
    </row>
    <row r="617" spans="1:35" ht="12.75" customHeight="1">
      <c r="A617" s="172"/>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c r="AA617" s="172"/>
      <c r="AB617" s="172"/>
      <c r="AC617" s="172"/>
      <c r="AD617" s="172"/>
      <c r="AE617" s="172"/>
      <c r="AF617" s="172"/>
      <c r="AG617" s="172"/>
      <c r="AH617" s="172"/>
      <c r="AI617" s="172"/>
    </row>
    <row r="618" spans="1:35" ht="12.75" customHeight="1">
      <c r="A618" s="172"/>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c r="AA618" s="172"/>
      <c r="AB618" s="172"/>
      <c r="AC618" s="172"/>
      <c r="AD618" s="172"/>
      <c r="AE618" s="172"/>
      <c r="AF618" s="172"/>
      <c r="AG618" s="172"/>
      <c r="AH618" s="172"/>
      <c r="AI618" s="172"/>
    </row>
    <row r="619" spans="1:35" ht="12.75" customHeight="1">
      <c r="A619" s="172"/>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c r="AA619" s="172"/>
      <c r="AB619" s="172"/>
      <c r="AC619" s="172"/>
      <c r="AD619" s="172"/>
      <c r="AE619" s="172"/>
      <c r="AF619" s="172"/>
      <c r="AG619" s="172"/>
      <c r="AH619" s="172"/>
      <c r="AI619" s="172"/>
    </row>
    <row r="620" spans="1:35" ht="12.75" customHeight="1">
      <c r="A620" s="172"/>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c r="AA620" s="172"/>
      <c r="AB620" s="172"/>
      <c r="AC620" s="172"/>
      <c r="AD620" s="172"/>
      <c r="AE620" s="172"/>
      <c r="AF620" s="172"/>
      <c r="AG620" s="172"/>
      <c r="AH620" s="172"/>
      <c r="AI620" s="172"/>
    </row>
    <row r="621" spans="1:35" ht="12.75" customHeight="1">
      <c r="A621" s="172"/>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c r="AA621" s="172"/>
      <c r="AB621" s="172"/>
      <c r="AC621" s="172"/>
      <c r="AD621" s="172"/>
      <c r="AE621" s="172"/>
      <c r="AF621" s="172"/>
      <c r="AG621" s="172"/>
      <c r="AH621" s="172"/>
      <c r="AI621" s="172"/>
    </row>
    <row r="622" spans="1:35" ht="12.75" customHeight="1">
      <c r="A622" s="172"/>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c r="AA622" s="172"/>
      <c r="AB622" s="172"/>
      <c r="AC622" s="172"/>
      <c r="AD622" s="172"/>
      <c r="AE622" s="172"/>
      <c r="AF622" s="172"/>
      <c r="AG622" s="172"/>
      <c r="AH622" s="172"/>
      <c r="AI622" s="172"/>
    </row>
    <row r="623" spans="1:35" ht="12.75" customHeight="1">
      <c r="A623" s="172"/>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c r="AA623" s="172"/>
      <c r="AB623" s="172"/>
      <c r="AC623" s="172"/>
      <c r="AD623" s="172"/>
      <c r="AE623" s="172"/>
      <c r="AF623" s="172"/>
      <c r="AG623" s="172"/>
      <c r="AH623" s="172"/>
      <c r="AI623" s="172"/>
    </row>
    <row r="624" spans="1:35" ht="12.75" customHeight="1">
      <c r="A624" s="172"/>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c r="AA624" s="172"/>
      <c r="AB624" s="172"/>
      <c r="AC624" s="172"/>
      <c r="AD624" s="172"/>
      <c r="AE624" s="172"/>
      <c r="AF624" s="172"/>
      <c r="AG624" s="172"/>
      <c r="AH624" s="172"/>
      <c r="AI624" s="172"/>
    </row>
    <row r="625" spans="1:35" ht="12.75" customHeight="1">
      <c r="A625" s="172"/>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c r="AA625" s="172"/>
      <c r="AB625" s="172"/>
      <c r="AC625" s="172"/>
      <c r="AD625" s="172"/>
      <c r="AE625" s="172"/>
      <c r="AF625" s="172"/>
      <c r="AG625" s="172"/>
      <c r="AH625" s="172"/>
      <c r="AI625" s="172"/>
    </row>
    <row r="626" spans="1:35" ht="12.75" customHeight="1">
      <c r="A626" s="172"/>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c r="AA626" s="172"/>
      <c r="AB626" s="172"/>
      <c r="AC626" s="172"/>
      <c r="AD626" s="172"/>
      <c r="AE626" s="172"/>
      <c r="AF626" s="172"/>
      <c r="AG626" s="172"/>
      <c r="AH626" s="172"/>
      <c r="AI626" s="172"/>
    </row>
    <row r="627" spans="1:35" ht="12.75" customHeight="1">
      <c r="A627" s="172"/>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c r="AA627" s="172"/>
      <c r="AB627" s="172"/>
      <c r="AC627" s="172"/>
      <c r="AD627" s="172"/>
      <c r="AE627" s="172"/>
      <c r="AF627" s="172"/>
      <c r="AG627" s="172"/>
      <c r="AH627" s="172"/>
      <c r="AI627" s="172"/>
    </row>
    <row r="628" spans="1:35" ht="12.75" customHeight="1">
      <c r="A628" s="172"/>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c r="AA628" s="172"/>
      <c r="AB628" s="172"/>
      <c r="AC628" s="172"/>
      <c r="AD628" s="172"/>
      <c r="AE628" s="172"/>
      <c r="AF628" s="172"/>
      <c r="AG628" s="172"/>
      <c r="AH628" s="172"/>
      <c r="AI628" s="172"/>
    </row>
    <row r="629" spans="1:35" ht="12.75" customHeight="1">
      <c r="A629" s="172"/>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c r="AA629" s="172"/>
      <c r="AB629" s="172"/>
      <c r="AC629" s="172"/>
      <c r="AD629" s="172"/>
      <c r="AE629" s="172"/>
      <c r="AF629" s="172"/>
      <c r="AG629" s="172"/>
      <c r="AH629" s="172"/>
      <c r="AI629" s="172"/>
    </row>
    <row r="630" spans="1:35" ht="12.75" customHeight="1">
      <c r="A630" s="172"/>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c r="AA630" s="172"/>
      <c r="AB630" s="172"/>
      <c r="AC630" s="172"/>
      <c r="AD630" s="172"/>
      <c r="AE630" s="172"/>
      <c r="AF630" s="172"/>
      <c r="AG630" s="172"/>
      <c r="AH630" s="172"/>
      <c r="AI630" s="172"/>
    </row>
    <row r="631" spans="1:35" ht="12.75" customHeight="1">
      <c r="A631" s="172"/>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c r="AA631" s="172"/>
      <c r="AB631" s="172"/>
      <c r="AC631" s="172"/>
      <c r="AD631" s="172"/>
      <c r="AE631" s="172"/>
      <c r="AF631" s="172"/>
      <c r="AG631" s="172"/>
      <c r="AH631" s="172"/>
      <c r="AI631" s="172"/>
    </row>
    <row r="632" spans="1:35" ht="12.75" customHeight="1">
      <c r="A632" s="172"/>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c r="AA632" s="172"/>
      <c r="AB632" s="172"/>
      <c r="AC632" s="172"/>
      <c r="AD632" s="172"/>
      <c r="AE632" s="172"/>
      <c r="AF632" s="172"/>
      <c r="AG632" s="172"/>
      <c r="AH632" s="172"/>
      <c r="AI632" s="172"/>
    </row>
    <row r="633" spans="1:35" ht="12.75" customHeight="1">
      <c r="A633" s="172"/>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c r="AA633" s="172"/>
      <c r="AB633" s="172"/>
      <c r="AC633" s="172"/>
      <c r="AD633" s="172"/>
      <c r="AE633" s="172"/>
      <c r="AF633" s="172"/>
      <c r="AG633" s="172"/>
      <c r="AH633" s="172"/>
      <c r="AI633" s="172"/>
    </row>
    <row r="634" spans="1:35" ht="12.75" customHeight="1">
      <c r="A634" s="172"/>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c r="AA634" s="172"/>
      <c r="AB634" s="172"/>
      <c r="AC634" s="172"/>
      <c r="AD634" s="172"/>
      <c r="AE634" s="172"/>
      <c r="AF634" s="172"/>
      <c r="AG634" s="172"/>
      <c r="AH634" s="172"/>
      <c r="AI634" s="172"/>
    </row>
    <row r="635" spans="1:35" ht="12.75" customHeight="1">
      <c r="A635" s="172"/>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c r="AA635" s="172"/>
      <c r="AB635" s="172"/>
      <c r="AC635" s="172"/>
      <c r="AD635" s="172"/>
      <c r="AE635" s="172"/>
      <c r="AF635" s="172"/>
      <c r="AG635" s="172"/>
      <c r="AH635" s="172"/>
      <c r="AI635" s="172"/>
    </row>
    <row r="636" spans="1:35" ht="12.75" customHeight="1">
      <c r="A636" s="172"/>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c r="AA636" s="172"/>
      <c r="AB636" s="172"/>
      <c r="AC636" s="172"/>
      <c r="AD636" s="172"/>
      <c r="AE636" s="172"/>
      <c r="AF636" s="172"/>
      <c r="AG636" s="172"/>
      <c r="AH636" s="172"/>
      <c r="AI636" s="172"/>
    </row>
    <row r="637" spans="1:35" ht="12.75" customHeight="1">
      <c r="A637" s="172"/>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c r="AA637" s="172"/>
      <c r="AB637" s="172"/>
      <c r="AC637" s="172"/>
      <c r="AD637" s="172"/>
      <c r="AE637" s="172"/>
      <c r="AF637" s="172"/>
      <c r="AG637" s="172"/>
      <c r="AH637" s="172"/>
      <c r="AI637" s="172"/>
    </row>
    <row r="638" spans="1:35" ht="12.75" customHeight="1">
      <c r="A638" s="172"/>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c r="AA638" s="172"/>
      <c r="AB638" s="172"/>
      <c r="AC638" s="172"/>
      <c r="AD638" s="172"/>
      <c r="AE638" s="172"/>
      <c r="AF638" s="172"/>
      <c r="AG638" s="172"/>
      <c r="AH638" s="172"/>
      <c r="AI638" s="172"/>
    </row>
    <row r="639" spans="1:35" ht="12.75" customHeight="1">
      <c r="A639" s="172"/>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c r="AA639" s="172"/>
      <c r="AB639" s="172"/>
      <c r="AC639" s="172"/>
      <c r="AD639" s="172"/>
      <c r="AE639" s="172"/>
      <c r="AF639" s="172"/>
      <c r="AG639" s="172"/>
      <c r="AH639" s="172"/>
      <c r="AI639" s="172"/>
    </row>
    <row r="640" spans="1:35" ht="12.75" customHeight="1">
      <c r="A640" s="172"/>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c r="AA640" s="172"/>
      <c r="AB640" s="172"/>
      <c r="AC640" s="172"/>
      <c r="AD640" s="172"/>
      <c r="AE640" s="172"/>
      <c r="AF640" s="172"/>
      <c r="AG640" s="172"/>
      <c r="AH640" s="172"/>
      <c r="AI640" s="172"/>
    </row>
    <row r="641" spans="1:35" ht="12.75" customHeight="1">
      <c r="A641" s="172"/>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c r="AA641" s="172"/>
      <c r="AB641" s="172"/>
      <c r="AC641" s="172"/>
      <c r="AD641" s="172"/>
      <c r="AE641" s="172"/>
      <c r="AF641" s="172"/>
      <c r="AG641" s="172"/>
      <c r="AH641" s="172"/>
      <c r="AI641" s="172"/>
    </row>
    <row r="642" spans="1:35" ht="12.75" customHeight="1">
      <c r="A642" s="172"/>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c r="AA642" s="172"/>
      <c r="AB642" s="172"/>
      <c r="AC642" s="172"/>
      <c r="AD642" s="172"/>
      <c r="AE642" s="172"/>
      <c r="AF642" s="172"/>
      <c r="AG642" s="172"/>
      <c r="AH642" s="172"/>
      <c r="AI642" s="172"/>
    </row>
    <row r="643" spans="1:35" ht="12.75" customHeight="1">
      <c r="A643" s="172"/>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c r="AA643" s="172"/>
      <c r="AB643" s="172"/>
      <c r="AC643" s="172"/>
      <c r="AD643" s="172"/>
      <c r="AE643" s="172"/>
      <c r="AF643" s="172"/>
      <c r="AG643" s="172"/>
      <c r="AH643" s="172"/>
      <c r="AI643" s="172"/>
    </row>
    <row r="644" spans="1:35" ht="12.75" customHeight="1">
      <c r="A644" s="172"/>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c r="AA644" s="172"/>
      <c r="AB644" s="172"/>
      <c r="AC644" s="172"/>
      <c r="AD644" s="172"/>
      <c r="AE644" s="172"/>
      <c r="AF644" s="172"/>
      <c r="AG644" s="172"/>
      <c r="AH644" s="172"/>
      <c r="AI644" s="172"/>
    </row>
    <row r="645" spans="1:35" ht="12.75" customHeight="1">
      <c r="A645" s="172"/>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c r="AA645" s="172"/>
      <c r="AB645" s="172"/>
      <c r="AC645" s="172"/>
      <c r="AD645" s="172"/>
      <c r="AE645" s="172"/>
      <c r="AF645" s="172"/>
      <c r="AG645" s="172"/>
      <c r="AH645" s="172"/>
      <c r="AI645" s="172"/>
    </row>
    <row r="646" spans="1:35" ht="12.75" customHeight="1">
      <c r="A646" s="172"/>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c r="AA646" s="172"/>
      <c r="AB646" s="172"/>
      <c r="AC646" s="172"/>
      <c r="AD646" s="172"/>
      <c r="AE646" s="172"/>
      <c r="AF646" s="172"/>
      <c r="AG646" s="172"/>
      <c r="AH646" s="172"/>
      <c r="AI646" s="172"/>
    </row>
    <row r="647" spans="1:35" ht="12.75" customHeight="1">
      <c r="A647" s="172"/>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c r="AA647" s="172"/>
      <c r="AB647" s="172"/>
      <c r="AC647" s="172"/>
      <c r="AD647" s="172"/>
      <c r="AE647" s="172"/>
      <c r="AF647" s="172"/>
      <c r="AG647" s="172"/>
      <c r="AH647" s="172"/>
      <c r="AI647" s="172"/>
    </row>
    <row r="648" spans="1:35" ht="12.75" customHeight="1">
      <c r="A648" s="172"/>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c r="AA648" s="172"/>
      <c r="AB648" s="172"/>
      <c r="AC648" s="172"/>
      <c r="AD648" s="172"/>
      <c r="AE648" s="172"/>
      <c r="AF648" s="172"/>
      <c r="AG648" s="172"/>
      <c r="AH648" s="172"/>
      <c r="AI648" s="172"/>
    </row>
    <row r="649" spans="1:35" ht="12.75" customHeight="1">
      <c r="A649" s="172"/>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c r="AA649" s="172"/>
      <c r="AB649" s="172"/>
      <c r="AC649" s="172"/>
      <c r="AD649" s="172"/>
      <c r="AE649" s="172"/>
      <c r="AF649" s="172"/>
      <c r="AG649" s="172"/>
      <c r="AH649" s="172"/>
      <c r="AI649" s="172"/>
    </row>
    <row r="650" spans="1:35" ht="12.75" customHeight="1">
      <c r="A650" s="172"/>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c r="AA650" s="172"/>
      <c r="AB650" s="172"/>
      <c r="AC650" s="172"/>
      <c r="AD650" s="172"/>
      <c r="AE650" s="172"/>
      <c r="AF650" s="172"/>
      <c r="AG650" s="172"/>
      <c r="AH650" s="172"/>
      <c r="AI650" s="172"/>
    </row>
    <row r="651" spans="1:35" ht="12.75" customHeight="1">
      <c r="A651" s="172"/>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c r="AA651" s="172"/>
      <c r="AB651" s="172"/>
      <c r="AC651" s="172"/>
      <c r="AD651" s="172"/>
      <c r="AE651" s="172"/>
      <c r="AF651" s="172"/>
      <c r="AG651" s="172"/>
      <c r="AH651" s="172"/>
      <c r="AI651" s="172"/>
    </row>
    <row r="652" spans="1:35" ht="12.75" customHeight="1">
      <c r="A652" s="172"/>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c r="AA652" s="172"/>
      <c r="AB652" s="172"/>
      <c r="AC652" s="172"/>
      <c r="AD652" s="172"/>
      <c r="AE652" s="172"/>
      <c r="AF652" s="172"/>
      <c r="AG652" s="172"/>
      <c r="AH652" s="172"/>
      <c r="AI652" s="172"/>
    </row>
    <row r="653" spans="1:35" ht="12.75" customHeight="1">
      <c r="A653" s="172"/>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c r="AA653" s="172"/>
      <c r="AB653" s="172"/>
      <c r="AC653" s="172"/>
      <c r="AD653" s="172"/>
      <c r="AE653" s="172"/>
      <c r="AF653" s="172"/>
      <c r="AG653" s="172"/>
      <c r="AH653" s="172"/>
      <c r="AI653" s="172"/>
    </row>
    <row r="654" spans="1:35" ht="12.75" customHeight="1">
      <c r="A654" s="172"/>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c r="AA654" s="172"/>
      <c r="AB654" s="172"/>
      <c r="AC654" s="172"/>
      <c r="AD654" s="172"/>
      <c r="AE654" s="172"/>
      <c r="AF654" s="172"/>
      <c r="AG654" s="172"/>
      <c r="AH654" s="172"/>
      <c r="AI654" s="172"/>
    </row>
    <row r="655" spans="1:35" ht="12.75" customHeight="1">
      <c r="A655" s="172"/>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c r="AA655" s="172"/>
      <c r="AB655" s="172"/>
      <c r="AC655" s="172"/>
      <c r="AD655" s="172"/>
      <c r="AE655" s="172"/>
      <c r="AF655" s="172"/>
      <c r="AG655" s="172"/>
      <c r="AH655" s="172"/>
      <c r="AI655" s="172"/>
    </row>
    <row r="656" spans="1:35" ht="12.75" customHeight="1">
      <c r="A656" s="172"/>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c r="AA656" s="172"/>
      <c r="AB656" s="172"/>
      <c r="AC656" s="172"/>
      <c r="AD656" s="172"/>
      <c r="AE656" s="172"/>
      <c r="AF656" s="172"/>
      <c r="AG656" s="172"/>
      <c r="AH656" s="172"/>
      <c r="AI656" s="172"/>
    </row>
    <row r="657" spans="1:35" ht="12.75" customHeight="1">
      <c r="A657" s="172"/>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c r="AA657" s="172"/>
      <c r="AB657" s="172"/>
      <c r="AC657" s="172"/>
      <c r="AD657" s="172"/>
      <c r="AE657" s="172"/>
      <c r="AF657" s="172"/>
      <c r="AG657" s="172"/>
      <c r="AH657" s="172"/>
      <c r="AI657" s="172"/>
    </row>
    <row r="658" spans="1:35" ht="12.75" customHeight="1">
      <c r="A658" s="172"/>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c r="AA658" s="172"/>
      <c r="AB658" s="172"/>
      <c r="AC658" s="172"/>
      <c r="AD658" s="172"/>
      <c r="AE658" s="172"/>
      <c r="AF658" s="172"/>
      <c r="AG658" s="172"/>
      <c r="AH658" s="172"/>
      <c r="AI658" s="172"/>
    </row>
    <row r="659" spans="1:35" ht="12.75" customHeight="1">
      <c r="A659" s="172"/>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c r="AA659" s="172"/>
      <c r="AB659" s="172"/>
      <c r="AC659" s="172"/>
      <c r="AD659" s="172"/>
      <c r="AE659" s="172"/>
      <c r="AF659" s="172"/>
      <c r="AG659" s="172"/>
      <c r="AH659" s="172"/>
      <c r="AI659" s="172"/>
    </row>
    <row r="660" spans="1:35" ht="12.75" customHeight="1">
      <c r="A660" s="172"/>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c r="AA660" s="172"/>
      <c r="AB660" s="172"/>
      <c r="AC660" s="172"/>
      <c r="AD660" s="172"/>
      <c r="AE660" s="172"/>
      <c r="AF660" s="172"/>
      <c r="AG660" s="172"/>
      <c r="AH660" s="172"/>
      <c r="AI660" s="172"/>
    </row>
    <row r="661" spans="1:35" ht="12.75" customHeight="1">
      <c r="A661" s="172"/>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c r="AA661" s="172"/>
      <c r="AB661" s="172"/>
      <c r="AC661" s="172"/>
      <c r="AD661" s="172"/>
      <c r="AE661" s="172"/>
      <c r="AF661" s="172"/>
      <c r="AG661" s="172"/>
      <c r="AH661" s="172"/>
      <c r="AI661" s="172"/>
    </row>
    <row r="662" spans="1:35" ht="12.75" customHeight="1">
      <c r="A662" s="172"/>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c r="AA662" s="172"/>
      <c r="AB662" s="172"/>
      <c r="AC662" s="172"/>
      <c r="AD662" s="172"/>
      <c r="AE662" s="172"/>
      <c r="AF662" s="172"/>
      <c r="AG662" s="172"/>
      <c r="AH662" s="172"/>
      <c r="AI662" s="172"/>
    </row>
    <row r="663" spans="1:35" ht="12.75" customHeight="1">
      <c r="A663" s="172"/>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c r="AA663" s="172"/>
      <c r="AB663" s="172"/>
      <c r="AC663" s="172"/>
      <c r="AD663" s="172"/>
      <c r="AE663" s="172"/>
      <c r="AF663" s="172"/>
      <c r="AG663" s="172"/>
      <c r="AH663" s="172"/>
      <c r="AI663" s="172"/>
    </row>
    <row r="664" spans="1:35" ht="12.75" customHeight="1">
      <c r="A664" s="172"/>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c r="AA664" s="172"/>
      <c r="AB664" s="172"/>
      <c r="AC664" s="172"/>
      <c r="AD664" s="172"/>
      <c r="AE664" s="172"/>
      <c r="AF664" s="172"/>
      <c r="AG664" s="172"/>
      <c r="AH664" s="172"/>
      <c r="AI664" s="172"/>
    </row>
    <row r="665" spans="1:35" ht="12.75" customHeight="1">
      <c r="A665" s="172"/>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c r="AA665" s="172"/>
      <c r="AB665" s="172"/>
      <c r="AC665" s="172"/>
      <c r="AD665" s="172"/>
      <c r="AE665" s="172"/>
      <c r="AF665" s="172"/>
      <c r="AG665" s="172"/>
      <c r="AH665" s="172"/>
      <c r="AI665" s="172"/>
    </row>
    <row r="666" spans="1:35" ht="12.75" customHeight="1">
      <c r="A666" s="172"/>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c r="AA666" s="172"/>
      <c r="AB666" s="172"/>
      <c r="AC666" s="172"/>
      <c r="AD666" s="172"/>
      <c r="AE666" s="172"/>
      <c r="AF666" s="172"/>
      <c r="AG666" s="172"/>
      <c r="AH666" s="172"/>
      <c r="AI666" s="172"/>
    </row>
    <row r="667" spans="1:35" ht="12.75" customHeight="1">
      <c r="A667" s="172"/>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c r="AA667" s="172"/>
      <c r="AB667" s="172"/>
      <c r="AC667" s="172"/>
      <c r="AD667" s="172"/>
      <c r="AE667" s="172"/>
      <c r="AF667" s="172"/>
      <c r="AG667" s="172"/>
      <c r="AH667" s="172"/>
      <c r="AI667" s="172"/>
    </row>
    <row r="668" spans="1:35" ht="12.75" customHeight="1">
      <c r="A668" s="172"/>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c r="AA668" s="172"/>
      <c r="AB668" s="172"/>
      <c r="AC668" s="172"/>
      <c r="AD668" s="172"/>
      <c r="AE668" s="172"/>
      <c r="AF668" s="172"/>
      <c r="AG668" s="172"/>
      <c r="AH668" s="172"/>
      <c r="AI668" s="172"/>
    </row>
    <row r="669" spans="1:35" ht="12.75" customHeight="1">
      <c r="A669" s="172"/>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c r="AA669" s="172"/>
      <c r="AB669" s="172"/>
      <c r="AC669" s="172"/>
      <c r="AD669" s="172"/>
      <c r="AE669" s="172"/>
      <c r="AF669" s="172"/>
      <c r="AG669" s="172"/>
      <c r="AH669" s="172"/>
      <c r="AI669" s="172"/>
    </row>
    <row r="670" spans="1:35" ht="12.75" customHeight="1">
      <c r="A670" s="172"/>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c r="AA670" s="172"/>
      <c r="AB670" s="172"/>
      <c r="AC670" s="172"/>
      <c r="AD670" s="172"/>
      <c r="AE670" s="172"/>
      <c r="AF670" s="172"/>
      <c r="AG670" s="172"/>
      <c r="AH670" s="172"/>
      <c r="AI670" s="172"/>
    </row>
    <row r="671" spans="1:35" ht="12.75" customHeight="1">
      <c r="A671" s="172"/>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c r="AA671" s="172"/>
      <c r="AB671" s="172"/>
      <c r="AC671" s="172"/>
      <c r="AD671" s="172"/>
      <c r="AE671" s="172"/>
      <c r="AF671" s="172"/>
      <c r="AG671" s="172"/>
      <c r="AH671" s="172"/>
      <c r="AI671" s="172"/>
    </row>
    <row r="672" spans="1:35" ht="12.75" customHeight="1">
      <c r="A672" s="172"/>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c r="AA672" s="172"/>
      <c r="AB672" s="172"/>
      <c r="AC672" s="172"/>
      <c r="AD672" s="172"/>
      <c r="AE672" s="172"/>
      <c r="AF672" s="172"/>
      <c r="AG672" s="172"/>
      <c r="AH672" s="172"/>
      <c r="AI672" s="172"/>
    </row>
    <row r="673" spans="1:35" ht="12.75" customHeight="1">
      <c r="A673" s="172"/>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c r="AA673" s="172"/>
      <c r="AB673" s="172"/>
      <c r="AC673" s="172"/>
      <c r="AD673" s="172"/>
      <c r="AE673" s="172"/>
      <c r="AF673" s="172"/>
      <c r="AG673" s="172"/>
      <c r="AH673" s="172"/>
      <c r="AI673" s="172"/>
    </row>
    <row r="674" spans="1:35" ht="12.75" customHeight="1">
      <c r="A674" s="172"/>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c r="AA674" s="172"/>
      <c r="AB674" s="172"/>
      <c r="AC674" s="172"/>
      <c r="AD674" s="172"/>
      <c r="AE674" s="172"/>
      <c r="AF674" s="172"/>
      <c r="AG674" s="172"/>
      <c r="AH674" s="172"/>
      <c r="AI674" s="172"/>
    </row>
    <row r="675" spans="1:35" ht="12.75" customHeight="1">
      <c r="A675" s="172"/>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c r="AA675" s="172"/>
      <c r="AB675" s="172"/>
      <c r="AC675" s="172"/>
      <c r="AD675" s="172"/>
      <c r="AE675" s="172"/>
      <c r="AF675" s="172"/>
      <c r="AG675" s="172"/>
      <c r="AH675" s="172"/>
      <c r="AI675" s="172"/>
    </row>
    <row r="676" spans="1:35" ht="12.75" customHeight="1">
      <c r="A676" s="172"/>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c r="AA676" s="172"/>
      <c r="AB676" s="172"/>
      <c r="AC676" s="172"/>
      <c r="AD676" s="172"/>
      <c r="AE676" s="172"/>
      <c r="AF676" s="172"/>
      <c r="AG676" s="172"/>
      <c r="AH676" s="172"/>
      <c r="AI676" s="172"/>
    </row>
    <row r="677" spans="1:35" ht="12.75" customHeight="1">
      <c r="A677" s="172"/>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c r="AA677" s="172"/>
      <c r="AB677" s="172"/>
      <c r="AC677" s="172"/>
      <c r="AD677" s="172"/>
      <c r="AE677" s="172"/>
      <c r="AF677" s="172"/>
      <c r="AG677" s="172"/>
      <c r="AH677" s="172"/>
      <c r="AI677" s="172"/>
    </row>
    <row r="678" spans="1:35" ht="12.75" customHeight="1">
      <c r="A678" s="172"/>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c r="AA678" s="172"/>
      <c r="AB678" s="172"/>
      <c r="AC678" s="172"/>
      <c r="AD678" s="172"/>
      <c r="AE678" s="172"/>
      <c r="AF678" s="172"/>
      <c r="AG678" s="172"/>
      <c r="AH678" s="172"/>
      <c r="AI678" s="172"/>
    </row>
    <row r="679" spans="1:35" ht="12.75" customHeight="1">
      <c r="A679" s="172"/>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c r="AA679" s="172"/>
      <c r="AB679" s="172"/>
      <c r="AC679" s="172"/>
      <c r="AD679" s="172"/>
      <c r="AE679" s="172"/>
      <c r="AF679" s="172"/>
      <c r="AG679" s="172"/>
      <c r="AH679" s="172"/>
      <c r="AI679" s="172"/>
    </row>
    <row r="680" spans="1:35" ht="12.75" customHeight="1">
      <c r="A680" s="172"/>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c r="AA680" s="172"/>
      <c r="AB680" s="172"/>
      <c r="AC680" s="172"/>
      <c r="AD680" s="172"/>
      <c r="AE680" s="172"/>
      <c r="AF680" s="172"/>
      <c r="AG680" s="172"/>
      <c r="AH680" s="172"/>
      <c r="AI680" s="172"/>
    </row>
    <row r="681" spans="1:35" ht="12.75" customHeight="1">
      <c r="A681" s="172"/>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c r="AA681" s="172"/>
      <c r="AB681" s="172"/>
      <c r="AC681" s="172"/>
      <c r="AD681" s="172"/>
      <c r="AE681" s="172"/>
      <c r="AF681" s="172"/>
      <c r="AG681" s="172"/>
      <c r="AH681" s="172"/>
      <c r="AI681" s="172"/>
    </row>
    <row r="682" spans="1:35" ht="12.75" customHeight="1">
      <c r="A682" s="172"/>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c r="AA682" s="172"/>
      <c r="AB682" s="172"/>
      <c r="AC682" s="172"/>
      <c r="AD682" s="172"/>
      <c r="AE682" s="172"/>
      <c r="AF682" s="172"/>
      <c r="AG682" s="172"/>
      <c r="AH682" s="172"/>
      <c r="AI682" s="172"/>
    </row>
    <row r="683" spans="1:35" ht="12.75" customHeight="1">
      <c r="A683" s="172"/>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c r="AA683" s="172"/>
      <c r="AB683" s="172"/>
      <c r="AC683" s="172"/>
      <c r="AD683" s="172"/>
      <c r="AE683" s="172"/>
      <c r="AF683" s="172"/>
      <c r="AG683" s="172"/>
      <c r="AH683" s="172"/>
      <c r="AI683" s="172"/>
    </row>
    <row r="684" spans="1:35" ht="12.75" customHeight="1">
      <c r="A684" s="172"/>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c r="AA684" s="172"/>
      <c r="AB684" s="172"/>
      <c r="AC684" s="172"/>
      <c r="AD684" s="172"/>
      <c r="AE684" s="172"/>
      <c r="AF684" s="172"/>
      <c r="AG684" s="172"/>
      <c r="AH684" s="172"/>
      <c r="AI684" s="172"/>
    </row>
    <row r="685" spans="1:35" ht="12.75" customHeight="1">
      <c r="A685" s="172"/>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c r="AA685" s="172"/>
      <c r="AB685" s="172"/>
      <c r="AC685" s="172"/>
      <c r="AD685" s="172"/>
      <c r="AE685" s="172"/>
      <c r="AF685" s="172"/>
      <c r="AG685" s="172"/>
      <c r="AH685" s="172"/>
      <c r="AI685" s="172"/>
    </row>
    <row r="686" spans="1:35" ht="12.75" customHeight="1">
      <c r="A686" s="172"/>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c r="AA686" s="172"/>
      <c r="AB686" s="172"/>
      <c r="AC686" s="172"/>
      <c r="AD686" s="172"/>
      <c r="AE686" s="172"/>
      <c r="AF686" s="172"/>
      <c r="AG686" s="172"/>
      <c r="AH686" s="172"/>
      <c r="AI686" s="172"/>
    </row>
    <row r="687" spans="1:35" ht="12.75" customHeight="1">
      <c r="A687" s="172"/>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c r="AA687" s="172"/>
      <c r="AB687" s="172"/>
      <c r="AC687" s="172"/>
      <c r="AD687" s="172"/>
      <c r="AE687" s="172"/>
      <c r="AF687" s="172"/>
      <c r="AG687" s="172"/>
      <c r="AH687" s="172"/>
      <c r="AI687" s="172"/>
    </row>
    <row r="688" spans="1:35" ht="12.75" customHeight="1">
      <c r="A688" s="172"/>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c r="AA688" s="172"/>
      <c r="AB688" s="172"/>
      <c r="AC688" s="172"/>
      <c r="AD688" s="172"/>
      <c r="AE688" s="172"/>
      <c r="AF688" s="172"/>
      <c r="AG688" s="172"/>
      <c r="AH688" s="172"/>
      <c r="AI688" s="172"/>
    </row>
    <row r="689" spans="1:35" ht="12.75" customHeight="1">
      <c r="A689" s="172"/>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c r="AA689" s="172"/>
      <c r="AB689" s="172"/>
      <c r="AC689" s="172"/>
      <c r="AD689" s="172"/>
      <c r="AE689" s="172"/>
      <c r="AF689" s="172"/>
      <c r="AG689" s="172"/>
      <c r="AH689" s="172"/>
      <c r="AI689" s="172"/>
    </row>
    <row r="690" spans="1:35" ht="12.75" customHeight="1">
      <c r="A690" s="172"/>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c r="AA690" s="172"/>
      <c r="AB690" s="172"/>
      <c r="AC690" s="172"/>
      <c r="AD690" s="172"/>
      <c r="AE690" s="172"/>
      <c r="AF690" s="172"/>
      <c r="AG690" s="172"/>
      <c r="AH690" s="172"/>
      <c r="AI690" s="172"/>
    </row>
    <row r="691" spans="1:35" ht="12.75" customHeight="1">
      <c r="A691" s="172"/>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c r="AA691" s="172"/>
      <c r="AB691" s="172"/>
      <c r="AC691" s="172"/>
      <c r="AD691" s="172"/>
      <c r="AE691" s="172"/>
      <c r="AF691" s="172"/>
      <c r="AG691" s="172"/>
      <c r="AH691" s="172"/>
      <c r="AI691" s="172"/>
    </row>
    <row r="692" spans="1:35" ht="12.75" customHeight="1">
      <c r="A692" s="172"/>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c r="AA692" s="172"/>
      <c r="AB692" s="172"/>
      <c r="AC692" s="172"/>
      <c r="AD692" s="172"/>
      <c r="AE692" s="172"/>
      <c r="AF692" s="172"/>
      <c r="AG692" s="172"/>
      <c r="AH692" s="172"/>
      <c r="AI692" s="172"/>
    </row>
    <row r="693" spans="1:35" ht="12.75" customHeight="1">
      <c r="A693" s="172"/>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c r="AA693" s="172"/>
      <c r="AB693" s="172"/>
      <c r="AC693" s="172"/>
      <c r="AD693" s="172"/>
      <c r="AE693" s="172"/>
      <c r="AF693" s="172"/>
      <c r="AG693" s="172"/>
      <c r="AH693" s="172"/>
      <c r="AI693" s="172"/>
    </row>
    <row r="694" spans="1:35" ht="12.75" customHeight="1">
      <c r="A694" s="172"/>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c r="AA694" s="172"/>
      <c r="AB694" s="172"/>
      <c r="AC694" s="172"/>
      <c r="AD694" s="172"/>
      <c r="AE694" s="172"/>
      <c r="AF694" s="172"/>
      <c r="AG694" s="172"/>
      <c r="AH694" s="172"/>
      <c r="AI694" s="172"/>
    </row>
    <row r="695" spans="1:35" ht="12.75" customHeight="1">
      <c r="A695" s="172"/>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c r="AA695" s="172"/>
      <c r="AB695" s="172"/>
      <c r="AC695" s="172"/>
      <c r="AD695" s="172"/>
      <c r="AE695" s="172"/>
      <c r="AF695" s="172"/>
      <c r="AG695" s="172"/>
      <c r="AH695" s="172"/>
      <c r="AI695" s="172"/>
    </row>
    <row r="696" spans="1:35" ht="12.75" customHeight="1">
      <c r="A696" s="172"/>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c r="AA696" s="172"/>
      <c r="AB696" s="172"/>
      <c r="AC696" s="172"/>
      <c r="AD696" s="172"/>
      <c r="AE696" s="172"/>
      <c r="AF696" s="172"/>
      <c r="AG696" s="172"/>
      <c r="AH696" s="172"/>
      <c r="AI696" s="172"/>
    </row>
    <row r="697" spans="1:35" ht="12.75" customHeight="1">
      <c r="A697" s="172"/>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c r="AA697" s="172"/>
      <c r="AB697" s="172"/>
      <c r="AC697" s="172"/>
      <c r="AD697" s="172"/>
      <c r="AE697" s="172"/>
      <c r="AF697" s="172"/>
      <c r="AG697" s="172"/>
      <c r="AH697" s="172"/>
      <c r="AI697" s="172"/>
    </row>
    <row r="698" spans="1:35" ht="12.75" customHeight="1">
      <c r="A698" s="172"/>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c r="AA698" s="172"/>
      <c r="AB698" s="172"/>
      <c r="AC698" s="172"/>
      <c r="AD698" s="172"/>
      <c r="AE698" s="172"/>
      <c r="AF698" s="172"/>
      <c r="AG698" s="172"/>
      <c r="AH698" s="172"/>
      <c r="AI698" s="172"/>
    </row>
    <row r="699" spans="1:35" ht="12.75" customHeight="1">
      <c r="A699" s="172"/>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c r="AA699" s="172"/>
      <c r="AB699" s="172"/>
      <c r="AC699" s="172"/>
      <c r="AD699" s="172"/>
      <c r="AE699" s="172"/>
      <c r="AF699" s="172"/>
      <c r="AG699" s="172"/>
      <c r="AH699" s="172"/>
      <c r="AI699" s="172"/>
    </row>
    <row r="700" spans="1:35" ht="12.75" customHeight="1">
      <c r="A700" s="172"/>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c r="AA700" s="172"/>
      <c r="AB700" s="172"/>
      <c r="AC700" s="172"/>
      <c r="AD700" s="172"/>
      <c r="AE700" s="172"/>
      <c r="AF700" s="172"/>
      <c r="AG700" s="172"/>
      <c r="AH700" s="172"/>
      <c r="AI700" s="172"/>
    </row>
    <row r="701" spans="1:35" ht="12.75" customHeight="1">
      <c r="A701" s="172"/>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c r="AA701" s="172"/>
      <c r="AB701" s="172"/>
      <c r="AC701" s="172"/>
      <c r="AD701" s="172"/>
      <c r="AE701" s="172"/>
      <c r="AF701" s="172"/>
      <c r="AG701" s="172"/>
      <c r="AH701" s="172"/>
      <c r="AI701" s="172"/>
    </row>
    <row r="702" spans="1:35" ht="12.75" customHeight="1">
      <c r="A702" s="172"/>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c r="AA702" s="172"/>
      <c r="AB702" s="172"/>
      <c r="AC702" s="172"/>
      <c r="AD702" s="172"/>
      <c r="AE702" s="172"/>
      <c r="AF702" s="172"/>
      <c r="AG702" s="172"/>
      <c r="AH702" s="172"/>
      <c r="AI702" s="172"/>
    </row>
    <row r="703" spans="1:35" ht="12.75" customHeight="1">
      <c r="A703" s="172"/>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c r="AA703" s="172"/>
      <c r="AB703" s="172"/>
      <c r="AC703" s="172"/>
      <c r="AD703" s="172"/>
      <c r="AE703" s="172"/>
      <c r="AF703" s="172"/>
      <c r="AG703" s="172"/>
      <c r="AH703" s="172"/>
      <c r="AI703" s="172"/>
    </row>
    <row r="704" spans="1:35" ht="12.75" customHeight="1">
      <c r="A704" s="172"/>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c r="AA704" s="172"/>
      <c r="AB704" s="172"/>
      <c r="AC704" s="172"/>
      <c r="AD704" s="172"/>
      <c r="AE704" s="172"/>
      <c r="AF704" s="172"/>
      <c r="AG704" s="172"/>
      <c r="AH704" s="172"/>
      <c r="AI704" s="172"/>
    </row>
    <row r="705" spans="1:35" ht="12.75" customHeight="1">
      <c r="A705" s="172"/>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c r="AA705" s="172"/>
      <c r="AB705" s="172"/>
      <c r="AC705" s="172"/>
      <c r="AD705" s="172"/>
      <c r="AE705" s="172"/>
      <c r="AF705" s="172"/>
      <c r="AG705" s="172"/>
      <c r="AH705" s="172"/>
      <c r="AI705" s="172"/>
    </row>
    <row r="706" spans="1:35" ht="12.75" customHeight="1">
      <c r="A706" s="172"/>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c r="AA706" s="172"/>
      <c r="AB706" s="172"/>
      <c r="AC706" s="172"/>
      <c r="AD706" s="172"/>
      <c r="AE706" s="172"/>
      <c r="AF706" s="172"/>
      <c r="AG706" s="172"/>
      <c r="AH706" s="172"/>
      <c r="AI706" s="172"/>
    </row>
    <row r="707" spans="1:35" ht="12.75" customHeight="1">
      <c r="A707" s="172"/>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c r="AA707" s="172"/>
      <c r="AB707" s="172"/>
      <c r="AC707" s="172"/>
      <c r="AD707" s="172"/>
      <c r="AE707" s="172"/>
      <c r="AF707" s="172"/>
      <c r="AG707" s="172"/>
      <c r="AH707" s="172"/>
      <c r="AI707" s="172"/>
    </row>
    <row r="708" spans="1:35" ht="12.75" customHeight="1">
      <c r="A708" s="172"/>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c r="AA708" s="172"/>
      <c r="AB708" s="172"/>
      <c r="AC708" s="172"/>
      <c r="AD708" s="172"/>
      <c r="AE708" s="172"/>
      <c r="AF708" s="172"/>
      <c r="AG708" s="172"/>
      <c r="AH708" s="172"/>
      <c r="AI708" s="172"/>
    </row>
    <row r="709" spans="1:35" ht="12.75" customHeight="1">
      <c r="A709" s="172"/>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c r="AA709" s="172"/>
      <c r="AB709" s="172"/>
      <c r="AC709" s="172"/>
      <c r="AD709" s="172"/>
      <c r="AE709" s="172"/>
      <c r="AF709" s="172"/>
      <c r="AG709" s="172"/>
      <c r="AH709" s="172"/>
      <c r="AI709" s="172"/>
    </row>
    <row r="710" spans="1:35" ht="12.75" customHeight="1">
      <c r="A710" s="172"/>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c r="AA710" s="172"/>
      <c r="AB710" s="172"/>
      <c r="AC710" s="172"/>
      <c r="AD710" s="172"/>
      <c r="AE710" s="172"/>
      <c r="AF710" s="172"/>
      <c r="AG710" s="172"/>
      <c r="AH710" s="172"/>
      <c r="AI710" s="172"/>
    </row>
    <row r="711" spans="1:35" ht="12.75" customHeight="1">
      <c r="A711" s="172"/>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c r="AA711" s="172"/>
      <c r="AB711" s="172"/>
      <c r="AC711" s="172"/>
      <c r="AD711" s="172"/>
      <c r="AE711" s="172"/>
      <c r="AF711" s="172"/>
      <c r="AG711" s="172"/>
      <c r="AH711" s="172"/>
      <c r="AI711" s="172"/>
    </row>
    <row r="712" spans="1:35" ht="12.75" customHeight="1">
      <c r="A712" s="172"/>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c r="AA712" s="172"/>
      <c r="AB712" s="172"/>
      <c r="AC712" s="172"/>
      <c r="AD712" s="172"/>
      <c r="AE712" s="172"/>
      <c r="AF712" s="172"/>
      <c r="AG712" s="172"/>
      <c r="AH712" s="172"/>
      <c r="AI712" s="172"/>
    </row>
    <row r="713" spans="1:35" ht="12.75" customHeight="1">
      <c r="A713" s="172"/>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c r="AA713" s="172"/>
      <c r="AB713" s="172"/>
      <c r="AC713" s="172"/>
      <c r="AD713" s="172"/>
      <c r="AE713" s="172"/>
      <c r="AF713" s="172"/>
      <c r="AG713" s="172"/>
      <c r="AH713" s="172"/>
      <c r="AI713" s="172"/>
    </row>
    <row r="714" spans="1:35" ht="12.75" customHeight="1">
      <c r="A714" s="172"/>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c r="AA714" s="172"/>
      <c r="AB714" s="172"/>
      <c r="AC714" s="172"/>
      <c r="AD714" s="172"/>
      <c r="AE714" s="172"/>
      <c r="AF714" s="172"/>
      <c r="AG714" s="172"/>
      <c r="AH714" s="172"/>
      <c r="AI714" s="172"/>
    </row>
    <row r="715" spans="1:35" ht="12.75" customHeight="1">
      <c r="A715" s="172"/>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c r="AA715" s="172"/>
      <c r="AB715" s="172"/>
      <c r="AC715" s="172"/>
      <c r="AD715" s="172"/>
      <c r="AE715" s="172"/>
      <c r="AF715" s="172"/>
      <c r="AG715" s="172"/>
      <c r="AH715" s="172"/>
      <c r="AI715" s="172"/>
    </row>
    <row r="716" spans="1:35" ht="12.75" customHeight="1">
      <c r="A716" s="172"/>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c r="AA716" s="172"/>
      <c r="AB716" s="172"/>
      <c r="AC716" s="172"/>
      <c r="AD716" s="172"/>
      <c r="AE716" s="172"/>
      <c r="AF716" s="172"/>
      <c r="AG716" s="172"/>
      <c r="AH716" s="172"/>
      <c r="AI716" s="172"/>
    </row>
    <row r="717" spans="1:35" ht="12.75" customHeight="1">
      <c r="A717" s="172"/>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c r="AA717" s="172"/>
      <c r="AB717" s="172"/>
      <c r="AC717" s="172"/>
      <c r="AD717" s="172"/>
      <c r="AE717" s="172"/>
      <c r="AF717" s="172"/>
      <c r="AG717" s="172"/>
      <c r="AH717" s="172"/>
      <c r="AI717" s="172"/>
    </row>
    <row r="718" spans="1:35" ht="12.75" customHeight="1">
      <c r="A718" s="172"/>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c r="AA718" s="172"/>
      <c r="AB718" s="172"/>
      <c r="AC718" s="172"/>
      <c r="AD718" s="172"/>
      <c r="AE718" s="172"/>
      <c r="AF718" s="172"/>
      <c r="AG718" s="172"/>
      <c r="AH718" s="172"/>
      <c r="AI718" s="172"/>
    </row>
    <row r="719" spans="1:35" ht="12.75" customHeight="1">
      <c r="A719" s="172"/>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c r="AA719" s="172"/>
      <c r="AB719" s="172"/>
      <c r="AC719" s="172"/>
      <c r="AD719" s="172"/>
      <c r="AE719" s="172"/>
      <c r="AF719" s="172"/>
      <c r="AG719" s="172"/>
      <c r="AH719" s="172"/>
      <c r="AI719" s="172"/>
    </row>
    <row r="720" spans="1:35" ht="12.75" customHeight="1">
      <c r="A720" s="172"/>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c r="AA720" s="172"/>
      <c r="AB720" s="172"/>
      <c r="AC720" s="172"/>
      <c r="AD720" s="172"/>
      <c r="AE720" s="172"/>
      <c r="AF720" s="172"/>
      <c r="AG720" s="172"/>
      <c r="AH720" s="172"/>
      <c r="AI720" s="172"/>
    </row>
    <row r="721" spans="1:35" ht="12.75" customHeight="1">
      <c r="A721" s="172"/>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c r="AA721" s="172"/>
      <c r="AB721" s="172"/>
      <c r="AC721" s="172"/>
      <c r="AD721" s="172"/>
      <c r="AE721" s="172"/>
      <c r="AF721" s="172"/>
      <c r="AG721" s="172"/>
      <c r="AH721" s="172"/>
      <c r="AI721" s="172"/>
    </row>
    <row r="722" spans="1:35" ht="12.75" customHeight="1">
      <c r="A722" s="172"/>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c r="AA722" s="172"/>
      <c r="AB722" s="172"/>
      <c r="AC722" s="172"/>
      <c r="AD722" s="172"/>
      <c r="AE722" s="172"/>
      <c r="AF722" s="172"/>
      <c r="AG722" s="172"/>
      <c r="AH722" s="172"/>
      <c r="AI722" s="172"/>
    </row>
    <row r="723" spans="1:35" ht="12.75" customHeight="1">
      <c r="A723" s="172"/>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c r="AA723" s="172"/>
      <c r="AB723" s="172"/>
      <c r="AC723" s="172"/>
      <c r="AD723" s="172"/>
      <c r="AE723" s="172"/>
      <c r="AF723" s="172"/>
      <c r="AG723" s="172"/>
      <c r="AH723" s="172"/>
      <c r="AI723" s="172"/>
    </row>
    <row r="724" spans="1:35" ht="12.75" customHeight="1">
      <c r="A724" s="172"/>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c r="AA724" s="172"/>
      <c r="AB724" s="172"/>
      <c r="AC724" s="172"/>
      <c r="AD724" s="172"/>
      <c r="AE724" s="172"/>
      <c r="AF724" s="172"/>
      <c r="AG724" s="172"/>
      <c r="AH724" s="172"/>
      <c r="AI724" s="172"/>
    </row>
    <row r="725" spans="1:35" ht="12.75" customHeight="1">
      <c r="A725" s="172"/>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c r="AA725" s="172"/>
      <c r="AB725" s="172"/>
      <c r="AC725" s="172"/>
      <c r="AD725" s="172"/>
      <c r="AE725" s="172"/>
      <c r="AF725" s="172"/>
      <c r="AG725" s="172"/>
      <c r="AH725" s="172"/>
      <c r="AI725" s="172"/>
    </row>
    <row r="726" spans="1:35" ht="12.75" customHeight="1">
      <c r="A726" s="172"/>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c r="AA726" s="172"/>
      <c r="AB726" s="172"/>
      <c r="AC726" s="172"/>
      <c r="AD726" s="172"/>
      <c r="AE726" s="172"/>
      <c r="AF726" s="172"/>
      <c r="AG726" s="172"/>
      <c r="AH726" s="172"/>
      <c r="AI726" s="172"/>
    </row>
    <row r="727" spans="1:35" ht="12.75" customHeight="1">
      <c r="A727" s="172"/>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c r="AA727" s="172"/>
      <c r="AB727" s="172"/>
      <c r="AC727" s="172"/>
      <c r="AD727" s="172"/>
      <c r="AE727" s="172"/>
      <c r="AF727" s="172"/>
      <c r="AG727" s="172"/>
      <c r="AH727" s="172"/>
      <c r="AI727" s="172"/>
    </row>
    <row r="728" spans="1:35" ht="12.75" customHeight="1">
      <c r="A728" s="172"/>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c r="AA728" s="172"/>
      <c r="AB728" s="172"/>
      <c r="AC728" s="172"/>
      <c r="AD728" s="172"/>
      <c r="AE728" s="172"/>
      <c r="AF728" s="172"/>
      <c r="AG728" s="172"/>
      <c r="AH728" s="172"/>
      <c r="AI728" s="172"/>
    </row>
    <row r="729" spans="1:35" ht="12.75" customHeight="1">
      <c r="A729" s="172"/>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c r="AA729" s="172"/>
      <c r="AB729" s="172"/>
      <c r="AC729" s="172"/>
      <c r="AD729" s="172"/>
      <c r="AE729" s="172"/>
      <c r="AF729" s="172"/>
      <c r="AG729" s="172"/>
      <c r="AH729" s="172"/>
      <c r="AI729" s="172"/>
    </row>
    <row r="730" spans="1:35" ht="12.75" customHeight="1">
      <c r="A730" s="172"/>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c r="AA730" s="172"/>
      <c r="AB730" s="172"/>
      <c r="AC730" s="172"/>
      <c r="AD730" s="172"/>
      <c r="AE730" s="172"/>
      <c r="AF730" s="172"/>
      <c r="AG730" s="172"/>
      <c r="AH730" s="172"/>
      <c r="AI730" s="172"/>
    </row>
    <row r="731" spans="1:35" ht="12.75" customHeight="1">
      <c r="A731" s="172"/>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c r="AA731" s="172"/>
      <c r="AB731" s="172"/>
      <c r="AC731" s="172"/>
      <c r="AD731" s="172"/>
      <c r="AE731" s="172"/>
      <c r="AF731" s="172"/>
      <c r="AG731" s="172"/>
      <c r="AH731" s="172"/>
      <c r="AI731" s="172"/>
    </row>
    <row r="732" spans="1:35" ht="12.75" customHeight="1">
      <c r="A732" s="172"/>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c r="AA732" s="172"/>
      <c r="AB732" s="172"/>
      <c r="AC732" s="172"/>
      <c r="AD732" s="172"/>
      <c r="AE732" s="172"/>
      <c r="AF732" s="172"/>
      <c r="AG732" s="172"/>
      <c r="AH732" s="172"/>
      <c r="AI732" s="172"/>
    </row>
    <row r="733" spans="1:35" ht="12.75" customHeight="1">
      <c r="A733" s="172"/>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c r="AA733" s="172"/>
      <c r="AB733" s="172"/>
      <c r="AC733" s="172"/>
      <c r="AD733" s="172"/>
      <c r="AE733" s="172"/>
      <c r="AF733" s="172"/>
      <c r="AG733" s="172"/>
      <c r="AH733" s="172"/>
      <c r="AI733" s="172"/>
    </row>
    <row r="734" spans="1:35" ht="12.75" customHeight="1">
      <c r="A734" s="172"/>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c r="AA734" s="172"/>
      <c r="AB734" s="172"/>
      <c r="AC734" s="172"/>
      <c r="AD734" s="172"/>
      <c r="AE734" s="172"/>
      <c r="AF734" s="172"/>
      <c r="AG734" s="172"/>
      <c r="AH734" s="172"/>
      <c r="AI734" s="172"/>
    </row>
    <row r="735" spans="1:35" ht="12.75" customHeight="1">
      <c r="A735" s="172"/>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c r="AA735" s="172"/>
      <c r="AB735" s="172"/>
      <c r="AC735" s="172"/>
      <c r="AD735" s="172"/>
      <c r="AE735" s="172"/>
      <c r="AF735" s="172"/>
      <c r="AG735" s="172"/>
      <c r="AH735" s="172"/>
      <c r="AI735" s="172"/>
    </row>
    <row r="736" spans="1:35" ht="12.75" customHeight="1">
      <c r="A736" s="172"/>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c r="AA736" s="172"/>
      <c r="AB736" s="172"/>
      <c r="AC736" s="172"/>
      <c r="AD736" s="172"/>
      <c r="AE736" s="172"/>
      <c r="AF736" s="172"/>
      <c r="AG736" s="172"/>
      <c r="AH736" s="172"/>
      <c r="AI736" s="172"/>
    </row>
    <row r="737" spans="1:35" ht="12.75" customHeight="1">
      <c r="A737" s="172"/>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c r="AA737" s="172"/>
      <c r="AB737" s="172"/>
      <c r="AC737" s="172"/>
      <c r="AD737" s="172"/>
      <c r="AE737" s="172"/>
      <c r="AF737" s="172"/>
      <c r="AG737" s="172"/>
      <c r="AH737" s="172"/>
      <c r="AI737" s="172"/>
    </row>
    <row r="738" spans="1:35" ht="12.75" customHeight="1">
      <c r="A738" s="172"/>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c r="AA738" s="172"/>
      <c r="AB738" s="172"/>
      <c r="AC738" s="172"/>
      <c r="AD738" s="172"/>
      <c r="AE738" s="172"/>
      <c r="AF738" s="172"/>
      <c r="AG738" s="172"/>
      <c r="AH738" s="172"/>
      <c r="AI738" s="172"/>
    </row>
    <row r="739" spans="1:35" ht="12.75" customHeight="1">
      <c r="A739" s="172"/>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c r="AA739" s="172"/>
      <c r="AB739" s="172"/>
      <c r="AC739" s="172"/>
      <c r="AD739" s="172"/>
      <c r="AE739" s="172"/>
      <c r="AF739" s="172"/>
      <c r="AG739" s="172"/>
      <c r="AH739" s="172"/>
      <c r="AI739" s="172"/>
    </row>
    <row r="740" spans="1:35" ht="12.75" customHeight="1">
      <c r="A740" s="172"/>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c r="AA740" s="172"/>
      <c r="AB740" s="172"/>
      <c r="AC740" s="172"/>
      <c r="AD740" s="172"/>
      <c r="AE740" s="172"/>
      <c r="AF740" s="172"/>
      <c r="AG740" s="172"/>
      <c r="AH740" s="172"/>
      <c r="AI740" s="172"/>
    </row>
    <row r="741" spans="1:35" ht="12.75" customHeight="1">
      <c r="A741" s="172"/>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c r="AA741" s="172"/>
      <c r="AB741" s="172"/>
      <c r="AC741" s="172"/>
      <c r="AD741" s="172"/>
      <c r="AE741" s="172"/>
      <c r="AF741" s="172"/>
      <c r="AG741" s="172"/>
      <c r="AH741" s="172"/>
      <c r="AI741" s="172"/>
    </row>
    <row r="742" spans="1:35" ht="12.75" customHeight="1">
      <c r="A742" s="172"/>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c r="AA742" s="172"/>
      <c r="AB742" s="172"/>
      <c r="AC742" s="172"/>
      <c r="AD742" s="172"/>
      <c r="AE742" s="172"/>
      <c r="AF742" s="172"/>
      <c r="AG742" s="172"/>
      <c r="AH742" s="172"/>
      <c r="AI742" s="172"/>
    </row>
    <row r="743" spans="1:35" ht="12.75" customHeight="1">
      <c r="A743" s="172"/>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c r="AA743" s="172"/>
      <c r="AB743" s="172"/>
      <c r="AC743" s="172"/>
      <c r="AD743" s="172"/>
      <c r="AE743" s="172"/>
      <c r="AF743" s="172"/>
      <c r="AG743" s="172"/>
      <c r="AH743" s="172"/>
      <c r="AI743" s="172"/>
    </row>
    <row r="744" spans="1:35" ht="12.75" customHeight="1">
      <c r="A744" s="172"/>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c r="AA744" s="172"/>
      <c r="AB744" s="172"/>
      <c r="AC744" s="172"/>
      <c r="AD744" s="172"/>
      <c r="AE744" s="172"/>
      <c r="AF744" s="172"/>
      <c r="AG744" s="172"/>
      <c r="AH744" s="172"/>
      <c r="AI744" s="172"/>
    </row>
    <row r="745" spans="1:35" ht="12.75" customHeight="1">
      <c r="A745" s="172"/>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c r="AA745" s="172"/>
      <c r="AB745" s="172"/>
      <c r="AC745" s="172"/>
      <c r="AD745" s="172"/>
      <c r="AE745" s="172"/>
      <c r="AF745" s="172"/>
      <c r="AG745" s="172"/>
      <c r="AH745" s="172"/>
      <c r="AI745" s="172"/>
    </row>
    <row r="746" spans="1:35" ht="12.75" customHeight="1">
      <c r="A746" s="172"/>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c r="AA746" s="172"/>
      <c r="AB746" s="172"/>
      <c r="AC746" s="172"/>
      <c r="AD746" s="172"/>
      <c r="AE746" s="172"/>
      <c r="AF746" s="172"/>
      <c r="AG746" s="172"/>
      <c r="AH746" s="172"/>
      <c r="AI746" s="172"/>
    </row>
    <row r="747" spans="1:35" ht="12.75" customHeight="1">
      <c r="A747" s="172"/>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c r="AA747" s="172"/>
      <c r="AB747" s="172"/>
      <c r="AC747" s="172"/>
      <c r="AD747" s="172"/>
      <c r="AE747" s="172"/>
      <c r="AF747" s="172"/>
      <c r="AG747" s="172"/>
      <c r="AH747" s="172"/>
      <c r="AI747" s="172"/>
    </row>
    <row r="748" spans="1:35" ht="12.75" customHeight="1">
      <c r="A748" s="172"/>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c r="AA748" s="172"/>
      <c r="AB748" s="172"/>
      <c r="AC748" s="172"/>
      <c r="AD748" s="172"/>
      <c r="AE748" s="172"/>
      <c r="AF748" s="172"/>
      <c r="AG748" s="172"/>
      <c r="AH748" s="172"/>
      <c r="AI748" s="172"/>
    </row>
    <row r="749" spans="1:35" ht="12.75" customHeight="1">
      <c r="A749" s="172"/>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c r="AA749" s="172"/>
      <c r="AB749" s="172"/>
      <c r="AC749" s="172"/>
      <c r="AD749" s="172"/>
      <c r="AE749" s="172"/>
      <c r="AF749" s="172"/>
      <c r="AG749" s="172"/>
      <c r="AH749" s="172"/>
      <c r="AI749" s="172"/>
    </row>
    <row r="750" spans="1:35" ht="12.75" customHeight="1">
      <c r="A750" s="172"/>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c r="AA750" s="172"/>
      <c r="AB750" s="172"/>
      <c r="AC750" s="172"/>
      <c r="AD750" s="172"/>
      <c r="AE750" s="172"/>
      <c r="AF750" s="172"/>
      <c r="AG750" s="172"/>
      <c r="AH750" s="172"/>
      <c r="AI750" s="172"/>
    </row>
    <row r="751" spans="1:35" ht="12.75" customHeight="1">
      <c r="A751" s="172"/>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c r="AA751" s="172"/>
      <c r="AB751" s="172"/>
      <c r="AC751" s="172"/>
      <c r="AD751" s="172"/>
      <c r="AE751" s="172"/>
      <c r="AF751" s="172"/>
      <c r="AG751" s="172"/>
      <c r="AH751" s="172"/>
      <c r="AI751" s="172"/>
    </row>
    <row r="752" spans="1:35" ht="12.75" customHeight="1">
      <c r="A752" s="172"/>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c r="AA752" s="172"/>
      <c r="AB752" s="172"/>
      <c r="AC752" s="172"/>
      <c r="AD752" s="172"/>
      <c r="AE752" s="172"/>
      <c r="AF752" s="172"/>
      <c r="AG752" s="172"/>
      <c r="AH752" s="172"/>
      <c r="AI752" s="172"/>
    </row>
    <row r="753" spans="1:35" ht="12.75" customHeight="1">
      <c r="A753" s="172"/>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c r="AA753" s="172"/>
      <c r="AB753" s="172"/>
      <c r="AC753" s="172"/>
      <c r="AD753" s="172"/>
      <c r="AE753" s="172"/>
      <c r="AF753" s="172"/>
      <c r="AG753" s="172"/>
      <c r="AH753" s="172"/>
      <c r="AI753" s="172"/>
    </row>
    <row r="754" spans="1:35" ht="12.75" customHeight="1">
      <c r="A754" s="172"/>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c r="AA754" s="172"/>
      <c r="AB754" s="172"/>
      <c r="AC754" s="172"/>
      <c r="AD754" s="172"/>
      <c r="AE754" s="172"/>
      <c r="AF754" s="172"/>
      <c r="AG754" s="172"/>
      <c r="AH754" s="172"/>
      <c r="AI754" s="172"/>
    </row>
    <row r="755" spans="1:35" ht="12.75" customHeight="1">
      <c r="A755" s="172"/>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c r="AA755" s="172"/>
      <c r="AB755" s="172"/>
      <c r="AC755" s="172"/>
      <c r="AD755" s="172"/>
      <c r="AE755" s="172"/>
      <c r="AF755" s="172"/>
      <c r="AG755" s="172"/>
      <c r="AH755" s="172"/>
      <c r="AI755" s="172"/>
    </row>
    <row r="756" spans="1:35" ht="12.75" customHeight="1">
      <c r="A756" s="172"/>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c r="AA756" s="172"/>
      <c r="AB756" s="172"/>
      <c r="AC756" s="172"/>
      <c r="AD756" s="172"/>
      <c r="AE756" s="172"/>
      <c r="AF756" s="172"/>
      <c r="AG756" s="172"/>
      <c r="AH756" s="172"/>
      <c r="AI756" s="172"/>
    </row>
    <row r="757" spans="1:35" ht="12.75" customHeight="1">
      <c r="A757" s="172"/>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c r="AA757" s="172"/>
      <c r="AB757" s="172"/>
      <c r="AC757" s="172"/>
      <c r="AD757" s="172"/>
      <c r="AE757" s="172"/>
      <c r="AF757" s="172"/>
      <c r="AG757" s="172"/>
      <c r="AH757" s="172"/>
      <c r="AI757" s="172"/>
    </row>
    <row r="758" spans="1:35" ht="12.75" customHeight="1">
      <c r="A758" s="172"/>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c r="AA758" s="172"/>
      <c r="AB758" s="172"/>
      <c r="AC758" s="172"/>
      <c r="AD758" s="172"/>
      <c r="AE758" s="172"/>
      <c r="AF758" s="172"/>
      <c r="AG758" s="172"/>
      <c r="AH758" s="172"/>
      <c r="AI758" s="172"/>
    </row>
    <row r="759" spans="1:35" ht="12.75" customHeight="1">
      <c r="A759" s="172"/>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c r="AA759" s="172"/>
      <c r="AB759" s="172"/>
      <c r="AC759" s="172"/>
      <c r="AD759" s="172"/>
      <c r="AE759" s="172"/>
      <c r="AF759" s="172"/>
      <c r="AG759" s="172"/>
      <c r="AH759" s="172"/>
      <c r="AI759" s="172"/>
    </row>
    <row r="760" spans="1:35" ht="12.75" customHeight="1">
      <c r="A760" s="172"/>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c r="AA760" s="172"/>
      <c r="AB760" s="172"/>
      <c r="AC760" s="172"/>
      <c r="AD760" s="172"/>
      <c r="AE760" s="172"/>
      <c r="AF760" s="172"/>
      <c r="AG760" s="172"/>
      <c r="AH760" s="172"/>
      <c r="AI760" s="172"/>
    </row>
    <row r="761" spans="1:35" ht="12.75" customHeight="1">
      <c r="A761" s="172"/>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c r="AA761" s="172"/>
      <c r="AB761" s="172"/>
      <c r="AC761" s="172"/>
      <c r="AD761" s="172"/>
      <c r="AE761" s="172"/>
      <c r="AF761" s="172"/>
      <c r="AG761" s="172"/>
      <c r="AH761" s="172"/>
      <c r="AI761" s="172"/>
    </row>
    <row r="762" spans="1:35" ht="12.75" customHeight="1">
      <c r="A762" s="172"/>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c r="AA762" s="172"/>
      <c r="AB762" s="172"/>
      <c r="AC762" s="172"/>
      <c r="AD762" s="172"/>
      <c r="AE762" s="172"/>
      <c r="AF762" s="172"/>
      <c r="AG762" s="172"/>
      <c r="AH762" s="172"/>
      <c r="AI762" s="172"/>
    </row>
    <row r="763" spans="1:35" ht="12.75" customHeight="1">
      <c r="A763" s="172"/>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c r="AA763" s="172"/>
      <c r="AB763" s="172"/>
      <c r="AC763" s="172"/>
      <c r="AD763" s="172"/>
      <c r="AE763" s="172"/>
      <c r="AF763" s="172"/>
      <c r="AG763" s="172"/>
      <c r="AH763" s="172"/>
      <c r="AI763" s="172"/>
    </row>
    <row r="764" spans="1:35" ht="12.75" customHeight="1">
      <c r="A764" s="172"/>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c r="AA764" s="172"/>
      <c r="AB764" s="172"/>
      <c r="AC764" s="172"/>
      <c r="AD764" s="172"/>
      <c r="AE764" s="172"/>
      <c r="AF764" s="172"/>
      <c r="AG764" s="172"/>
      <c r="AH764" s="172"/>
      <c r="AI764" s="172"/>
    </row>
    <row r="765" spans="1:35" ht="12.75" customHeight="1">
      <c r="A765" s="172"/>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c r="AA765" s="172"/>
      <c r="AB765" s="172"/>
      <c r="AC765" s="172"/>
      <c r="AD765" s="172"/>
      <c r="AE765" s="172"/>
      <c r="AF765" s="172"/>
      <c r="AG765" s="172"/>
      <c r="AH765" s="172"/>
      <c r="AI765" s="172"/>
    </row>
    <row r="766" spans="1:35" ht="12.75" customHeight="1">
      <c r="A766" s="172"/>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c r="AA766" s="172"/>
      <c r="AB766" s="172"/>
      <c r="AC766" s="172"/>
      <c r="AD766" s="172"/>
      <c r="AE766" s="172"/>
      <c r="AF766" s="172"/>
      <c r="AG766" s="172"/>
      <c r="AH766" s="172"/>
      <c r="AI766" s="172"/>
    </row>
    <row r="767" spans="1:35" ht="12.75" customHeight="1">
      <c r="A767" s="172"/>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c r="AA767" s="172"/>
      <c r="AB767" s="172"/>
      <c r="AC767" s="172"/>
      <c r="AD767" s="172"/>
      <c r="AE767" s="172"/>
      <c r="AF767" s="172"/>
      <c r="AG767" s="172"/>
      <c r="AH767" s="172"/>
      <c r="AI767" s="172"/>
    </row>
    <row r="768" spans="1:35" ht="12.75" customHeight="1">
      <c r="A768" s="172"/>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c r="AA768" s="172"/>
      <c r="AB768" s="172"/>
      <c r="AC768" s="172"/>
      <c r="AD768" s="172"/>
      <c r="AE768" s="172"/>
      <c r="AF768" s="172"/>
      <c r="AG768" s="172"/>
      <c r="AH768" s="172"/>
      <c r="AI768" s="172"/>
    </row>
    <row r="769" spans="1:35" ht="12.75" customHeight="1">
      <c r="A769" s="172"/>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c r="AA769" s="172"/>
      <c r="AB769" s="172"/>
      <c r="AC769" s="172"/>
      <c r="AD769" s="172"/>
      <c r="AE769" s="172"/>
      <c r="AF769" s="172"/>
      <c r="AG769" s="172"/>
      <c r="AH769" s="172"/>
      <c r="AI769" s="172"/>
    </row>
    <row r="770" spans="1:35" ht="12.75" customHeight="1">
      <c r="A770" s="172"/>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c r="AA770" s="172"/>
      <c r="AB770" s="172"/>
      <c r="AC770" s="172"/>
      <c r="AD770" s="172"/>
      <c r="AE770" s="172"/>
      <c r="AF770" s="172"/>
      <c r="AG770" s="172"/>
      <c r="AH770" s="172"/>
      <c r="AI770" s="172"/>
    </row>
    <row r="771" spans="1:35" ht="12.75" customHeight="1">
      <c r="A771" s="172"/>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c r="AA771" s="172"/>
      <c r="AB771" s="172"/>
      <c r="AC771" s="172"/>
      <c r="AD771" s="172"/>
      <c r="AE771" s="172"/>
      <c r="AF771" s="172"/>
      <c r="AG771" s="172"/>
      <c r="AH771" s="172"/>
      <c r="AI771" s="172"/>
    </row>
    <row r="772" spans="1:35" ht="12.75" customHeight="1">
      <c r="A772" s="172"/>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c r="AA772" s="172"/>
      <c r="AB772" s="172"/>
      <c r="AC772" s="172"/>
      <c r="AD772" s="172"/>
      <c r="AE772" s="172"/>
      <c r="AF772" s="172"/>
      <c r="AG772" s="172"/>
      <c r="AH772" s="172"/>
      <c r="AI772" s="172"/>
    </row>
    <row r="773" spans="1:35" ht="12.75" customHeight="1">
      <c r="A773" s="172"/>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c r="AA773" s="172"/>
      <c r="AB773" s="172"/>
      <c r="AC773" s="172"/>
      <c r="AD773" s="172"/>
      <c r="AE773" s="172"/>
      <c r="AF773" s="172"/>
      <c r="AG773" s="172"/>
      <c r="AH773" s="172"/>
      <c r="AI773" s="172"/>
    </row>
    <row r="774" spans="1:35" ht="12.75" customHeight="1">
      <c r="A774" s="172"/>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c r="AA774" s="172"/>
      <c r="AB774" s="172"/>
      <c r="AC774" s="172"/>
      <c r="AD774" s="172"/>
      <c r="AE774" s="172"/>
      <c r="AF774" s="172"/>
      <c r="AG774" s="172"/>
      <c r="AH774" s="172"/>
      <c r="AI774" s="172"/>
    </row>
    <row r="775" spans="1:35" ht="12.75" customHeight="1">
      <c r="A775" s="172"/>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c r="AA775" s="172"/>
      <c r="AB775" s="172"/>
      <c r="AC775" s="172"/>
      <c r="AD775" s="172"/>
      <c r="AE775" s="172"/>
      <c r="AF775" s="172"/>
      <c r="AG775" s="172"/>
      <c r="AH775" s="172"/>
      <c r="AI775" s="172"/>
    </row>
    <row r="776" spans="1:35" ht="12.75" customHeight="1">
      <c r="A776" s="172"/>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c r="AA776" s="172"/>
      <c r="AB776" s="172"/>
      <c r="AC776" s="172"/>
      <c r="AD776" s="172"/>
      <c r="AE776" s="172"/>
      <c r="AF776" s="172"/>
      <c r="AG776" s="172"/>
      <c r="AH776" s="172"/>
      <c r="AI776" s="172"/>
    </row>
    <row r="777" spans="1:35" ht="12.75" customHeight="1">
      <c r="A777" s="172"/>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c r="AA777" s="172"/>
      <c r="AB777" s="172"/>
      <c r="AC777" s="172"/>
      <c r="AD777" s="172"/>
      <c r="AE777" s="172"/>
      <c r="AF777" s="172"/>
      <c r="AG777" s="172"/>
      <c r="AH777" s="172"/>
      <c r="AI777" s="172"/>
    </row>
    <row r="778" spans="1:35" ht="12.75" customHeight="1">
      <c r="A778" s="172"/>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c r="AA778" s="172"/>
      <c r="AB778" s="172"/>
      <c r="AC778" s="172"/>
      <c r="AD778" s="172"/>
      <c r="AE778" s="172"/>
      <c r="AF778" s="172"/>
      <c r="AG778" s="172"/>
      <c r="AH778" s="172"/>
      <c r="AI778" s="172"/>
    </row>
    <row r="779" spans="1:35" ht="12.75" customHeight="1">
      <c r="A779" s="172"/>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c r="AA779" s="172"/>
      <c r="AB779" s="172"/>
      <c r="AC779" s="172"/>
      <c r="AD779" s="172"/>
      <c r="AE779" s="172"/>
      <c r="AF779" s="172"/>
      <c r="AG779" s="172"/>
      <c r="AH779" s="172"/>
      <c r="AI779" s="172"/>
    </row>
    <row r="780" spans="1:35" ht="12.75" customHeight="1">
      <c r="A780" s="172"/>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c r="AA780" s="172"/>
      <c r="AB780" s="172"/>
      <c r="AC780" s="172"/>
      <c r="AD780" s="172"/>
      <c r="AE780" s="172"/>
      <c r="AF780" s="172"/>
      <c r="AG780" s="172"/>
      <c r="AH780" s="172"/>
      <c r="AI780" s="172"/>
    </row>
    <row r="781" spans="1:35" ht="12.75" customHeight="1">
      <c r="A781" s="172"/>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c r="AA781" s="172"/>
      <c r="AB781" s="172"/>
      <c r="AC781" s="172"/>
      <c r="AD781" s="172"/>
      <c r="AE781" s="172"/>
      <c r="AF781" s="172"/>
      <c r="AG781" s="172"/>
      <c r="AH781" s="172"/>
      <c r="AI781" s="172"/>
    </row>
    <row r="782" spans="1:35" ht="12.75" customHeight="1">
      <c r="A782" s="172"/>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c r="AA782" s="172"/>
      <c r="AB782" s="172"/>
      <c r="AC782" s="172"/>
      <c r="AD782" s="172"/>
      <c r="AE782" s="172"/>
      <c r="AF782" s="172"/>
      <c r="AG782" s="172"/>
      <c r="AH782" s="172"/>
      <c r="AI782" s="172"/>
    </row>
    <row r="783" spans="1:35" ht="12.75" customHeight="1">
      <c r="A783" s="172"/>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c r="AA783" s="172"/>
      <c r="AB783" s="172"/>
      <c r="AC783" s="172"/>
      <c r="AD783" s="172"/>
      <c r="AE783" s="172"/>
      <c r="AF783" s="172"/>
      <c r="AG783" s="172"/>
      <c r="AH783" s="172"/>
      <c r="AI783" s="172"/>
    </row>
    <row r="784" spans="1:35" ht="12.75" customHeight="1">
      <c r="A784" s="172"/>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c r="AA784" s="172"/>
      <c r="AB784" s="172"/>
      <c r="AC784" s="172"/>
      <c r="AD784" s="172"/>
      <c r="AE784" s="172"/>
      <c r="AF784" s="172"/>
      <c r="AG784" s="172"/>
      <c r="AH784" s="172"/>
      <c r="AI784" s="172"/>
    </row>
    <row r="785" spans="1:35" ht="12.75" customHeight="1">
      <c r="A785" s="172"/>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c r="AA785" s="172"/>
      <c r="AB785" s="172"/>
      <c r="AC785" s="172"/>
      <c r="AD785" s="172"/>
      <c r="AE785" s="172"/>
      <c r="AF785" s="172"/>
      <c r="AG785" s="172"/>
      <c r="AH785" s="172"/>
      <c r="AI785" s="172"/>
    </row>
    <row r="786" spans="1:35" ht="12.75" customHeight="1">
      <c r="A786" s="172"/>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c r="AA786" s="172"/>
      <c r="AB786" s="172"/>
      <c r="AC786" s="172"/>
      <c r="AD786" s="172"/>
      <c r="AE786" s="172"/>
      <c r="AF786" s="172"/>
      <c r="AG786" s="172"/>
      <c r="AH786" s="172"/>
      <c r="AI786" s="172"/>
    </row>
    <row r="787" spans="1:35" ht="12.75" customHeight="1">
      <c r="A787" s="172"/>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c r="AA787" s="172"/>
      <c r="AB787" s="172"/>
      <c r="AC787" s="172"/>
      <c r="AD787" s="172"/>
      <c r="AE787" s="172"/>
      <c r="AF787" s="172"/>
      <c r="AG787" s="172"/>
      <c r="AH787" s="172"/>
      <c r="AI787" s="172"/>
    </row>
    <row r="788" spans="1:35" ht="12.75" customHeight="1">
      <c r="A788" s="172"/>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c r="AA788" s="172"/>
      <c r="AB788" s="172"/>
      <c r="AC788" s="172"/>
      <c r="AD788" s="172"/>
      <c r="AE788" s="172"/>
      <c r="AF788" s="172"/>
      <c r="AG788" s="172"/>
      <c r="AH788" s="172"/>
      <c r="AI788" s="172"/>
    </row>
    <row r="789" spans="1:35" ht="12.75" customHeight="1">
      <c r="A789" s="172"/>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c r="AA789" s="172"/>
      <c r="AB789" s="172"/>
      <c r="AC789" s="172"/>
      <c r="AD789" s="172"/>
      <c r="AE789" s="172"/>
      <c r="AF789" s="172"/>
      <c r="AG789" s="172"/>
      <c r="AH789" s="172"/>
      <c r="AI789" s="172"/>
    </row>
    <row r="790" spans="1:35" ht="12.75" customHeight="1">
      <c r="A790" s="172"/>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c r="AA790" s="172"/>
      <c r="AB790" s="172"/>
      <c r="AC790" s="172"/>
      <c r="AD790" s="172"/>
      <c r="AE790" s="172"/>
      <c r="AF790" s="172"/>
      <c r="AG790" s="172"/>
      <c r="AH790" s="172"/>
      <c r="AI790" s="172"/>
    </row>
    <row r="791" spans="1:35" ht="12.75" customHeight="1">
      <c r="A791" s="172"/>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c r="AA791" s="172"/>
      <c r="AB791" s="172"/>
      <c r="AC791" s="172"/>
      <c r="AD791" s="172"/>
      <c r="AE791" s="172"/>
      <c r="AF791" s="172"/>
      <c r="AG791" s="172"/>
      <c r="AH791" s="172"/>
      <c r="AI791" s="172"/>
    </row>
    <row r="792" spans="1:35" ht="12.75" customHeight="1">
      <c r="A792" s="172"/>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c r="AA792" s="172"/>
      <c r="AB792" s="172"/>
      <c r="AC792" s="172"/>
      <c r="AD792" s="172"/>
      <c r="AE792" s="172"/>
      <c r="AF792" s="172"/>
      <c r="AG792" s="172"/>
      <c r="AH792" s="172"/>
      <c r="AI792" s="172"/>
    </row>
    <row r="793" spans="1:35" ht="12.75" customHeight="1">
      <c r="A793" s="172"/>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c r="AA793" s="172"/>
      <c r="AB793" s="172"/>
      <c r="AC793" s="172"/>
      <c r="AD793" s="172"/>
      <c r="AE793" s="172"/>
      <c r="AF793" s="172"/>
      <c r="AG793" s="172"/>
      <c r="AH793" s="172"/>
      <c r="AI793" s="172"/>
    </row>
    <row r="794" spans="1:35" ht="12.75" customHeight="1">
      <c r="A794" s="172"/>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c r="AA794" s="172"/>
      <c r="AB794" s="172"/>
      <c r="AC794" s="172"/>
      <c r="AD794" s="172"/>
      <c r="AE794" s="172"/>
      <c r="AF794" s="172"/>
      <c r="AG794" s="172"/>
      <c r="AH794" s="172"/>
      <c r="AI794" s="172"/>
    </row>
    <row r="795" spans="1:35" ht="12.75" customHeight="1">
      <c r="A795" s="172"/>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c r="AA795" s="172"/>
      <c r="AB795" s="172"/>
      <c r="AC795" s="172"/>
      <c r="AD795" s="172"/>
      <c r="AE795" s="172"/>
      <c r="AF795" s="172"/>
      <c r="AG795" s="172"/>
      <c r="AH795" s="172"/>
      <c r="AI795" s="172"/>
    </row>
    <row r="796" spans="1:35" ht="12.75" customHeight="1">
      <c r="A796" s="172"/>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c r="AA796" s="172"/>
      <c r="AB796" s="172"/>
      <c r="AC796" s="172"/>
      <c r="AD796" s="172"/>
      <c r="AE796" s="172"/>
      <c r="AF796" s="172"/>
      <c r="AG796" s="172"/>
      <c r="AH796" s="172"/>
      <c r="AI796" s="172"/>
    </row>
    <row r="797" spans="1:35" ht="12.75" customHeight="1">
      <c r="A797" s="172"/>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c r="AA797" s="172"/>
      <c r="AB797" s="172"/>
      <c r="AC797" s="172"/>
      <c r="AD797" s="172"/>
      <c r="AE797" s="172"/>
      <c r="AF797" s="172"/>
      <c r="AG797" s="172"/>
      <c r="AH797" s="172"/>
      <c r="AI797" s="172"/>
    </row>
    <row r="798" spans="1:35" ht="12.75" customHeight="1">
      <c r="A798" s="172"/>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c r="AA798" s="172"/>
      <c r="AB798" s="172"/>
      <c r="AC798" s="172"/>
      <c r="AD798" s="172"/>
      <c r="AE798" s="172"/>
      <c r="AF798" s="172"/>
      <c r="AG798" s="172"/>
      <c r="AH798" s="172"/>
      <c r="AI798" s="172"/>
    </row>
    <row r="799" spans="1:35" ht="12.75" customHeight="1">
      <c r="A799" s="172"/>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c r="AA799" s="172"/>
      <c r="AB799" s="172"/>
      <c r="AC799" s="172"/>
      <c r="AD799" s="172"/>
      <c r="AE799" s="172"/>
      <c r="AF799" s="172"/>
      <c r="AG799" s="172"/>
      <c r="AH799" s="172"/>
      <c r="AI799" s="172"/>
    </row>
    <row r="800" spans="1:35" ht="12.75" customHeight="1">
      <c r="A800" s="172"/>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c r="AA800" s="172"/>
      <c r="AB800" s="172"/>
      <c r="AC800" s="172"/>
      <c r="AD800" s="172"/>
      <c r="AE800" s="172"/>
      <c r="AF800" s="172"/>
      <c r="AG800" s="172"/>
      <c r="AH800" s="172"/>
      <c r="AI800" s="172"/>
    </row>
    <row r="801" spans="1:35" ht="12.75" customHeight="1">
      <c r="A801" s="172"/>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c r="AA801" s="172"/>
      <c r="AB801" s="172"/>
      <c r="AC801" s="172"/>
      <c r="AD801" s="172"/>
      <c r="AE801" s="172"/>
      <c r="AF801" s="172"/>
      <c r="AG801" s="172"/>
      <c r="AH801" s="172"/>
      <c r="AI801" s="172"/>
    </row>
    <row r="802" spans="1:35" ht="12.75" customHeight="1">
      <c r="A802" s="172"/>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c r="AA802" s="172"/>
      <c r="AB802" s="172"/>
      <c r="AC802" s="172"/>
      <c r="AD802" s="172"/>
      <c r="AE802" s="172"/>
      <c r="AF802" s="172"/>
      <c r="AG802" s="172"/>
      <c r="AH802" s="172"/>
      <c r="AI802" s="172"/>
    </row>
    <row r="803" spans="1:35" ht="12.75" customHeight="1">
      <c r="A803" s="172"/>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c r="AA803" s="172"/>
      <c r="AB803" s="172"/>
      <c r="AC803" s="172"/>
      <c r="AD803" s="172"/>
      <c r="AE803" s="172"/>
      <c r="AF803" s="172"/>
      <c r="AG803" s="172"/>
      <c r="AH803" s="172"/>
      <c r="AI803" s="172"/>
    </row>
    <row r="804" spans="1:35" ht="12.75" customHeight="1">
      <c r="A804" s="172"/>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c r="AA804" s="172"/>
      <c r="AB804" s="172"/>
      <c r="AC804" s="172"/>
      <c r="AD804" s="172"/>
      <c r="AE804" s="172"/>
      <c r="AF804" s="172"/>
      <c r="AG804" s="172"/>
      <c r="AH804" s="172"/>
      <c r="AI804" s="172"/>
    </row>
    <row r="805" spans="1:35" ht="12.75" customHeight="1">
      <c r="A805" s="172"/>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c r="AA805" s="172"/>
      <c r="AB805" s="172"/>
      <c r="AC805" s="172"/>
      <c r="AD805" s="172"/>
      <c r="AE805" s="172"/>
      <c r="AF805" s="172"/>
      <c r="AG805" s="172"/>
      <c r="AH805" s="172"/>
      <c r="AI805" s="172"/>
    </row>
    <row r="806" spans="1:35" ht="12.75" customHeight="1">
      <c r="A806" s="172"/>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c r="AA806" s="172"/>
      <c r="AB806" s="172"/>
      <c r="AC806" s="172"/>
      <c r="AD806" s="172"/>
      <c r="AE806" s="172"/>
      <c r="AF806" s="172"/>
      <c r="AG806" s="172"/>
      <c r="AH806" s="172"/>
      <c r="AI806" s="172"/>
    </row>
    <row r="807" spans="1:35" ht="12.75" customHeight="1">
      <c r="A807" s="172"/>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c r="AA807" s="172"/>
      <c r="AB807" s="172"/>
      <c r="AC807" s="172"/>
      <c r="AD807" s="172"/>
      <c r="AE807" s="172"/>
      <c r="AF807" s="172"/>
      <c r="AG807" s="172"/>
      <c r="AH807" s="172"/>
      <c r="AI807" s="172"/>
    </row>
    <row r="808" spans="1:35" ht="12.75" customHeight="1">
      <c r="A808" s="172"/>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c r="AA808" s="172"/>
      <c r="AB808" s="172"/>
      <c r="AC808" s="172"/>
      <c r="AD808" s="172"/>
      <c r="AE808" s="172"/>
      <c r="AF808" s="172"/>
      <c r="AG808" s="172"/>
      <c r="AH808" s="172"/>
      <c r="AI808" s="172"/>
    </row>
    <row r="809" spans="1:35" ht="12.75" customHeight="1">
      <c r="A809" s="172"/>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c r="AA809" s="172"/>
      <c r="AB809" s="172"/>
      <c r="AC809" s="172"/>
      <c r="AD809" s="172"/>
      <c r="AE809" s="172"/>
      <c r="AF809" s="172"/>
      <c r="AG809" s="172"/>
      <c r="AH809" s="172"/>
      <c r="AI809" s="172"/>
    </row>
    <row r="810" spans="1:35" ht="12.75" customHeight="1">
      <c r="A810" s="172"/>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c r="AA810" s="172"/>
      <c r="AB810" s="172"/>
      <c r="AC810" s="172"/>
      <c r="AD810" s="172"/>
      <c r="AE810" s="172"/>
      <c r="AF810" s="172"/>
      <c r="AG810" s="172"/>
      <c r="AH810" s="172"/>
      <c r="AI810" s="172"/>
    </row>
    <row r="811" spans="1:35" ht="12.75" customHeight="1">
      <c r="A811" s="172"/>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c r="AA811" s="172"/>
      <c r="AB811" s="172"/>
      <c r="AC811" s="172"/>
      <c r="AD811" s="172"/>
      <c r="AE811" s="172"/>
      <c r="AF811" s="172"/>
      <c r="AG811" s="172"/>
      <c r="AH811" s="172"/>
      <c r="AI811" s="172"/>
    </row>
    <row r="812" spans="1:35" ht="12.75" customHeight="1">
      <c r="A812" s="172"/>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c r="AA812" s="172"/>
      <c r="AB812" s="172"/>
      <c r="AC812" s="172"/>
      <c r="AD812" s="172"/>
      <c r="AE812" s="172"/>
      <c r="AF812" s="172"/>
      <c r="AG812" s="172"/>
      <c r="AH812" s="172"/>
      <c r="AI812" s="172"/>
    </row>
    <row r="813" spans="1:35" ht="12.75" customHeight="1">
      <c r="A813" s="172"/>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c r="AA813" s="172"/>
      <c r="AB813" s="172"/>
      <c r="AC813" s="172"/>
      <c r="AD813" s="172"/>
      <c r="AE813" s="172"/>
      <c r="AF813" s="172"/>
      <c r="AG813" s="172"/>
      <c r="AH813" s="172"/>
      <c r="AI813" s="172"/>
    </row>
    <row r="814" spans="1:35" ht="12.75" customHeight="1">
      <c r="A814" s="172"/>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c r="AA814" s="172"/>
      <c r="AB814" s="172"/>
      <c r="AC814" s="172"/>
      <c r="AD814" s="172"/>
      <c r="AE814" s="172"/>
      <c r="AF814" s="172"/>
      <c r="AG814" s="172"/>
      <c r="AH814" s="172"/>
      <c r="AI814" s="172"/>
    </row>
    <row r="815" spans="1:35" ht="12.75" customHeight="1">
      <c r="A815" s="172"/>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c r="AA815" s="172"/>
      <c r="AB815" s="172"/>
      <c r="AC815" s="172"/>
      <c r="AD815" s="172"/>
      <c r="AE815" s="172"/>
      <c r="AF815" s="172"/>
      <c r="AG815" s="172"/>
      <c r="AH815" s="172"/>
      <c r="AI815" s="172"/>
    </row>
    <row r="816" spans="1:35" ht="12.75" customHeight="1">
      <c r="A816" s="172"/>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c r="AA816" s="172"/>
      <c r="AB816" s="172"/>
      <c r="AC816" s="172"/>
      <c r="AD816" s="172"/>
      <c r="AE816" s="172"/>
      <c r="AF816" s="172"/>
      <c r="AG816" s="172"/>
      <c r="AH816" s="172"/>
      <c r="AI816" s="172"/>
    </row>
    <row r="817" spans="1:35" ht="12.75" customHeight="1">
      <c r="A817" s="172"/>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c r="AA817" s="172"/>
      <c r="AB817" s="172"/>
      <c r="AC817" s="172"/>
      <c r="AD817" s="172"/>
      <c r="AE817" s="172"/>
      <c r="AF817" s="172"/>
      <c r="AG817" s="172"/>
      <c r="AH817" s="172"/>
      <c r="AI817" s="172"/>
    </row>
    <row r="818" spans="1:35" ht="12.75" customHeight="1">
      <c r="A818" s="172"/>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c r="AA818" s="172"/>
      <c r="AB818" s="172"/>
      <c r="AC818" s="172"/>
      <c r="AD818" s="172"/>
      <c r="AE818" s="172"/>
      <c r="AF818" s="172"/>
      <c r="AG818" s="172"/>
      <c r="AH818" s="172"/>
      <c r="AI818" s="172"/>
    </row>
    <row r="819" spans="1:35" ht="12.75" customHeight="1">
      <c r="A819" s="172"/>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c r="AA819" s="172"/>
      <c r="AB819" s="172"/>
      <c r="AC819" s="172"/>
      <c r="AD819" s="172"/>
      <c r="AE819" s="172"/>
      <c r="AF819" s="172"/>
      <c r="AG819" s="172"/>
      <c r="AH819" s="172"/>
      <c r="AI819" s="172"/>
    </row>
    <row r="820" spans="1:35" ht="12.75" customHeight="1">
      <c r="A820" s="172"/>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c r="AA820" s="172"/>
      <c r="AB820" s="172"/>
      <c r="AC820" s="172"/>
      <c r="AD820" s="172"/>
      <c r="AE820" s="172"/>
      <c r="AF820" s="172"/>
      <c r="AG820" s="172"/>
      <c r="AH820" s="172"/>
      <c r="AI820" s="172"/>
    </row>
    <row r="821" spans="1:35" ht="12.75" customHeight="1">
      <c r="A821" s="172"/>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c r="AA821" s="172"/>
      <c r="AB821" s="172"/>
      <c r="AC821" s="172"/>
      <c r="AD821" s="172"/>
      <c r="AE821" s="172"/>
      <c r="AF821" s="172"/>
      <c r="AG821" s="172"/>
      <c r="AH821" s="172"/>
      <c r="AI821" s="172"/>
    </row>
    <row r="822" spans="1:35" ht="12.75" customHeight="1">
      <c r="A822" s="172"/>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c r="AA822" s="172"/>
      <c r="AB822" s="172"/>
      <c r="AC822" s="172"/>
      <c r="AD822" s="172"/>
      <c r="AE822" s="172"/>
      <c r="AF822" s="172"/>
      <c r="AG822" s="172"/>
      <c r="AH822" s="172"/>
      <c r="AI822" s="172"/>
    </row>
    <row r="823" spans="1:35" ht="12.75" customHeight="1">
      <c r="A823" s="172"/>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c r="AA823" s="172"/>
      <c r="AB823" s="172"/>
      <c r="AC823" s="172"/>
      <c r="AD823" s="172"/>
      <c r="AE823" s="172"/>
      <c r="AF823" s="172"/>
      <c r="AG823" s="172"/>
      <c r="AH823" s="172"/>
      <c r="AI823" s="172"/>
    </row>
    <row r="824" spans="1:35" ht="12.75" customHeight="1">
      <c r="A824" s="172"/>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c r="AA824" s="172"/>
      <c r="AB824" s="172"/>
      <c r="AC824" s="172"/>
      <c r="AD824" s="172"/>
      <c r="AE824" s="172"/>
      <c r="AF824" s="172"/>
      <c r="AG824" s="172"/>
      <c r="AH824" s="172"/>
      <c r="AI824" s="172"/>
    </row>
    <row r="825" spans="1:35" ht="12.75" customHeight="1">
      <c r="A825" s="172"/>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c r="AA825" s="172"/>
      <c r="AB825" s="172"/>
      <c r="AC825" s="172"/>
      <c r="AD825" s="172"/>
      <c r="AE825" s="172"/>
      <c r="AF825" s="172"/>
      <c r="AG825" s="172"/>
      <c r="AH825" s="172"/>
      <c r="AI825" s="172"/>
    </row>
    <row r="826" spans="1:35" ht="12.75" customHeight="1">
      <c r="A826" s="172"/>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c r="AA826" s="172"/>
      <c r="AB826" s="172"/>
      <c r="AC826" s="172"/>
      <c r="AD826" s="172"/>
      <c r="AE826" s="172"/>
      <c r="AF826" s="172"/>
      <c r="AG826" s="172"/>
      <c r="AH826" s="172"/>
      <c r="AI826" s="172"/>
    </row>
    <row r="827" spans="1:35" ht="12.75" customHeight="1">
      <c r="A827" s="172"/>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c r="AA827" s="172"/>
      <c r="AB827" s="172"/>
      <c r="AC827" s="172"/>
      <c r="AD827" s="172"/>
      <c r="AE827" s="172"/>
      <c r="AF827" s="172"/>
      <c r="AG827" s="172"/>
      <c r="AH827" s="172"/>
      <c r="AI827" s="172"/>
    </row>
    <row r="828" spans="1:35" ht="12.75" customHeight="1">
      <c r="A828" s="172"/>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c r="AA828" s="172"/>
      <c r="AB828" s="172"/>
      <c r="AC828" s="172"/>
      <c r="AD828" s="172"/>
      <c r="AE828" s="172"/>
      <c r="AF828" s="172"/>
      <c r="AG828" s="172"/>
      <c r="AH828" s="172"/>
      <c r="AI828" s="172"/>
    </row>
    <row r="829" spans="1:35" ht="12.75" customHeight="1">
      <c r="A829" s="172"/>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c r="AA829" s="172"/>
      <c r="AB829" s="172"/>
      <c r="AC829" s="172"/>
      <c r="AD829" s="172"/>
      <c r="AE829" s="172"/>
      <c r="AF829" s="172"/>
      <c r="AG829" s="172"/>
      <c r="AH829" s="172"/>
      <c r="AI829" s="172"/>
    </row>
    <row r="830" spans="1:35" ht="12.75" customHeight="1">
      <c r="A830" s="172"/>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c r="AA830" s="172"/>
      <c r="AB830" s="172"/>
      <c r="AC830" s="172"/>
      <c r="AD830" s="172"/>
      <c r="AE830" s="172"/>
      <c r="AF830" s="172"/>
      <c r="AG830" s="172"/>
      <c r="AH830" s="172"/>
      <c r="AI830" s="172"/>
    </row>
    <row r="831" spans="1:35" ht="12.75" customHeight="1">
      <c r="A831" s="172"/>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c r="AA831" s="172"/>
      <c r="AB831" s="172"/>
      <c r="AC831" s="172"/>
      <c r="AD831" s="172"/>
      <c r="AE831" s="172"/>
      <c r="AF831" s="172"/>
      <c r="AG831" s="172"/>
      <c r="AH831" s="172"/>
      <c r="AI831" s="172"/>
    </row>
    <row r="832" spans="1:35" ht="12.75" customHeight="1">
      <c r="A832" s="172"/>
      <c r="B832" s="172"/>
      <c r="C832" s="172"/>
      <c r="D832" s="172"/>
      <c r="E832" s="172"/>
      <c r="F832" s="172"/>
      <c r="G832" s="172"/>
      <c r="H832" s="172"/>
      <c r="I832" s="172"/>
      <c r="J832" s="172"/>
      <c r="K832" s="172"/>
      <c r="L832" s="172"/>
      <c r="M832" s="172"/>
      <c r="N832" s="172"/>
      <c r="O832" s="172"/>
      <c r="P832" s="172"/>
      <c r="Q832" s="172"/>
      <c r="R832" s="172"/>
      <c r="S832" s="172"/>
      <c r="T832" s="172"/>
      <c r="U832" s="172"/>
      <c r="V832" s="172"/>
      <c r="W832" s="172"/>
      <c r="X832" s="172"/>
      <c r="Y832" s="172"/>
      <c r="Z832" s="172"/>
      <c r="AA832" s="172"/>
      <c r="AB832" s="172"/>
      <c r="AC832" s="172"/>
      <c r="AD832" s="172"/>
      <c r="AE832" s="172"/>
      <c r="AF832" s="172"/>
      <c r="AG832" s="172"/>
      <c r="AH832" s="172"/>
      <c r="AI832" s="172"/>
    </row>
    <row r="833" spans="1:35" ht="12.75" customHeight="1">
      <c r="A833" s="172"/>
      <c r="B833" s="172"/>
      <c r="C833" s="172"/>
      <c r="D833" s="172"/>
      <c r="E833" s="172"/>
      <c r="F833" s="172"/>
      <c r="G833" s="172"/>
      <c r="H833" s="172"/>
      <c r="I833" s="172"/>
      <c r="J833" s="172"/>
      <c r="K833" s="172"/>
      <c r="L833" s="172"/>
      <c r="M833" s="172"/>
      <c r="N833" s="172"/>
      <c r="O833" s="172"/>
      <c r="P833" s="172"/>
      <c r="Q833" s="172"/>
      <c r="R833" s="172"/>
      <c r="S833" s="172"/>
      <c r="T833" s="172"/>
      <c r="U833" s="172"/>
      <c r="V833" s="172"/>
      <c r="W833" s="172"/>
      <c r="X833" s="172"/>
      <c r="Y833" s="172"/>
      <c r="Z833" s="172"/>
      <c r="AA833" s="172"/>
      <c r="AB833" s="172"/>
      <c r="AC833" s="172"/>
      <c r="AD833" s="172"/>
      <c r="AE833" s="172"/>
      <c r="AF833" s="172"/>
      <c r="AG833" s="172"/>
      <c r="AH833" s="172"/>
      <c r="AI833" s="172"/>
    </row>
    <row r="834" spans="1:35" ht="12.75" customHeight="1">
      <c r="A834" s="172"/>
      <c r="B834" s="172"/>
      <c r="C834" s="172"/>
      <c r="D834" s="172"/>
      <c r="E834" s="172"/>
      <c r="F834" s="172"/>
      <c r="G834" s="172"/>
      <c r="H834" s="172"/>
      <c r="I834" s="172"/>
      <c r="J834" s="172"/>
      <c r="K834" s="172"/>
      <c r="L834" s="172"/>
      <c r="M834" s="172"/>
      <c r="N834" s="172"/>
      <c r="O834" s="172"/>
      <c r="P834" s="172"/>
      <c r="Q834" s="172"/>
      <c r="R834" s="172"/>
      <c r="S834" s="172"/>
      <c r="T834" s="172"/>
      <c r="U834" s="172"/>
      <c r="V834" s="172"/>
      <c r="W834" s="172"/>
      <c r="X834" s="172"/>
      <c r="Y834" s="172"/>
      <c r="Z834" s="172"/>
      <c r="AA834" s="172"/>
      <c r="AB834" s="172"/>
      <c r="AC834" s="172"/>
      <c r="AD834" s="172"/>
      <c r="AE834" s="172"/>
      <c r="AF834" s="172"/>
      <c r="AG834" s="172"/>
      <c r="AH834" s="172"/>
      <c r="AI834" s="172"/>
    </row>
    <row r="835" spans="1:35" ht="12.75" customHeight="1">
      <c r="A835" s="172"/>
      <c r="B835" s="172"/>
      <c r="C835" s="172"/>
      <c r="D835" s="172"/>
      <c r="E835" s="172"/>
      <c r="F835" s="172"/>
      <c r="G835" s="172"/>
      <c r="H835" s="172"/>
      <c r="I835" s="172"/>
      <c r="J835" s="172"/>
      <c r="K835" s="172"/>
      <c r="L835" s="172"/>
      <c r="M835" s="172"/>
      <c r="N835" s="172"/>
      <c r="O835" s="172"/>
      <c r="P835" s="172"/>
      <c r="Q835" s="172"/>
      <c r="R835" s="172"/>
      <c r="S835" s="172"/>
      <c r="T835" s="172"/>
      <c r="U835" s="172"/>
      <c r="V835" s="172"/>
      <c r="W835" s="172"/>
      <c r="X835" s="172"/>
      <c r="Y835" s="172"/>
      <c r="Z835" s="172"/>
      <c r="AA835" s="172"/>
      <c r="AB835" s="172"/>
      <c r="AC835" s="172"/>
      <c r="AD835" s="172"/>
      <c r="AE835" s="172"/>
      <c r="AF835" s="172"/>
      <c r="AG835" s="172"/>
      <c r="AH835" s="172"/>
      <c r="AI835" s="172"/>
    </row>
    <row r="836" spans="1:35" ht="12.75" customHeight="1">
      <c r="A836" s="172"/>
      <c r="B836" s="172"/>
      <c r="C836" s="172"/>
      <c r="D836" s="172"/>
      <c r="E836" s="172"/>
      <c r="F836" s="172"/>
      <c r="G836" s="172"/>
      <c r="H836" s="172"/>
      <c r="I836" s="172"/>
      <c r="J836" s="172"/>
      <c r="K836" s="172"/>
      <c r="L836" s="172"/>
      <c r="M836" s="172"/>
      <c r="N836" s="172"/>
      <c r="O836" s="172"/>
      <c r="P836" s="172"/>
      <c r="Q836" s="172"/>
      <c r="R836" s="172"/>
      <c r="S836" s="172"/>
      <c r="T836" s="172"/>
      <c r="U836" s="172"/>
      <c r="V836" s="172"/>
      <c r="W836" s="172"/>
      <c r="X836" s="172"/>
      <c r="Y836" s="172"/>
      <c r="Z836" s="172"/>
      <c r="AA836" s="172"/>
      <c r="AB836" s="172"/>
      <c r="AC836" s="172"/>
      <c r="AD836" s="172"/>
      <c r="AE836" s="172"/>
      <c r="AF836" s="172"/>
      <c r="AG836" s="172"/>
      <c r="AH836" s="172"/>
      <c r="AI836" s="172"/>
    </row>
    <row r="837" spans="1:35" ht="12.75" customHeight="1">
      <c r="A837" s="172"/>
      <c r="B837" s="172"/>
      <c r="C837" s="172"/>
      <c r="D837" s="172"/>
      <c r="E837" s="172"/>
      <c r="F837" s="172"/>
      <c r="G837" s="172"/>
      <c r="H837" s="172"/>
      <c r="I837" s="172"/>
      <c r="J837" s="172"/>
      <c r="K837" s="172"/>
      <c r="L837" s="172"/>
      <c r="M837" s="172"/>
      <c r="N837" s="172"/>
      <c r="O837" s="172"/>
      <c r="P837" s="172"/>
      <c r="Q837" s="172"/>
      <c r="R837" s="172"/>
      <c r="S837" s="172"/>
      <c r="T837" s="172"/>
      <c r="U837" s="172"/>
      <c r="V837" s="172"/>
      <c r="W837" s="172"/>
      <c r="X837" s="172"/>
      <c r="Y837" s="172"/>
      <c r="Z837" s="172"/>
      <c r="AA837" s="172"/>
      <c r="AB837" s="172"/>
      <c r="AC837" s="172"/>
      <c r="AD837" s="172"/>
      <c r="AE837" s="172"/>
      <c r="AF837" s="172"/>
      <c r="AG837" s="172"/>
      <c r="AH837" s="172"/>
      <c r="AI837" s="172"/>
    </row>
    <row r="838" spans="1:35" ht="12.75" customHeight="1">
      <c r="A838" s="172"/>
      <c r="B838" s="172"/>
      <c r="C838" s="172"/>
      <c r="D838" s="172"/>
      <c r="E838" s="172"/>
      <c r="F838" s="172"/>
      <c r="G838" s="172"/>
      <c r="H838" s="172"/>
      <c r="I838" s="172"/>
      <c r="J838" s="172"/>
      <c r="K838" s="172"/>
      <c r="L838" s="172"/>
      <c r="M838" s="172"/>
      <c r="N838" s="172"/>
      <c r="O838" s="172"/>
      <c r="P838" s="172"/>
      <c r="Q838" s="172"/>
      <c r="R838" s="172"/>
      <c r="S838" s="172"/>
      <c r="T838" s="172"/>
      <c r="U838" s="172"/>
      <c r="V838" s="172"/>
      <c r="W838" s="172"/>
      <c r="X838" s="172"/>
      <c r="Y838" s="172"/>
      <c r="Z838" s="172"/>
      <c r="AA838" s="172"/>
      <c r="AB838" s="172"/>
      <c r="AC838" s="172"/>
      <c r="AD838" s="172"/>
      <c r="AE838" s="172"/>
      <c r="AF838" s="172"/>
      <c r="AG838" s="172"/>
      <c r="AH838" s="172"/>
      <c r="AI838" s="172"/>
    </row>
    <row r="839" spans="1:35" ht="12.75" customHeight="1">
      <c r="A839" s="172"/>
      <c r="B839" s="172"/>
      <c r="C839" s="172"/>
      <c r="D839" s="172"/>
      <c r="E839" s="172"/>
      <c r="F839" s="172"/>
      <c r="G839" s="172"/>
      <c r="H839" s="172"/>
      <c r="I839" s="172"/>
      <c r="J839" s="172"/>
      <c r="K839" s="172"/>
      <c r="L839" s="172"/>
      <c r="M839" s="172"/>
      <c r="N839" s="172"/>
      <c r="O839" s="172"/>
      <c r="P839" s="172"/>
      <c r="Q839" s="172"/>
      <c r="R839" s="172"/>
      <c r="S839" s="172"/>
      <c r="T839" s="172"/>
      <c r="U839" s="172"/>
      <c r="V839" s="172"/>
      <c r="W839" s="172"/>
      <c r="X839" s="172"/>
      <c r="Y839" s="172"/>
      <c r="Z839" s="172"/>
      <c r="AA839" s="172"/>
      <c r="AB839" s="172"/>
      <c r="AC839" s="172"/>
      <c r="AD839" s="172"/>
      <c r="AE839" s="172"/>
      <c r="AF839" s="172"/>
      <c r="AG839" s="172"/>
      <c r="AH839" s="172"/>
      <c r="AI839" s="172"/>
    </row>
    <row r="840" spans="1:35" ht="12.75" customHeight="1">
      <c r="A840" s="172"/>
      <c r="B840" s="172"/>
      <c r="C840" s="172"/>
      <c r="D840" s="172"/>
      <c r="E840" s="172"/>
      <c r="F840" s="172"/>
      <c r="G840" s="172"/>
      <c r="H840" s="172"/>
      <c r="I840" s="172"/>
      <c r="J840" s="172"/>
      <c r="K840" s="172"/>
      <c r="L840" s="172"/>
      <c r="M840" s="172"/>
      <c r="N840" s="172"/>
      <c r="O840" s="172"/>
      <c r="P840" s="172"/>
      <c r="Q840" s="172"/>
      <c r="R840" s="172"/>
      <c r="S840" s="172"/>
      <c r="T840" s="172"/>
      <c r="U840" s="172"/>
      <c r="V840" s="172"/>
      <c r="W840" s="172"/>
      <c r="X840" s="172"/>
      <c r="Y840" s="172"/>
      <c r="Z840" s="172"/>
      <c r="AA840" s="172"/>
      <c r="AB840" s="172"/>
      <c r="AC840" s="172"/>
      <c r="AD840" s="172"/>
      <c r="AE840" s="172"/>
      <c r="AF840" s="172"/>
      <c r="AG840" s="172"/>
      <c r="AH840" s="172"/>
      <c r="AI840" s="172"/>
    </row>
    <row r="841" spans="1:35" ht="12.75" customHeight="1">
      <c r="A841" s="172"/>
      <c r="B841" s="172"/>
      <c r="C841" s="172"/>
      <c r="D841" s="172"/>
      <c r="E841" s="172"/>
      <c r="F841" s="172"/>
      <c r="G841" s="172"/>
      <c r="H841" s="172"/>
      <c r="I841" s="172"/>
      <c r="J841" s="172"/>
      <c r="K841" s="172"/>
      <c r="L841" s="172"/>
      <c r="M841" s="172"/>
      <c r="N841" s="172"/>
      <c r="O841" s="172"/>
      <c r="P841" s="172"/>
      <c r="Q841" s="172"/>
      <c r="R841" s="172"/>
      <c r="S841" s="172"/>
      <c r="T841" s="172"/>
      <c r="U841" s="172"/>
      <c r="V841" s="172"/>
      <c r="W841" s="172"/>
      <c r="X841" s="172"/>
      <c r="Y841" s="172"/>
      <c r="Z841" s="172"/>
      <c r="AA841" s="172"/>
      <c r="AB841" s="172"/>
      <c r="AC841" s="172"/>
      <c r="AD841" s="172"/>
      <c r="AE841" s="172"/>
      <c r="AF841" s="172"/>
      <c r="AG841" s="172"/>
      <c r="AH841" s="172"/>
      <c r="AI841" s="172"/>
    </row>
    <row r="842" spans="1:35" ht="12.75" customHeight="1">
      <c r="A842" s="172"/>
      <c r="B842" s="172"/>
      <c r="C842" s="172"/>
      <c r="D842" s="172"/>
      <c r="E842" s="172"/>
      <c r="F842" s="172"/>
      <c r="G842" s="172"/>
      <c r="H842" s="172"/>
      <c r="I842" s="172"/>
      <c r="J842" s="172"/>
      <c r="K842" s="172"/>
      <c r="L842" s="172"/>
      <c r="M842" s="172"/>
      <c r="N842" s="172"/>
      <c r="O842" s="172"/>
      <c r="P842" s="172"/>
      <c r="Q842" s="172"/>
      <c r="R842" s="172"/>
      <c r="S842" s="172"/>
      <c r="T842" s="172"/>
      <c r="U842" s="172"/>
      <c r="V842" s="172"/>
      <c r="W842" s="172"/>
      <c r="X842" s="172"/>
      <c r="Y842" s="172"/>
      <c r="Z842" s="172"/>
      <c r="AA842" s="172"/>
      <c r="AB842" s="172"/>
      <c r="AC842" s="172"/>
      <c r="AD842" s="172"/>
      <c r="AE842" s="172"/>
      <c r="AF842" s="172"/>
      <c r="AG842" s="172"/>
      <c r="AH842" s="172"/>
      <c r="AI842" s="172"/>
    </row>
    <row r="843" spans="1:35" ht="12.75" customHeight="1">
      <c r="A843" s="172"/>
      <c r="B843" s="172"/>
      <c r="C843" s="172"/>
      <c r="D843" s="172"/>
      <c r="E843" s="172"/>
      <c r="F843" s="172"/>
      <c r="G843" s="172"/>
      <c r="H843" s="172"/>
      <c r="I843" s="172"/>
      <c r="J843" s="172"/>
      <c r="K843" s="172"/>
      <c r="L843" s="172"/>
      <c r="M843" s="172"/>
      <c r="N843" s="172"/>
      <c r="O843" s="172"/>
      <c r="P843" s="172"/>
      <c r="Q843" s="172"/>
      <c r="R843" s="172"/>
      <c r="S843" s="172"/>
      <c r="T843" s="172"/>
      <c r="U843" s="172"/>
      <c r="V843" s="172"/>
      <c r="W843" s="172"/>
      <c r="X843" s="172"/>
      <c r="Y843" s="172"/>
      <c r="Z843" s="172"/>
      <c r="AA843" s="172"/>
      <c r="AB843" s="172"/>
      <c r="AC843" s="172"/>
      <c r="AD843" s="172"/>
      <c r="AE843" s="172"/>
      <c r="AF843" s="172"/>
      <c r="AG843" s="172"/>
      <c r="AH843" s="172"/>
      <c r="AI843" s="172"/>
    </row>
    <row r="844" spans="1:35" ht="12.75" customHeight="1">
      <c r="A844" s="172"/>
      <c r="B844" s="172"/>
      <c r="C844" s="172"/>
      <c r="D844" s="172"/>
      <c r="E844" s="172"/>
      <c r="F844" s="172"/>
      <c r="G844" s="172"/>
      <c r="H844" s="172"/>
      <c r="I844" s="172"/>
      <c r="J844" s="172"/>
      <c r="K844" s="172"/>
      <c r="L844" s="172"/>
      <c r="M844" s="172"/>
      <c r="N844" s="172"/>
      <c r="O844" s="172"/>
      <c r="P844" s="172"/>
      <c r="Q844" s="172"/>
      <c r="R844" s="172"/>
      <c r="S844" s="172"/>
      <c r="T844" s="172"/>
      <c r="U844" s="172"/>
      <c r="V844" s="172"/>
      <c r="W844" s="172"/>
      <c r="X844" s="172"/>
      <c r="Y844" s="172"/>
      <c r="Z844" s="172"/>
      <c r="AA844" s="172"/>
      <c r="AB844" s="172"/>
      <c r="AC844" s="172"/>
      <c r="AD844" s="172"/>
      <c r="AE844" s="172"/>
      <c r="AF844" s="172"/>
      <c r="AG844" s="172"/>
      <c r="AH844" s="172"/>
      <c r="AI844" s="172"/>
    </row>
    <row r="845" spans="1:35" ht="12.75" customHeight="1">
      <c r="A845" s="172"/>
      <c r="B845" s="172"/>
      <c r="C845" s="172"/>
      <c r="D845" s="172"/>
      <c r="E845" s="172"/>
      <c r="F845" s="172"/>
      <c r="G845" s="172"/>
      <c r="H845" s="172"/>
      <c r="I845" s="172"/>
      <c r="J845" s="172"/>
      <c r="K845" s="172"/>
      <c r="L845" s="172"/>
      <c r="M845" s="172"/>
      <c r="N845" s="172"/>
      <c r="O845" s="172"/>
      <c r="P845" s="172"/>
      <c r="Q845" s="172"/>
      <c r="R845" s="172"/>
      <c r="S845" s="172"/>
      <c r="T845" s="172"/>
      <c r="U845" s="172"/>
      <c r="V845" s="172"/>
      <c r="W845" s="172"/>
      <c r="X845" s="172"/>
      <c r="Y845" s="172"/>
      <c r="Z845" s="172"/>
      <c r="AA845" s="172"/>
      <c r="AB845" s="172"/>
      <c r="AC845" s="172"/>
      <c r="AD845" s="172"/>
      <c r="AE845" s="172"/>
      <c r="AF845" s="172"/>
      <c r="AG845" s="172"/>
      <c r="AH845" s="172"/>
      <c r="AI845" s="172"/>
    </row>
    <row r="846" spans="1:35" ht="12.75" customHeight="1">
      <c r="A846" s="172"/>
      <c r="B846" s="172"/>
      <c r="C846" s="172"/>
      <c r="D846" s="172"/>
      <c r="E846" s="172"/>
      <c r="F846" s="172"/>
      <c r="G846" s="172"/>
      <c r="H846" s="172"/>
      <c r="I846" s="172"/>
      <c r="J846" s="172"/>
      <c r="K846" s="172"/>
      <c r="L846" s="172"/>
      <c r="M846" s="172"/>
      <c r="N846" s="172"/>
      <c r="O846" s="172"/>
      <c r="P846" s="172"/>
      <c r="Q846" s="172"/>
      <c r="R846" s="172"/>
      <c r="S846" s="172"/>
      <c r="T846" s="172"/>
      <c r="U846" s="172"/>
      <c r="V846" s="172"/>
      <c r="W846" s="172"/>
      <c r="X846" s="172"/>
      <c r="Y846" s="172"/>
      <c r="Z846" s="172"/>
      <c r="AA846" s="172"/>
      <c r="AB846" s="172"/>
      <c r="AC846" s="172"/>
      <c r="AD846" s="172"/>
      <c r="AE846" s="172"/>
      <c r="AF846" s="172"/>
      <c r="AG846" s="172"/>
      <c r="AH846" s="172"/>
      <c r="AI846" s="172"/>
    </row>
    <row r="847" spans="1:35" ht="12.75" customHeight="1">
      <c r="A847" s="172"/>
      <c r="B847" s="172"/>
      <c r="C847" s="172"/>
      <c r="D847" s="172"/>
      <c r="E847" s="172"/>
      <c r="F847" s="172"/>
      <c r="G847" s="172"/>
      <c r="H847" s="172"/>
      <c r="I847" s="172"/>
      <c r="J847" s="172"/>
      <c r="K847" s="172"/>
      <c r="L847" s="172"/>
      <c r="M847" s="172"/>
      <c r="N847" s="172"/>
      <c r="O847" s="172"/>
      <c r="P847" s="172"/>
      <c r="Q847" s="172"/>
      <c r="R847" s="172"/>
      <c r="S847" s="172"/>
      <c r="T847" s="172"/>
      <c r="U847" s="172"/>
      <c r="V847" s="172"/>
      <c r="W847" s="172"/>
      <c r="X847" s="172"/>
      <c r="Y847" s="172"/>
      <c r="Z847" s="172"/>
      <c r="AA847" s="172"/>
      <c r="AB847" s="172"/>
      <c r="AC847" s="172"/>
      <c r="AD847" s="172"/>
      <c r="AE847" s="172"/>
      <c r="AF847" s="172"/>
      <c r="AG847" s="172"/>
      <c r="AH847" s="172"/>
      <c r="AI847" s="172"/>
    </row>
    <row r="848" spans="1:35" ht="12.75" customHeight="1">
      <c r="A848" s="172"/>
      <c r="B848" s="172"/>
      <c r="C848" s="172"/>
      <c r="D848" s="172"/>
      <c r="E848" s="172"/>
      <c r="F848" s="172"/>
      <c r="G848" s="172"/>
      <c r="H848" s="172"/>
      <c r="I848" s="172"/>
      <c r="J848" s="172"/>
      <c r="K848" s="172"/>
      <c r="L848" s="172"/>
      <c r="M848" s="172"/>
      <c r="N848" s="172"/>
      <c r="O848" s="172"/>
      <c r="P848" s="172"/>
      <c r="Q848" s="172"/>
      <c r="R848" s="172"/>
      <c r="S848" s="172"/>
      <c r="T848" s="172"/>
      <c r="U848" s="172"/>
      <c r="V848" s="172"/>
      <c r="W848" s="172"/>
      <c r="X848" s="172"/>
      <c r="Y848" s="172"/>
      <c r="Z848" s="172"/>
      <c r="AA848" s="172"/>
      <c r="AB848" s="172"/>
      <c r="AC848" s="172"/>
      <c r="AD848" s="172"/>
      <c r="AE848" s="172"/>
      <c r="AF848" s="172"/>
      <c r="AG848" s="172"/>
      <c r="AH848" s="172"/>
      <c r="AI848" s="172"/>
    </row>
    <row r="849" spans="1:35" ht="12.75" customHeight="1">
      <c r="A849" s="172"/>
      <c r="B849" s="172"/>
      <c r="C849" s="172"/>
      <c r="D849" s="172"/>
      <c r="E849" s="172"/>
      <c r="F849" s="172"/>
      <c r="G849" s="172"/>
      <c r="H849" s="172"/>
      <c r="I849" s="172"/>
      <c r="J849" s="172"/>
      <c r="K849" s="172"/>
      <c r="L849" s="172"/>
      <c r="M849" s="172"/>
      <c r="N849" s="172"/>
      <c r="O849" s="172"/>
      <c r="P849" s="172"/>
      <c r="Q849" s="172"/>
      <c r="R849" s="172"/>
      <c r="S849" s="172"/>
      <c r="T849" s="172"/>
      <c r="U849" s="172"/>
      <c r="V849" s="172"/>
      <c r="W849" s="172"/>
      <c r="X849" s="172"/>
      <c r="Y849" s="172"/>
      <c r="Z849" s="172"/>
      <c r="AA849" s="172"/>
      <c r="AB849" s="172"/>
      <c r="AC849" s="172"/>
      <c r="AD849" s="172"/>
      <c r="AE849" s="172"/>
      <c r="AF849" s="172"/>
      <c r="AG849" s="172"/>
      <c r="AH849" s="172"/>
      <c r="AI849" s="172"/>
    </row>
    <row r="850" spans="1:35" ht="12.75" customHeight="1">
      <c r="A850" s="172"/>
      <c r="B850" s="172"/>
      <c r="C850" s="172"/>
      <c r="D850" s="172"/>
      <c r="E850" s="172"/>
      <c r="F850" s="172"/>
      <c r="G850" s="172"/>
      <c r="H850" s="172"/>
      <c r="I850" s="172"/>
      <c r="J850" s="172"/>
      <c r="K850" s="172"/>
      <c r="L850" s="172"/>
      <c r="M850" s="172"/>
      <c r="N850" s="172"/>
      <c r="O850" s="172"/>
      <c r="P850" s="172"/>
      <c r="Q850" s="172"/>
      <c r="R850" s="172"/>
      <c r="S850" s="172"/>
      <c r="T850" s="172"/>
      <c r="U850" s="172"/>
      <c r="V850" s="172"/>
      <c r="W850" s="172"/>
      <c r="X850" s="172"/>
      <c r="Y850" s="172"/>
      <c r="Z850" s="172"/>
      <c r="AA850" s="172"/>
      <c r="AB850" s="172"/>
      <c r="AC850" s="172"/>
      <c r="AD850" s="172"/>
      <c r="AE850" s="172"/>
      <c r="AF850" s="172"/>
      <c r="AG850" s="172"/>
      <c r="AH850" s="172"/>
      <c r="AI850" s="172"/>
    </row>
    <row r="851" spans="1:35" ht="12.75" customHeight="1">
      <c r="A851" s="172"/>
      <c r="B851" s="172"/>
      <c r="C851" s="172"/>
      <c r="D851" s="172"/>
      <c r="E851" s="172"/>
      <c r="F851" s="172"/>
      <c r="G851" s="172"/>
      <c r="H851" s="172"/>
      <c r="I851" s="172"/>
      <c r="J851" s="172"/>
      <c r="K851" s="172"/>
      <c r="L851" s="172"/>
      <c r="M851" s="172"/>
      <c r="N851" s="172"/>
      <c r="O851" s="172"/>
      <c r="P851" s="172"/>
      <c r="Q851" s="172"/>
      <c r="R851" s="172"/>
      <c r="S851" s="172"/>
      <c r="T851" s="172"/>
      <c r="U851" s="172"/>
      <c r="V851" s="172"/>
      <c r="W851" s="172"/>
      <c r="X851" s="172"/>
      <c r="Y851" s="172"/>
      <c r="Z851" s="172"/>
      <c r="AA851" s="172"/>
      <c r="AB851" s="172"/>
      <c r="AC851" s="172"/>
      <c r="AD851" s="172"/>
      <c r="AE851" s="172"/>
      <c r="AF851" s="172"/>
      <c r="AG851" s="172"/>
      <c r="AH851" s="172"/>
      <c r="AI851" s="172"/>
    </row>
    <row r="852" spans="1:35" ht="12.75" customHeight="1">
      <c r="A852" s="172"/>
      <c r="B852" s="172"/>
      <c r="C852" s="172"/>
      <c r="D852" s="172"/>
      <c r="E852" s="172"/>
      <c r="F852" s="172"/>
      <c r="G852" s="172"/>
      <c r="H852" s="172"/>
      <c r="I852" s="172"/>
      <c r="J852" s="172"/>
      <c r="K852" s="172"/>
      <c r="L852" s="172"/>
      <c r="M852" s="172"/>
      <c r="N852" s="172"/>
      <c r="O852" s="172"/>
      <c r="P852" s="172"/>
      <c r="Q852" s="172"/>
      <c r="R852" s="172"/>
      <c r="S852" s="172"/>
      <c r="T852" s="172"/>
      <c r="U852" s="172"/>
      <c r="V852" s="172"/>
      <c r="W852" s="172"/>
      <c r="X852" s="172"/>
      <c r="Y852" s="172"/>
      <c r="Z852" s="172"/>
      <c r="AA852" s="172"/>
      <c r="AB852" s="172"/>
      <c r="AC852" s="172"/>
      <c r="AD852" s="172"/>
      <c r="AE852" s="172"/>
      <c r="AF852" s="172"/>
      <c r="AG852" s="172"/>
      <c r="AH852" s="172"/>
      <c r="AI852" s="172"/>
    </row>
    <row r="853" spans="1:35" ht="12.75" customHeight="1">
      <c r="A853" s="172"/>
      <c r="B853" s="172"/>
      <c r="C853" s="172"/>
      <c r="D853" s="172"/>
      <c r="E853" s="172"/>
      <c r="F853" s="172"/>
      <c r="G853" s="172"/>
      <c r="H853" s="172"/>
      <c r="I853" s="172"/>
      <c r="J853" s="172"/>
      <c r="K853" s="172"/>
      <c r="L853" s="172"/>
      <c r="M853" s="172"/>
      <c r="N853" s="172"/>
      <c r="O853" s="172"/>
      <c r="P853" s="172"/>
      <c r="Q853" s="172"/>
      <c r="R853" s="172"/>
      <c r="S853" s="172"/>
      <c r="T853" s="172"/>
      <c r="U853" s="172"/>
      <c r="V853" s="172"/>
      <c r="W853" s="172"/>
      <c r="X853" s="172"/>
      <c r="Y853" s="172"/>
      <c r="Z853" s="172"/>
      <c r="AA853" s="172"/>
      <c r="AB853" s="172"/>
      <c r="AC853" s="172"/>
      <c r="AD853" s="172"/>
      <c r="AE853" s="172"/>
      <c r="AF853" s="172"/>
      <c r="AG853" s="172"/>
      <c r="AH853" s="172"/>
      <c r="AI853" s="172"/>
    </row>
    <row r="854" spans="1:35" ht="12.75" customHeight="1">
      <c r="A854" s="172"/>
      <c r="B854" s="172"/>
      <c r="C854" s="172"/>
      <c r="D854" s="172"/>
      <c r="E854" s="172"/>
      <c r="F854" s="172"/>
      <c r="G854" s="172"/>
      <c r="H854" s="172"/>
      <c r="I854" s="172"/>
      <c r="J854" s="172"/>
      <c r="K854" s="172"/>
      <c r="L854" s="172"/>
      <c r="M854" s="172"/>
      <c r="N854" s="172"/>
      <c r="O854" s="172"/>
      <c r="P854" s="172"/>
      <c r="Q854" s="172"/>
      <c r="R854" s="172"/>
      <c r="S854" s="172"/>
      <c r="T854" s="172"/>
      <c r="U854" s="172"/>
      <c r="V854" s="172"/>
      <c r="W854" s="172"/>
      <c r="X854" s="172"/>
      <c r="Y854" s="172"/>
      <c r="Z854" s="172"/>
      <c r="AA854" s="172"/>
      <c r="AB854" s="172"/>
      <c r="AC854" s="172"/>
      <c r="AD854" s="172"/>
      <c r="AE854" s="172"/>
      <c r="AF854" s="172"/>
      <c r="AG854" s="172"/>
      <c r="AH854" s="172"/>
      <c r="AI854" s="172"/>
    </row>
    <row r="855" spans="1:35" ht="12.75" customHeight="1">
      <c r="A855" s="172"/>
      <c r="B855" s="172"/>
      <c r="C855" s="172"/>
      <c r="D855" s="172"/>
      <c r="E855" s="172"/>
      <c r="F855" s="172"/>
      <c r="G855" s="172"/>
      <c r="H855" s="172"/>
      <c r="I855" s="172"/>
      <c r="J855" s="172"/>
      <c r="K855" s="172"/>
      <c r="L855" s="172"/>
      <c r="M855" s="172"/>
      <c r="N855" s="172"/>
      <c r="O855" s="172"/>
      <c r="P855" s="172"/>
      <c r="Q855" s="172"/>
      <c r="R855" s="172"/>
      <c r="S855" s="172"/>
      <c r="T855" s="172"/>
      <c r="U855" s="172"/>
      <c r="V855" s="172"/>
      <c r="W855" s="172"/>
      <c r="X855" s="172"/>
      <c r="Y855" s="172"/>
      <c r="Z855" s="172"/>
      <c r="AA855" s="172"/>
      <c r="AB855" s="172"/>
      <c r="AC855" s="172"/>
      <c r="AD855" s="172"/>
      <c r="AE855" s="172"/>
      <c r="AF855" s="172"/>
      <c r="AG855" s="172"/>
      <c r="AH855" s="172"/>
      <c r="AI855" s="172"/>
    </row>
    <row r="856" spans="1:35" ht="12.75" customHeight="1">
      <c r="A856" s="172"/>
      <c r="B856" s="172"/>
      <c r="C856" s="172"/>
      <c r="D856" s="172"/>
      <c r="E856" s="172"/>
      <c r="F856" s="172"/>
      <c r="G856" s="172"/>
      <c r="H856" s="172"/>
      <c r="I856" s="172"/>
      <c r="J856" s="172"/>
      <c r="K856" s="172"/>
      <c r="L856" s="172"/>
      <c r="M856" s="172"/>
      <c r="N856" s="172"/>
      <c r="O856" s="172"/>
      <c r="P856" s="172"/>
      <c r="Q856" s="172"/>
      <c r="R856" s="172"/>
      <c r="S856" s="172"/>
      <c r="T856" s="172"/>
      <c r="U856" s="172"/>
      <c r="V856" s="172"/>
      <c r="W856" s="172"/>
      <c r="X856" s="172"/>
      <c r="Y856" s="172"/>
      <c r="Z856" s="172"/>
      <c r="AA856" s="172"/>
      <c r="AB856" s="172"/>
      <c r="AC856" s="172"/>
      <c r="AD856" s="172"/>
      <c r="AE856" s="172"/>
      <c r="AF856" s="172"/>
      <c r="AG856" s="172"/>
      <c r="AH856" s="172"/>
      <c r="AI856" s="172"/>
    </row>
    <row r="857" spans="1:35" ht="12.75" customHeight="1">
      <c r="A857" s="172"/>
      <c r="B857" s="172"/>
      <c r="C857" s="172"/>
      <c r="D857" s="172"/>
      <c r="E857" s="172"/>
      <c r="F857" s="172"/>
      <c r="G857" s="172"/>
      <c r="H857" s="172"/>
      <c r="I857" s="172"/>
      <c r="J857" s="172"/>
      <c r="K857" s="172"/>
      <c r="L857" s="172"/>
      <c r="M857" s="172"/>
      <c r="N857" s="172"/>
      <c r="O857" s="172"/>
      <c r="P857" s="172"/>
      <c r="Q857" s="172"/>
      <c r="R857" s="172"/>
      <c r="S857" s="172"/>
      <c r="T857" s="172"/>
      <c r="U857" s="172"/>
      <c r="V857" s="172"/>
      <c r="W857" s="172"/>
      <c r="X857" s="172"/>
      <c r="Y857" s="172"/>
      <c r="Z857" s="172"/>
      <c r="AA857" s="172"/>
      <c r="AB857" s="172"/>
      <c r="AC857" s="172"/>
      <c r="AD857" s="172"/>
      <c r="AE857" s="172"/>
      <c r="AF857" s="172"/>
      <c r="AG857" s="172"/>
      <c r="AH857" s="172"/>
      <c r="AI857" s="172"/>
    </row>
    <row r="858" spans="1:35" ht="12.75" customHeight="1">
      <c r="A858" s="172"/>
      <c r="B858" s="172"/>
      <c r="C858" s="172"/>
      <c r="D858" s="172"/>
      <c r="E858" s="172"/>
      <c r="F858" s="172"/>
      <c r="G858" s="172"/>
      <c r="H858" s="172"/>
      <c r="I858" s="172"/>
      <c r="J858" s="172"/>
      <c r="K858" s="172"/>
      <c r="L858" s="172"/>
      <c r="M858" s="172"/>
      <c r="N858" s="172"/>
      <c r="O858" s="172"/>
      <c r="P858" s="172"/>
      <c r="Q858" s="172"/>
      <c r="R858" s="172"/>
      <c r="S858" s="172"/>
      <c r="T858" s="172"/>
      <c r="U858" s="172"/>
      <c r="V858" s="172"/>
      <c r="W858" s="172"/>
      <c r="X858" s="172"/>
      <c r="Y858" s="172"/>
      <c r="Z858" s="172"/>
      <c r="AA858" s="172"/>
      <c r="AB858" s="172"/>
      <c r="AC858" s="172"/>
      <c r="AD858" s="172"/>
      <c r="AE858" s="172"/>
      <c r="AF858" s="172"/>
      <c r="AG858" s="172"/>
      <c r="AH858" s="172"/>
      <c r="AI858" s="172"/>
    </row>
    <row r="859" spans="1:35" ht="12.75" customHeight="1">
      <c r="A859" s="172"/>
      <c r="B859" s="172"/>
      <c r="C859" s="172"/>
      <c r="D859" s="172"/>
      <c r="E859" s="172"/>
      <c r="F859" s="172"/>
      <c r="G859" s="172"/>
      <c r="H859" s="172"/>
      <c r="I859" s="172"/>
      <c r="J859" s="172"/>
      <c r="K859" s="172"/>
      <c r="L859" s="172"/>
      <c r="M859" s="172"/>
      <c r="N859" s="172"/>
      <c r="O859" s="172"/>
      <c r="P859" s="172"/>
      <c r="Q859" s="172"/>
      <c r="R859" s="172"/>
      <c r="S859" s="172"/>
      <c r="T859" s="172"/>
      <c r="U859" s="172"/>
      <c r="V859" s="172"/>
      <c r="W859" s="172"/>
      <c r="X859" s="172"/>
      <c r="Y859" s="172"/>
      <c r="Z859" s="172"/>
      <c r="AA859" s="172"/>
      <c r="AB859" s="172"/>
      <c r="AC859" s="172"/>
      <c r="AD859" s="172"/>
      <c r="AE859" s="172"/>
      <c r="AF859" s="172"/>
      <c r="AG859" s="172"/>
      <c r="AH859" s="172"/>
      <c r="AI859" s="172"/>
    </row>
    <row r="860" spans="1:35" ht="12.75" customHeight="1">
      <c r="A860" s="172"/>
      <c r="B860" s="172"/>
      <c r="C860" s="172"/>
      <c r="D860" s="172"/>
      <c r="E860" s="172"/>
      <c r="F860" s="172"/>
      <c r="G860" s="172"/>
      <c r="H860" s="172"/>
      <c r="I860" s="172"/>
      <c r="J860" s="172"/>
      <c r="K860" s="172"/>
      <c r="L860" s="172"/>
      <c r="M860" s="172"/>
      <c r="N860" s="172"/>
      <c r="O860" s="172"/>
      <c r="P860" s="172"/>
      <c r="Q860" s="172"/>
      <c r="R860" s="172"/>
      <c r="S860" s="172"/>
      <c r="T860" s="172"/>
      <c r="U860" s="172"/>
      <c r="V860" s="172"/>
      <c r="W860" s="172"/>
      <c r="X860" s="172"/>
      <c r="Y860" s="172"/>
      <c r="Z860" s="172"/>
      <c r="AA860" s="172"/>
      <c r="AB860" s="172"/>
      <c r="AC860" s="172"/>
      <c r="AD860" s="172"/>
      <c r="AE860" s="172"/>
      <c r="AF860" s="172"/>
      <c r="AG860" s="172"/>
      <c r="AH860" s="172"/>
      <c r="AI860" s="172"/>
    </row>
    <row r="861" spans="1:35" ht="12.75" customHeight="1">
      <c r="A861" s="172"/>
      <c r="B861" s="172"/>
      <c r="C861" s="172"/>
      <c r="D861" s="172"/>
      <c r="E861" s="172"/>
      <c r="F861" s="172"/>
      <c r="G861" s="172"/>
      <c r="H861" s="172"/>
      <c r="I861" s="172"/>
      <c r="J861" s="172"/>
      <c r="K861" s="172"/>
      <c r="L861" s="172"/>
      <c r="M861" s="172"/>
      <c r="N861" s="172"/>
      <c r="O861" s="172"/>
      <c r="P861" s="172"/>
      <c r="Q861" s="172"/>
      <c r="R861" s="172"/>
      <c r="S861" s="172"/>
      <c r="T861" s="172"/>
      <c r="U861" s="172"/>
      <c r="V861" s="172"/>
      <c r="W861" s="172"/>
      <c r="X861" s="172"/>
      <c r="Y861" s="172"/>
      <c r="Z861" s="172"/>
      <c r="AA861" s="172"/>
      <c r="AB861" s="172"/>
      <c r="AC861" s="172"/>
      <c r="AD861" s="172"/>
      <c r="AE861" s="172"/>
      <c r="AF861" s="172"/>
      <c r="AG861" s="172"/>
      <c r="AH861" s="172"/>
      <c r="AI861" s="172"/>
    </row>
    <row r="862" spans="1:35" ht="12.75" customHeight="1">
      <c r="A862" s="172"/>
      <c r="B862" s="172"/>
      <c r="C862" s="172"/>
      <c r="D862" s="172"/>
      <c r="E862" s="172"/>
      <c r="F862" s="172"/>
      <c r="G862" s="172"/>
      <c r="H862" s="172"/>
      <c r="I862" s="172"/>
      <c r="J862" s="172"/>
      <c r="K862" s="172"/>
      <c r="L862" s="172"/>
      <c r="M862" s="172"/>
      <c r="N862" s="172"/>
      <c r="O862" s="172"/>
      <c r="P862" s="172"/>
      <c r="Q862" s="172"/>
      <c r="R862" s="172"/>
      <c r="S862" s="172"/>
      <c r="T862" s="172"/>
      <c r="U862" s="172"/>
      <c r="V862" s="172"/>
      <c r="W862" s="172"/>
      <c r="X862" s="172"/>
      <c r="Y862" s="172"/>
      <c r="Z862" s="172"/>
      <c r="AA862" s="172"/>
      <c r="AB862" s="172"/>
      <c r="AC862" s="172"/>
      <c r="AD862" s="172"/>
      <c r="AE862" s="172"/>
      <c r="AF862" s="172"/>
      <c r="AG862" s="172"/>
      <c r="AH862" s="172"/>
      <c r="AI862" s="172"/>
    </row>
    <row r="863" spans="1:35" ht="12.75" customHeight="1">
      <c r="A863" s="172"/>
      <c r="B863" s="172"/>
      <c r="C863" s="172"/>
      <c r="D863" s="172"/>
      <c r="E863" s="172"/>
      <c r="F863" s="172"/>
      <c r="G863" s="172"/>
      <c r="H863" s="172"/>
      <c r="I863" s="172"/>
      <c r="J863" s="172"/>
      <c r="K863" s="172"/>
      <c r="L863" s="172"/>
      <c r="M863" s="172"/>
      <c r="N863" s="172"/>
      <c r="O863" s="172"/>
      <c r="P863" s="172"/>
      <c r="Q863" s="172"/>
      <c r="R863" s="172"/>
      <c r="S863" s="172"/>
      <c r="T863" s="172"/>
      <c r="U863" s="172"/>
      <c r="V863" s="172"/>
      <c r="W863" s="172"/>
      <c r="X863" s="172"/>
      <c r="Y863" s="172"/>
      <c r="Z863" s="172"/>
      <c r="AA863" s="172"/>
      <c r="AB863" s="172"/>
      <c r="AC863" s="172"/>
      <c r="AD863" s="172"/>
      <c r="AE863" s="172"/>
      <c r="AF863" s="172"/>
      <c r="AG863" s="172"/>
      <c r="AH863" s="172"/>
      <c r="AI863" s="172"/>
    </row>
    <row r="864" spans="1:35" ht="12.75" customHeight="1">
      <c r="A864" s="172"/>
      <c r="B864" s="172"/>
      <c r="C864" s="172"/>
      <c r="D864" s="172"/>
      <c r="E864" s="172"/>
      <c r="F864" s="172"/>
      <c r="G864" s="172"/>
      <c r="H864" s="172"/>
      <c r="I864" s="172"/>
      <c r="J864" s="172"/>
      <c r="K864" s="172"/>
      <c r="L864" s="172"/>
      <c r="M864" s="172"/>
      <c r="N864" s="172"/>
      <c r="O864" s="172"/>
      <c r="P864" s="172"/>
      <c r="Q864" s="172"/>
      <c r="R864" s="172"/>
      <c r="S864" s="172"/>
      <c r="T864" s="172"/>
      <c r="U864" s="172"/>
      <c r="V864" s="172"/>
      <c r="W864" s="172"/>
      <c r="X864" s="172"/>
      <c r="Y864" s="172"/>
      <c r="Z864" s="172"/>
      <c r="AA864" s="172"/>
      <c r="AB864" s="172"/>
      <c r="AC864" s="172"/>
      <c r="AD864" s="172"/>
      <c r="AE864" s="172"/>
      <c r="AF864" s="172"/>
      <c r="AG864" s="172"/>
      <c r="AH864" s="172"/>
      <c r="AI864" s="172"/>
    </row>
    <row r="865" spans="1:35" ht="12.75" customHeight="1">
      <c r="A865" s="172"/>
      <c r="B865" s="172"/>
      <c r="C865" s="172"/>
      <c r="D865" s="172"/>
      <c r="E865" s="172"/>
      <c r="F865" s="172"/>
      <c r="G865" s="172"/>
      <c r="H865" s="172"/>
      <c r="I865" s="172"/>
      <c r="J865" s="172"/>
      <c r="K865" s="172"/>
      <c r="L865" s="172"/>
      <c r="M865" s="172"/>
      <c r="N865" s="172"/>
      <c r="O865" s="172"/>
      <c r="P865" s="172"/>
      <c r="Q865" s="172"/>
      <c r="R865" s="172"/>
      <c r="S865" s="172"/>
      <c r="T865" s="172"/>
      <c r="U865" s="172"/>
      <c r="V865" s="172"/>
      <c r="W865" s="172"/>
      <c r="X865" s="172"/>
      <c r="Y865" s="172"/>
      <c r="Z865" s="172"/>
      <c r="AA865" s="172"/>
      <c r="AB865" s="172"/>
      <c r="AC865" s="172"/>
      <c r="AD865" s="172"/>
      <c r="AE865" s="172"/>
      <c r="AF865" s="172"/>
      <c r="AG865" s="172"/>
      <c r="AH865" s="172"/>
      <c r="AI865" s="172"/>
    </row>
    <row r="866" spans="1:35" ht="12.75" customHeight="1">
      <c r="A866" s="172"/>
      <c r="B866" s="172"/>
      <c r="C866" s="172"/>
      <c r="D866" s="172"/>
      <c r="E866" s="172"/>
      <c r="F866" s="172"/>
      <c r="G866" s="172"/>
      <c r="H866" s="172"/>
      <c r="I866" s="172"/>
      <c r="J866" s="172"/>
      <c r="K866" s="172"/>
      <c r="L866" s="172"/>
      <c r="M866" s="172"/>
      <c r="N866" s="172"/>
      <c r="O866" s="172"/>
      <c r="P866" s="172"/>
      <c r="Q866" s="172"/>
      <c r="R866" s="172"/>
      <c r="S866" s="172"/>
      <c r="T866" s="172"/>
      <c r="U866" s="172"/>
      <c r="V866" s="172"/>
      <c r="W866" s="172"/>
      <c r="X866" s="172"/>
      <c r="Y866" s="172"/>
      <c r="Z866" s="172"/>
      <c r="AA866" s="172"/>
      <c r="AB866" s="172"/>
      <c r="AC866" s="172"/>
      <c r="AD866" s="172"/>
      <c r="AE866" s="172"/>
      <c r="AF866" s="172"/>
      <c r="AG866" s="172"/>
      <c r="AH866" s="172"/>
      <c r="AI866" s="172"/>
    </row>
    <row r="867" spans="1:35" ht="12.75" customHeight="1">
      <c r="A867" s="172"/>
      <c r="B867" s="172"/>
      <c r="C867" s="172"/>
      <c r="D867" s="172"/>
      <c r="E867" s="172"/>
      <c r="F867" s="172"/>
      <c r="G867" s="172"/>
      <c r="H867" s="172"/>
      <c r="I867" s="172"/>
      <c r="J867" s="172"/>
      <c r="K867" s="172"/>
      <c r="L867" s="172"/>
      <c r="M867" s="172"/>
      <c r="N867" s="172"/>
      <c r="O867" s="172"/>
      <c r="P867" s="172"/>
      <c r="Q867" s="172"/>
      <c r="R867" s="172"/>
      <c r="S867" s="172"/>
      <c r="T867" s="172"/>
      <c r="U867" s="172"/>
      <c r="V867" s="172"/>
      <c r="W867" s="172"/>
      <c r="X867" s="172"/>
      <c r="Y867" s="172"/>
      <c r="Z867" s="172"/>
      <c r="AA867" s="172"/>
      <c r="AB867" s="172"/>
      <c r="AC867" s="172"/>
      <c r="AD867" s="172"/>
      <c r="AE867" s="172"/>
      <c r="AF867" s="172"/>
      <c r="AG867" s="172"/>
      <c r="AH867" s="172"/>
      <c r="AI867" s="172"/>
    </row>
    <row r="868" spans="1:35" ht="12.75" customHeight="1">
      <c r="A868" s="172"/>
      <c r="B868" s="172"/>
      <c r="C868" s="172"/>
      <c r="D868" s="172"/>
      <c r="E868" s="172"/>
      <c r="F868" s="172"/>
      <c r="G868" s="172"/>
      <c r="H868" s="172"/>
      <c r="I868" s="172"/>
      <c r="J868" s="172"/>
      <c r="K868" s="172"/>
      <c r="L868" s="172"/>
      <c r="M868" s="172"/>
      <c r="N868" s="172"/>
      <c r="O868" s="172"/>
      <c r="P868" s="172"/>
      <c r="Q868" s="172"/>
      <c r="R868" s="172"/>
      <c r="S868" s="172"/>
      <c r="T868" s="172"/>
      <c r="U868" s="172"/>
      <c r="V868" s="172"/>
      <c r="W868" s="172"/>
      <c r="X868" s="172"/>
      <c r="Y868" s="172"/>
      <c r="Z868" s="172"/>
      <c r="AA868" s="172"/>
      <c r="AB868" s="172"/>
      <c r="AC868" s="172"/>
      <c r="AD868" s="172"/>
      <c r="AE868" s="172"/>
      <c r="AF868" s="172"/>
      <c r="AG868" s="172"/>
      <c r="AH868" s="172"/>
      <c r="AI868" s="172"/>
    </row>
    <row r="869" spans="1:35" ht="12.75" customHeight="1">
      <c r="A869" s="172"/>
      <c r="B869" s="172"/>
      <c r="C869" s="172"/>
      <c r="D869" s="172"/>
      <c r="E869" s="172"/>
      <c r="F869" s="172"/>
      <c r="G869" s="172"/>
      <c r="H869" s="172"/>
      <c r="I869" s="172"/>
      <c r="J869" s="172"/>
      <c r="K869" s="172"/>
      <c r="L869" s="172"/>
      <c r="M869" s="172"/>
      <c r="N869" s="172"/>
      <c r="O869" s="172"/>
      <c r="P869" s="172"/>
      <c r="Q869" s="172"/>
      <c r="R869" s="172"/>
      <c r="S869" s="172"/>
      <c r="T869" s="172"/>
      <c r="U869" s="172"/>
      <c r="V869" s="172"/>
      <c r="W869" s="172"/>
      <c r="X869" s="172"/>
      <c r="Y869" s="172"/>
      <c r="Z869" s="172"/>
      <c r="AA869" s="172"/>
      <c r="AB869" s="172"/>
      <c r="AC869" s="172"/>
      <c r="AD869" s="172"/>
      <c r="AE869" s="172"/>
      <c r="AF869" s="172"/>
      <c r="AG869" s="172"/>
      <c r="AH869" s="172"/>
      <c r="AI869" s="172"/>
    </row>
    <row r="870" spans="1:35" ht="12.75" customHeight="1">
      <c r="A870" s="172"/>
      <c r="B870" s="172"/>
      <c r="C870" s="172"/>
      <c r="D870" s="172"/>
      <c r="E870" s="172"/>
      <c r="F870" s="172"/>
      <c r="G870" s="172"/>
      <c r="H870" s="172"/>
      <c r="I870" s="172"/>
      <c r="J870" s="172"/>
      <c r="K870" s="172"/>
      <c r="L870" s="172"/>
      <c r="M870" s="172"/>
      <c r="N870" s="172"/>
      <c r="O870" s="172"/>
      <c r="P870" s="172"/>
      <c r="Q870" s="172"/>
      <c r="R870" s="172"/>
      <c r="S870" s="172"/>
      <c r="T870" s="172"/>
      <c r="U870" s="172"/>
      <c r="V870" s="172"/>
      <c r="W870" s="172"/>
      <c r="X870" s="172"/>
      <c r="Y870" s="172"/>
      <c r="Z870" s="172"/>
      <c r="AA870" s="172"/>
      <c r="AB870" s="172"/>
      <c r="AC870" s="172"/>
      <c r="AD870" s="172"/>
      <c r="AE870" s="172"/>
      <c r="AF870" s="172"/>
      <c r="AG870" s="172"/>
      <c r="AH870" s="172"/>
      <c r="AI870" s="172"/>
    </row>
    <row r="871" spans="1:35" ht="12.75" customHeight="1">
      <c r="A871" s="172"/>
      <c r="B871" s="172"/>
      <c r="C871" s="172"/>
      <c r="D871" s="172"/>
      <c r="E871" s="172"/>
      <c r="F871" s="172"/>
      <c r="G871" s="172"/>
      <c r="H871" s="172"/>
      <c r="I871" s="172"/>
      <c r="J871" s="172"/>
      <c r="K871" s="172"/>
      <c r="L871" s="172"/>
      <c r="M871" s="172"/>
      <c r="N871" s="172"/>
      <c r="O871" s="172"/>
      <c r="P871" s="172"/>
      <c r="Q871" s="172"/>
      <c r="R871" s="172"/>
      <c r="S871" s="172"/>
      <c r="T871" s="172"/>
      <c r="U871" s="172"/>
      <c r="V871" s="172"/>
      <c r="W871" s="172"/>
      <c r="X871" s="172"/>
      <c r="Y871" s="172"/>
      <c r="Z871" s="172"/>
      <c r="AA871" s="172"/>
      <c r="AB871" s="172"/>
      <c r="AC871" s="172"/>
      <c r="AD871" s="172"/>
      <c r="AE871" s="172"/>
      <c r="AF871" s="172"/>
      <c r="AG871" s="172"/>
      <c r="AH871" s="172"/>
      <c r="AI871" s="172"/>
    </row>
    <row r="872" spans="1:35" ht="12.75" customHeight="1">
      <c r="A872" s="172"/>
      <c r="B872" s="172"/>
      <c r="C872" s="172"/>
      <c r="D872" s="172"/>
      <c r="E872" s="172"/>
      <c r="F872" s="172"/>
      <c r="G872" s="172"/>
      <c r="H872" s="172"/>
      <c r="I872" s="172"/>
      <c r="J872" s="172"/>
      <c r="K872" s="172"/>
      <c r="L872" s="172"/>
      <c r="M872" s="172"/>
      <c r="N872" s="172"/>
      <c r="O872" s="172"/>
      <c r="P872" s="172"/>
      <c r="Q872" s="172"/>
      <c r="R872" s="172"/>
      <c r="S872" s="172"/>
      <c r="T872" s="172"/>
      <c r="U872" s="172"/>
      <c r="V872" s="172"/>
      <c r="W872" s="172"/>
      <c r="X872" s="172"/>
      <c r="Y872" s="172"/>
      <c r="Z872" s="172"/>
      <c r="AA872" s="172"/>
      <c r="AB872" s="172"/>
      <c r="AC872" s="172"/>
      <c r="AD872" s="172"/>
      <c r="AE872" s="172"/>
      <c r="AF872" s="172"/>
      <c r="AG872" s="172"/>
      <c r="AH872" s="172"/>
      <c r="AI872" s="172"/>
    </row>
    <row r="873" spans="1:35" ht="12.75" customHeight="1">
      <c r="A873" s="172"/>
      <c r="B873" s="172"/>
      <c r="C873" s="172"/>
      <c r="D873" s="172"/>
      <c r="E873" s="172"/>
      <c r="F873" s="172"/>
      <c r="G873" s="172"/>
      <c r="H873" s="172"/>
      <c r="I873" s="172"/>
      <c r="J873" s="172"/>
      <c r="K873" s="172"/>
      <c r="L873" s="172"/>
      <c r="M873" s="172"/>
      <c r="N873" s="172"/>
      <c r="O873" s="172"/>
      <c r="P873" s="172"/>
      <c r="Q873" s="172"/>
      <c r="R873" s="172"/>
      <c r="S873" s="172"/>
      <c r="T873" s="172"/>
      <c r="U873" s="172"/>
      <c r="V873" s="172"/>
      <c r="W873" s="172"/>
      <c r="X873" s="172"/>
      <c r="Y873" s="172"/>
      <c r="Z873" s="172"/>
      <c r="AA873" s="172"/>
      <c r="AB873" s="172"/>
      <c r="AC873" s="172"/>
      <c r="AD873" s="172"/>
      <c r="AE873" s="172"/>
      <c r="AF873" s="172"/>
      <c r="AG873" s="172"/>
      <c r="AH873" s="172"/>
      <c r="AI873" s="172"/>
    </row>
    <row r="874" spans="1:35" ht="12.75" customHeight="1">
      <c r="A874" s="172"/>
      <c r="B874" s="172"/>
      <c r="C874" s="172"/>
      <c r="D874" s="172"/>
      <c r="E874" s="172"/>
      <c r="F874" s="172"/>
      <c r="G874" s="172"/>
      <c r="H874" s="172"/>
      <c r="I874" s="172"/>
      <c r="J874" s="172"/>
      <c r="K874" s="172"/>
      <c r="L874" s="172"/>
      <c r="M874" s="172"/>
      <c r="N874" s="172"/>
      <c r="O874" s="172"/>
      <c r="P874" s="172"/>
      <c r="Q874" s="172"/>
      <c r="R874" s="172"/>
      <c r="S874" s="172"/>
      <c r="T874" s="172"/>
      <c r="U874" s="172"/>
      <c r="V874" s="172"/>
      <c r="W874" s="172"/>
      <c r="X874" s="172"/>
      <c r="Y874" s="172"/>
      <c r="Z874" s="172"/>
      <c r="AA874" s="172"/>
      <c r="AB874" s="172"/>
      <c r="AC874" s="172"/>
      <c r="AD874" s="172"/>
      <c r="AE874" s="172"/>
      <c r="AF874" s="172"/>
      <c r="AG874" s="172"/>
      <c r="AH874" s="172"/>
      <c r="AI874" s="172"/>
    </row>
    <row r="875" spans="1:35" ht="12.75" customHeight="1">
      <c r="A875" s="172"/>
      <c r="B875" s="172"/>
      <c r="C875" s="172"/>
      <c r="D875" s="172"/>
      <c r="E875" s="172"/>
      <c r="F875" s="172"/>
      <c r="G875" s="172"/>
      <c r="H875" s="172"/>
      <c r="I875" s="172"/>
      <c r="J875" s="172"/>
      <c r="K875" s="172"/>
      <c r="L875" s="172"/>
      <c r="M875" s="172"/>
      <c r="N875" s="172"/>
      <c r="O875" s="172"/>
      <c r="P875" s="172"/>
      <c r="Q875" s="172"/>
      <c r="R875" s="172"/>
      <c r="S875" s="172"/>
      <c r="T875" s="172"/>
      <c r="U875" s="172"/>
      <c r="V875" s="172"/>
      <c r="W875" s="172"/>
      <c r="X875" s="172"/>
      <c r="Y875" s="172"/>
      <c r="Z875" s="172"/>
      <c r="AA875" s="172"/>
      <c r="AB875" s="172"/>
      <c r="AC875" s="172"/>
      <c r="AD875" s="172"/>
      <c r="AE875" s="172"/>
      <c r="AF875" s="172"/>
      <c r="AG875" s="172"/>
      <c r="AH875" s="172"/>
      <c r="AI875" s="172"/>
    </row>
    <row r="876" spans="1:35" ht="12.75" customHeight="1">
      <c r="A876" s="172"/>
      <c r="B876" s="172"/>
      <c r="C876" s="172"/>
      <c r="D876" s="172"/>
      <c r="E876" s="172"/>
      <c r="F876" s="172"/>
      <c r="G876" s="172"/>
      <c r="H876" s="172"/>
      <c r="I876" s="172"/>
      <c r="J876" s="172"/>
      <c r="K876" s="172"/>
      <c r="L876" s="172"/>
      <c r="M876" s="172"/>
      <c r="N876" s="172"/>
      <c r="O876" s="172"/>
      <c r="P876" s="172"/>
      <c r="Q876" s="172"/>
      <c r="R876" s="172"/>
      <c r="S876" s="172"/>
      <c r="T876" s="172"/>
      <c r="U876" s="172"/>
      <c r="V876" s="172"/>
      <c r="W876" s="172"/>
      <c r="X876" s="172"/>
      <c r="Y876" s="172"/>
      <c r="Z876" s="172"/>
      <c r="AA876" s="172"/>
      <c r="AB876" s="172"/>
      <c r="AC876" s="172"/>
      <c r="AD876" s="172"/>
      <c r="AE876" s="172"/>
      <c r="AF876" s="172"/>
      <c r="AG876" s="172"/>
      <c r="AH876" s="172"/>
      <c r="AI876" s="172"/>
    </row>
    <row r="877" spans="1:35" ht="12.75" customHeight="1">
      <c r="A877" s="172"/>
      <c r="B877" s="172"/>
      <c r="C877" s="172"/>
      <c r="D877" s="172"/>
      <c r="E877" s="172"/>
      <c r="F877" s="172"/>
      <c r="G877" s="172"/>
      <c r="H877" s="172"/>
      <c r="I877" s="172"/>
      <c r="J877" s="172"/>
      <c r="K877" s="172"/>
      <c r="L877" s="172"/>
      <c r="M877" s="172"/>
      <c r="N877" s="172"/>
      <c r="O877" s="172"/>
      <c r="P877" s="172"/>
      <c r="Q877" s="172"/>
      <c r="R877" s="172"/>
      <c r="S877" s="172"/>
      <c r="T877" s="172"/>
      <c r="U877" s="172"/>
      <c r="V877" s="172"/>
      <c r="W877" s="172"/>
      <c r="X877" s="172"/>
      <c r="Y877" s="172"/>
      <c r="Z877" s="172"/>
      <c r="AA877" s="172"/>
      <c r="AB877" s="172"/>
      <c r="AC877" s="172"/>
      <c r="AD877" s="172"/>
      <c r="AE877" s="172"/>
      <c r="AF877" s="172"/>
      <c r="AG877" s="172"/>
      <c r="AH877" s="172"/>
      <c r="AI877" s="172"/>
    </row>
    <row r="878" spans="1:35" ht="12.75" customHeight="1">
      <c r="A878" s="172"/>
      <c r="B878" s="172"/>
      <c r="C878" s="172"/>
      <c r="D878" s="172"/>
      <c r="E878" s="172"/>
      <c r="F878" s="172"/>
      <c r="G878" s="172"/>
      <c r="H878" s="172"/>
      <c r="I878" s="172"/>
      <c r="J878" s="172"/>
      <c r="K878" s="172"/>
      <c r="L878" s="172"/>
      <c r="M878" s="172"/>
      <c r="N878" s="172"/>
      <c r="O878" s="172"/>
      <c r="P878" s="172"/>
      <c r="Q878" s="172"/>
      <c r="R878" s="172"/>
      <c r="S878" s="172"/>
      <c r="T878" s="172"/>
      <c r="U878" s="172"/>
      <c r="V878" s="172"/>
      <c r="W878" s="172"/>
      <c r="X878" s="172"/>
      <c r="Y878" s="172"/>
      <c r="Z878" s="172"/>
      <c r="AA878" s="172"/>
      <c r="AB878" s="172"/>
      <c r="AC878" s="172"/>
      <c r="AD878" s="172"/>
      <c r="AE878" s="172"/>
      <c r="AF878" s="172"/>
      <c r="AG878" s="172"/>
      <c r="AH878" s="172"/>
      <c r="AI878" s="172"/>
    </row>
    <row r="879" spans="1:35" ht="12.75" customHeight="1">
      <c r="A879" s="172"/>
      <c r="B879" s="172"/>
      <c r="C879" s="172"/>
      <c r="D879" s="172"/>
      <c r="E879" s="172"/>
      <c r="F879" s="172"/>
      <c r="G879" s="172"/>
      <c r="H879" s="172"/>
      <c r="I879" s="172"/>
      <c r="J879" s="172"/>
      <c r="K879" s="172"/>
      <c r="L879" s="172"/>
      <c r="M879" s="172"/>
      <c r="N879" s="172"/>
      <c r="O879" s="172"/>
      <c r="P879" s="172"/>
      <c r="Q879" s="172"/>
      <c r="R879" s="172"/>
      <c r="S879" s="172"/>
      <c r="T879" s="172"/>
      <c r="U879" s="172"/>
      <c r="V879" s="172"/>
      <c r="W879" s="172"/>
      <c r="X879" s="172"/>
      <c r="Y879" s="172"/>
      <c r="Z879" s="172"/>
      <c r="AA879" s="172"/>
      <c r="AB879" s="172"/>
      <c r="AC879" s="172"/>
      <c r="AD879" s="172"/>
      <c r="AE879" s="172"/>
      <c r="AF879" s="172"/>
      <c r="AG879" s="172"/>
      <c r="AH879" s="172"/>
      <c r="AI879" s="172"/>
    </row>
    <row r="880" spans="1:35" ht="12.75" customHeight="1">
      <c r="A880" s="172"/>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2"/>
      <c r="X880" s="172"/>
      <c r="Y880" s="172"/>
      <c r="Z880" s="172"/>
      <c r="AA880" s="172"/>
      <c r="AB880" s="172"/>
      <c r="AC880" s="172"/>
      <c r="AD880" s="172"/>
      <c r="AE880" s="172"/>
      <c r="AF880" s="172"/>
      <c r="AG880" s="172"/>
      <c r="AH880" s="172"/>
      <c r="AI880" s="172"/>
    </row>
    <row r="881" spans="1:35" ht="12.75" customHeight="1">
      <c r="A881" s="172"/>
      <c r="B881" s="172"/>
      <c r="C881" s="172"/>
      <c r="D881" s="172"/>
      <c r="E881" s="172"/>
      <c r="F881" s="172"/>
      <c r="G881" s="172"/>
      <c r="H881" s="172"/>
      <c r="I881" s="172"/>
      <c r="J881" s="172"/>
      <c r="K881" s="172"/>
      <c r="L881" s="172"/>
      <c r="M881" s="172"/>
      <c r="N881" s="172"/>
      <c r="O881" s="172"/>
      <c r="P881" s="172"/>
      <c r="Q881" s="172"/>
      <c r="R881" s="172"/>
      <c r="S881" s="172"/>
      <c r="T881" s="172"/>
      <c r="U881" s="172"/>
      <c r="V881" s="172"/>
      <c r="W881" s="172"/>
      <c r="X881" s="172"/>
      <c r="Y881" s="172"/>
      <c r="Z881" s="172"/>
      <c r="AA881" s="172"/>
      <c r="AB881" s="172"/>
      <c r="AC881" s="172"/>
      <c r="AD881" s="172"/>
      <c r="AE881" s="172"/>
      <c r="AF881" s="172"/>
      <c r="AG881" s="172"/>
      <c r="AH881" s="172"/>
      <c r="AI881" s="172"/>
    </row>
    <row r="882" spans="1:35" ht="12.75" customHeight="1">
      <c r="A882" s="172"/>
      <c r="B882" s="172"/>
      <c r="C882" s="172"/>
      <c r="D882" s="172"/>
      <c r="E882" s="172"/>
      <c r="F882" s="172"/>
      <c r="G882" s="172"/>
      <c r="H882" s="172"/>
      <c r="I882" s="172"/>
      <c r="J882" s="172"/>
      <c r="K882" s="172"/>
      <c r="L882" s="172"/>
      <c r="M882" s="172"/>
      <c r="N882" s="172"/>
      <c r="O882" s="172"/>
      <c r="P882" s="172"/>
      <c r="Q882" s="172"/>
      <c r="R882" s="172"/>
      <c r="S882" s="172"/>
      <c r="T882" s="172"/>
      <c r="U882" s="172"/>
      <c r="V882" s="172"/>
      <c r="W882" s="172"/>
      <c r="X882" s="172"/>
      <c r="Y882" s="172"/>
      <c r="Z882" s="172"/>
      <c r="AA882" s="172"/>
      <c r="AB882" s="172"/>
      <c r="AC882" s="172"/>
      <c r="AD882" s="172"/>
      <c r="AE882" s="172"/>
      <c r="AF882" s="172"/>
      <c r="AG882" s="172"/>
      <c r="AH882" s="172"/>
      <c r="AI882" s="172"/>
    </row>
    <row r="883" spans="1:35" ht="12.75" customHeight="1">
      <c r="A883" s="172"/>
      <c r="B883" s="172"/>
      <c r="C883" s="172"/>
      <c r="D883" s="172"/>
      <c r="E883" s="172"/>
      <c r="F883" s="172"/>
      <c r="G883" s="172"/>
      <c r="H883" s="172"/>
      <c r="I883" s="172"/>
      <c r="J883" s="172"/>
      <c r="K883" s="172"/>
      <c r="L883" s="172"/>
      <c r="M883" s="172"/>
      <c r="N883" s="172"/>
      <c r="O883" s="172"/>
      <c r="P883" s="172"/>
      <c r="Q883" s="172"/>
      <c r="R883" s="172"/>
      <c r="S883" s="172"/>
      <c r="T883" s="172"/>
      <c r="U883" s="172"/>
      <c r="V883" s="172"/>
      <c r="W883" s="172"/>
      <c r="X883" s="172"/>
      <c r="Y883" s="172"/>
      <c r="Z883" s="172"/>
      <c r="AA883" s="172"/>
      <c r="AB883" s="172"/>
      <c r="AC883" s="172"/>
      <c r="AD883" s="172"/>
      <c r="AE883" s="172"/>
      <c r="AF883" s="172"/>
      <c r="AG883" s="172"/>
      <c r="AH883" s="172"/>
      <c r="AI883" s="172"/>
    </row>
    <row r="884" spans="1:35" ht="12.75" customHeight="1">
      <c r="A884" s="172"/>
      <c r="B884" s="172"/>
      <c r="C884" s="172"/>
      <c r="D884" s="172"/>
      <c r="E884" s="172"/>
      <c r="F884" s="172"/>
      <c r="G884" s="172"/>
      <c r="H884" s="172"/>
      <c r="I884" s="172"/>
      <c r="J884" s="172"/>
      <c r="K884" s="172"/>
      <c r="L884" s="172"/>
      <c r="M884" s="172"/>
      <c r="N884" s="172"/>
      <c r="O884" s="172"/>
      <c r="P884" s="172"/>
      <c r="Q884" s="172"/>
      <c r="R884" s="172"/>
      <c r="S884" s="172"/>
      <c r="T884" s="172"/>
      <c r="U884" s="172"/>
      <c r="V884" s="172"/>
      <c r="W884" s="172"/>
      <c r="X884" s="172"/>
      <c r="Y884" s="172"/>
      <c r="Z884" s="172"/>
      <c r="AA884" s="172"/>
      <c r="AB884" s="172"/>
      <c r="AC884" s="172"/>
      <c r="AD884" s="172"/>
      <c r="AE884" s="172"/>
      <c r="AF884" s="172"/>
      <c r="AG884" s="172"/>
      <c r="AH884" s="172"/>
      <c r="AI884" s="172"/>
    </row>
    <row r="885" spans="1:35" ht="12.75" customHeight="1">
      <c r="A885" s="172"/>
      <c r="B885" s="172"/>
      <c r="C885" s="172"/>
      <c r="D885" s="172"/>
      <c r="E885" s="172"/>
      <c r="F885" s="172"/>
      <c r="G885" s="172"/>
      <c r="H885" s="172"/>
      <c r="I885" s="172"/>
      <c r="J885" s="172"/>
      <c r="K885" s="172"/>
      <c r="L885" s="172"/>
      <c r="M885" s="172"/>
      <c r="N885" s="172"/>
      <c r="O885" s="172"/>
      <c r="P885" s="172"/>
      <c r="Q885" s="172"/>
      <c r="R885" s="172"/>
      <c r="S885" s="172"/>
      <c r="T885" s="172"/>
      <c r="U885" s="172"/>
      <c r="V885" s="172"/>
      <c r="W885" s="172"/>
      <c r="X885" s="172"/>
      <c r="Y885" s="172"/>
      <c r="Z885" s="172"/>
      <c r="AA885" s="172"/>
      <c r="AB885" s="172"/>
      <c r="AC885" s="172"/>
      <c r="AD885" s="172"/>
      <c r="AE885" s="172"/>
      <c r="AF885" s="172"/>
      <c r="AG885" s="172"/>
      <c r="AH885" s="172"/>
      <c r="AI885" s="172"/>
    </row>
    <row r="886" spans="1:35" ht="12.75" customHeight="1">
      <c r="A886" s="172"/>
      <c r="B886" s="172"/>
      <c r="C886" s="172"/>
      <c r="D886" s="172"/>
      <c r="E886" s="172"/>
      <c r="F886" s="172"/>
      <c r="G886" s="172"/>
      <c r="H886" s="172"/>
      <c r="I886" s="172"/>
      <c r="J886" s="172"/>
      <c r="K886" s="172"/>
      <c r="L886" s="172"/>
      <c r="M886" s="172"/>
      <c r="N886" s="172"/>
      <c r="O886" s="172"/>
      <c r="P886" s="172"/>
      <c r="Q886" s="172"/>
      <c r="R886" s="172"/>
      <c r="S886" s="172"/>
      <c r="T886" s="172"/>
      <c r="U886" s="172"/>
      <c r="V886" s="172"/>
      <c r="W886" s="172"/>
      <c r="X886" s="172"/>
      <c r="Y886" s="172"/>
      <c r="Z886" s="172"/>
      <c r="AA886" s="172"/>
      <c r="AB886" s="172"/>
      <c r="AC886" s="172"/>
      <c r="AD886" s="172"/>
      <c r="AE886" s="172"/>
      <c r="AF886" s="172"/>
      <c r="AG886" s="172"/>
      <c r="AH886" s="172"/>
      <c r="AI886" s="172"/>
    </row>
    <row r="887" spans="1:35" ht="12.75" customHeight="1">
      <c r="A887" s="172"/>
      <c r="B887" s="172"/>
      <c r="C887" s="172"/>
      <c r="D887" s="172"/>
      <c r="E887" s="172"/>
      <c r="F887" s="172"/>
      <c r="G887" s="172"/>
      <c r="H887" s="172"/>
      <c r="I887" s="172"/>
      <c r="J887" s="172"/>
      <c r="K887" s="172"/>
      <c r="L887" s="172"/>
      <c r="M887" s="172"/>
      <c r="N887" s="172"/>
      <c r="O887" s="172"/>
      <c r="P887" s="172"/>
      <c r="Q887" s="172"/>
      <c r="R887" s="172"/>
      <c r="S887" s="172"/>
      <c r="T887" s="172"/>
      <c r="U887" s="172"/>
      <c r="V887" s="172"/>
      <c r="W887" s="172"/>
      <c r="X887" s="172"/>
      <c r="Y887" s="172"/>
      <c r="Z887" s="172"/>
      <c r="AA887" s="172"/>
      <c r="AB887" s="172"/>
      <c r="AC887" s="172"/>
      <c r="AD887" s="172"/>
      <c r="AE887" s="172"/>
      <c r="AF887" s="172"/>
      <c r="AG887" s="172"/>
      <c r="AH887" s="172"/>
      <c r="AI887" s="172"/>
    </row>
    <row r="888" spans="1:35" ht="12.75" customHeight="1">
      <c r="A888" s="172"/>
      <c r="B888" s="172"/>
      <c r="C888" s="172"/>
      <c r="D888" s="172"/>
      <c r="E888" s="172"/>
      <c r="F888" s="172"/>
      <c r="G888" s="172"/>
      <c r="H888" s="172"/>
      <c r="I888" s="172"/>
      <c r="J888" s="172"/>
      <c r="K888" s="172"/>
      <c r="L888" s="172"/>
      <c r="M888" s="172"/>
      <c r="N888" s="172"/>
      <c r="O888" s="172"/>
      <c r="P888" s="172"/>
      <c r="Q888" s="172"/>
      <c r="R888" s="172"/>
      <c r="S888" s="172"/>
      <c r="T888" s="172"/>
      <c r="U888" s="172"/>
      <c r="V888" s="172"/>
      <c r="W888" s="172"/>
      <c r="X888" s="172"/>
      <c r="Y888" s="172"/>
      <c r="Z888" s="172"/>
      <c r="AA888" s="172"/>
      <c r="AB888" s="172"/>
      <c r="AC888" s="172"/>
      <c r="AD888" s="172"/>
      <c r="AE888" s="172"/>
      <c r="AF888" s="172"/>
      <c r="AG888" s="172"/>
      <c r="AH888" s="172"/>
      <c r="AI888" s="172"/>
    </row>
    <row r="889" spans="1:35" ht="12.75" customHeight="1">
      <c r="A889" s="172"/>
      <c r="B889" s="172"/>
      <c r="C889" s="172"/>
      <c r="D889" s="172"/>
      <c r="E889" s="172"/>
      <c r="F889" s="172"/>
      <c r="G889" s="172"/>
      <c r="H889" s="172"/>
      <c r="I889" s="172"/>
      <c r="J889" s="172"/>
      <c r="K889" s="172"/>
      <c r="L889" s="172"/>
      <c r="M889" s="172"/>
      <c r="N889" s="172"/>
      <c r="O889" s="172"/>
      <c r="P889" s="172"/>
      <c r="Q889" s="172"/>
      <c r="R889" s="172"/>
      <c r="S889" s="172"/>
      <c r="T889" s="172"/>
      <c r="U889" s="172"/>
      <c r="V889" s="172"/>
      <c r="W889" s="172"/>
      <c r="X889" s="172"/>
      <c r="Y889" s="172"/>
      <c r="Z889" s="172"/>
      <c r="AA889" s="172"/>
      <c r="AB889" s="172"/>
      <c r="AC889" s="172"/>
      <c r="AD889" s="172"/>
      <c r="AE889" s="172"/>
      <c r="AF889" s="172"/>
      <c r="AG889" s="172"/>
      <c r="AH889" s="172"/>
      <c r="AI889" s="172"/>
    </row>
    <row r="890" spans="1:35" ht="12.75" customHeight="1">
      <c r="A890" s="172"/>
      <c r="B890" s="172"/>
      <c r="C890" s="172"/>
      <c r="D890" s="172"/>
      <c r="E890" s="172"/>
      <c r="F890" s="172"/>
      <c r="G890" s="172"/>
      <c r="H890" s="172"/>
      <c r="I890" s="172"/>
      <c r="J890" s="172"/>
      <c r="K890" s="172"/>
      <c r="L890" s="172"/>
      <c r="M890" s="172"/>
      <c r="N890" s="172"/>
      <c r="O890" s="172"/>
      <c r="P890" s="172"/>
      <c r="Q890" s="172"/>
      <c r="R890" s="172"/>
      <c r="S890" s="172"/>
      <c r="T890" s="172"/>
      <c r="U890" s="172"/>
      <c r="V890" s="172"/>
      <c r="W890" s="172"/>
      <c r="X890" s="172"/>
      <c r="Y890" s="172"/>
      <c r="Z890" s="172"/>
      <c r="AA890" s="172"/>
      <c r="AB890" s="172"/>
      <c r="AC890" s="172"/>
      <c r="AD890" s="172"/>
      <c r="AE890" s="172"/>
      <c r="AF890" s="172"/>
      <c r="AG890" s="172"/>
      <c r="AH890" s="172"/>
      <c r="AI890" s="172"/>
    </row>
    <row r="891" spans="1:35" ht="12.75" customHeight="1">
      <c r="A891" s="172"/>
      <c r="B891" s="172"/>
      <c r="C891" s="172"/>
      <c r="D891" s="172"/>
      <c r="E891" s="172"/>
      <c r="F891" s="172"/>
      <c r="G891" s="172"/>
      <c r="H891" s="172"/>
      <c r="I891" s="172"/>
      <c r="J891" s="172"/>
      <c r="K891" s="172"/>
      <c r="L891" s="172"/>
      <c r="M891" s="172"/>
      <c r="N891" s="172"/>
      <c r="O891" s="172"/>
      <c r="P891" s="172"/>
      <c r="Q891" s="172"/>
      <c r="R891" s="172"/>
      <c r="S891" s="172"/>
      <c r="T891" s="172"/>
      <c r="U891" s="172"/>
      <c r="V891" s="172"/>
      <c r="W891" s="172"/>
      <c r="X891" s="172"/>
      <c r="Y891" s="172"/>
      <c r="Z891" s="172"/>
      <c r="AA891" s="172"/>
      <c r="AB891" s="172"/>
      <c r="AC891" s="172"/>
      <c r="AD891" s="172"/>
      <c r="AE891" s="172"/>
      <c r="AF891" s="172"/>
      <c r="AG891" s="172"/>
      <c r="AH891" s="172"/>
      <c r="AI891" s="172"/>
    </row>
    <row r="892" spans="1:35" ht="12.75" customHeight="1">
      <c r="A892" s="172"/>
      <c r="B892" s="172"/>
      <c r="C892" s="172"/>
      <c r="D892" s="172"/>
      <c r="E892" s="172"/>
      <c r="F892" s="172"/>
      <c r="G892" s="172"/>
      <c r="H892" s="172"/>
      <c r="I892" s="172"/>
      <c r="J892" s="172"/>
      <c r="K892" s="172"/>
      <c r="L892" s="172"/>
      <c r="M892" s="172"/>
      <c r="N892" s="172"/>
      <c r="O892" s="172"/>
      <c r="P892" s="172"/>
      <c r="Q892" s="172"/>
      <c r="R892" s="172"/>
      <c r="S892" s="172"/>
      <c r="T892" s="172"/>
      <c r="U892" s="172"/>
      <c r="V892" s="172"/>
      <c r="W892" s="172"/>
      <c r="X892" s="172"/>
      <c r="Y892" s="172"/>
      <c r="Z892" s="172"/>
      <c r="AA892" s="172"/>
      <c r="AB892" s="172"/>
      <c r="AC892" s="172"/>
      <c r="AD892" s="172"/>
      <c r="AE892" s="172"/>
      <c r="AF892" s="172"/>
      <c r="AG892" s="172"/>
      <c r="AH892" s="172"/>
      <c r="AI892" s="172"/>
    </row>
    <row r="893" spans="1:35" ht="12.75" customHeight="1">
      <c r="A893" s="172"/>
      <c r="B893" s="172"/>
      <c r="C893" s="172"/>
      <c r="D893" s="172"/>
      <c r="E893" s="172"/>
      <c r="F893" s="172"/>
      <c r="G893" s="172"/>
      <c r="H893" s="172"/>
      <c r="I893" s="172"/>
      <c r="J893" s="172"/>
      <c r="K893" s="172"/>
      <c r="L893" s="172"/>
      <c r="M893" s="172"/>
      <c r="N893" s="172"/>
      <c r="O893" s="172"/>
      <c r="P893" s="172"/>
      <c r="Q893" s="172"/>
      <c r="R893" s="172"/>
      <c r="S893" s="172"/>
      <c r="T893" s="172"/>
      <c r="U893" s="172"/>
      <c r="V893" s="172"/>
      <c r="W893" s="172"/>
      <c r="X893" s="172"/>
      <c r="Y893" s="172"/>
      <c r="Z893" s="172"/>
      <c r="AA893" s="172"/>
      <c r="AB893" s="172"/>
      <c r="AC893" s="172"/>
      <c r="AD893" s="172"/>
      <c r="AE893" s="172"/>
      <c r="AF893" s="172"/>
      <c r="AG893" s="172"/>
      <c r="AH893" s="172"/>
      <c r="AI893" s="172"/>
    </row>
    <row r="894" spans="1:35" ht="12.75" customHeight="1">
      <c r="A894" s="172"/>
      <c r="B894" s="172"/>
      <c r="C894" s="172"/>
      <c r="D894" s="172"/>
      <c r="E894" s="172"/>
      <c r="F894" s="172"/>
      <c r="G894" s="172"/>
      <c r="H894" s="172"/>
      <c r="I894" s="172"/>
      <c r="J894" s="172"/>
      <c r="K894" s="172"/>
      <c r="L894" s="172"/>
      <c r="M894" s="172"/>
      <c r="N894" s="172"/>
      <c r="O894" s="172"/>
      <c r="P894" s="172"/>
      <c r="Q894" s="172"/>
      <c r="R894" s="172"/>
      <c r="S894" s="172"/>
      <c r="T894" s="172"/>
      <c r="U894" s="172"/>
      <c r="V894" s="172"/>
      <c r="W894" s="172"/>
      <c r="X894" s="172"/>
      <c r="Y894" s="172"/>
      <c r="Z894" s="172"/>
      <c r="AA894" s="172"/>
      <c r="AB894" s="172"/>
      <c r="AC894" s="172"/>
      <c r="AD894" s="172"/>
      <c r="AE894" s="172"/>
      <c r="AF894" s="172"/>
      <c r="AG894" s="172"/>
      <c r="AH894" s="172"/>
      <c r="AI894" s="172"/>
    </row>
    <row r="895" spans="1:35" ht="12.75" customHeight="1">
      <c r="A895" s="172"/>
      <c r="B895" s="172"/>
      <c r="C895" s="172"/>
      <c r="D895" s="172"/>
      <c r="E895" s="172"/>
      <c r="F895" s="172"/>
      <c r="G895" s="172"/>
      <c r="H895" s="172"/>
      <c r="I895" s="172"/>
      <c r="J895" s="172"/>
      <c r="K895" s="172"/>
      <c r="L895" s="172"/>
      <c r="M895" s="172"/>
      <c r="N895" s="172"/>
      <c r="O895" s="172"/>
      <c r="P895" s="172"/>
      <c r="Q895" s="172"/>
      <c r="R895" s="172"/>
      <c r="S895" s="172"/>
      <c r="T895" s="172"/>
      <c r="U895" s="172"/>
      <c r="V895" s="172"/>
      <c r="W895" s="172"/>
      <c r="X895" s="172"/>
      <c r="Y895" s="172"/>
      <c r="Z895" s="172"/>
      <c r="AA895" s="172"/>
      <c r="AB895" s="172"/>
      <c r="AC895" s="172"/>
      <c r="AD895" s="172"/>
      <c r="AE895" s="172"/>
      <c r="AF895" s="172"/>
      <c r="AG895" s="172"/>
      <c r="AH895" s="172"/>
      <c r="AI895" s="172"/>
    </row>
    <row r="896" spans="1:35" ht="12.75" customHeight="1">
      <c r="A896" s="172"/>
      <c r="B896" s="172"/>
      <c r="C896" s="172"/>
      <c r="D896" s="172"/>
      <c r="E896" s="172"/>
      <c r="F896" s="172"/>
      <c r="G896" s="172"/>
      <c r="H896" s="172"/>
      <c r="I896" s="172"/>
      <c r="J896" s="172"/>
      <c r="K896" s="172"/>
      <c r="L896" s="172"/>
      <c r="M896" s="172"/>
      <c r="N896" s="172"/>
      <c r="O896" s="172"/>
      <c r="P896" s="172"/>
      <c r="Q896" s="172"/>
      <c r="R896" s="172"/>
      <c r="S896" s="172"/>
      <c r="T896" s="172"/>
      <c r="U896" s="172"/>
      <c r="V896" s="172"/>
      <c r="W896" s="172"/>
      <c r="X896" s="172"/>
      <c r="Y896" s="172"/>
      <c r="Z896" s="172"/>
      <c r="AA896" s="172"/>
      <c r="AB896" s="172"/>
      <c r="AC896" s="172"/>
      <c r="AD896" s="172"/>
      <c r="AE896" s="172"/>
      <c r="AF896" s="172"/>
      <c r="AG896" s="172"/>
      <c r="AH896" s="172"/>
      <c r="AI896" s="172"/>
    </row>
    <row r="897" spans="1:35" ht="12.75" customHeight="1">
      <c r="A897" s="172"/>
      <c r="B897" s="172"/>
      <c r="C897" s="172"/>
      <c r="D897" s="172"/>
      <c r="E897" s="172"/>
      <c r="F897" s="172"/>
      <c r="G897" s="172"/>
      <c r="H897" s="172"/>
      <c r="I897" s="172"/>
      <c r="J897" s="172"/>
      <c r="K897" s="172"/>
      <c r="L897" s="172"/>
      <c r="M897" s="172"/>
      <c r="N897" s="172"/>
      <c r="O897" s="172"/>
      <c r="P897" s="172"/>
      <c r="Q897" s="172"/>
      <c r="R897" s="172"/>
      <c r="S897" s="172"/>
      <c r="T897" s="172"/>
      <c r="U897" s="172"/>
      <c r="V897" s="172"/>
      <c r="W897" s="172"/>
      <c r="X897" s="172"/>
      <c r="Y897" s="172"/>
      <c r="Z897" s="172"/>
      <c r="AA897" s="172"/>
      <c r="AB897" s="172"/>
      <c r="AC897" s="172"/>
      <c r="AD897" s="172"/>
      <c r="AE897" s="172"/>
      <c r="AF897" s="172"/>
      <c r="AG897" s="172"/>
      <c r="AH897" s="172"/>
      <c r="AI897" s="172"/>
    </row>
    <row r="898" spans="1:35" ht="12.75" customHeight="1">
      <c r="A898" s="172"/>
      <c r="B898" s="172"/>
      <c r="C898" s="172"/>
      <c r="D898" s="172"/>
      <c r="E898" s="172"/>
      <c r="F898" s="172"/>
      <c r="G898" s="172"/>
      <c r="H898" s="172"/>
      <c r="I898" s="172"/>
      <c r="J898" s="172"/>
      <c r="K898" s="172"/>
      <c r="L898" s="172"/>
      <c r="M898" s="172"/>
      <c r="N898" s="172"/>
      <c r="O898" s="172"/>
      <c r="P898" s="172"/>
      <c r="Q898" s="172"/>
      <c r="R898" s="172"/>
      <c r="S898" s="172"/>
      <c r="T898" s="172"/>
      <c r="U898" s="172"/>
      <c r="V898" s="172"/>
      <c r="W898" s="172"/>
      <c r="X898" s="172"/>
      <c r="Y898" s="172"/>
      <c r="Z898" s="172"/>
      <c r="AA898" s="172"/>
      <c r="AB898" s="172"/>
      <c r="AC898" s="172"/>
      <c r="AD898" s="172"/>
      <c r="AE898" s="172"/>
      <c r="AF898" s="172"/>
      <c r="AG898" s="172"/>
      <c r="AH898" s="172"/>
      <c r="AI898" s="172"/>
    </row>
    <row r="899" spans="1:35" ht="12.75" customHeight="1">
      <c r="A899" s="172"/>
      <c r="B899" s="172"/>
      <c r="C899" s="172"/>
      <c r="D899" s="172"/>
      <c r="E899" s="172"/>
      <c r="F899" s="172"/>
      <c r="G899" s="172"/>
      <c r="H899" s="172"/>
      <c r="I899" s="172"/>
      <c r="J899" s="172"/>
      <c r="K899" s="172"/>
      <c r="L899" s="172"/>
      <c r="M899" s="172"/>
      <c r="N899" s="172"/>
      <c r="O899" s="172"/>
      <c r="P899" s="172"/>
      <c r="Q899" s="172"/>
      <c r="R899" s="172"/>
      <c r="S899" s="172"/>
      <c r="T899" s="172"/>
      <c r="U899" s="172"/>
      <c r="V899" s="172"/>
      <c r="W899" s="172"/>
      <c r="X899" s="172"/>
      <c r="Y899" s="172"/>
      <c r="Z899" s="172"/>
      <c r="AA899" s="172"/>
      <c r="AB899" s="172"/>
      <c r="AC899" s="172"/>
      <c r="AD899" s="172"/>
      <c r="AE899" s="172"/>
      <c r="AF899" s="172"/>
      <c r="AG899" s="172"/>
      <c r="AH899" s="172"/>
      <c r="AI899" s="172"/>
    </row>
    <row r="900" spans="1:35" ht="12.75" customHeight="1">
      <c r="A900" s="172"/>
      <c r="B900" s="172"/>
      <c r="C900" s="172"/>
      <c r="D900" s="172"/>
      <c r="E900" s="172"/>
      <c r="F900" s="172"/>
      <c r="G900" s="172"/>
      <c r="H900" s="172"/>
      <c r="I900" s="172"/>
      <c r="J900" s="172"/>
      <c r="K900" s="172"/>
      <c r="L900" s="172"/>
      <c r="M900" s="172"/>
      <c r="N900" s="172"/>
      <c r="O900" s="172"/>
      <c r="P900" s="172"/>
      <c r="Q900" s="172"/>
      <c r="R900" s="172"/>
      <c r="S900" s="172"/>
      <c r="T900" s="172"/>
      <c r="U900" s="172"/>
      <c r="V900" s="172"/>
      <c r="W900" s="172"/>
      <c r="X900" s="172"/>
      <c r="Y900" s="172"/>
      <c r="Z900" s="172"/>
      <c r="AA900" s="172"/>
      <c r="AB900" s="172"/>
      <c r="AC900" s="172"/>
      <c r="AD900" s="172"/>
      <c r="AE900" s="172"/>
      <c r="AF900" s="172"/>
      <c r="AG900" s="172"/>
      <c r="AH900" s="172"/>
      <c r="AI900" s="172"/>
    </row>
    <row r="901" spans="1:35" ht="12.75" customHeight="1">
      <c r="A901" s="172"/>
      <c r="B901" s="172"/>
      <c r="C901" s="172"/>
      <c r="D901" s="172"/>
      <c r="E901" s="172"/>
      <c r="F901" s="172"/>
      <c r="G901" s="172"/>
      <c r="H901" s="172"/>
      <c r="I901" s="172"/>
      <c r="J901" s="172"/>
      <c r="K901" s="172"/>
      <c r="L901" s="172"/>
      <c r="M901" s="172"/>
      <c r="N901" s="172"/>
      <c r="O901" s="172"/>
      <c r="P901" s="172"/>
      <c r="Q901" s="172"/>
      <c r="R901" s="172"/>
      <c r="S901" s="172"/>
      <c r="T901" s="172"/>
      <c r="U901" s="172"/>
      <c r="V901" s="172"/>
      <c r="W901" s="172"/>
      <c r="X901" s="172"/>
      <c r="Y901" s="172"/>
      <c r="Z901" s="172"/>
      <c r="AA901" s="172"/>
      <c r="AB901" s="172"/>
      <c r="AC901" s="172"/>
      <c r="AD901" s="172"/>
      <c r="AE901" s="172"/>
      <c r="AF901" s="172"/>
      <c r="AG901" s="172"/>
      <c r="AH901" s="172"/>
      <c r="AI901" s="172"/>
    </row>
    <row r="902" spans="1:35" ht="12.75" customHeight="1">
      <c r="A902" s="172"/>
      <c r="B902" s="172"/>
      <c r="C902" s="172"/>
      <c r="D902" s="172"/>
      <c r="E902" s="172"/>
      <c r="F902" s="172"/>
      <c r="G902" s="172"/>
      <c r="H902" s="172"/>
      <c r="I902" s="172"/>
      <c r="J902" s="172"/>
      <c r="K902" s="172"/>
      <c r="L902" s="172"/>
      <c r="M902" s="172"/>
      <c r="N902" s="172"/>
      <c r="O902" s="172"/>
      <c r="P902" s="172"/>
      <c r="Q902" s="172"/>
      <c r="R902" s="172"/>
      <c r="S902" s="172"/>
      <c r="T902" s="172"/>
      <c r="U902" s="172"/>
      <c r="V902" s="172"/>
      <c r="W902" s="172"/>
      <c r="X902" s="172"/>
      <c r="Y902" s="172"/>
      <c r="Z902" s="172"/>
      <c r="AA902" s="172"/>
      <c r="AB902" s="172"/>
      <c r="AC902" s="172"/>
      <c r="AD902" s="172"/>
      <c r="AE902" s="172"/>
      <c r="AF902" s="172"/>
      <c r="AG902" s="172"/>
      <c r="AH902" s="172"/>
      <c r="AI902" s="172"/>
    </row>
    <row r="903" spans="1:35" ht="12.75" customHeight="1">
      <c r="A903" s="172"/>
      <c r="B903" s="172"/>
      <c r="C903" s="172"/>
      <c r="D903" s="172"/>
      <c r="E903" s="172"/>
      <c r="F903" s="172"/>
      <c r="G903" s="172"/>
      <c r="H903" s="172"/>
      <c r="I903" s="172"/>
      <c r="J903" s="172"/>
      <c r="K903" s="172"/>
      <c r="L903" s="172"/>
      <c r="M903" s="172"/>
      <c r="N903" s="172"/>
      <c r="O903" s="172"/>
      <c r="P903" s="172"/>
      <c r="Q903" s="172"/>
      <c r="R903" s="172"/>
      <c r="S903" s="172"/>
      <c r="T903" s="172"/>
      <c r="U903" s="172"/>
      <c r="V903" s="172"/>
      <c r="W903" s="172"/>
      <c r="X903" s="172"/>
      <c r="Y903" s="172"/>
      <c r="Z903" s="172"/>
      <c r="AA903" s="172"/>
      <c r="AB903" s="172"/>
      <c r="AC903" s="172"/>
      <c r="AD903" s="172"/>
      <c r="AE903" s="172"/>
      <c r="AF903" s="172"/>
      <c r="AG903" s="172"/>
      <c r="AH903" s="172"/>
      <c r="AI903" s="172"/>
    </row>
    <row r="904" spans="1:35" ht="12.75" customHeight="1">
      <c r="A904" s="172"/>
      <c r="B904" s="172"/>
      <c r="C904" s="172"/>
      <c r="D904" s="172"/>
      <c r="E904" s="172"/>
      <c r="F904" s="172"/>
      <c r="G904" s="172"/>
      <c r="H904" s="172"/>
      <c r="I904" s="172"/>
      <c r="J904" s="172"/>
      <c r="K904" s="172"/>
      <c r="L904" s="172"/>
      <c r="M904" s="172"/>
      <c r="N904" s="172"/>
      <c r="O904" s="172"/>
      <c r="P904" s="172"/>
      <c r="Q904" s="172"/>
      <c r="R904" s="172"/>
      <c r="S904" s="172"/>
      <c r="T904" s="172"/>
      <c r="U904" s="172"/>
      <c r="V904" s="172"/>
      <c r="W904" s="172"/>
      <c r="X904" s="172"/>
      <c r="Y904" s="172"/>
      <c r="Z904" s="172"/>
      <c r="AA904" s="172"/>
      <c r="AB904" s="172"/>
      <c r="AC904" s="172"/>
      <c r="AD904" s="172"/>
      <c r="AE904" s="172"/>
      <c r="AF904" s="172"/>
      <c r="AG904" s="172"/>
      <c r="AH904" s="172"/>
      <c r="AI904" s="172"/>
    </row>
    <row r="905" spans="1:35" ht="12.75" customHeight="1">
      <c r="A905" s="172"/>
      <c r="B905" s="172"/>
      <c r="C905" s="172"/>
      <c r="D905" s="172"/>
      <c r="E905" s="172"/>
      <c r="F905" s="172"/>
      <c r="G905" s="172"/>
      <c r="H905" s="172"/>
      <c r="I905" s="172"/>
      <c r="J905" s="172"/>
      <c r="K905" s="172"/>
      <c r="L905" s="172"/>
      <c r="M905" s="172"/>
      <c r="N905" s="172"/>
      <c r="O905" s="172"/>
      <c r="P905" s="172"/>
      <c r="Q905" s="172"/>
      <c r="R905" s="172"/>
      <c r="S905" s="172"/>
      <c r="T905" s="172"/>
      <c r="U905" s="172"/>
      <c r="V905" s="172"/>
      <c r="W905" s="172"/>
      <c r="X905" s="172"/>
      <c r="Y905" s="172"/>
      <c r="Z905" s="172"/>
      <c r="AA905" s="172"/>
      <c r="AB905" s="172"/>
      <c r="AC905" s="172"/>
      <c r="AD905" s="172"/>
      <c r="AE905" s="172"/>
      <c r="AF905" s="172"/>
      <c r="AG905" s="172"/>
      <c r="AH905" s="172"/>
      <c r="AI905" s="172"/>
    </row>
    <row r="906" spans="1:35" ht="12.75" customHeight="1">
      <c r="A906" s="172"/>
      <c r="B906" s="172"/>
      <c r="C906" s="172"/>
      <c r="D906" s="172"/>
      <c r="E906" s="172"/>
      <c r="F906" s="172"/>
      <c r="G906" s="172"/>
      <c r="H906" s="172"/>
      <c r="I906" s="172"/>
      <c r="J906" s="172"/>
      <c r="K906" s="172"/>
      <c r="L906" s="172"/>
      <c r="M906" s="172"/>
      <c r="N906" s="172"/>
      <c r="O906" s="172"/>
      <c r="P906" s="172"/>
      <c r="Q906" s="172"/>
      <c r="R906" s="172"/>
      <c r="S906" s="172"/>
      <c r="T906" s="172"/>
      <c r="U906" s="172"/>
      <c r="V906" s="172"/>
      <c r="W906" s="172"/>
      <c r="X906" s="172"/>
      <c r="Y906" s="172"/>
      <c r="Z906" s="172"/>
      <c r="AA906" s="172"/>
      <c r="AB906" s="172"/>
      <c r="AC906" s="172"/>
      <c r="AD906" s="172"/>
      <c r="AE906" s="172"/>
      <c r="AF906" s="172"/>
      <c r="AG906" s="172"/>
      <c r="AH906" s="172"/>
      <c r="AI906" s="172"/>
    </row>
    <row r="907" spans="1:35" ht="12.75" customHeight="1">
      <c r="A907" s="172"/>
      <c r="B907" s="172"/>
      <c r="C907" s="172"/>
      <c r="D907" s="172"/>
      <c r="E907" s="172"/>
      <c r="F907" s="172"/>
      <c r="G907" s="172"/>
      <c r="H907" s="172"/>
      <c r="I907" s="172"/>
      <c r="J907" s="172"/>
      <c r="K907" s="172"/>
      <c r="L907" s="172"/>
      <c r="M907" s="172"/>
      <c r="N907" s="172"/>
      <c r="O907" s="172"/>
      <c r="P907" s="172"/>
      <c r="Q907" s="172"/>
      <c r="R907" s="172"/>
      <c r="S907" s="172"/>
      <c r="T907" s="172"/>
      <c r="U907" s="172"/>
      <c r="V907" s="172"/>
      <c r="W907" s="172"/>
      <c r="X907" s="172"/>
      <c r="Y907" s="172"/>
      <c r="Z907" s="172"/>
      <c r="AA907" s="172"/>
      <c r="AB907" s="172"/>
      <c r="AC907" s="172"/>
      <c r="AD907" s="172"/>
      <c r="AE907" s="172"/>
      <c r="AF907" s="172"/>
      <c r="AG907" s="172"/>
      <c r="AH907" s="172"/>
      <c r="AI907" s="172"/>
    </row>
    <row r="908" spans="1:35" ht="12.75" customHeight="1">
      <c r="A908" s="172"/>
      <c r="B908" s="172"/>
      <c r="C908" s="172"/>
      <c r="D908" s="172"/>
      <c r="E908" s="172"/>
      <c r="F908" s="172"/>
      <c r="G908" s="172"/>
      <c r="H908" s="172"/>
      <c r="I908" s="172"/>
      <c r="J908" s="172"/>
      <c r="K908" s="172"/>
      <c r="L908" s="172"/>
      <c r="M908" s="172"/>
      <c r="N908" s="172"/>
      <c r="O908" s="172"/>
      <c r="P908" s="172"/>
      <c r="Q908" s="172"/>
      <c r="R908" s="172"/>
      <c r="S908" s="172"/>
      <c r="T908" s="172"/>
      <c r="U908" s="172"/>
      <c r="V908" s="172"/>
      <c r="W908" s="172"/>
      <c r="X908" s="172"/>
      <c r="Y908" s="172"/>
      <c r="Z908" s="172"/>
      <c r="AA908" s="172"/>
      <c r="AB908" s="172"/>
      <c r="AC908" s="172"/>
      <c r="AD908" s="172"/>
      <c r="AE908" s="172"/>
      <c r="AF908" s="172"/>
      <c r="AG908" s="172"/>
      <c r="AH908" s="172"/>
      <c r="AI908" s="172"/>
    </row>
    <row r="909" spans="1:35" ht="12.75" customHeight="1">
      <c r="A909" s="172"/>
      <c r="B909" s="172"/>
      <c r="C909" s="172"/>
      <c r="D909" s="172"/>
      <c r="E909" s="172"/>
      <c r="F909" s="172"/>
      <c r="G909" s="172"/>
      <c r="H909" s="172"/>
      <c r="I909" s="172"/>
      <c r="J909" s="172"/>
      <c r="K909" s="172"/>
      <c r="L909" s="172"/>
      <c r="M909" s="172"/>
      <c r="N909" s="172"/>
      <c r="O909" s="172"/>
      <c r="P909" s="172"/>
      <c r="Q909" s="172"/>
      <c r="R909" s="172"/>
      <c r="S909" s="172"/>
      <c r="T909" s="172"/>
      <c r="U909" s="172"/>
      <c r="V909" s="172"/>
      <c r="W909" s="172"/>
      <c r="X909" s="172"/>
      <c r="Y909" s="172"/>
      <c r="Z909" s="172"/>
      <c r="AA909" s="172"/>
      <c r="AB909" s="172"/>
      <c r="AC909" s="172"/>
      <c r="AD909" s="172"/>
      <c r="AE909" s="172"/>
      <c r="AF909" s="172"/>
      <c r="AG909" s="172"/>
      <c r="AH909" s="172"/>
      <c r="AI909" s="172"/>
    </row>
    <row r="910" spans="1:35" ht="12.75" customHeight="1">
      <c r="A910" s="172"/>
      <c r="B910" s="172"/>
      <c r="C910" s="172"/>
      <c r="D910" s="172"/>
      <c r="E910" s="172"/>
      <c r="F910" s="172"/>
      <c r="G910" s="172"/>
      <c r="H910" s="172"/>
      <c r="I910" s="172"/>
      <c r="J910" s="172"/>
      <c r="K910" s="172"/>
      <c r="L910" s="172"/>
      <c r="M910" s="172"/>
      <c r="N910" s="172"/>
      <c r="O910" s="172"/>
      <c r="P910" s="172"/>
      <c r="Q910" s="172"/>
      <c r="R910" s="172"/>
      <c r="S910" s="172"/>
      <c r="T910" s="172"/>
      <c r="U910" s="172"/>
      <c r="V910" s="172"/>
      <c r="W910" s="172"/>
      <c r="X910" s="172"/>
      <c r="Y910" s="172"/>
      <c r="Z910" s="172"/>
      <c r="AA910" s="172"/>
      <c r="AB910" s="172"/>
      <c r="AC910" s="172"/>
      <c r="AD910" s="172"/>
      <c r="AE910" s="172"/>
      <c r="AF910" s="172"/>
      <c r="AG910" s="172"/>
      <c r="AH910" s="172"/>
      <c r="AI910" s="172"/>
    </row>
    <row r="911" spans="1:35" ht="12.75" customHeight="1">
      <c r="A911" s="172"/>
      <c r="B911" s="172"/>
      <c r="C911" s="172"/>
      <c r="D911" s="172"/>
      <c r="E911" s="172"/>
      <c r="F911" s="172"/>
      <c r="G911" s="172"/>
      <c r="H911" s="172"/>
      <c r="I911" s="172"/>
      <c r="J911" s="172"/>
      <c r="K911" s="172"/>
      <c r="L911" s="172"/>
      <c r="M911" s="172"/>
      <c r="N911" s="172"/>
      <c r="O911" s="172"/>
      <c r="P911" s="172"/>
      <c r="Q911" s="172"/>
      <c r="R911" s="172"/>
      <c r="S911" s="172"/>
      <c r="T911" s="172"/>
      <c r="U911" s="172"/>
      <c r="V911" s="172"/>
      <c r="W911" s="172"/>
      <c r="X911" s="172"/>
      <c r="Y911" s="172"/>
      <c r="Z911" s="172"/>
      <c r="AA911" s="172"/>
      <c r="AB911" s="172"/>
      <c r="AC911" s="172"/>
      <c r="AD911" s="172"/>
      <c r="AE911" s="172"/>
      <c r="AF911" s="172"/>
      <c r="AG911" s="172"/>
      <c r="AH911" s="172"/>
      <c r="AI911" s="172"/>
    </row>
    <row r="912" spans="1:35" ht="12.75" customHeight="1">
      <c r="A912" s="172"/>
      <c r="B912" s="172"/>
      <c r="C912" s="172"/>
      <c r="D912" s="172"/>
      <c r="E912" s="172"/>
      <c r="F912" s="172"/>
      <c r="G912" s="172"/>
      <c r="H912" s="172"/>
      <c r="I912" s="172"/>
      <c r="J912" s="172"/>
      <c r="K912" s="172"/>
      <c r="L912" s="172"/>
      <c r="M912" s="172"/>
      <c r="N912" s="172"/>
      <c r="O912" s="172"/>
      <c r="P912" s="172"/>
      <c r="Q912" s="172"/>
      <c r="R912" s="172"/>
      <c r="S912" s="172"/>
      <c r="T912" s="172"/>
      <c r="U912" s="172"/>
      <c r="V912" s="172"/>
      <c r="W912" s="172"/>
      <c r="X912" s="172"/>
      <c r="Y912" s="172"/>
      <c r="Z912" s="172"/>
      <c r="AA912" s="172"/>
      <c r="AB912" s="172"/>
      <c r="AC912" s="172"/>
      <c r="AD912" s="172"/>
      <c r="AE912" s="172"/>
      <c r="AF912" s="172"/>
      <c r="AG912" s="172"/>
      <c r="AH912" s="172"/>
      <c r="AI912" s="172"/>
    </row>
    <row r="913" spans="1:35" ht="12.75" customHeight="1">
      <c r="A913" s="172"/>
      <c r="B913" s="172"/>
      <c r="C913" s="172"/>
      <c r="D913" s="172"/>
      <c r="E913" s="172"/>
      <c r="F913" s="172"/>
      <c r="G913" s="172"/>
      <c r="H913" s="172"/>
      <c r="I913" s="172"/>
      <c r="J913" s="172"/>
      <c r="K913" s="172"/>
      <c r="L913" s="172"/>
      <c r="M913" s="172"/>
      <c r="N913" s="172"/>
      <c r="O913" s="172"/>
      <c r="P913" s="172"/>
      <c r="Q913" s="172"/>
      <c r="R913" s="172"/>
      <c r="S913" s="172"/>
      <c r="T913" s="172"/>
      <c r="U913" s="172"/>
      <c r="V913" s="172"/>
      <c r="W913" s="172"/>
      <c r="X913" s="172"/>
      <c r="Y913" s="172"/>
      <c r="Z913" s="172"/>
      <c r="AA913" s="172"/>
      <c r="AB913" s="172"/>
      <c r="AC913" s="172"/>
      <c r="AD913" s="172"/>
      <c r="AE913" s="172"/>
      <c r="AF913" s="172"/>
      <c r="AG913" s="172"/>
      <c r="AH913" s="172"/>
      <c r="AI913" s="172"/>
    </row>
    <row r="914" spans="1:35" ht="12.75" customHeight="1">
      <c r="A914" s="172"/>
      <c r="B914" s="172"/>
      <c r="C914" s="172"/>
      <c r="D914" s="172"/>
      <c r="E914" s="172"/>
      <c r="F914" s="172"/>
      <c r="G914" s="172"/>
      <c r="H914" s="172"/>
      <c r="I914" s="172"/>
      <c r="J914" s="172"/>
      <c r="K914" s="172"/>
      <c r="L914" s="172"/>
      <c r="M914" s="172"/>
      <c r="N914" s="172"/>
      <c r="O914" s="172"/>
      <c r="P914" s="172"/>
      <c r="Q914" s="172"/>
      <c r="R914" s="172"/>
      <c r="S914" s="172"/>
      <c r="T914" s="172"/>
      <c r="U914" s="172"/>
      <c r="V914" s="172"/>
      <c r="W914" s="172"/>
      <c r="X914" s="172"/>
      <c r="Y914" s="172"/>
      <c r="Z914" s="172"/>
      <c r="AA914" s="172"/>
      <c r="AB914" s="172"/>
      <c r="AC914" s="172"/>
      <c r="AD914" s="172"/>
      <c r="AE914" s="172"/>
      <c r="AF914" s="172"/>
      <c r="AG914" s="172"/>
      <c r="AH914" s="172"/>
      <c r="AI914" s="172"/>
    </row>
    <row r="915" spans="1:35" ht="12.75" customHeight="1">
      <c r="A915" s="172"/>
      <c r="B915" s="172"/>
      <c r="C915" s="172"/>
      <c r="D915" s="172"/>
      <c r="E915" s="172"/>
      <c r="F915" s="172"/>
      <c r="G915" s="172"/>
      <c r="H915" s="172"/>
      <c r="I915" s="172"/>
      <c r="J915" s="172"/>
      <c r="K915" s="172"/>
      <c r="L915" s="172"/>
      <c r="M915" s="172"/>
      <c r="N915" s="172"/>
      <c r="O915" s="172"/>
      <c r="P915" s="172"/>
      <c r="Q915" s="172"/>
      <c r="R915" s="172"/>
      <c r="S915" s="172"/>
      <c r="T915" s="172"/>
      <c r="U915" s="172"/>
      <c r="V915" s="172"/>
      <c r="W915" s="172"/>
      <c r="X915" s="172"/>
      <c r="Y915" s="172"/>
      <c r="Z915" s="172"/>
      <c r="AA915" s="172"/>
      <c r="AB915" s="172"/>
      <c r="AC915" s="172"/>
      <c r="AD915" s="172"/>
      <c r="AE915" s="172"/>
      <c r="AF915" s="172"/>
      <c r="AG915" s="172"/>
      <c r="AH915" s="172"/>
      <c r="AI915" s="172"/>
    </row>
    <row r="916" spans="1:35" ht="12.75" customHeight="1">
      <c r="A916" s="172"/>
      <c r="B916" s="172"/>
      <c r="C916" s="172"/>
      <c r="D916" s="172"/>
      <c r="E916" s="172"/>
      <c r="F916" s="172"/>
      <c r="G916" s="172"/>
      <c r="H916" s="172"/>
      <c r="I916" s="172"/>
      <c r="J916" s="172"/>
      <c r="K916" s="172"/>
      <c r="L916" s="172"/>
      <c r="M916" s="172"/>
      <c r="N916" s="172"/>
      <c r="O916" s="172"/>
      <c r="P916" s="172"/>
      <c r="Q916" s="172"/>
      <c r="R916" s="172"/>
      <c r="S916" s="172"/>
      <c r="T916" s="172"/>
      <c r="U916" s="172"/>
      <c r="V916" s="172"/>
      <c r="W916" s="172"/>
      <c r="X916" s="172"/>
      <c r="Y916" s="172"/>
      <c r="Z916" s="172"/>
      <c r="AA916" s="172"/>
      <c r="AB916" s="172"/>
      <c r="AC916" s="172"/>
      <c r="AD916" s="172"/>
      <c r="AE916" s="172"/>
      <c r="AF916" s="172"/>
      <c r="AG916" s="172"/>
      <c r="AH916" s="172"/>
      <c r="AI916" s="172"/>
    </row>
    <row r="917" spans="1:35" ht="12.75" customHeight="1">
      <c r="A917" s="172"/>
      <c r="B917" s="172"/>
      <c r="C917" s="172"/>
      <c r="D917" s="172"/>
      <c r="E917" s="172"/>
      <c r="F917" s="172"/>
      <c r="G917" s="172"/>
      <c r="H917" s="172"/>
      <c r="I917" s="172"/>
      <c r="J917" s="172"/>
      <c r="K917" s="172"/>
      <c r="L917" s="172"/>
      <c r="M917" s="172"/>
      <c r="N917" s="172"/>
      <c r="O917" s="172"/>
      <c r="P917" s="172"/>
      <c r="Q917" s="172"/>
      <c r="R917" s="172"/>
      <c r="S917" s="172"/>
      <c r="T917" s="172"/>
      <c r="U917" s="172"/>
      <c r="V917" s="172"/>
      <c r="W917" s="172"/>
      <c r="X917" s="172"/>
      <c r="Y917" s="172"/>
      <c r="Z917" s="172"/>
      <c r="AA917" s="172"/>
      <c r="AB917" s="172"/>
      <c r="AC917" s="172"/>
      <c r="AD917" s="172"/>
      <c r="AE917" s="172"/>
      <c r="AF917" s="172"/>
      <c r="AG917" s="172"/>
      <c r="AH917" s="172"/>
      <c r="AI917" s="172"/>
    </row>
    <row r="918" spans="1:35" ht="12.75" customHeight="1">
      <c r="A918" s="172"/>
      <c r="B918" s="172"/>
      <c r="C918" s="172"/>
      <c r="D918" s="172"/>
      <c r="E918" s="172"/>
      <c r="F918" s="172"/>
      <c r="G918" s="172"/>
      <c r="H918" s="172"/>
      <c r="I918" s="172"/>
      <c r="J918" s="172"/>
      <c r="K918" s="172"/>
      <c r="L918" s="172"/>
      <c r="M918" s="172"/>
      <c r="N918" s="172"/>
      <c r="O918" s="172"/>
      <c r="P918" s="172"/>
      <c r="Q918" s="172"/>
      <c r="R918" s="172"/>
      <c r="S918" s="172"/>
      <c r="T918" s="172"/>
      <c r="U918" s="172"/>
      <c r="V918" s="172"/>
      <c r="W918" s="172"/>
      <c r="X918" s="172"/>
      <c r="Y918" s="172"/>
      <c r="Z918" s="172"/>
      <c r="AA918" s="172"/>
      <c r="AB918" s="172"/>
      <c r="AC918" s="172"/>
      <c r="AD918" s="172"/>
      <c r="AE918" s="172"/>
      <c r="AF918" s="172"/>
      <c r="AG918" s="172"/>
      <c r="AH918" s="172"/>
      <c r="AI918" s="172"/>
    </row>
    <row r="919" spans="1:35" ht="12.75" customHeight="1">
      <c r="A919" s="172"/>
      <c r="B919" s="172"/>
      <c r="C919" s="172"/>
      <c r="D919" s="172"/>
      <c r="E919" s="172"/>
      <c r="F919" s="172"/>
      <c r="G919" s="172"/>
      <c r="H919" s="172"/>
      <c r="I919" s="172"/>
      <c r="J919" s="172"/>
      <c r="K919" s="172"/>
      <c r="L919" s="172"/>
      <c r="M919" s="172"/>
      <c r="N919" s="172"/>
      <c r="O919" s="172"/>
      <c r="P919" s="172"/>
      <c r="Q919" s="172"/>
      <c r="R919" s="172"/>
      <c r="S919" s="172"/>
      <c r="T919" s="172"/>
      <c r="U919" s="172"/>
      <c r="V919" s="172"/>
      <c r="W919" s="172"/>
      <c r="X919" s="172"/>
      <c r="Y919" s="172"/>
      <c r="Z919" s="172"/>
      <c r="AA919" s="172"/>
      <c r="AB919" s="172"/>
      <c r="AC919" s="172"/>
      <c r="AD919" s="172"/>
      <c r="AE919" s="172"/>
      <c r="AF919" s="172"/>
      <c r="AG919" s="172"/>
      <c r="AH919" s="172"/>
      <c r="AI919" s="172"/>
    </row>
    <row r="920" spans="1:35" ht="12.75" customHeight="1">
      <c r="A920" s="172"/>
      <c r="B920" s="172"/>
      <c r="C920" s="172"/>
      <c r="D920" s="172"/>
      <c r="E920" s="172"/>
      <c r="F920" s="172"/>
      <c r="G920" s="172"/>
      <c r="H920" s="172"/>
      <c r="I920" s="172"/>
      <c r="J920" s="172"/>
      <c r="K920" s="172"/>
      <c r="L920" s="172"/>
      <c r="M920" s="172"/>
      <c r="N920" s="172"/>
      <c r="O920" s="172"/>
      <c r="P920" s="172"/>
      <c r="Q920" s="172"/>
      <c r="R920" s="172"/>
      <c r="S920" s="172"/>
      <c r="T920" s="172"/>
      <c r="U920" s="172"/>
      <c r="V920" s="172"/>
      <c r="W920" s="172"/>
      <c r="X920" s="172"/>
      <c r="Y920" s="172"/>
      <c r="Z920" s="172"/>
      <c r="AA920" s="172"/>
      <c r="AB920" s="172"/>
      <c r="AC920" s="172"/>
      <c r="AD920" s="172"/>
      <c r="AE920" s="172"/>
      <c r="AF920" s="172"/>
      <c r="AG920" s="172"/>
      <c r="AH920" s="172"/>
      <c r="AI920" s="172"/>
    </row>
    <row r="921" spans="1:35" ht="12.75" customHeight="1">
      <c r="A921" s="172"/>
      <c r="B921" s="172"/>
      <c r="C921" s="172"/>
      <c r="D921" s="172"/>
      <c r="E921" s="172"/>
      <c r="F921" s="172"/>
      <c r="G921" s="172"/>
      <c r="H921" s="172"/>
      <c r="I921" s="172"/>
      <c r="J921" s="172"/>
      <c r="K921" s="172"/>
      <c r="L921" s="172"/>
      <c r="M921" s="172"/>
      <c r="N921" s="172"/>
      <c r="O921" s="172"/>
      <c r="P921" s="172"/>
      <c r="Q921" s="172"/>
      <c r="R921" s="172"/>
      <c r="S921" s="172"/>
      <c r="T921" s="172"/>
      <c r="U921" s="172"/>
      <c r="V921" s="172"/>
      <c r="W921" s="172"/>
      <c r="X921" s="172"/>
      <c r="Y921" s="172"/>
      <c r="Z921" s="172"/>
      <c r="AA921" s="172"/>
      <c r="AB921" s="172"/>
      <c r="AC921" s="172"/>
      <c r="AD921" s="172"/>
      <c r="AE921" s="172"/>
      <c r="AF921" s="172"/>
      <c r="AG921" s="172"/>
      <c r="AH921" s="172"/>
      <c r="AI921" s="172"/>
    </row>
    <row r="922" spans="1:35" ht="12.75" customHeight="1">
      <c r="A922" s="172"/>
      <c r="B922" s="172"/>
      <c r="C922" s="172"/>
      <c r="D922" s="172"/>
      <c r="E922" s="172"/>
      <c r="F922" s="172"/>
      <c r="G922" s="172"/>
      <c r="H922" s="172"/>
      <c r="I922" s="172"/>
      <c r="J922" s="172"/>
      <c r="K922" s="172"/>
      <c r="L922" s="172"/>
      <c r="M922" s="172"/>
      <c r="N922" s="172"/>
      <c r="O922" s="172"/>
      <c r="P922" s="172"/>
      <c r="Q922" s="172"/>
      <c r="R922" s="172"/>
      <c r="S922" s="172"/>
      <c r="T922" s="172"/>
      <c r="U922" s="172"/>
      <c r="V922" s="172"/>
      <c r="W922" s="172"/>
      <c r="X922" s="172"/>
      <c r="Y922" s="172"/>
      <c r="Z922" s="172"/>
      <c r="AA922" s="172"/>
      <c r="AB922" s="172"/>
      <c r="AC922" s="172"/>
      <c r="AD922" s="172"/>
      <c r="AE922" s="172"/>
      <c r="AF922" s="172"/>
      <c r="AG922" s="172"/>
      <c r="AH922" s="172"/>
      <c r="AI922" s="172"/>
    </row>
    <row r="923" spans="1:35" ht="12.75" customHeight="1">
      <c r="A923" s="172"/>
      <c r="B923" s="172"/>
      <c r="C923" s="172"/>
      <c r="D923" s="172"/>
      <c r="E923" s="172"/>
      <c r="F923" s="172"/>
      <c r="G923" s="172"/>
      <c r="H923" s="172"/>
      <c r="I923" s="172"/>
      <c r="J923" s="172"/>
      <c r="K923" s="172"/>
      <c r="L923" s="172"/>
      <c r="M923" s="172"/>
      <c r="N923" s="172"/>
      <c r="O923" s="172"/>
      <c r="P923" s="172"/>
      <c r="Q923" s="172"/>
      <c r="R923" s="172"/>
      <c r="S923" s="172"/>
      <c r="T923" s="172"/>
      <c r="U923" s="172"/>
      <c r="V923" s="172"/>
      <c r="W923" s="172"/>
      <c r="X923" s="172"/>
      <c r="Y923" s="172"/>
      <c r="Z923" s="172"/>
      <c r="AA923" s="172"/>
      <c r="AB923" s="172"/>
      <c r="AC923" s="172"/>
      <c r="AD923" s="172"/>
      <c r="AE923" s="172"/>
      <c r="AF923" s="172"/>
      <c r="AG923" s="172"/>
      <c r="AH923" s="172"/>
      <c r="AI923" s="172"/>
    </row>
    <row r="924" spans="1:35" ht="12.75" customHeight="1">
      <c r="A924" s="172"/>
      <c r="B924" s="172"/>
      <c r="C924" s="172"/>
      <c r="D924" s="172"/>
      <c r="E924" s="172"/>
      <c r="F924" s="172"/>
      <c r="G924" s="172"/>
      <c r="H924" s="172"/>
      <c r="I924" s="172"/>
      <c r="J924" s="172"/>
      <c r="K924" s="172"/>
      <c r="L924" s="172"/>
      <c r="M924" s="172"/>
      <c r="N924" s="172"/>
      <c r="O924" s="172"/>
      <c r="P924" s="172"/>
      <c r="Q924" s="172"/>
      <c r="R924" s="172"/>
      <c r="S924" s="172"/>
      <c r="T924" s="172"/>
      <c r="U924" s="172"/>
      <c r="V924" s="172"/>
      <c r="W924" s="172"/>
      <c r="X924" s="172"/>
      <c r="Y924" s="172"/>
      <c r="Z924" s="172"/>
      <c r="AA924" s="172"/>
      <c r="AB924" s="172"/>
      <c r="AC924" s="172"/>
      <c r="AD924" s="172"/>
      <c r="AE924" s="172"/>
      <c r="AF924" s="172"/>
      <c r="AG924" s="172"/>
      <c r="AH924" s="172"/>
      <c r="AI924" s="172"/>
    </row>
    <row r="925" spans="1:35" ht="12.75" customHeight="1">
      <c r="A925" s="172"/>
      <c r="B925" s="172"/>
      <c r="C925" s="172"/>
      <c r="D925" s="172"/>
      <c r="E925" s="172"/>
      <c r="F925" s="172"/>
      <c r="G925" s="172"/>
      <c r="H925" s="172"/>
      <c r="I925" s="172"/>
      <c r="J925" s="172"/>
      <c r="K925" s="172"/>
      <c r="L925" s="172"/>
      <c r="M925" s="172"/>
      <c r="N925" s="172"/>
      <c r="O925" s="172"/>
      <c r="P925" s="172"/>
      <c r="Q925" s="172"/>
      <c r="R925" s="172"/>
      <c r="S925" s="172"/>
      <c r="T925" s="172"/>
      <c r="U925" s="172"/>
      <c r="V925" s="172"/>
      <c r="W925" s="172"/>
      <c r="X925" s="172"/>
      <c r="Y925" s="172"/>
      <c r="Z925" s="172"/>
      <c r="AA925" s="172"/>
      <c r="AB925" s="172"/>
      <c r="AC925" s="172"/>
      <c r="AD925" s="172"/>
      <c r="AE925" s="172"/>
      <c r="AF925" s="172"/>
      <c r="AG925" s="172"/>
      <c r="AH925" s="172"/>
      <c r="AI925" s="172"/>
    </row>
    <row r="926" spans="1:35" ht="12.75" customHeight="1">
      <c r="A926" s="172"/>
      <c r="B926" s="172"/>
      <c r="C926" s="172"/>
      <c r="D926" s="172"/>
      <c r="E926" s="172"/>
      <c r="F926" s="172"/>
      <c r="G926" s="172"/>
      <c r="H926" s="172"/>
      <c r="I926" s="172"/>
      <c r="J926" s="172"/>
      <c r="K926" s="172"/>
      <c r="L926" s="172"/>
      <c r="M926" s="172"/>
      <c r="N926" s="172"/>
      <c r="O926" s="172"/>
      <c r="P926" s="172"/>
      <c r="Q926" s="172"/>
      <c r="R926" s="172"/>
      <c r="S926" s="172"/>
      <c r="T926" s="172"/>
      <c r="U926" s="172"/>
      <c r="V926" s="172"/>
      <c r="W926" s="172"/>
      <c r="X926" s="172"/>
      <c r="Y926" s="172"/>
      <c r="Z926" s="172"/>
      <c r="AA926" s="172"/>
      <c r="AB926" s="172"/>
      <c r="AC926" s="172"/>
      <c r="AD926" s="172"/>
      <c r="AE926" s="172"/>
      <c r="AF926" s="172"/>
      <c r="AG926" s="172"/>
      <c r="AH926" s="172"/>
      <c r="AI926" s="172"/>
    </row>
    <row r="927" spans="1:35" ht="12.75" customHeight="1">
      <c r="A927" s="172"/>
      <c r="B927" s="172"/>
      <c r="C927" s="172"/>
      <c r="D927" s="172"/>
      <c r="E927" s="172"/>
      <c r="F927" s="172"/>
      <c r="G927" s="172"/>
      <c r="H927" s="172"/>
      <c r="I927" s="172"/>
      <c r="J927" s="172"/>
      <c r="K927" s="172"/>
      <c r="L927" s="172"/>
      <c r="M927" s="172"/>
      <c r="N927" s="172"/>
      <c r="O927" s="172"/>
      <c r="P927" s="172"/>
      <c r="Q927" s="172"/>
      <c r="R927" s="172"/>
      <c r="S927" s="172"/>
      <c r="T927" s="172"/>
      <c r="U927" s="172"/>
      <c r="V927" s="172"/>
      <c r="W927" s="172"/>
      <c r="X927" s="172"/>
      <c r="Y927" s="172"/>
      <c r="Z927" s="172"/>
      <c r="AA927" s="172"/>
      <c r="AB927" s="172"/>
      <c r="AC927" s="172"/>
      <c r="AD927" s="172"/>
      <c r="AE927" s="172"/>
      <c r="AF927" s="172"/>
      <c r="AG927" s="172"/>
      <c r="AH927" s="172"/>
      <c r="AI927" s="172"/>
    </row>
    <row r="928" spans="1:35" ht="12.75" customHeight="1">
      <c r="A928" s="172"/>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c r="AA928" s="172"/>
      <c r="AB928" s="172"/>
      <c r="AC928" s="172"/>
      <c r="AD928" s="172"/>
      <c r="AE928" s="172"/>
      <c r="AF928" s="172"/>
      <c r="AG928" s="172"/>
      <c r="AH928" s="172"/>
      <c r="AI928" s="172"/>
    </row>
    <row r="929" spans="1:35" ht="12.75" customHeight="1">
      <c r="A929" s="172"/>
      <c r="B929" s="172"/>
      <c r="C929" s="172"/>
      <c r="D929" s="172"/>
      <c r="E929" s="172"/>
      <c r="F929" s="172"/>
      <c r="G929" s="172"/>
      <c r="H929" s="172"/>
      <c r="I929" s="172"/>
      <c r="J929" s="172"/>
      <c r="K929" s="172"/>
      <c r="L929" s="172"/>
      <c r="M929" s="172"/>
      <c r="N929" s="172"/>
      <c r="O929" s="172"/>
      <c r="P929" s="172"/>
      <c r="Q929" s="172"/>
      <c r="R929" s="172"/>
      <c r="S929" s="172"/>
      <c r="T929" s="172"/>
      <c r="U929" s="172"/>
      <c r="V929" s="172"/>
      <c r="W929" s="172"/>
      <c r="X929" s="172"/>
      <c r="Y929" s="172"/>
      <c r="Z929" s="172"/>
      <c r="AA929" s="172"/>
      <c r="AB929" s="172"/>
      <c r="AC929" s="172"/>
      <c r="AD929" s="172"/>
      <c r="AE929" s="172"/>
      <c r="AF929" s="172"/>
      <c r="AG929" s="172"/>
      <c r="AH929" s="172"/>
      <c r="AI929" s="172"/>
    </row>
    <row r="930" spans="1:35" ht="12.75" customHeight="1">
      <c r="A930" s="172"/>
      <c r="B930" s="172"/>
      <c r="C930" s="172"/>
      <c r="D930" s="172"/>
      <c r="E930" s="172"/>
      <c r="F930" s="172"/>
      <c r="G930" s="172"/>
      <c r="H930" s="172"/>
      <c r="I930" s="172"/>
      <c r="J930" s="172"/>
      <c r="K930" s="172"/>
      <c r="L930" s="172"/>
      <c r="M930" s="172"/>
      <c r="N930" s="172"/>
      <c r="O930" s="172"/>
      <c r="P930" s="172"/>
      <c r="Q930" s="172"/>
      <c r="R930" s="172"/>
      <c r="S930" s="172"/>
      <c r="T930" s="172"/>
      <c r="U930" s="172"/>
      <c r="V930" s="172"/>
      <c r="W930" s="172"/>
      <c r="X930" s="172"/>
      <c r="Y930" s="172"/>
      <c r="Z930" s="172"/>
      <c r="AA930" s="172"/>
      <c r="AB930" s="172"/>
      <c r="AC930" s="172"/>
      <c r="AD930" s="172"/>
      <c r="AE930" s="172"/>
      <c r="AF930" s="172"/>
      <c r="AG930" s="172"/>
      <c r="AH930" s="172"/>
      <c r="AI930" s="172"/>
    </row>
    <row r="931" spans="1:35" ht="12.75" customHeight="1">
      <c r="A931" s="172"/>
      <c r="B931" s="172"/>
      <c r="C931" s="172"/>
      <c r="D931" s="172"/>
      <c r="E931" s="172"/>
      <c r="F931" s="172"/>
      <c r="G931" s="172"/>
      <c r="H931" s="172"/>
      <c r="I931" s="172"/>
      <c r="J931" s="172"/>
      <c r="K931" s="172"/>
      <c r="L931" s="172"/>
      <c r="M931" s="172"/>
      <c r="N931" s="172"/>
      <c r="O931" s="172"/>
      <c r="P931" s="172"/>
      <c r="Q931" s="172"/>
      <c r="R931" s="172"/>
      <c r="S931" s="172"/>
      <c r="T931" s="172"/>
      <c r="U931" s="172"/>
      <c r="V931" s="172"/>
      <c r="W931" s="172"/>
      <c r="X931" s="172"/>
      <c r="Y931" s="172"/>
      <c r="Z931" s="172"/>
      <c r="AA931" s="172"/>
      <c r="AB931" s="172"/>
      <c r="AC931" s="172"/>
      <c r="AD931" s="172"/>
      <c r="AE931" s="172"/>
      <c r="AF931" s="172"/>
      <c r="AG931" s="172"/>
      <c r="AH931" s="172"/>
      <c r="AI931" s="172"/>
    </row>
    <row r="932" spans="1:35" ht="12.75" customHeight="1">
      <c r="A932" s="172"/>
      <c r="B932" s="172"/>
      <c r="C932" s="172"/>
      <c r="D932" s="172"/>
      <c r="E932" s="172"/>
      <c r="F932" s="172"/>
      <c r="G932" s="172"/>
      <c r="H932" s="172"/>
      <c r="I932" s="172"/>
      <c r="J932" s="172"/>
      <c r="K932" s="172"/>
      <c r="L932" s="172"/>
      <c r="M932" s="172"/>
      <c r="N932" s="172"/>
      <c r="O932" s="172"/>
      <c r="P932" s="172"/>
      <c r="Q932" s="172"/>
      <c r="R932" s="172"/>
      <c r="S932" s="172"/>
      <c r="T932" s="172"/>
      <c r="U932" s="172"/>
      <c r="V932" s="172"/>
      <c r="W932" s="172"/>
      <c r="X932" s="172"/>
      <c r="Y932" s="172"/>
      <c r="Z932" s="172"/>
      <c r="AA932" s="172"/>
      <c r="AB932" s="172"/>
      <c r="AC932" s="172"/>
      <c r="AD932" s="172"/>
      <c r="AE932" s="172"/>
      <c r="AF932" s="172"/>
      <c r="AG932" s="172"/>
      <c r="AH932" s="172"/>
      <c r="AI932" s="172"/>
    </row>
    <row r="933" spans="1:35" ht="12.75" customHeight="1">
      <c r="A933" s="172"/>
      <c r="B933" s="172"/>
      <c r="C933" s="172"/>
      <c r="D933" s="172"/>
      <c r="E933" s="172"/>
      <c r="F933" s="172"/>
      <c r="G933" s="172"/>
      <c r="H933" s="172"/>
      <c r="I933" s="172"/>
      <c r="J933" s="172"/>
      <c r="K933" s="172"/>
      <c r="L933" s="172"/>
      <c r="M933" s="172"/>
      <c r="N933" s="172"/>
      <c r="O933" s="172"/>
      <c r="P933" s="172"/>
      <c r="Q933" s="172"/>
      <c r="R933" s="172"/>
      <c r="S933" s="172"/>
      <c r="T933" s="172"/>
      <c r="U933" s="172"/>
      <c r="V933" s="172"/>
      <c r="W933" s="172"/>
      <c r="X933" s="172"/>
      <c r="Y933" s="172"/>
      <c r="Z933" s="172"/>
      <c r="AA933" s="172"/>
      <c r="AB933" s="172"/>
      <c r="AC933" s="172"/>
      <c r="AD933" s="172"/>
      <c r="AE933" s="172"/>
      <c r="AF933" s="172"/>
      <c r="AG933" s="172"/>
      <c r="AH933" s="172"/>
      <c r="AI933" s="172"/>
    </row>
    <row r="934" spans="1:35" ht="12.75" customHeight="1">
      <c r="A934" s="172"/>
      <c r="B934" s="172"/>
      <c r="C934" s="172"/>
      <c r="D934" s="172"/>
      <c r="E934" s="172"/>
      <c r="F934" s="172"/>
      <c r="G934" s="172"/>
      <c r="H934" s="172"/>
      <c r="I934" s="172"/>
      <c r="J934" s="172"/>
      <c r="K934" s="172"/>
      <c r="L934" s="172"/>
      <c r="M934" s="172"/>
      <c r="N934" s="172"/>
      <c r="O934" s="172"/>
      <c r="P934" s="172"/>
      <c r="Q934" s="172"/>
      <c r="R934" s="172"/>
      <c r="S934" s="172"/>
      <c r="T934" s="172"/>
      <c r="U934" s="172"/>
      <c r="V934" s="172"/>
      <c r="W934" s="172"/>
      <c r="X934" s="172"/>
      <c r="Y934" s="172"/>
      <c r="Z934" s="172"/>
      <c r="AA934" s="172"/>
      <c r="AB934" s="172"/>
      <c r="AC934" s="172"/>
      <c r="AD934" s="172"/>
      <c r="AE934" s="172"/>
      <c r="AF934" s="172"/>
      <c r="AG934" s="172"/>
      <c r="AH934" s="172"/>
      <c r="AI934" s="172"/>
    </row>
    <row r="935" spans="1:35" ht="12.75" customHeight="1">
      <c r="A935" s="172"/>
      <c r="B935" s="172"/>
      <c r="C935" s="172"/>
      <c r="D935" s="172"/>
      <c r="E935" s="172"/>
      <c r="F935" s="172"/>
      <c r="G935" s="172"/>
      <c r="H935" s="172"/>
      <c r="I935" s="172"/>
      <c r="J935" s="172"/>
      <c r="K935" s="172"/>
      <c r="L935" s="172"/>
      <c r="M935" s="172"/>
      <c r="N935" s="172"/>
      <c r="O935" s="172"/>
      <c r="P935" s="172"/>
      <c r="Q935" s="172"/>
      <c r="R935" s="172"/>
      <c r="S935" s="172"/>
      <c r="T935" s="172"/>
      <c r="U935" s="172"/>
      <c r="V935" s="172"/>
      <c r="W935" s="172"/>
      <c r="X935" s="172"/>
      <c r="Y935" s="172"/>
      <c r="Z935" s="172"/>
      <c r="AA935" s="172"/>
      <c r="AB935" s="172"/>
      <c r="AC935" s="172"/>
      <c r="AD935" s="172"/>
      <c r="AE935" s="172"/>
      <c r="AF935" s="172"/>
      <c r="AG935" s="172"/>
      <c r="AH935" s="172"/>
      <c r="AI935" s="172"/>
    </row>
    <row r="936" spans="1:35" ht="12.75" customHeight="1">
      <c r="A936" s="172"/>
      <c r="B936" s="172"/>
      <c r="C936" s="172"/>
      <c r="D936" s="172"/>
      <c r="E936" s="172"/>
      <c r="F936" s="172"/>
      <c r="G936" s="172"/>
      <c r="H936" s="172"/>
      <c r="I936" s="172"/>
      <c r="J936" s="172"/>
      <c r="K936" s="172"/>
      <c r="L936" s="172"/>
      <c r="M936" s="172"/>
      <c r="N936" s="172"/>
      <c r="O936" s="172"/>
      <c r="P936" s="172"/>
      <c r="Q936" s="172"/>
      <c r="R936" s="172"/>
      <c r="S936" s="172"/>
      <c r="T936" s="172"/>
      <c r="U936" s="172"/>
      <c r="V936" s="172"/>
      <c r="W936" s="172"/>
      <c r="X936" s="172"/>
      <c r="Y936" s="172"/>
      <c r="Z936" s="172"/>
      <c r="AA936" s="172"/>
      <c r="AB936" s="172"/>
      <c r="AC936" s="172"/>
      <c r="AD936" s="172"/>
      <c r="AE936" s="172"/>
      <c r="AF936" s="172"/>
      <c r="AG936" s="172"/>
      <c r="AH936" s="172"/>
      <c r="AI936" s="172"/>
    </row>
    <row r="937" spans="1:35" ht="12.75" customHeight="1">
      <c r="A937" s="172"/>
      <c r="B937" s="172"/>
      <c r="C937" s="172"/>
      <c r="D937" s="172"/>
      <c r="E937" s="172"/>
      <c r="F937" s="172"/>
      <c r="G937" s="172"/>
      <c r="H937" s="172"/>
      <c r="I937" s="172"/>
      <c r="J937" s="172"/>
      <c r="K937" s="172"/>
      <c r="L937" s="172"/>
      <c r="M937" s="172"/>
      <c r="N937" s="172"/>
      <c r="O937" s="172"/>
      <c r="P937" s="172"/>
      <c r="Q937" s="172"/>
      <c r="R937" s="172"/>
      <c r="S937" s="172"/>
      <c r="T937" s="172"/>
      <c r="U937" s="172"/>
      <c r="V937" s="172"/>
      <c r="W937" s="172"/>
      <c r="X937" s="172"/>
      <c r="Y937" s="172"/>
      <c r="Z937" s="172"/>
      <c r="AA937" s="172"/>
      <c r="AB937" s="172"/>
      <c r="AC937" s="172"/>
      <c r="AD937" s="172"/>
      <c r="AE937" s="172"/>
      <c r="AF937" s="172"/>
      <c r="AG937" s="172"/>
      <c r="AH937" s="172"/>
      <c r="AI937" s="172"/>
    </row>
    <row r="938" spans="1:35" ht="12.75" customHeight="1">
      <c r="A938" s="172"/>
      <c r="B938" s="172"/>
      <c r="C938" s="172"/>
      <c r="D938" s="172"/>
      <c r="E938" s="172"/>
      <c r="F938" s="172"/>
      <c r="G938" s="172"/>
      <c r="H938" s="172"/>
      <c r="I938" s="172"/>
      <c r="J938" s="172"/>
      <c r="K938" s="172"/>
      <c r="L938" s="172"/>
      <c r="M938" s="172"/>
      <c r="N938" s="172"/>
      <c r="O938" s="172"/>
      <c r="P938" s="172"/>
      <c r="Q938" s="172"/>
      <c r="R938" s="172"/>
      <c r="S938" s="172"/>
      <c r="T938" s="172"/>
      <c r="U938" s="172"/>
      <c r="V938" s="172"/>
      <c r="W938" s="172"/>
      <c r="X938" s="172"/>
      <c r="Y938" s="172"/>
      <c r="Z938" s="172"/>
      <c r="AA938" s="172"/>
      <c r="AB938" s="172"/>
      <c r="AC938" s="172"/>
      <c r="AD938" s="172"/>
      <c r="AE938" s="172"/>
      <c r="AF938" s="172"/>
      <c r="AG938" s="172"/>
      <c r="AH938" s="172"/>
      <c r="AI938" s="172"/>
    </row>
    <row r="939" spans="1:35" ht="12.75" customHeight="1">
      <c r="A939" s="172"/>
      <c r="B939" s="172"/>
      <c r="C939" s="172"/>
      <c r="D939" s="172"/>
      <c r="E939" s="172"/>
      <c r="F939" s="172"/>
      <c r="G939" s="172"/>
      <c r="H939" s="172"/>
      <c r="I939" s="172"/>
      <c r="J939" s="172"/>
      <c r="K939" s="172"/>
      <c r="L939" s="172"/>
      <c r="M939" s="172"/>
      <c r="N939" s="172"/>
      <c r="O939" s="172"/>
      <c r="P939" s="172"/>
      <c r="Q939" s="172"/>
      <c r="R939" s="172"/>
      <c r="S939" s="172"/>
      <c r="T939" s="172"/>
      <c r="U939" s="172"/>
      <c r="V939" s="172"/>
      <c r="W939" s="172"/>
      <c r="X939" s="172"/>
      <c r="Y939" s="172"/>
      <c r="Z939" s="172"/>
      <c r="AA939" s="172"/>
      <c r="AB939" s="172"/>
      <c r="AC939" s="172"/>
      <c r="AD939" s="172"/>
      <c r="AE939" s="172"/>
      <c r="AF939" s="172"/>
      <c r="AG939" s="172"/>
      <c r="AH939" s="172"/>
      <c r="AI939" s="172"/>
    </row>
    <row r="940" spans="1:35" ht="12.75" customHeight="1">
      <c r="A940" s="172"/>
      <c r="B940" s="172"/>
      <c r="C940" s="172"/>
      <c r="D940" s="172"/>
      <c r="E940" s="172"/>
      <c r="F940" s="172"/>
      <c r="G940" s="172"/>
      <c r="H940" s="172"/>
      <c r="I940" s="172"/>
      <c r="J940" s="172"/>
      <c r="K940" s="172"/>
      <c r="L940" s="172"/>
      <c r="M940" s="172"/>
      <c r="N940" s="172"/>
      <c r="O940" s="172"/>
      <c r="P940" s="172"/>
      <c r="Q940" s="172"/>
      <c r="R940" s="172"/>
      <c r="S940" s="172"/>
      <c r="T940" s="172"/>
      <c r="U940" s="172"/>
      <c r="V940" s="172"/>
      <c r="W940" s="172"/>
      <c r="X940" s="172"/>
      <c r="Y940" s="172"/>
      <c r="Z940" s="172"/>
      <c r="AA940" s="172"/>
      <c r="AB940" s="172"/>
      <c r="AC940" s="172"/>
      <c r="AD940" s="172"/>
      <c r="AE940" s="172"/>
      <c r="AF940" s="172"/>
      <c r="AG940" s="172"/>
      <c r="AH940" s="172"/>
      <c r="AI940" s="172"/>
    </row>
    <row r="941" spans="1:35" ht="12.75" customHeight="1">
      <c r="A941" s="172"/>
      <c r="B941" s="172"/>
      <c r="C941" s="172"/>
      <c r="D941" s="172"/>
      <c r="E941" s="172"/>
      <c r="F941" s="172"/>
      <c r="G941" s="172"/>
      <c r="H941" s="172"/>
      <c r="I941" s="172"/>
      <c r="J941" s="172"/>
      <c r="K941" s="172"/>
      <c r="L941" s="172"/>
      <c r="M941" s="172"/>
      <c r="N941" s="172"/>
      <c r="O941" s="172"/>
      <c r="P941" s="172"/>
      <c r="Q941" s="172"/>
      <c r="R941" s="172"/>
      <c r="S941" s="172"/>
      <c r="T941" s="172"/>
      <c r="U941" s="172"/>
      <c r="V941" s="172"/>
      <c r="W941" s="172"/>
      <c r="X941" s="172"/>
      <c r="Y941" s="172"/>
      <c r="Z941" s="172"/>
      <c r="AA941" s="172"/>
      <c r="AB941" s="172"/>
      <c r="AC941" s="172"/>
      <c r="AD941" s="172"/>
      <c r="AE941" s="172"/>
      <c r="AF941" s="172"/>
      <c r="AG941" s="172"/>
      <c r="AH941" s="172"/>
      <c r="AI941" s="172"/>
    </row>
    <row r="942" spans="1:35" ht="12.75" customHeight="1">
      <c r="A942" s="172"/>
      <c r="B942" s="172"/>
      <c r="C942" s="172"/>
      <c r="D942" s="172"/>
      <c r="E942" s="172"/>
      <c r="F942" s="172"/>
      <c r="G942" s="172"/>
      <c r="H942" s="172"/>
      <c r="I942" s="172"/>
      <c r="J942" s="172"/>
      <c r="K942" s="172"/>
      <c r="L942" s="172"/>
      <c r="M942" s="172"/>
      <c r="N942" s="172"/>
      <c r="O942" s="172"/>
      <c r="P942" s="172"/>
      <c r="Q942" s="172"/>
      <c r="R942" s="172"/>
      <c r="S942" s="172"/>
      <c r="T942" s="172"/>
      <c r="U942" s="172"/>
      <c r="V942" s="172"/>
      <c r="W942" s="172"/>
      <c r="X942" s="172"/>
      <c r="Y942" s="172"/>
      <c r="Z942" s="172"/>
      <c r="AA942" s="172"/>
      <c r="AB942" s="172"/>
      <c r="AC942" s="172"/>
      <c r="AD942" s="172"/>
      <c r="AE942" s="172"/>
      <c r="AF942" s="172"/>
      <c r="AG942" s="172"/>
      <c r="AH942" s="172"/>
      <c r="AI942" s="172"/>
    </row>
    <row r="943" spans="1:35" ht="12.75" customHeight="1">
      <c r="A943" s="172"/>
      <c r="B943" s="172"/>
      <c r="C943" s="172"/>
      <c r="D943" s="172"/>
      <c r="E943" s="172"/>
      <c r="F943" s="172"/>
      <c r="G943" s="172"/>
      <c r="H943" s="172"/>
      <c r="I943" s="172"/>
      <c r="J943" s="172"/>
      <c r="K943" s="172"/>
      <c r="L943" s="172"/>
      <c r="M943" s="172"/>
      <c r="N943" s="172"/>
      <c r="O943" s="172"/>
      <c r="P943" s="172"/>
      <c r="Q943" s="172"/>
      <c r="R943" s="172"/>
      <c r="S943" s="172"/>
      <c r="T943" s="172"/>
      <c r="U943" s="172"/>
      <c r="V943" s="172"/>
      <c r="W943" s="172"/>
      <c r="X943" s="172"/>
      <c r="Y943" s="172"/>
      <c r="Z943" s="172"/>
      <c r="AA943" s="172"/>
      <c r="AB943" s="172"/>
      <c r="AC943" s="172"/>
      <c r="AD943" s="172"/>
      <c r="AE943" s="172"/>
      <c r="AF943" s="172"/>
      <c r="AG943" s="172"/>
      <c r="AH943" s="172"/>
      <c r="AI943" s="172"/>
    </row>
    <row r="944" spans="1:35" ht="12.75" customHeight="1">
      <c r="A944" s="172"/>
      <c r="B944" s="172"/>
      <c r="C944" s="172"/>
      <c r="D944" s="172"/>
      <c r="E944" s="172"/>
      <c r="F944" s="172"/>
      <c r="G944" s="172"/>
      <c r="H944" s="172"/>
      <c r="I944" s="172"/>
      <c r="J944" s="172"/>
      <c r="K944" s="172"/>
      <c r="L944" s="172"/>
      <c r="M944" s="172"/>
      <c r="N944" s="172"/>
      <c r="O944" s="172"/>
      <c r="P944" s="172"/>
      <c r="Q944" s="172"/>
      <c r="R944" s="172"/>
      <c r="S944" s="172"/>
      <c r="T944" s="172"/>
      <c r="U944" s="172"/>
      <c r="V944" s="172"/>
      <c r="W944" s="172"/>
      <c r="X944" s="172"/>
      <c r="Y944" s="172"/>
      <c r="Z944" s="172"/>
      <c r="AA944" s="172"/>
      <c r="AB944" s="172"/>
      <c r="AC944" s="172"/>
      <c r="AD944" s="172"/>
      <c r="AE944" s="172"/>
      <c r="AF944" s="172"/>
      <c r="AG944" s="172"/>
      <c r="AH944" s="172"/>
      <c r="AI944" s="172"/>
    </row>
    <row r="945" spans="1:35" ht="12.75" customHeight="1">
      <c r="A945" s="172"/>
      <c r="B945" s="172"/>
      <c r="C945" s="172"/>
      <c r="D945" s="172"/>
      <c r="E945" s="172"/>
      <c r="F945" s="172"/>
      <c r="G945" s="172"/>
      <c r="H945" s="172"/>
      <c r="I945" s="172"/>
      <c r="J945" s="172"/>
      <c r="K945" s="172"/>
      <c r="L945" s="172"/>
      <c r="M945" s="172"/>
      <c r="N945" s="172"/>
      <c r="O945" s="172"/>
      <c r="P945" s="172"/>
      <c r="Q945" s="172"/>
      <c r="R945" s="172"/>
      <c r="S945" s="172"/>
      <c r="T945" s="172"/>
      <c r="U945" s="172"/>
      <c r="V945" s="172"/>
      <c r="W945" s="172"/>
      <c r="X945" s="172"/>
      <c r="Y945" s="172"/>
      <c r="Z945" s="172"/>
      <c r="AA945" s="172"/>
      <c r="AB945" s="172"/>
      <c r="AC945" s="172"/>
      <c r="AD945" s="172"/>
      <c r="AE945" s="172"/>
      <c r="AF945" s="172"/>
      <c r="AG945" s="172"/>
      <c r="AH945" s="172"/>
      <c r="AI945" s="172"/>
    </row>
    <row r="946" spans="1:35" ht="12.75" customHeight="1">
      <c r="A946" s="172"/>
      <c r="B946" s="172"/>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c r="AA946" s="172"/>
      <c r="AB946" s="172"/>
      <c r="AC946" s="172"/>
      <c r="AD946" s="172"/>
      <c r="AE946" s="172"/>
      <c r="AF946" s="172"/>
      <c r="AG946" s="172"/>
      <c r="AH946" s="172"/>
      <c r="AI946" s="172"/>
    </row>
    <row r="947" spans="1:35" ht="12.75" customHeight="1">
      <c r="A947" s="172"/>
      <c r="B947" s="172"/>
      <c r="C947" s="172"/>
      <c r="D947" s="172"/>
      <c r="E947" s="172"/>
      <c r="F947" s="172"/>
      <c r="G947" s="172"/>
      <c r="H947" s="172"/>
      <c r="I947" s="172"/>
      <c r="J947" s="172"/>
      <c r="K947" s="172"/>
      <c r="L947" s="172"/>
      <c r="M947" s="172"/>
      <c r="N947" s="172"/>
      <c r="O947" s="172"/>
      <c r="P947" s="172"/>
      <c r="Q947" s="172"/>
      <c r="R947" s="172"/>
      <c r="S947" s="172"/>
      <c r="T947" s="172"/>
      <c r="U947" s="172"/>
      <c r="V947" s="172"/>
      <c r="W947" s="172"/>
      <c r="X947" s="172"/>
      <c r="Y947" s="172"/>
      <c r="Z947" s="172"/>
      <c r="AA947" s="172"/>
      <c r="AB947" s="172"/>
      <c r="AC947" s="172"/>
      <c r="AD947" s="172"/>
      <c r="AE947" s="172"/>
      <c r="AF947" s="172"/>
      <c r="AG947" s="172"/>
      <c r="AH947" s="172"/>
      <c r="AI947" s="172"/>
    </row>
    <row r="948" spans="1:35" ht="12.75" customHeight="1">
      <c r="A948" s="172"/>
      <c r="B948" s="172"/>
      <c r="C948" s="172"/>
      <c r="D948" s="172"/>
      <c r="E948" s="172"/>
      <c r="F948" s="172"/>
      <c r="G948" s="172"/>
      <c r="H948" s="172"/>
      <c r="I948" s="172"/>
      <c r="J948" s="172"/>
      <c r="K948" s="172"/>
      <c r="L948" s="172"/>
      <c r="M948" s="172"/>
      <c r="N948" s="172"/>
      <c r="O948" s="172"/>
      <c r="P948" s="172"/>
      <c r="Q948" s="172"/>
      <c r="R948" s="172"/>
      <c r="S948" s="172"/>
      <c r="T948" s="172"/>
      <c r="U948" s="172"/>
      <c r="V948" s="172"/>
      <c r="W948" s="172"/>
      <c r="X948" s="172"/>
      <c r="Y948" s="172"/>
      <c r="Z948" s="172"/>
      <c r="AA948" s="172"/>
      <c r="AB948" s="172"/>
      <c r="AC948" s="172"/>
      <c r="AD948" s="172"/>
      <c r="AE948" s="172"/>
      <c r="AF948" s="172"/>
      <c r="AG948" s="172"/>
      <c r="AH948" s="172"/>
      <c r="AI948" s="172"/>
    </row>
    <row r="949" spans="1:35" ht="12.75" customHeight="1">
      <c r="A949" s="172"/>
      <c r="B949" s="172"/>
      <c r="C949" s="172"/>
      <c r="D949" s="172"/>
      <c r="E949" s="172"/>
      <c r="F949" s="172"/>
      <c r="G949" s="172"/>
      <c r="H949" s="172"/>
      <c r="I949" s="172"/>
      <c r="J949" s="172"/>
      <c r="K949" s="172"/>
      <c r="L949" s="172"/>
      <c r="M949" s="172"/>
      <c r="N949" s="172"/>
      <c r="O949" s="172"/>
      <c r="P949" s="172"/>
      <c r="Q949" s="172"/>
      <c r="R949" s="172"/>
      <c r="S949" s="172"/>
      <c r="T949" s="172"/>
      <c r="U949" s="172"/>
      <c r="V949" s="172"/>
      <c r="W949" s="172"/>
      <c r="X949" s="172"/>
      <c r="Y949" s="172"/>
      <c r="Z949" s="172"/>
      <c r="AA949" s="172"/>
      <c r="AB949" s="172"/>
      <c r="AC949" s="172"/>
      <c r="AD949" s="172"/>
      <c r="AE949" s="172"/>
      <c r="AF949" s="172"/>
      <c r="AG949" s="172"/>
      <c r="AH949" s="172"/>
      <c r="AI949" s="172"/>
    </row>
    <row r="950" spans="1:35" ht="12.75" customHeight="1">
      <c r="A950" s="172"/>
      <c r="B950" s="172"/>
      <c r="C950" s="172"/>
      <c r="D950" s="172"/>
      <c r="E950" s="172"/>
      <c r="F950" s="172"/>
      <c r="G950" s="172"/>
      <c r="H950" s="172"/>
      <c r="I950" s="172"/>
      <c r="J950" s="172"/>
      <c r="K950" s="172"/>
      <c r="L950" s="172"/>
      <c r="M950" s="172"/>
      <c r="N950" s="172"/>
      <c r="O950" s="172"/>
      <c r="P950" s="172"/>
      <c r="Q950" s="172"/>
      <c r="R950" s="172"/>
      <c r="S950" s="172"/>
      <c r="T950" s="172"/>
      <c r="U950" s="172"/>
      <c r="V950" s="172"/>
      <c r="W950" s="172"/>
      <c r="X950" s="172"/>
      <c r="Y950" s="172"/>
      <c r="Z950" s="172"/>
      <c r="AA950" s="172"/>
      <c r="AB950" s="172"/>
      <c r="AC950" s="172"/>
      <c r="AD950" s="172"/>
      <c r="AE950" s="172"/>
      <c r="AF950" s="172"/>
      <c r="AG950" s="172"/>
      <c r="AH950" s="172"/>
      <c r="AI950" s="172"/>
    </row>
    <row r="951" spans="1:35" ht="12.75" customHeight="1">
      <c r="A951" s="172"/>
      <c r="B951" s="172"/>
      <c r="C951" s="172"/>
      <c r="D951" s="172"/>
      <c r="E951" s="172"/>
      <c r="F951" s="172"/>
      <c r="G951" s="172"/>
      <c r="H951" s="172"/>
      <c r="I951" s="172"/>
      <c r="J951" s="172"/>
      <c r="K951" s="172"/>
      <c r="L951" s="172"/>
      <c r="M951" s="172"/>
      <c r="N951" s="172"/>
      <c r="O951" s="172"/>
      <c r="P951" s="172"/>
      <c r="Q951" s="172"/>
      <c r="R951" s="172"/>
      <c r="S951" s="172"/>
      <c r="T951" s="172"/>
      <c r="U951" s="172"/>
      <c r="V951" s="172"/>
      <c r="W951" s="172"/>
      <c r="X951" s="172"/>
      <c r="Y951" s="172"/>
      <c r="Z951" s="172"/>
      <c r="AA951" s="172"/>
      <c r="AB951" s="172"/>
      <c r="AC951" s="172"/>
      <c r="AD951" s="172"/>
      <c r="AE951" s="172"/>
      <c r="AF951" s="172"/>
      <c r="AG951" s="172"/>
      <c r="AH951" s="172"/>
      <c r="AI951" s="172"/>
    </row>
    <row r="952" spans="1:35" ht="12.75" customHeight="1">
      <c r="A952" s="172"/>
      <c r="B952" s="172"/>
      <c r="C952" s="172"/>
      <c r="D952" s="172"/>
      <c r="E952" s="172"/>
      <c r="F952" s="172"/>
      <c r="G952" s="172"/>
      <c r="H952" s="172"/>
      <c r="I952" s="172"/>
      <c r="J952" s="172"/>
      <c r="K952" s="172"/>
      <c r="L952" s="172"/>
      <c r="M952" s="172"/>
      <c r="N952" s="172"/>
      <c r="O952" s="172"/>
      <c r="P952" s="172"/>
      <c r="Q952" s="172"/>
      <c r="R952" s="172"/>
      <c r="S952" s="172"/>
      <c r="T952" s="172"/>
      <c r="U952" s="172"/>
      <c r="V952" s="172"/>
      <c r="W952" s="172"/>
      <c r="X952" s="172"/>
      <c r="Y952" s="172"/>
      <c r="Z952" s="172"/>
      <c r="AA952" s="172"/>
      <c r="AB952" s="172"/>
      <c r="AC952" s="172"/>
      <c r="AD952" s="172"/>
      <c r="AE952" s="172"/>
      <c r="AF952" s="172"/>
      <c r="AG952" s="172"/>
      <c r="AH952" s="172"/>
      <c r="AI952" s="172"/>
    </row>
    <row r="953" spans="1:35" ht="12.75" customHeight="1">
      <c r="A953" s="172"/>
      <c r="B953" s="172"/>
      <c r="C953" s="172"/>
      <c r="D953" s="172"/>
      <c r="E953" s="172"/>
      <c r="F953" s="172"/>
      <c r="G953" s="172"/>
      <c r="H953" s="172"/>
      <c r="I953" s="172"/>
      <c r="J953" s="172"/>
      <c r="K953" s="172"/>
      <c r="L953" s="172"/>
      <c r="M953" s="172"/>
      <c r="N953" s="172"/>
      <c r="O953" s="172"/>
      <c r="P953" s="172"/>
      <c r="Q953" s="172"/>
      <c r="R953" s="172"/>
      <c r="S953" s="172"/>
      <c r="T953" s="172"/>
      <c r="U953" s="172"/>
      <c r="V953" s="172"/>
      <c r="W953" s="172"/>
      <c r="X953" s="172"/>
      <c r="Y953" s="172"/>
      <c r="Z953" s="172"/>
      <c r="AA953" s="172"/>
      <c r="AB953" s="172"/>
      <c r="AC953" s="172"/>
      <c r="AD953" s="172"/>
      <c r="AE953" s="172"/>
      <c r="AF953" s="172"/>
      <c r="AG953" s="172"/>
      <c r="AH953" s="172"/>
      <c r="AI953" s="172"/>
    </row>
    <row r="954" spans="1:35" ht="12.75" customHeight="1">
      <c r="A954" s="172"/>
      <c r="B954" s="172"/>
      <c r="C954" s="172"/>
      <c r="D954" s="172"/>
      <c r="E954" s="172"/>
      <c r="F954" s="172"/>
      <c r="G954" s="172"/>
      <c r="H954" s="172"/>
      <c r="I954" s="172"/>
      <c r="J954" s="172"/>
      <c r="K954" s="172"/>
      <c r="L954" s="172"/>
      <c r="M954" s="172"/>
      <c r="N954" s="172"/>
      <c r="O954" s="172"/>
      <c r="P954" s="172"/>
      <c r="Q954" s="172"/>
      <c r="R954" s="172"/>
      <c r="S954" s="172"/>
      <c r="T954" s="172"/>
      <c r="U954" s="172"/>
      <c r="V954" s="172"/>
      <c r="W954" s="172"/>
      <c r="X954" s="172"/>
      <c r="Y954" s="172"/>
      <c r="Z954" s="172"/>
      <c r="AA954" s="172"/>
      <c r="AB954" s="172"/>
      <c r="AC954" s="172"/>
      <c r="AD954" s="172"/>
      <c r="AE954" s="172"/>
      <c r="AF954" s="172"/>
      <c r="AG954" s="172"/>
      <c r="AH954" s="172"/>
      <c r="AI954" s="172"/>
    </row>
    <row r="955" spans="1:35" ht="12.75" customHeight="1">
      <c r="A955" s="172"/>
      <c r="B955" s="172"/>
      <c r="C955" s="172"/>
      <c r="D955" s="172"/>
      <c r="E955" s="172"/>
      <c r="F955" s="172"/>
      <c r="G955" s="172"/>
      <c r="H955" s="172"/>
      <c r="I955" s="172"/>
      <c r="J955" s="172"/>
      <c r="K955" s="172"/>
      <c r="L955" s="172"/>
      <c r="M955" s="172"/>
      <c r="N955" s="172"/>
      <c r="O955" s="172"/>
      <c r="P955" s="172"/>
      <c r="Q955" s="172"/>
      <c r="R955" s="172"/>
      <c r="S955" s="172"/>
      <c r="T955" s="172"/>
      <c r="U955" s="172"/>
      <c r="V955" s="172"/>
      <c r="W955" s="172"/>
      <c r="X955" s="172"/>
      <c r="Y955" s="172"/>
      <c r="Z955" s="172"/>
      <c r="AA955" s="172"/>
      <c r="AB955" s="172"/>
      <c r="AC955" s="172"/>
      <c r="AD955" s="172"/>
      <c r="AE955" s="172"/>
      <c r="AF955" s="172"/>
      <c r="AG955" s="172"/>
      <c r="AH955" s="172"/>
      <c r="AI955" s="172"/>
    </row>
    <row r="956" spans="1:35" ht="12.75" customHeight="1">
      <c r="A956" s="172"/>
      <c r="B956" s="172"/>
      <c r="C956" s="172"/>
      <c r="D956" s="172"/>
      <c r="E956" s="172"/>
      <c r="F956" s="172"/>
      <c r="G956" s="172"/>
      <c r="H956" s="172"/>
      <c r="I956" s="172"/>
      <c r="J956" s="172"/>
      <c r="K956" s="172"/>
      <c r="L956" s="172"/>
      <c r="M956" s="172"/>
      <c r="N956" s="172"/>
      <c r="O956" s="172"/>
      <c r="P956" s="172"/>
      <c r="Q956" s="172"/>
      <c r="R956" s="172"/>
      <c r="S956" s="172"/>
      <c r="T956" s="172"/>
      <c r="U956" s="172"/>
      <c r="V956" s="172"/>
      <c r="W956" s="172"/>
      <c r="X956" s="172"/>
      <c r="Y956" s="172"/>
      <c r="Z956" s="172"/>
      <c r="AA956" s="172"/>
      <c r="AB956" s="172"/>
      <c r="AC956" s="172"/>
      <c r="AD956" s="172"/>
      <c r="AE956" s="172"/>
      <c r="AF956" s="172"/>
      <c r="AG956" s="172"/>
      <c r="AH956" s="172"/>
      <c r="AI956" s="172"/>
    </row>
    <row r="957" spans="1:35" ht="12.75" customHeight="1">
      <c r="A957" s="172"/>
      <c r="B957" s="172"/>
      <c r="C957" s="172"/>
      <c r="D957" s="172"/>
      <c r="E957" s="172"/>
      <c r="F957" s="172"/>
      <c r="G957" s="172"/>
      <c r="H957" s="172"/>
      <c r="I957" s="172"/>
      <c r="J957" s="172"/>
      <c r="K957" s="172"/>
      <c r="L957" s="172"/>
      <c r="M957" s="172"/>
      <c r="N957" s="172"/>
      <c r="O957" s="172"/>
      <c r="P957" s="172"/>
      <c r="Q957" s="172"/>
      <c r="R957" s="172"/>
      <c r="S957" s="172"/>
      <c r="T957" s="172"/>
      <c r="U957" s="172"/>
      <c r="V957" s="172"/>
      <c r="W957" s="172"/>
      <c r="X957" s="172"/>
      <c r="Y957" s="172"/>
      <c r="Z957" s="172"/>
      <c r="AA957" s="172"/>
      <c r="AB957" s="172"/>
      <c r="AC957" s="172"/>
      <c r="AD957" s="172"/>
      <c r="AE957" s="172"/>
      <c r="AF957" s="172"/>
      <c r="AG957" s="172"/>
      <c r="AH957" s="172"/>
      <c r="AI957" s="172"/>
    </row>
    <row r="958" spans="1:35" ht="12.75" customHeight="1">
      <c r="A958" s="172"/>
      <c r="B958" s="172"/>
      <c r="C958" s="172"/>
      <c r="D958" s="172"/>
      <c r="E958" s="172"/>
      <c r="F958" s="172"/>
      <c r="G958" s="172"/>
      <c r="H958" s="172"/>
      <c r="I958" s="172"/>
      <c r="J958" s="172"/>
      <c r="K958" s="172"/>
      <c r="L958" s="172"/>
      <c r="M958" s="172"/>
      <c r="N958" s="172"/>
      <c r="O958" s="172"/>
      <c r="P958" s="172"/>
      <c r="Q958" s="172"/>
      <c r="R958" s="172"/>
      <c r="S958" s="172"/>
      <c r="T958" s="172"/>
      <c r="U958" s="172"/>
      <c r="V958" s="172"/>
      <c r="W958" s="172"/>
      <c r="X958" s="172"/>
      <c r="Y958" s="172"/>
      <c r="Z958" s="172"/>
      <c r="AA958" s="172"/>
      <c r="AB958" s="172"/>
      <c r="AC958" s="172"/>
      <c r="AD958" s="172"/>
      <c r="AE958" s="172"/>
      <c r="AF958" s="172"/>
      <c r="AG958" s="172"/>
      <c r="AH958" s="172"/>
      <c r="AI958" s="172"/>
    </row>
    <row r="959" spans="1:35" ht="12.75" customHeight="1">
      <c r="A959" s="172"/>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2"/>
      <c r="X959" s="172"/>
      <c r="Y959" s="172"/>
      <c r="Z959" s="172"/>
      <c r="AA959" s="172"/>
      <c r="AB959" s="172"/>
      <c r="AC959" s="172"/>
      <c r="AD959" s="172"/>
      <c r="AE959" s="172"/>
      <c r="AF959" s="172"/>
      <c r="AG959" s="172"/>
      <c r="AH959" s="172"/>
      <c r="AI959" s="172"/>
    </row>
    <row r="960" spans="1:35" ht="12.75" customHeight="1">
      <c r="A960" s="172"/>
      <c r="B960" s="172"/>
      <c r="C960" s="172"/>
      <c r="D960" s="172"/>
      <c r="E960" s="172"/>
      <c r="F960" s="172"/>
      <c r="G960" s="172"/>
      <c r="H960" s="172"/>
      <c r="I960" s="172"/>
      <c r="J960" s="172"/>
      <c r="K960" s="172"/>
      <c r="L960" s="172"/>
      <c r="M960" s="172"/>
      <c r="N960" s="172"/>
      <c r="O960" s="172"/>
      <c r="P960" s="172"/>
      <c r="Q960" s="172"/>
      <c r="R960" s="172"/>
      <c r="S960" s="172"/>
      <c r="T960" s="172"/>
      <c r="U960" s="172"/>
      <c r="V960" s="172"/>
      <c r="W960" s="172"/>
      <c r="X960" s="172"/>
      <c r="Y960" s="172"/>
      <c r="Z960" s="172"/>
      <c r="AA960" s="172"/>
      <c r="AB960" s="172"/>
      <c r="AC960" s="172"/>
      <c r="AD960" s="172"/>
      <c r="AE960" s="172"/>
      <c r="AF960" s="172"/>
      <c r="AG960" s="172"/>
      <c r="AH960" s="172"/>
      <c r="AI960" s="172"/>
    </row>
    <row r="961" spans="1:35" ht="12.75" customHeight="1">
      <c r="A961" s="172"/>
      <c r="B961" s="172"/>
      <c r="C961" s="172"/>
      <c r="D961" s="172"/>
      <c r="E961" s="172"/>
      <c r="F961" s="172"/>
      <c r="G961" s="172"/>
      <c r="H961" s="172"/>
      <c r="I961" s="172"/>
      <c r="J961" s="172"/>
      <c r="K961" s="172"/>
      <c r="L961" s="172"/>
      <c r="M961" s="172"/>
      <c r="N961" s="172"/>
      <c r="O961" s="172"/>
      <c r="P961" s="172"/>
      <c r="Q961" s="172"/>
      <c r="R961" s="172"/>
      <c r="S961" s="172"/>
      <c r="T961" s="172"/>
      <c r="U961" s="172"/>
      <c r="V961" s="172"/>
      <c r="W961" s="172"/>
      <c r="X961" s="172"/>
      <c r="Y961" s="172"/>
      <c r="Z961" s="172"/>
      <c r="AA961" s="172"/>
      <c r="AB961" s="172"/>
      <c r="AC961" s="172"/>
      <c r="AD961" s="172"/>
      <c r="AE961" s="172"/>
      <c r="AF961" s="172"/>
      <c r="AG961" s="172"/>
      <c r="AH961" s="172"/>
      <c r="AI961" s="172"/>
    </row>
    <row r="962" spans="1:35" ht="12.75" customHeight="1">
      <c r="A962" s="172"/>
      <c r="B962" s="172"/>
      <c r="C962" s="172"/>
      <c r="D962" s="172"/>
      <c r="E962" s="172"/>
      <c r="F962" s="172"/>
      <c r="G962" s="172"/>
      <c r="H962" s="172"/>
      <c r="I962" s="172"/>
      <c r="J962" s="172"/>
      <c r="K962" s="172"/>
      <c r="L962" s="172"/>
      <c r="M962" s="172"/>
      <c r="N962" s="172"/>
      <c r="O962" s="172"/>
      <c r="P962" s="172"/>
      <c r="Q962" s="172"/>
      <c r="R962" s="172"/>
      <c r="S962" s="172"/>
      <c r="T962" s="172"/>
      <c r="U962" s="172"/>
      <c r="V962" s="172"/>
      <c r="W962" s="172"/>
      <c r="X962" s="172"/>
      <c r="Y962" s="172"/>
      <c r="Z962" s="172"/>
      <c r="AA962" s="172"/>
      <c r="AB962" s="172"/>
      <c r="AC962" s="172"/>
      <c r="AD962" s="172"/>
      <c r="AE962" s="172"/>
      <c r="AF962" s="172"/>
      <c r="AG962" s="172"/>
      <c r="AH962" s="172"/>
      <c r="AI962" s="172"/>
    </row>
    <row r="963" spans="1:35" ht="12.75" customHeight="1">
      <c r="A963" s="172"/>
      <c r="B963" s="172"/>
      <c r="C963" s="172"/>
      <c r="D963" s="172"/>
      <c r="E963" s="172"/>
      <c r="F963" s="172"/>
      <c r="G963" s="172"/>
      <c r="H963" s="172"/>
      <c r="I963" s="172"/>
      <c r="J963" s="172"/>
      <c r="K963" s="172"/>
      <c r="L963" s="172"/>
      <c r="M963" s="172"/>
      <c r="N963" s="172"/>
      <c r="O963" s="172"/>
      <c r="P963" s="172"/>
      <c r="Q963" s="172"/>
      <c r="R963" s="172"/>
      <c r="S963" s="172"/>
      <c r="T963" s="172"/>
      <c r="U963" s="172"/>
      <c r="V963" s="172"/>
      <c r="W963" s="172"/>
      <c r="X963" s="172"/>
      <c r="Y963" s="172"/>
      <c r="Z963" s="172"/>
      <c r="AA963" s="172"/>
      <c r="AB963" s="172"/>
      <c r="AC963" s="172"/>
      <c r="AD963" s="172"/>
      <c r="AE963" s="172"/>
      <c r="AF963" s="172"/>
      <c r="AG963" s="172"/>
      <c r="AH963" s="172"/>
      <c r="AI963" s="172"/>
    </row>
    <row r="964" spans="1:35" ht="12.75" customHeight="1">
      <c r="A964" s="172"/>
      <c r="B964" s="172"/>
      <c r="C964" s="172"/>
      <c r="D964" s="172"/>
      <c r="E964" s="172"/>
      <c r="F964" s="172"/>
      <c r="G964" s="172"/>
      <c r="H964" s="172"/>
      <c r="I964" s="172"/>
      <c r="J964" s="172"/>
      <c r="K964" s="172"/>
      <c r="L964" s="172"/>
      <c r="M964" s="172"/>
      <c r="N964" s="172"/>
      <c r="O964" s="172"/>
      <c r="P964" s="172"/>
      <c r="Q964" s="172"/>
      <c r="R964" s="172"/>
      <c r="S964" s="172"/>
      <c r="T964" s="172"/>
      <c r="U964" s="172"/>
      <c r="V964" s="172"/>
      <c r="W964" s="172"/>
      <c r="X964" s="172"/>
      <c r="Y964" s="172"/>
      <c r="Z964" s="172"/>
      <c r="AA964" s="172"/>
      <c r="AB964" s="172"/>
      <c r="AC964" s="172"/>
      <c r="AD964" s="172"/>
      <c r="AE964" s="172"/>
      <c r="AF964" s="172"/>
      <c r="AG964" s="172"/>
      <c r="AH964" s="172"/>
      <c r="AI964" s="172"/>
    </row>
    <row r="965" spans="1:35" ht="12.75" customHeight="1">
      <c r="A965" s="172"/>
      <c r="B965" s="172"/>
      <c r="C965" s="172"/>
      <c r="D965" s="172"/>
      <c r="E965" s="172"/>
      <c r="F965" s="172"/>
      <c r="G965" s="172"/>
      <c r="H965" s="172"/>
      <c r="I965" s="172"/>
      <c r="J965" s="172"/>
      <c r="K965" s="172"/>
      <c r="L965" s="172"/>
      <c r="M965" s="172"/>
      <c r="N965" s="172"/>
      <c r="O965" s="172"/>
      <c r="P965" s="172"/>
      <c r="Q965" s="172"/>
      <c r="R965" s="172"/>
      <c r="S965" s="172"/>
      <c r="T965" s="172"/>
      <c r="U965" s="172"/>
      <c r="V965" s="172"/>
      <c r="W965" s="172"/>
      <c r="X965" s="172"/>
      <c r="Y965" s="172"/>
      <c r="Z965" s="172"/>
      <c r="AA965" s="172"/>
      <c r="AB965" s="172"/>
      <c r="AC965" s="172"/>
      <c r="AD965" s="172"/>
      <c r="AE965" s="172"/>
      <c r="AF965" s="172"/>
      <c r="AG965" s="172"/>
      <c r="AH965" s="172"/>
      <c r="AI965" s="172"/>
    </row>
    <row r="966" spans="1:35" ht="12.75" customHeight="1">
      <c r="A966" s="172"/>
      <c r="B966" s="172"/>
      <c r="C966" s="172"/>
      <c r="D966" s="172"/>
      <c r="E966" s="172"/>
      <c r="F966" s="172"/>
      <c r="G966" s="172"/>
      <c r="H966" s="172"/>
      <c r="I966" s="172"/>
      <c r="J966" s="172"/>
      <c r="K966" s="172"/>
      <c r="L966" s="172"/>
      <c r="M966" s="172"/>
      <c r="N966" s="172"/>
      <c r="O966" s="172"/>
      <c r="P966" s="172"/>
      <c r="Q966" s="172"/>
      <c r="R966" s="172"/>
      <c r="S966" s="172"/>
      <c r="T966" s="172"/>
      <c r="U966" s="172"/>
      <c r="V966" s="172"/>
      <c r="W966" s="172"/>
      <c r="X966" s="172"/>
      <c r="Y966" s="172"/>
      <c r="Z966" s="172"/>
      <c r="AA966" s="172"/>
      <c r="AB966" s="172"/>
      <c r="AC966" s="172"/>
      <c r="AD966" s="172"/>
      <c r="AE966" s="172"/>
      <c r="AF966" s="172"/>
      <c r="AG966" s="172"/>
      <c r="AH966" s="172"/>
      <c r="AI966" s="172"/>
    </row>
    <row r="967" spans="1:35" ht="12.75" customHeight="1">
      <c r="A967" s="172"/>
      <c r="B967" s="172"/>
      <c r="C967" s="172"/>
      <c r="D967" s="172"/>
      <c r="E967" s="172"/>
      <c r="F967" s="172"/>
      <c r="G967" s="172"/>
      <c r="H967" s="172"/>
      <c r="I967" s="172"/>
      <c r="J967" s="172"/>
      <c r="K967" s="172"/>
      <c r="L967" s="172"/>
      <c r="M967" s="172"/>
      <c r="N967" s="172"/>
      <c r="O967" s="172"/>
      <c r="P967" s="172"/>
      <c r="Q967" s="172"/>
      <c r="R967" s="172"/>
      <c r="S967" s="172"/>
      <c r="T967" s="172"/>
      <c r="U967" s="172"/>
      <c r="V967" s="172"/>
      <c r="W967" s="172"/>
      <c r="X967" s="172"/>
      <c r="Y967" s="172"/>
      <c r="Z967" s="172"/>
      <c r="AA967" s="172"/>
      <c r="AB967" s="172"/>
      <c r="AC967" s="172"/>
      <c r="AD967" s="172"/>
      <c r="AE967" s="172"/>
      <c r="AF967" s="172"/>
      <c r="AG967" s="172"/>
      <c r="AH967" s="172"/>
      <c r="AI967" s="172"/>
    </row>
    <row r="968" spans="1:35" ht="12.75" customHeight="1">
      <c r="A968" s="172"/>
      <c r="B968" s="172"/>
      <c r="C968" s="172"/>
      <c r="D968" s="172"/>
      <c r="E968" s="172"/>
      <c r="F968" s="172"/>
      <c r="G968" s="172"/>
      <c r="H968" s="172"/>
      <c r="I968" s="172"/>
      <c r="J968" s="172"/>
      <c r="K968" s="172"/>
      <c r="L968" s="172"/>
      <c r="M968" s="172"/>
      <c r="N968" s="172"/>
      <c r="O968" s="172"/>
      <c r="P968" s="172"/>
      <c r="Q968" s="172"/>
      <c r="R968" s="172"/>
      <c r="S968" s="172"/>
      <c r="T968" s="172"/>
      <c r="U968" s="172"/>
      <c r="V968" s="172"/>
      <c r="W968" s="172"/>
      <c r="X968" s="172"/>
      <c r="Y968" s="172"/>
      <c r="Z968" s="172"/>
      <c r="AA968" s="172"/>
      <c r="AB968" s="172"/>
      <c r="AC968" s="172"/>
      <c r="AD968" s="172"/>
      <c r="AE968" s="172"/>
      <c r="AF968" s="172"/>
      <c r="AG968" s="172"/>
      <c r="AH968" s="172"/>
      <c r="AI968" s="172"/>
    </row>
    <row r="969" spans="1:35" ht="12.75" customHeight="1">
      <c r="A969" s="172"/>
      <c r="B969" s="172"/>
      <c r="C969" s="172"/>
      <c r="D969" s="172"/>
      <c r="E969" s="172"/>
      <c r="F969" s="172"/>
      <c r="G969" s="172"/>
      <c r="H969" s="172"/>
      <c r="I969" s="172"/>
      <c r="J969" s="172"/>
      <c r="K969" s="172"/>
      <c r="L969" s="172"/>
      <c r="M969" s="172"/>
      <c r="N969" s="172"/>
      <c r="O969" s="172"/>
      <c r="P969" s="172"/>
      <c r="Q969" s="172"/>
      <c r="R969" s="172"/>
      <c r="S969" s="172"/>
      <c r="T969" s="172"/>
      <c r="U969" s="172"/>
      <c r="V969" s="172"/>
      <c r="W969" s="172"/>
      <c r="X969" s="172"/>
      <c r="Y969" s="172"/>
      <c r="Z969" s="172"/>
      <c r="AA969" s="172"/>
      <c r="AB969" s="172"/>
      <c r="AC969" s="172"/>
      <c r="AD969" s="172"/>
      <c r="AE969" s="172"/>
      <c r="AF969" s="172"/>
      <c r="AG969" s="172"/>
      <c r="AH969" s="172"/>
      <c r="AI969" s="172"/>
    </row>
    <row r="970" spans="1:35" ht="12.75" customHeight="1">
      <c r="A970" s="172"/>
      <c r="B970" s="172"/>
      <c r="C970" s="172"/>
      <c r="D970" s="172"/>
      <c r="E970" s="172"/>
      <c r="F970" s="172"/>
      <c r="G970" s="172"/>
      <c r="H970" s="172"/>
      <c r="I970" s="172"/>
      <c r="J970" s="172"/>
      <c r="K970" s="172"/>
      <c r="L970" s="172"/>
      <c r="M970" s="172"/>
      <c r="N970" s="172"/>
      <c r="O970" s="172"/>
      <c r="P970" s="172"/>
      <c r="Q970" s="172"/>
      <c r="R970" s="172"/>
      <c r="S970" s="172"/>
      <c r="T970" s="172"/>
      <c r="U970" s="172"/>
      <c r="V970" s="172"/>
      <c r="W970" s="172"/>
      <c r="X970" s="172"/>
      <c r="Y970" s="172"/>
      <c r="Z970" s="172"/>
      <c r="AA970" s="172"/>
      <c r="AB970" s="172"/>
      <c r="AC970" s="172"/>
      <c r="AD970" s="172"/>
      <c r="AE970" s="172"/>
      <c r="AF970" s="172"/>
      <c r="AG970" s="172"/>
      <c r="AH970" s="172"/>
      <c r="AI970" s="172"/>
    </row>
    <row r="971" spans="1:35" ht="12.75" customHeight="1">
      <c r="A971" s="172"/>
      <c r="B971" s="172"/>
      <c r="C971" s="172"/>
      <c r="D971" s="172"/>
      <c r="E971" s="172"/>
      <c r="F971" s="172"/>
      <c r="G971" s="172"/>
      <c r="H971" s="172"/>
      <c r="I971" s="172"/>
      <c r="J971" s="172"/>
      <c r="K971" s="172"/>
      <c r="L971" s="172"/>
      <c r="M971" s="172"/>
      <c r="N971" s="172"/>
      <c r="O971" s="172"/>
      <c r="P971" s="172"/>
      <c r="Q971" s="172"/>
      <c r="R971" s="172"/>
      <c r="S971" s="172"/>
      <c r="T971" s="172"/>
      <c r="U971" s="172"/>
      <c r="V971" s="172"/>
      <c r="W971" s="172"/>
      <c r="X971" s="172"/>
      <c r="Y971" s="172"/>
      <c r="Z971" s="172"/>
      <c r="AA971" s="172"/>
      <c r="AB971" s="172"/>
      <c r="AC971" s="172"/>
      <c r="AD971" s="172"/>
      <c r="AE971" s="172"/>
      <c r="AF971" s="172"/>
      <c r="AG971" s="172"/>
      <c r="AH971" s="172"/>
      <c r="AI971" s="172"/>
    </row>
    <row r="972" spans="1:35" ht="12.75" customHeight="1">
      <c r="A972" s="172"/>
      <c r="B972" s="172"/>
      <c r="C972" s="172"/>
      <c r="D972" s="172"/>
      <c r="E972" s="172"/>
      <c r="F972" s="172"/>
      <c r="G972" s="172"/>
      <c r="H972" s="172"/>
      <c r="I972" s="172"/>
      <c r="J972" s="172"/>
      <c r="K972" s="172"/>
      <c r="L972" s="172"/>
      <c r="M972" s="172"/>
      <c r="N972" s="172"/>
      <c r="O972" s="172"/>
      <c r="P972" s="172"/>
      <c r="Q972" s="172"/>
      <c r="R972" s="172"/>
      <c r="S972" s="172"/>
      <c r="T972" s="172"/>
      <c r="U972" s="172"/>
      <c r="V972" s="172"/>
      <c r="W972" s="172"/>
      <c r="X972" s="172"/>
      <c r="Y972" s="172"/>
      <c r="Z972" s="172"/>
      <c r="AA972" s="172"/>
      <c r="AB972" s="172"/>
      <c r="AC972" s="172"/>
      <c r="AD972" s="172"/>
      <c r="AE972" s="172"/>
      <c r="AF972" s="172"/>
      <c r="AG972" s="172"/>
      <c r="AH972" s="172"/>
      <c r="AI972" s="172"/>
    </row>
    <row r="973" spans="1:35" ht="12.75" customHeight="1">
      <c r="A973" s="172"/>
      <c r="B973" s="172"/>
      <c r="C973" s="172"/>
      <c r="D973" s="172"/>
      <c r="E973" s="172"/>
      <c r="F973" s="172"/>
      <c r="G973" s="172"/>
      <c r="H973" s="172"/>
      <c r="I973" s="172"/>
      <c r="J973" s="172"/>
      <c r="K973" s="172"/>
      <c r="L973" s="172"/>
      <c r="M973" s="172"/>
      <c r="N973" s="172"/>
      <c r="O973" s="172"/>
      <c r="P973" s="172"/>
      <c r="Q973" s="172"/>
      <c r="R973" s="172"/>
      <c r="S973" s="172"/>
      <c r="T973" s="172"/>
      <c r="U973" s="172"/>
      <c r="V973" s="172"/>
      <c r="W973" s="172"/>
      <c r="X973" s="172"/>
      <c r="Y973" s="172"/>
      <c r="Z973" s="172"/>
      <c r="AA973" s="172"/>
      <c r="AB973" s="172"/>
      <c r="AC973" s="172"/>
      <c r="AD973" s="172"/>
      <c r="AE973" s="172"/>
      <c r="AF973" s="172"/>
      <c r="AG973" s="172"/>
      <c r="AH973" s="172"/>
      <c r="AI973" s="172"/>
    </row>
    <row r="974" spans="1:35" ht="12.75" customHeight="1">
      <c r="A974" s="172"/>
      <c r="B974" s="172"/>
      <c r="C974" s="172"/>
      <c r="D974" s="172"/>
      <c r="E974" s="172"/>
      <c r="F974" s="172"/>
      <c r="G974" s="172"/>
      <c r="H974" s="172"/>
      <c r="I974" s="172"/>
      <c r="J974" s="172"/>
      <c r="K974" s="172"/>
      <c r="L974" s="172"/>
      <c r="M974" s="172"/>
      <c r="N974" s="172"/>
      <c r="O974" s="172"/>
      <c r="P974" s="172"/>
      <c r="Q974" s="172"/>
      <c r="R974" s="172"/>
      <c r="S974" s="172"/>
      <c r="T974" s="172"/>
      <c r="U974" s="172"/>
      <c r="V974" s="172"/>
      <c r="W974" s="172"/>
      <c r="X974" s="172"/>
      <c r="Y974" s="172"/>
      <c r="Z974" s="172"/>
      <c r="AA974" s="172"/>
      <c r="AB974" s="172"/>
      <c r="AC974" s="172"/>
      <c r="AD974" s="172"/>
      <c r="AE974" s="172"/>
      <c r="AF974" s="172"/>
      <c r="AG974" s="172"/>
      <c r="AH974" s="172"/>
      <c r="AI974" s="172"/>
    </row>
    <row r="975" spans="1:35" ht="12.75" customHeight="1">
      <c r="A975" s="172"/>
      <c r="B975" s="172"/>
      <c r="C975" s="172"/>
      <c r="D975" s="172"/>
      <c r="E975" s="172"/>
      <c r="F975" s="172"/>
      <c r="G975" s="172"/>
      <c r="H975" s="172"/>
      <c r="I975" s="172"/>
      <c r="J975" s="172"/>
      <c r="K975" s="172"/>
      <c r="L975" s="172"/>
      <c r="M975" s="172"/>
      <c r="N975" s="172"/>
      <c r="O975" s="172"/>
      <c r="P975" s="172"/>
      <c r="Q975" s="172"/>
      <c r="R975" s="172"/>
      <c r="S975" s="172"/>
      <c r="T975" s="172"/>
      <c r="U975" s="172"/>
      <c r="V975" s="172"/>
      <c r="W975" s="172"/>
      <c r="X975" s="172"/>
      <c r="Y975" s="172"/>
      <c r="Z975" s="172"/>
      <c r="AA975" s="172"/>
      <c r="AB975" s="172"/>
      <c r="AC975" s="172"/>
      <c r="AD975" s="172"/>
      <c r="AE975" s="172"/>
      <c r="AF975" s="172"/>
      <c r="AG975" s="172"/>
      <c r="AH975" s="172"/>
      <c r="AI975" s="172"/>
    </row>
    <row r="976" spans="1:35" ht="12.75" customHeight="1">
      <c r="A976" s="172"/>
      <c r="B976" s="172"/>
      <c r="C976" s="172"/>
      <c r="D976" s="172"/>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c r="AA976" s="172"/>
      <c r="AB976" s="172"/>
      <c r="AC976" s="172"/>
      <c r="AD976" s="172"/>
      <c r="AE976" s="172"/>
      <c r="AF976" s="172"/>
      <c r="AG976" s="172"/>
      <c r="AH976" s="172"/>
      <c r="AI976" s="172"/>
    </row>
    <row r="977" spans="1:35" ht="12.75" customHeight="1">
      <c r="A977" s="172"/>
      <c r="B977" s="172"/>
      <c r="C977" s="172"/>
      <c r="D977" s="172"/>
      <c r="E977" s="172"/>
      <c r="F977" s="172"/>
      <c r="G977" s="172"/>
      <c r="H977" s="172"/>
      <c r="I977" s="172"/>
      <c r="J977" s="172"/>
      <c r="K977" s="172"/>
      <c r="L977" s="172"/>
      <c r="M977" s="172"/>
      <c r="N977" s="172"/>
      <c r="O977" s="172"/>
      <c r="P977" s="172"/>
      <c r="Q977" s="172"/>
      <c r="R977" s="172"/>
      <c r="S977" s="172"/>
      <c r="T977" s="172"/>
      <c r="U977" s="172"/>
      <c r="V977" s="172"/>
      <c r="W977" s="172"/>
      <c r="X977" s="172"/>
      <c r="Y977" s="172"/>
      <c r="Z977" s="172"/>
      <c r="AA977" s="172"/>
      <c r="AB977" s="172"/>
      <c r="AC977" s="172"/>
      <c r="AD977" s="172"/>
      <c r="AE977" s="172"/>
      <c r="AF977" s="172"/>
      <c r="AG977" s="172"/>
      <c r="AH977" s="172"/>
      <c r="AI977" s="172"/>
    </row>
    <row r="978" spans="1:35" ht="12.75" customHeight="1">
      <c r="A978" s="172"/>
      <c r="B978" s="172"/>
      <c r="C978" s="172"/>
      <c r="D978" s="172"/>
      <c r="E978" s="172"/>
      <c r="F978" s="172"/>
      <c r="G978" s="172"/>
      <c r="H978" s="172"/>
      <c r="I978" s="172"/>
      <c r="J978" s="172"/>
      <c r="K978" s="172"/>
      <c r="L978" s="172"/>
      <c r="M978" s="172"/>
      <c r="N978" s="172"/>
      <c r="O978" s="172"/>
      <c r="P978" s="172"/>
      <c r="Q978" s="172"/>
      <c r="R978" s="172"/>
      <c r="S978" s="172"/>
      <c r="T978" s="172"/>
      <c r="U978" s="172"/>
      <c r="V978" s="172"/>
      <c r="W978" s="172"/>
      <c r="X978" s="172"/>
      <c r="Y978" s="172"/>
      <c r="Z978" s="172"/>
      <c r="AA978" s="172"/>
      <c r="AB978" s="172"/>
      <c r="AC978" s="172"/>
      <c r="AD978" s="172"/>
      <c r="AE978" s="172"/>
      <c r="AF978" s="172"/>
      <c r="AG978" s="172"/>
      <c r="AH978" s="172"/>
      <c r="AI978" s="172"/>
    </row>
    <row r="979" spans="1:35" ht="12.75" customHeight="1">
      <c r="A979" s="172"/>
      <c r="B979" s="172"/>
      <c r="C979" s="172"/>
      <c r="D979" s="172"/>
      <c r="E979" s="172"/>
      <c r="F979" s="172"/>
      <c r="G979" s="172"/>
      <c r="H979" s="172"/>
      <c r="I979" s="172"/>
      <c r="J979" s="172"/>
      <c r="K979" s="172"/>
      <c r="L979" s="172"/>
      <c r="M979" s="172"/>
      <c r="N979" s="172"/>
      <c r="O979" s="172"/>
      <c r="P979" s="172"/>
      <c r="Q979" s="172"/>
      <c r="R979" s="172"/>
      <c r="S979" s="172"/>
      <c r="T979" s="172"/>
      <c r="U979" s="172"/>
      <c r="V979" s="172"/>
      <c r="W979" s="172"/>
      <c r="X979" s="172"/>
      <c r="Y979" s="172"/>
      <c r="Z979" s="172"/>
      <c r="AA979" s="172"/>
      <c r="AB979" s="172"/>
      <c r="AC979" s="172"/>
      <c r="AD979" s="172"/>
      <c r="AE979" s="172"/>
      <c r="AF979" s="172"/>
      <c r="AG979" s="172"/>
      <c r="AH979" s="172"/>
      <c r="AI979" s="172"/>
    </row>
    <row r="980" spans="1:35" ht="12.75" customHeight="1">
      <c r="A980" s="172"/>
      <c r="B980" s="172"/>
      <c r="C980" s="172"/>
      <c r="D980" s="172"/>
      <c r="E980" s="172"/>
      <c r="F980" s="172"/>
      <c r="G980" s="172"/>
      <c r="H980" s="172"/>
      <c r="I980" s="172"/>
      <c r="J980" s="172"/>
      <c r="K980" s="172"/>
      <c r="L980" s="172"/>
      <c r="M980" s="172"/>
      <c r="N980" s="172"/>
      <c r="O980" s="172"/>
      <c r="P980" s="172"/>
      <c r="Q980" s="172"/>
      <c r="R980" s="172"/>
      <c r="S980" s="172"/>
      <c r="T980" s="172"/>
      <c r="U980" s="172"/>
      <c r="V980" s="172"/>
      <c r="W980" s="172"/>
      <c r="X980" s="172"/>
      <c r="Y980" s="172"/>
      <c r="Z980" s="172"/>
      <c r="AA980" s="172"/>
      <c r="AB980" s="172"/>
      <c r="AC980" s="172"/>
      <c r="AD980" s="172"/>
      <c r="AE980" s="172"/>
      <c r="AF980" s="172"/>
      <c r="AG980" s="172"/>
      <c r="AH980" s="172"/>
      <c r="AI980" s="172"/>
    </row>
    <row r="981" spans="1:35" ht="12.75" customHeight="1">
      <c r="A981" s="172"/>
      <c r="B981" s="172"/>
      <c r="C981" s="172"/>
      <c r="D981" s="172"/>
      <c r="E981" s="172"/>
      <c r="F981" s="172"/>
      <c r="G981" s="172"/>
      <c r="H981" s="172"/>
      <c r="I981" s="172"/>
      <c r="J981" s="172"/>
      <c r="K981" s="172"/>
      <c r="L981" s="172"/>
      <c r="M981" s="172"/>
      <c r="N981" s="172"/>
      <c r="O981" s="172"/>
      <c r="P981" s="172"/>
      <c r="Q981" s="172"/>
      <c r="R981" s="172"/>
      <c r="S981" s="172"/>
      <c r="T981" s="172"/>
      <c r="U981" s="172"/>
      <c r="V981" s="172"/>
      <c r="W981" s="172"/>
      <c r="X981" s="172"/>
      <c r="Y981" s="172"/>
      <c r="Z981" s="172"/>
      <c r="AA981" s="172"/>
      <c r="AB981" s="172"/>
      <c r="AC981" s="172"/>
      <c r="AD981" s="172"/>
      <c r="AE981" s="172"/>
      <c r="AF981" s="172"/>
      <c r="AG981" s="172"/>
      <c r="AH981" s="172"/>
      <c r="AI981" s="172"/>
    </row>
    <row r="982" spans="1:35" ht="12.75" customHeight="1">
      <c r="A982" s="172"/>
      <c r="B982" s="172"/>
      <c r="C982" s="172"/>
      <c r="D982" s="172"/>
      <c r="E982" s="172"/>
      <c r="F982" s="172"/>
      <c r="G982" s="172"/>
      <c r="H982" s="172"/>
      <c r="I982" s="172"/>
      <c r="J982" s="172"/>
      <c r="K982" s="172"/>
      <c r="L982" s="172"/>
      <c r="M982" s="172"/>
      <c r="N982" s="172"/>
      <c r="O982" s="172"/>
      <c r="P982" s="172"/>
      <c r="Q982" s="172"/>
      <c r="R982" s="172"/>
      <c r="S982" s="172"/>
      <c r="T982" s="172"/>
      <c r="U982" s="172"/>
      <c r="V982" s="172"/>
      <c r="W982" s="172"/>
      <c r="X982" s="172"/>
      <c r="Y982" s="172"/>
      <c r="Z982" s="172"/>
      <c r="AA982" s="172"/>
      <c r="AB982" s="172"/>
      <c r="AC982" s="172"/>
      <c r="AD982" s="172"/>
      <c r="AE982" s="172"/>
      <c r="AF982" s="172"/>
      <c r="AG982" s="172"/>
      <c r="AH982" s="172"/>
      <c r="AI982" s="172"/>
    </row>
    <row r="983" spans="1:35" ht="12.75" customHeight="1">
      <c r="A983" s="172"/>
      <c r="B983" s="172"/>
      <c r="C983" s="172"/>
      <c r="D983" s="172"/>
      <c r="E983" s="172"/>
      <c r="F983" s="172"/>
      <c r="G983" s="172"/>
      <c r="H983" s="172"/>
      <c r="I983" s="172"/>
      <c r="J983" s="172"/>
      <c r="K983" s="172"/>
      <c r="L983" s="172"/>
      <c r="M983" s="172"/>
      <c r="N983" s="172"/>
      <c r="O983" s="172"/>
      <c r="P983" s="172"/>
      <c r="Q983" s="172"/>
      <c r="R983" s="172"/>
      <c r="S983" s="172"/>
      <c r="T983" s="172"/>
      <c r="U983" s="172"/>
      <c r="V983" s="172"/>
      <c r="W983" s="172"/>
      <c r="X983" s="172"/>
      <c r="Y983" s="172"/>
      <c r="Z983" s="172"/>
      <c r="AA983" s="172"/>
      <c r="AB983" s="172"/>
      <c r="AC983" s="172"/>
      <c r="AD983" s="172"/>
      <c r="AE983" s="172"/>
      <c r="AF983" s="172"/>
      <c r="AG983" s="172"/>
      <c r="AH983" s="172"/>
      <c r="AI983" s="172"/>
    </row>
    <row r="984" spans="1:35" ht="12.75" customHeight="1">
      <c r="A984" s="172"/>
      <c r="B984" s="172"/>
      <c r="C984" s="172"/>
      <c r="D984" s="172"/>
      <c r="E984" s="172"/>
      <c r="F984" s="172"/>
      <c r="G984" s="172"/>
      <c r="H984" s="172"/>
      <c r="I984" s="172"/>
      <c r="J984" s="172"/>
      <c r="K984" s="172"/>
      <c r="L984" s="172"/>
      <c r="M984" s="172"/>
      <c r="N984" s="172"/>
      <c r="O984" s="172"/>
      <c r="P984" s="172"/>
      <c r="Q984" s="172"/>
      <c r="R984" s="172"/>
      <c r="S984" s="172"/>
      <c r="T984" s="172"/>
      <c r="U984" s="172"/>
      <c r="V984" s="172"/>
      <c r="W984" s="172"/>
      <c r="X984" s="172"/>
      <c r="Y984" s="172"/>
      <c r="Z984" s="172"/>
      <c r="AA984" s="172"/>
      <c r="AB984" s="172"/>
      <c r="AC984" s="172"/>
      <c r="AD984" s="172"/>
      <c r="AE984" s="172"/>
      <c r="AF984" s="172"/>
      <c r="AG984" s="172"/>
      <c r="AH984" s="172"/>
      <c r="AI984" s="172"/>
    </row>
    <row r="985" spans="1:35" ht="12.75" customHeight="1">
      <c r="A985" s="172"/>
      <c r="B985" s="172"/>
      <c r="C985" s="172"/>
      <c r="D985" s="172"/>
      <c r="E985" s="172"/>
      <c r="F985" s="172"/>
      <c r="G985" s="172"/>
      <c r="H985" s="172"/>
      <c r="I985" s="172"/>
      <c r="J985" s="172"/>
      <c r="K985" s="172"/>
      <c r="L985" s="172"/>
      <c r="M985" s="172"/>
      <c r="N985" s="172"/>
      <c r="O985" s="172"/>
      <c r="P985" s="172"/>
      <c r="Q985" s="172"/>
      <c r="R985" s="172"/>
      <c r="S985" s="172"/>
      <c r="T985" s="172"/>
      <c r="U985" s="172"/>
      <c r="V985" s="172"/>
      <c r="W985" s="172"/>
      <c r="X985" s="172"/>
      <c r="Y985" s="172"/>
      <c r="Z985" s="172"/>
      <c r="AA985" s="172"/>
      <c r="AB985" s="172"/>
      <c r="AC985" s="172"/>
      <c r="AD985" s="172"/>
      <c r="AE985" s="172"/>
      <c r="AF985" s="172"/>
      <c r="AG985" s="172"/>
      <c r="AH985" s="172"/>
      <c r="AI985" s="172"/>
    </row>
    <row r="986" spans="1:35" ht="12.75" customHeight="1">
      <c r="A986" s="172"/>
      <c r="B986" s="172"/>
      <c r="C986" s="172"/>
      <c r="D986" s="172"/>
      <c r="E986" s="172"/>
      <c r="F986" s="172"/>
      <c r="G986" s="172"/>
      <c r="H986" s="172"/>
      <c r="I986" s="172"/>
      <c r="J986" s="172"/>
      <c r="K986" s="172"/>
      <c r="L986" s="172"/>
      <c r="M986" s="172"/>
      <c r="N986" s="172"/>
      <c r="O986" s="172"/>
      <c r="P986" s="172"/>
      <c r="Q986" s="172"/>
      <c r="R986" s="172"/>
      <c r="S986" s="172"/>
      <c r="T986" s="172"/>
      <c r="U986" s="172"/>
      <c r="V986" s="172"/>
      <c r="W986" s="172"/>
      <c r="X986" s="172"/>
      <c r="Y986" s="172"/>
      <c r="Z986" s="172"/>
      <c r="AA986" s="172"/>
      <c r="AB986" s="172"/>
      <c r="AC986" s="172"/>
      <c r="AD986" s="172"/>
      <c r="AE986" s="172"/>
      <c r="AF986" s="172"/>
      <c r="AG986" s="172"/>
      <c r="AH986" s="172"/>
      <c r="AI986" s="172"/>
    </row>
    <row r="987" spans="1:35" ht="12.75" customHeight="1">
      <c r="A987" s="172"/>
      <c r="B987" s="172"/>
      <c r="C987" s="172"/>
      <c r="D987" s="172"/>
      <c r="E987" s="172"/>
      <c r="F987" s="172"/>
      <c r="G987" s="172"/>
      <c r="H987" s="172"/>
      <c r="I987" s="172"/>
      <c r="J987" s="172"/>
      <c r="K987" s="172"/>
      <c r="L987" s="172"/>
      <c r="M987" s="172"/>
      <c r="N987" s="172"/>
      <c r="O987" s="172"/>
      <c r="P987" s="172"/>
      <c r="Q987" s="172"/>
      <c r="R987" s="172"/>
      <c r="S987" s="172"/>
      <c r="T987" s="172"/>
      <c r="U987" s="172"/>
      <c r="V987" s="172"/>
      <c r="W987" s="172"/>
      <c r="X987" s="172"/>
      <c r="Y987" s="172"/>
      <c r="Z987" s="172"/>
      <c r="AA987" s="172"/>
      <c r="AB987" s="172"/>
      <c r="AC987" s="172"/>
      <c r="AD987" s="172"/>
      <c r="AE987" s="172"/>
      <c r="AF987" s="172"/>
      <c r="AG987" s="172"/>
      <c r="AH987" s="172"/>
      <c r="AI987" s="172"/>
    </row>
    <row r="988" spans="1:35" ht="12.75" customHeight="1">
      <c r="A988" s="172"/>
      <c r="B988" s="172"/>
      <c r="C988" s="172"/>
      <c r="D988" s="172"/>
      <c r="E988" s="172"/>
      <c r="F988" s="172"/>
      <c r="G988" s="172"/>
      <c r="H988" s="172"/>
      <c r="I988" s="172"/>
      <c r="J988" s="172"/>
      <c r="K988" s="172"/>
      <c r="L988" s="172"/>
      <c r="M988" s="172"/>
      <c r="N988" s="172"/>
      <c r="O988" s="172"/>
      <c r="P988" s="172"/>
      <c r="Q988" s="172"/>
      <c r="R988" s="172"/>
      <c r="S988" s="172"/>
      <c r="T988" s="172"/>
      <c r="U988" s="172"/>
      <c r="V988" s="172"/>
      <c r="W988" s="172"/>
      <c r="X988" s="172"/>
      <c r="Y988" s="172"/>
      <c r="Z988" s="172"/>
      <c r="AA988" s="172"/>
      <c r="AB988" s="172"/>
      <c r="AC988" s="172"/>
      <c r="AD988" s="172"/>
      <c r="AE988" s="172"/>
      <c r="AF988" s="172"/>
      <c r="AG988" s="172"/>
      <c r="AH988" s="172"/>
      <c r="AI988" s="172"/>
    </row>
    <row r="989" spans="1:35" ht="12.75" customHeight="1">
      <c r="A989" s="172"/>
      <c r="B989" s="172"/>
      <c r="C989" s="172"/>
      <c r="D989" s="172"/>
      <c r="E989" s="172"/>
      <c r="F989" s="172"/>
      <c r="G989" s="172"/>
      <c r="H989" s="172"/>
      <c r="I989" s="172"/>
      <c r="J989" s="172"/>
      <c r="K989" s="172"/>
      <c r="L989" s="172"/>
      <c r="M989" s="172"/>
      <c r="N989" s="172"/>
      <c r="O989" s="172"/>
      <c r="P989" s="172"/>
      <c r="Q989" s="172"/>
      <c r="R989" s="172"/>
      <c r="S989" s="172"/>
      <c r="T989" s="172"/>
      <c r="U989" s="172"/>
      <c r="V989" s="172"/>
      <c r="W989" s="172"/>
      <c r="X989" s="172"/>
      <c r="Y989" s="172"/>
      <c r="Z989" s="172"/>
      <c r="AA989" s="172"/>
      <c r="AB989" s="172"/>
      <c r="AC989" s="172"/>
      <c r="AD989" s="172"/>
      <c r="AE989" s="172"/>
      <c r="AF989" s="172"/>
      <c r="AG989" s="172"/>
      <c r="AH989" s="172"/>
      <c r="AI989" s="172"/>
    </row>
    <row r="990" spans="1:35" ht="12.75" customHeight="1">
      <c r="A990" s="172"/>
      <c r="B990" s="172"/>
      <c r="C990" s="172"/>
      <c r="D990" s="172"/>
      <c r="E990" s="172"/>
      <c r="F990" s="172"/>
      <c r="G990" s="172"/>
      <c r="H990" s="172"/>
      <c r="I990" s="172"/>
      <c r="J990" s="172"/>
      <c r="K990" s="172"/>
      <c r="L990" s="172"/>
      <c r="M990" s="172"/>
      <c r="N990" s="172"/>
      <c r="O990" s="172"/>
      <c r="P990" s="172"/>
      <c r="Q990" s="172"/>
      <c r="R990" s="172"/>
      <c r="S990" s="172"/>
      <c r="T990" s="172"/>
      <c r="U990" s="172"/>
      <c r="V990" s="172"/>
      <c r="W990" s="172"/>
      <c r="X990" s="172"/>
      <c r="Y990" s="172"/>
      <c r="Z990" s="172"/>
      <c r="AA990" s="172"/>
      <c r="AB990" s="172"/>
      <c r="AC990" s="172"/>
      <c r="AD990" s="172"/>
      <c r="AE990" s="172"/>
      <c r="AF990" s="172"/>
      <c r="AG990" s="172"/>
      <c r="AH990" s="172"/>
      <c r="AI990" s="172"/>
    </row>
    <row r="991" spans="1:35" ht="12.75" customHeight="1">
      <c r="A991" s="172"/>
      <c r="B991" s="172"/>
      <c r="C991" s="172"/>
      <c r="D991" s="172"/>
      <c r="E991" s="172"/>
      <c r="F991" s="172"/>
      <c r="G991" s="172"/>
      <c r="H991" s="172"/>
      <c r="I991" s="172"/>
      <c r="J991" s="172"/>
      <c r="K991" s="172"/>
      <c r="L991" s="172"/>
      <c r="M991" s="172"/>
      <c r="N991" s="172"/>
      <c r="O991" s="172"/>
      <c r="P991" s="172"/>
      <c r="Q991" s="172"/>
      <c r="R991" s="172"/>
      <c r="S991" s="172"/>
      <c r="T991" s="172"/>
      <c r="U991" s="172"/>
      <c r="V991" s="172"/>
      <c r="W991" s="172"/>
      <c r="X991" s="172"/>
      <c r="Y991" s="172"/>
      <c r="Z991" s="172"/>
      <c r="AA991" s="172"/>
      <c r="AB991" s="172"/>
      <c r="AC991" s="172"/>
      <c r="AD991" s="172"/>
      <c r="AE991" s="172"/>
      <c r="AF991" s="172"/>
      <c r="AG991" s="172"/>
      <c r="AH991" s="172"/>
      <c r="AI991" s="172"/>
    </row>
    <row r="992" spans="1:35" ht="12.75" customHeight="1">
      <c r="A992" s="172"/>
      <c r="B992" s="172"/>
      <c r="C992" s="172"/>
      <c r="D992" s="172"/>
      <c r="E992" s="172"/>
      <c r="F992" s="172"/>
      <c r="G992" s="172"/>
      <c r="H992" s="172"/>
      <c r="I992" s="172"/>
      <c r="J992" s="172"/>
      <c r="K992" s="172"/>
      <c r="L992" s="172"/>
      <c r="M992" s="172"/>
      <c r="N992" s="172"/>
      <c r="O992" s="172"/>
      <c r="P992" s="172"/>
      <c r="Q992" s="172"/>
      <c r="R992" s="172"/>
      <c r="S992" s="172"/>
      <c r="T992" s="172"/>
      <c r="U992" s="172"/>
      <c r="V992" s="172"/>
      <c r="W992" s="172"/>
      <c r="X992" s="172"/>
      <c r="Y992" s="172"/>
      <c r="Z992" s="172"/>
      <c r="AA992" s="172"/>
      <c r="AB992" s="172"/>
      <c r="AC992" s="172"/>
      <c r="AD992" s="172"/>
      <c r="AE992" s="172"/>
      <c r="AF992" s="172"/>
      <c r="AG992" s="172"/>
      <c r="AH992" s="172"/>
      <c r="AI992" s="172"/>
    </row>
    <row r="993" spans="1:35" ht="12.75" customHeight="1">
      <c r="A993" s="172"/>
      <c r="B993" s="172"/>
      <c r="C993" s="172"/>
      <c r="D993" s="172"/>
      <c r="E993" s="172"/>
      <c r="F993" s="172"/>
      <c r="G993" s="172"/>
      <c r="H993" s="172"/>
      <c r="I993" s="172"/>
      <c r="J993" s="172"/>
      <c r="K993" s="172"/>
      <c r="L993" s="172"/>
      <c r="M993" s="172"/>
      <c r="N993" s="172"/>
      <c r="O993" s="172"/>
      <c r="P993" s="172"/>
      <c r="Q993" s="172"/>
      <c r="R993" s="172"/>
      <c r="S993" s="172"/>
      <c r="T993" s="172"/>
      <c r="U993" s="172"/>
      <c r="V993" s="172"/>
      <c r="W993" s="172"/>
      <c r="X993" s="172"/>
      <c r="Y993" s="172"/>
      <c r="Z993" s="172"/>
      <c r="AA993" s="172"/>
      <c r="AB993" s="172"/>
      <c r="AC993" s="172"/>
      <c r="AD993" s="172"/>
      <c r="AE993" s="172"/>
      <c r="AF993" s="172"/>
      <c r="AG993" s="172"/>
      <c r="AH993" s="172"/>
      <c r="AI993" s="172"/>
    </row>
    <row r="994" spans="1:35" ht="12.75" customHeight="1">
      <c r="A994" s="172"/>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c r="AA994" s="172"/>
      <c r="AB994" s="172"/>
      <c r="AC994" s="172"/>
      <c r="AD994" s="172"/>
      <c r="AE994" s="172"/>
      <c r="AF994" s="172"/>
      <c r="AG994" s="172"/>
      <c r="AH994" s="172"/>
      <c r="AI994" s="172"/>
    </row>
    <row r="995" spans="1:35" ht="12.75" customHeight="1">
      <c r="A995" s="172"/>
      <c r="B995" s="172"/>
      <c r="C995" s="172"/>
      <c r="D995" s="172"/>
      <c r="E995" s="172"/>
      <c r="F995" s="172"/>
      <c r="G995" s="172"/>
      <c r="H995" s="172"/>
      <c r="I995" s="172"/>
      <c r="J995" s="172"/>
      <c r="K995" s="172"/>
      <c r="L995" s="172"/>
      <c r="M995" s="172"/>
      <c r="N995" s="172"/>
      <c r="O995" s="172"/>
      <c r="P995" s="172"/>
      <c r="Q995" s="172"/>
      <c r="R995" s="172"/>
      <c r="S995" s="172"/>
      <c r="T995" s="172"/>
      <c r="U995" s="172"/>
      <c r="V995" s="172"/>
      <c r="W995" s="172"/>
      <c r="X995" s="172"/>
      <c r="Y995" s="172"/>
      <c r="Z995" s="172"/>
      <c r="AA995" s="172"/>
      <c r="AB995" s="172"/>
      <c r="AC995" s="172"/>
      <c r="AD995" s="172"/>
      <c r="AE995" s="172"/>
      <c r="AF995" s="172"/>
      <c r="AG995" s="172"/>
      <c r="AH995" s="172"/>
      <c r="AI995" s="172"/>
    </row>
    <row r="996" spans="1:35" ht="12.75" customHeight="1">
      <c r="A996" s="172"/>
      <c r="B996" s="172"/>
      <c r="C996" s="172"/>
      <c r="D996" s="172"/>
      <c r="E996" s="172"/>
      <c r="F996" s="172"/>
      <c r="G996" s="172"/>
      <c r="H996" s="172"/>
      <c r="I996" s="172"/>
      <c r="J996" s="172"/>
      <c r="K996" s="172"/>
      <c r="L996" s="172"/>
      <c r="M996" s="172"/>
      <c r="N996" s="172"/>
      <c r="O996" s="172"/>
      <c r="P996" s="172"/>
      <c r="Q996" s="172"/>
      <c r="R996" s="172"/>
      <c r="S996" s="172"/>
      <c r="T996" s="172"/>
      <c r="U996" s="172"/>
      <c r="V996" s="172"/>
      <c r="W996" s="172"/>
      <c r="X996" s="172"/>
      <c r="Y996" s="172"/>
      <c r="Z996" s="172"/>
      <c r="AA996" s="172"/>
      <c r="AB996" s="172"/>
      <c r="AC996" s="172"/>
      <c r="AD996" s="172"/>
      <c r="AE996" s="172"/>
      <c r="AF996" s="172"/>
      <c r="AG996" s="172"/>
      <c r="AH996" s="172"/>
      <c r="AI996" s="172"/>
    </row>
    <row r="997" spans="1:35" ht="12.75" customHeight="1">
      <c r="A997" s="172"/>
      <c r="B997" s="172"/>
      <c r="C997" s="172"/>
      <c r="D997" s="172"/>
      <c r="E997" s="172"/>
      <c r="F997" s="172"/>
      <c r="G997" s="172"/>
      <c r="H997" s="172"/>
      <c r="I997" s="172"/>
      <c r="J997" s="172"/>
      <c r="K997" s="172"/>
      <c r="L997" s="172"/>
      <c r="M997" s="172"/>
      <c r="N997" s="172"/>
      <c r="O997" s="172"/>
      <c r="P997" s="172"/>
      <c r="Q997" s="172"/>
      <c r="R997" s="172"/>
      <c r="S997" s="172"/>
      <c r="T997" s="172"/>
      <c r="U997" s="172"/>
      <c r="V997" s="172"/>
      <c r="W997" s="172"/>
      <c r="X997" s="172"/>
      <c r="Y997" s="172"/>
      <c r="Z997" s="172"/>
      <c r="AA997" s="172"/>
      <c r="AB997" s="172"/>
      <c r="AC997" s="172"/>
      <c r="AD997" s="172"/>
      <c r="AE997" s="172"/>
      <c r="AF997" s="172"/>
      <c r="AG997" s="172"/>
      <c r="AH997" s="172"/>
      <c r="AI997" s="172"/>
    </row>
    <row r="998" spans="1:35" ht="12.75" customHeight="1">
      <c r="A998" s="172"/>
      <c r="B998" s="172"/>
      <c r="C998" s="172"/>
      <c r="D998" s="172"/>
      <c r="E998" s="172"/>
      <c r="F998" s="172"/>
      <c r="G998" s="172"/>
      <c r="H998" s="172"/>
      <c r="I998" s="172"/>
      <c r="J998" s="172"/>
      <c r="K998" s="172"/>
      <c r="L998" s="172"/>
      <c r="M998" s="172"/>
      <c r="N998" s="172"/>
      <c r="O998" s="172"/>
      <c r="P998" s="172"/>
      <c r="Q998" s="172"/>
      <c r="R998" s="172"/>
      <c r="S998" s="172"/>
      <c r="T998" s="172"/>
      <c r="U998" s="172"/>
      <c r="V998" s="172"/>
      <c r="W998" s="172"/>
      <c r="X998" s="172"/>
      <c r="Y998" s="172"/>
      <c r="Z998" s="172"/>
      <c r="AA998" s="172"/>
      <c r="AB998" s="172"/>
      <c r="AC998" s="172"/>
      <c r="AD998" s="172"/>
      <c r="AE998" s="172"/>
      <c r="AF998" s="172"/>
      <c r="AG998" s="172"/>
      <c r="AH998" s="172"/>
      <c r="AI998" s="172"/>
    </row>
    <row r="999" spans="1:35" ht="12.75" customHeight="1">
      <c r="A999" s="172"/>
      <c r="B999" s="172"/>
      <c r="C999" s="172"/>
      <c r="D999" s="172"/>
      <c r="E999" s="172"/>
      <c r="F999" s="172"/>
      <c r="G999" s="172"/>
      <c r="H999" s="172"/>
      <c r="I999" s="172"/>
      <c r="J999" s="172"/>
      <c r="K999" s="172"/>
      <c r="L999" s="172"/>
      <c r="M999" s="172"/>
      <c r="N999" s="172"/>
      <c r="O999" s="172"/>
      <c r="P999" s="172"/>
      <c r="Q999" s="172"/>
      <c r="R999" s="172"/>
      <c r="S999" s="172"/>
      <c r="T999" s="172"/>
      <c r="U999" s="172"/>
      <c r="V999" s="172"/>
      <c r="W999" s="172"/>
      <c r="X999" s="172"/>
      <c r="Y999" s="172"/>
      <c r="Z999" s="172"/>
      <c r="AA999" s="172"/>
      <c r="AB999" s="172"/>
      <c r="AC999" s="172"/>
      <c r="AD999" s="172"/>
      <c r="AE999" s="172"/>
      <c r="AF999" s="172"/>
      <c r="AG999" s="172"/>
      <c r="AH999" s="172"/>
      <c r="AI999" s="172"/>
    </row>
    <row r="1000" spans="1:35" ht="12.75" customHeight="1">
      <c r="A1000" s="172"/>
      <c r="B1000" s="172"/>
      <c r="C1000" s="172"/>
      <c r="D1000" s="172"/>
      <c r="E1000" s="172"/>
      <c r="F1000" s="172"/>
      <c r="G1000" s="172"/>
      <c r="H1000" s="172"/>
      <c r="I1000" s="172"/>
      <c r="J1000" s="172"/>
      <c r="K1000" s="172"/>
      <c r="L1000" s="172"/>
      <c r="M1000" s="172"/>
      <c r="N1000" s="172"/>
      <c r="O1000" s="172"/>
      <c r="P1000" s="172"/>
      <c r="Q1000" s="172"/>
      <c r="R1000" s="172"/>
      <c r="S1000" s="172"/>
      <c r="T1000" s="172"/>
      <c r="U1000" s="172"/>
      <c r="V1000" s="172"/>
      <c r="W1000" s="172"/>
      <c r="X1000" s="172"/>
      <c r="Y1000" s="172"/>
      <c r="Z1000" s="172"/>
      <c r="AA1000" s="172"/>
      <c r="AB1000" s="172"/>
      <c r="AC1000" s="172"/>
      <c r="AD1000" s="172"/>
      <c r="AE1000" s="172"/>
      <c r="AF1000" s="172"/>
      <c r="AG1000" s="172"/>
      <c r="AH1000" s="172"/>
      <c r="AI1000" s="172"/>
    </row>
  </sheetData>
  <mergeCells count="23">
    <mergeCell ref="A76:B76"/>
    <mergeCell ref="L2:N2"/>
    <mergeCell ref="T2:T3"/>
    <mergeCell ref="U2:U3"/>
    <mergeCell ref="F2:H2"/>
    <mergeCell ref="I2:K2"/>
    <mergeCell ref="A75:B75"/>
    <mergeCell ref="AF2:AH2"/>
    <mergeCell ref="A1:B3"/>
    <mergeCell ref="C1:K1"/>
    <mergeCell ref="L1:R1"/>
    <mergeCell ref="S1:U1"/>
    <mergeCell ref="V1:AH1"/>
    <mergeCell ref="C2:C3"/>
    <mergeCell ref="D2:E2"/>
    <mergeCell ref="V2:W2"/>
    <mergeCell ref="X2:Y2"/>
    <mergeCell ref="Z2:AA2"/>
    <mergeCell ref="AB2:AC2"/>
    <mergeCell ref="AD2:AE2"/>
    <mergeCell ref="O2:Q2"/>
    <mergeCell ref="R2:R3"/>
    <mergeCell ref="S2:S3"/>
  </mergeCells>
  <conditionalFormatting sqref="A76">
    <cfRule type="expression" dxfId="43" priority="10">
      <formula>$A$76="Virtual Charter Schools Receive 90% per Charter Law"</formula>
    </cfRule>
    <cfRule type="containsText" dxfId="42" priority="11" operator="containsText" text="Must">
      <formula>NOT(ISERROR(SEARCH(("Must"),(A76))))</formula>
    </cfRule>
  </conditionalFormatting>
  <conditionalFormatting sqref="C75">
    <cfRule type="containsText" dxfId="41" priority="14" operator="containsText" text="Not">
      <formula>NOT(ISERROR(SEARCH(("Not"),(C75))))</formula>
    </cfRule>
    <cfRule type="containsText" dxfId="40" priority="15" operator="containsText" text="Must">
      <formula>NOT(ISERROR(SEARCH(("Must"),(C75))))</formula>
    </cfRule>
  </conditionalFormatting>
  <conditionalFormatting sqref="E75">
    <cfRule type="containsText" dxfId="39" priority="3" operator="containsText" text="Must">
      <formula>NOT(ISERROR(SEARCH(("Must"),(E75))))</formula>
    </cfRule>
  </conditionalFormatting>
  <conditionalFormatting sqref="H75">
    <cfRule type="containsText" dxfId="38" priority="4" operator="containsText" text="Must">
      <formula>NOT(ISERROR(SEARCH(("Must"),(H75))))</formula>
    </cfRule>
  </conditionalFormatting>
  <conditionalFormatting sqref="K75">
    <cfRule type="containsText" dxfId="37" priority="5" operator="containsText" text="Must">
      <formula>NOT(ISERROR(SEARCH(("Must"),(K75))))</formula>
    </cfRule>
  </conditionalFormatting>
  <conditionalFormatting sqref="N75">
    <cfRule type="containsText" dxfId="36" priority="6" operator="containsText" text="Must">
      <formula>NOT(ISERROR(SEARCH(("Must"),(N75))))</formula>
    </cfRule>
  </conditionalFormatting>
  <conditionalFormatting sqref="Q75:R75">
    <cfRule type="containsText" dxfId="35" priority="1" operator="containsText" text="Must">
      <formula>NOT(ISERROR(SEARCH(("Must"),(Q75))))</formula>
    </cfRule>
  </conditionalFormatting>
  <conditionalFormatting sqref="R76">
    <cfRule type="expression" dxfId="34" priority="8">
      <formula>$A$76="Virtual Charter Schools Receive 90% per Charter Law"</formula>
    </cfRule>
    <cfRule type="containsText" dxfId="33" priority="9" operator="containsText" text="Must">
      <formula>NOT(ISERROR(SEARCH(("Must"),(R76))))</formula>
    </cfRule>
  </conditionalFormatting>
  <conditionalFormatting sqref="U75">
    <cfRule type="containsText" dxfId="32" priority="2" operator="containsText" text="Must">
      <formula>NOT(ISERROR(SEARCH(("Must"),(U75))))</formula>
    </cfRule>
  </conditionalFormatting>
  <conditionalFormatting sqref="U76">
    <cfRule type="expression" dxfId="31" priority="12">
      <formula>$A$76="Virtual Charter Schools Receive 90% per Charter Law"</formula>
    </cfRule>
    <cfRule type="containsText" dxfId="30" priority="13" operator="containsText" text="Must">
      <formula>NOT(ISERROR(SEARCH(("Must"),(U76))))</formula>
    </cfRule>
  </conditionalFormatting>
  <printOptions horizontalCentered="1"/>
  <pageMargins left="0.3" right="0.3" top="0.4" bottom="0.4" header="0" footer="0"/>
  <pageSetup scale="70" orientation="portrait"/>
  <headerFooter>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H76"/>
  <sheetViews>
    <sheetView workbookViewId="0">
      <pane xSplit="2" ySplit="5" topLeftCell="C6" activePane="bottomRight" state="frozen"/>
      <selection activeCell="AG6" sqref="AG6:AG74"/>
      <selection pane="topRight" activeCell="AG6" sqref="AG6:AG74"/>
      <selection pane="bottomLeft" activeCell="AG6" sqref="AG6:AG74"/>
      <selection pane="bottomRight" activeCell="AG6" sqref="AG6:AG74"/>
    </sheetView>
  </sheetViews>
  <sheetFormatPr defaultColWidth="12.54296875" defaultRowHeight="15" customHeight="1"/>
  <cols>
    <col min="1" max="1" width="5" customWidth="1"/>
    <col min="2" max="2" width="20.1796875" customWidth="1"/>
    <col min="3" max="3" width="14.453125" customWidth="1"/>
    <col min="4" max="4" width="13.81640625" customWidth="1"/>
    <col min="5" max="5" width="15.54296875" customWidth="1"/>
    <col min="6" max="6" width="10.453125" customWidth="1"/>
    <col min="7" max="7" width="8.54296875" customWidth="1"/>
    <col min="8" max="8" width="15.54296875" customWidth="1"/>
    <col min="9" max="9" width="10.453125" customWidth="1"/>
    <col min="10" max="10" width="8.54296875" customWidth="1"/>
    <col min="11" max="11" width="15.54296875" customWidth="1"/>
    <col min="12" max="12" width="10.453125" customWidth="1"/>
    <col min="13" max="13" width="8.54296875" customWidth="1"/>
    <col min="14" max="14" width="15.54296875" customWidth="1"/>
    <col min="15" max="15" width="10.453125" customWidth="1"/>
    <col min="16" max="16" width="8.54296875" customWidth="1"/>
    <col min="17" max="17" width="15.54296875" customWidth="1"/>
    <col min="18" max="18" width="18.54296875" customWidth="1"/>
    <col min="19" max="20" width="15.81640625" customWidth="1"/>
    <col min="21" max="21" width="18.453125" customWidth="1"/>
    <col min="22" max="22" width="8.54296875" customWidth="1"/>
    <col min="23" max="23" width="15.54296875" customWidth="1"/>
    <col min="24" max="24" width="8.54296875" customWidth="1"/>
    <col min="25" max="25" width="15.54296875" customWidth="1"/>
    <col min="26" max="26" width="8.54296875" customWidth="1"/>
    <col min="27" max="27" width="15.54296875" customWidth="1"/>
    <col min="28" max="28" width="8.54296875" customWidth="1"/>
    <col min="29" max="29" width="15.54296875" customWidth="1"/>
    <col min="30" max="30" width="8.54296875" customWidth="1"/>
    <col min="31" max="31" width="15.54296875" customWidth="1"/>
    <col min="32" max="32" width="13.81640625" customWidth="1"/>
    <col min="33" max="33" width="8.54296875" customWidth="1"/>
    <col min="34" max="34" width="15.54296875" customWidth="1"/>
  </cols>
  <sheetData>
    <row r="1" spans="1:34" ht="19.5" customHeight="1">
      <c r="A1" s="393" t="s">
        <v>281</v>
      </c>
      <c r="B1" s="394"/>
      <c r="C1" s="420" t="s">
        <v>282</v>
      </c>
      <c r="D1" s="421"/>
      <c r="E1" s="421"/>
      <c r="F1" s="421"/>
      <c r="G1" s="421"/>
      <c r="H1" s="421"/>
      <c r="I1" s="421"/>
      <c r="J1" s="421"/>
      <c r="K1" s="422"/>
      <c r="L1" s="423" t="s">
        <v>283</v>
      </c>
      <c r="M1" s="421"/>
      <c r="N1" s="421"/>
      <c r="O1" s="421"/>
      <c r="P1" s="421"/>
      <c r="Q1" s="421"/>
      <c r="R1" s="422"/>
      <c r="S1" s="424" t="s">
        <v>284</v>
      </c>
      <c r="T1" s="347"/>
      <c r="U1" s="348"/>
      <c r="V1" s="425" t="s">
        <v>285</v>
      </c>
      <c r="W1" s="421"/>
      <c r="X1" s="421"/>
      <c r="Y1" s="421"/>
      <c r="Z1" s="421"/>
      <c r="AA1" s="421"/>
      <c r="AB1" s="421"/>
      <c r="AC1" s="421"/>
      <c r="AD1" s="421"/>
      <c r="AE1" s="421"/>
      <c r="AF1" s="421"/>
      <c r="AG1" s="421"/>
      <c r="AH1" s="422"/>
    </row>
    <row r="2" spans="1:34" ht="21" customHeight="1">
      <c r="A2" s="395"/>
      <c r="B2" s="396"/>
      <c r="C2" s="426" t="s">
        <v>387</v>
      </c>
      <c r="D2" s="427" t="s">
        <v>288</v>
      </c>
      <c r="E2" s="428"/>
      <c r="F2" s="429" t="s">
        <v>289</v>
      </c>
      <c r="G2" s="430"/>
      <c r="H2" s="428"/>
      <c r="I2" s="429" t="s">
        <v>290</v>
      </c>
      <c r="J2" s="430"/>
      <c r="K2" s="428"/>
      <c r="L2" s="429" t="s">
        <v>291</v>
      </c>
      <c r="M2" s="430"/>
      <c r="N2" s="428"/>
      <c r="O2" s="429" t="s">
        <v>292</v>
      </c>
      <c r="P2" s="430"/>
      <c r="Q2" s="428"/>
      <c r="R2" s="431" t="s">
        <v>293</v>
      </c>
      <c r="S2" s="432" t="s">
        <v>388</v>
      </c>
      <c r="T2" s="432" t="s">
        <v>389</v>
      </c>
      <c r="U2" s="434" t="s">
        <v>296</v>
      </c>
      <c r="V2" s="419" t="s">
        <v>298</v>
      </c>
      <c r="W2" s="379"/>
      <c r="X2" s="419" t="s">
        <v>299</v>
      </c>
      <c r="Y2" s="379"/>
      <c r="Z2" s="419" t="s">
        <v>300</v>
      </c>
      <c r="AA2" s="379"/>
      <c r="AB2" s="419" t="s">
        <v>302</v>
      </c>
      <c r="AC2" s="379"/>
      <c r="AD2" s="419" t="s">
        <v>303</v>
      </c>
      <c r="AE2" s="379"/>
      <c r="AF2" s="419" t="s">
        <v>304</v>
      </c>
      <c r="AG2" s="378"/>
      <c r="AH2" s="379"/>
    </row>
    <row r="3" spans="1:34" ht="100.5" customHeight="1">
      <c r="A3" s="397"/>
      <c r="B3" s="398"/>
      <c r="C3" s="405"/>
      <c r="D3" s="120" t="s">
        <v>305</v>
      </c>
      <c r="E3" s="121" t="s">
        <v>306</v>
      </c>
      <c r="F3" s="120" t="s">
        <v>307</v>
      </c>
      <c r="G3" s="120" t="s">
        <v>308</v>
      </c>
      <c r="H3" s="121" t="s">
        <v>306</v>
      </c>
      <c r="I3" s="120" t="s">
        <v>307</v>
      </c>
      <c r="J3" s="120" t="s">
        <v>308</v>
      </c>
      <c r="K3" s="121" t="s">
        <v>306</v>
      </c>
      <c r="L3" s="120" t="s">
        <v>307</v>
      </c>
      <c r="M3" s="120" t="s">
        <v>309</v>
      </c>
      <c r="N3" s="121" t="s">
        <v>306</v>
      </c>
      <c r="O3" s="120" t="s">
        <v>307</v>
      </c>
      <c r="P3" s="120" t="s">
        <v>309</v>
      </c>
      <c r="Q3" s="121" t="s">
        <v>306</v>
      </c>
      <c r="R3" s="405"/>
      <c r="S3" s="433"/>
      <c r="T3" s="433"/>
      <c r="U3" s="435"/>
      <c r="V3" s="122" t="s">
        <v>308</v>
      </c>
      <c r="W3" s="123" t="s">
        <v>310</v>
      </c>
      <c r="X3" s="122" t="s">
        <v>308</v>
      </c>
      <c r="Y3" s="123" t="s">
        <v>310</v>
      </c>
      <c r="Z3" s="122" t="s">
        <v>308</v>
      </c>
      <c r="AA3" s="123" t="s">
        <v>391</v>
      </c>
      <c r="AB3" s="122" t="s">
        <v>308</v>
      </c>
      <c r="AC3" s="123" t="s">
        <v>310</v>
      </c>
      <c r="AD3" s="122" t="s">
        <v>308</v>
      </c>
      <c r="AE3" s="123" t="s">
        <v>310</v>
      </c>
      <c r="AF3" s="122" t="s">
        <v>312</v>
      </c>
      <c r="AG3" s="122" t="s">
        <v>308</v>
      </c>
      <c r="AH3" s="123" t="s">
        <v>392</v>
      </c>
    </row>
    <row r="4" spans="1:34" ht="15.75" customHeight="1">
      <c r="A4" s="173"/>
      <c r="B4" s="174"/>
      <c r="C4" s="175">
        <v>1</v>
      </c>
      <c r="D4" s="175">
        <f t="shared" ref="D4:AH4" si="0">C4+1</f>
        <v>2</v>
      </c>
      <c r="E4" s="175">
        <f t="shared" si="0"/>
        <v>3</v>
      </c>
      <c r="F4" s="175">
        <f t="shared" si="0"/>
        <v>4</v>
      </c>
      <c r="G4" s="175">
        <f t="shared" si="0"/>
        <v>5</v>
      </c>
      <c r="H4" s="175">
        <f t="shared" si="0"/>
        <v>6</v>
      </c>
      <c r="I4" s="175">
        <f t="shared" si="0"/>
        <v>7</v>
      </c>
      <c r="J4" s="175">
        <f t="shared" si="0"/>
        <v>8</v>
      </c>
      <c r="K4" s="175">
        <f t="shared" si="0"/>
        <v>9</v>
      </c>
      <c r="L4" s="175">
        <f t="shared" si="0"/>
        <v>10</v>
      </c>
      <c r="M4" s="175">
        <f t="shared" si="0"/>
        <v>11</v>
      </c>
      <c r="N4" s="175">
        <f t="shared" si="0"/>
        <v>12</v>
      </c>
      <c r="O4" s="175">
        <f t="shared" si="0"/>
        <v>13</v>
      </c>
      <c r="P4" s="175">
        <f t="shared" si="0"/>
        <v>14</v>
      </c>
      <c r="Q4" s="175">
        <f t="shared" si="0"/>
        <v>15</v>
      </c>
      <c r="R4" s="175">
        <f t="shared" si="0"/>
        <v>16</v>
      </c>
      <c r="S4" s="175">
        <f t="shared" si="0"/>
        <v>17</v>
      </c>
      <c r="T4" s="175">
        <f t="shared" si="0"/>
        <v>18</v>
      </c>
      <c r="U4" s="175">
        <f t="shared" si="0"/>
        <v>19</v>
      </c>
      <c r="V4" s="175">
        <f t="shared" si="0"/>
        <v>20</v>
      </c>
      <c r="W4" s="175">
        <f t="shared" si="0"/>
        <v>21</v>
      </c>
      <c r="X4" s="175">
        <f t="shared" si="0"/>
        <v>22</v>
      </c>
      <c r="Y4" s="175">
        <f t="shared" si="0"/>
        <v>23</v>
      </c>
      <c r="Z4" s="175">
        <f t="shared" si="0"/>
        <v>24</v>
      </c>
      <c r="AA4" s="175">
        <f t="shared" si="0"/>
        <v>25</v>
      </c>
      <c r="AB4" s="175">
        <f t="shared" si="0"/>
        <v>26</v>
      </c>
      <c r="AC4" s="175">
        <f t="shared" si="0"/>
        <v>27</v>
      </c>
      <c r="AD4" s="175">
        <f t="shared" si="0"/>
        <v>28</v>
      </c>
      <c r="AE4" s="175">
        <f t="shared" si="0"/>
        <v>29</v>
      </c>
      <c r="AF4" s="175">
        <f t="shared" si="0"/>
        <v>30</v>
      </c>
      <c r="AG4" s="175">
        <f t="shared" si="0"/>
        <v>31</v>
      </c>
      <c r="AH4" s="175">
        <f t="shared" si="0"/>
        <v>32</v>
      </c>
    </row>
    <row r="5" spans="1:34" ht="101.25" customHeight="1">
      <c r="A5" s="173"/>
      <c r="B5" s="177" t="s">
        <v>316</v>
      </c>
      <c r="C5" s="177" t="s">
        <v>317</v>
      </c>
      <c r="D5" s="177" t="s">
        <v>318</v>
      </c>
      <c r="E5" s="177" t="s">
        <v>319</v>
      </c>
      <c r="F5" s="177" t="s">
        <v>317</v>
      </c>
      <c r="G5" s="177" t="s">
        <v>320</v>
      </c>
      <c r="H5" s="177" t="s">
        <v>321</v>
      </c>
      <c r="I5" s="177" t="s">
        <v>317</v>
      </c>
      <c r="J5" s="177" t="s">
        <v>322</v>
      </c>
      <c r="K5" s="177" t="s">
        <v>323</v>
      </c>
      <c r="L5" s="177" t="s">
        <v>317</v>
      </c>
      <c r="M5" s="177" t="s">
        <v>324</v>
      </c>
      <c r="N5" s="177" t="s">
        <v>325</v>
      </c>
      <c r="O5" s="177" t="s">
        <v>317</v>
      </c>
      <c r="P5" s="177" t="s">
        <v>326</v>
      </c>
      <c r="Q5" s="177" t="s">
        <v>327</v>
      </c>
      <c r="R5" s="177" t="s">
        <v>328</v>
      </c>
      <c r="S5" s="177" t="s">
        <v>329</v>
      </c>
      <c r="T5" s="177" t="s">
        <v>330</v>
      </c>
      <c r="U5" s="177" t="s">
        <v>317</v>
      </c>
      <c r="V5" s="174"/>
      <c r="W5" s="174"/>
      <c r="X5" s="174"/>
      <c r="Y5" s="174"/>
      <c r="Z5" s="174"/>
      <c r="AA5" s="174"/>
      <c r="AB5" s="174"/>
      <c r="AC5" s="174"/>
      <c r="AD5" s="174"/>
      <c r="AE5" s="174"/>
      <c r="AF5" s="174"/>
      <c r="AG5" s="174"/>
      <c r="AH5" s="174"/>
    </row>
    <row r="6" spans="1:34" ht="25.5" customHeight="1">
      <c r="A6" s="138">
        <v>1</v>
      </c>
      <c r="B6" s="139" t="s">
        <v>331</v>
      </c>
      <c r="C6" s="140"/>
      <c r="D6" s="141">
        <v>5205</v>
      </c>
      <c r="E6" s="142">
        <f t="shared" ref="E6:E74" si="1">C6*D6</f>
        <v>0</v>
      </c>
      <c r="F6" s="144">
        <f>$C6*'Enrollment Projection'!$E$30</f>
        <v>0</v>
      </c>
      <c r="G6" s="141">
        <v>682</v>
      </c>
      <c r="H6" s="146" t="str">
        <f>IF('Enrollment Projection'!$E$30="","Must Complete 'Enrollment Projection' Tab",F6*G6)</f>
        <v>Must Complete 'Enrollment Projection' Tab</v>
      </c>
      <c r="I6" s="144">
        <f>$C6*'Enrollment Projection'!$E$34</f>
        <v>0</v>
      </c>
      <c r="J6" s="141">
        <v>186</v>
      </c>
      <c r="K6" s="146" t="str">
        <f>IF('Enrollment Projection'!$E$34="","Must Complete 'Enrollment Projection' Tab",I6*J6)</f>
        <v>Must Complete 'Enrollment Projection' Tab</v>
      </c>
      <c r="L6" s="144">
        <f>$C6*'Enrollment Projection'!$E$31</f>
        <v>0</v>
      </c>
      <c r="M6" s="141">
        <v>4647</v>
      </c>
      <c r="N6" s="146" t="str">
        <f>IF('Enrollment Projection'!$E$31="","Must Complete 'Enrollment Projection' Tab",L6*M6)</f>
        <v>Must Complete 'Enrollment Projection' Tab</v>
      </c>
      <c r="O6" s="144">
        <f>$C6*'Enrollment Projection'!$E$33</f>
        <v>0</v>
      </c>
      <c r="P6" s="141">
        <v>1859</v>
      </c>
      <c r="Q6" s="146" t="str">
        <f>IF('Enrollment Projection'!$E$33="","Must Complete 'Enrollment Projection' Tab",O6*P6)</f>
        <v>Must Complete 'Enrollment Projection' Tab</v>
      </c>
      <c r="R6" s="146" t="str">
        <f>IF(OR('Enrollment Projection'!$E$30="",'Enrollment Projection'!$E$31="",'Enrollment Projection'!$E$33="",'Enrollment Projection'!$E$34=""),"Must Complete 'Enrollment Projection' Tab",IF('School Information'!$A$13="","Must Complete 'School Information' Tab",ROUND(E6+H6+K6+N6+Q6,0)))</f>
        <v>Must Complete 'Enrollment Projection' Tab</v>
      </c>
      <c r="S6" s="147">
        <v>3683</v>
      </c>
      <c r="T6" s="141">
        <v>3683</v>
      </c>
      <c r="U6" s="148" t="str">
        <f>IF(OR('School Information'!$A$10="",'School Information'!$B$10=""),"Must Complete 'School Information' Tab",IF('School Information'!$B$10="No",$T6*C6,IF(AND('School Information'!$B$10="Yes",'School Information'!$A$10=$B6),$S6*C6,$T6*C6)))</f>
        <v>Must Complete 'School Information' Tab</v>
      </c>
      <c r="V6" s="149">
        <v>239</v>
      </c>
      <c r="W6" s="149">
        <f>IF('Enrollment Projection'!$E$31&gt;0,$C6*V6,0)</f>
        <v>0</v>
      </c>
      <c r="X6" s="149">
        <v>6</v>
      </c>
      <c r="Y6" s="148" t="str">
        <f>IF('Enrollment Projection'!$E$32="","Must Complete 'Enrollment Projection' Tab",IF('Enrollment Projection'!$E$32="Yes",$C6*X6,0))</f>
        <v>Must Complete 'Enrollment Projection' Tab</v>
      </c>
      <c r="Z6" s="149">
        <v>16</v>
      </c>
      <c r="AA6" s="148" t="str">
        <f>IF('Enrollment Projection'!$E$34="","Must Complete 'Enrollment Projection' Tab",IF(AND('Enrollment Projection'!$E$34&gt;0,SUM('Enrollment Projection'!$B$17:$E$20)&gt;0),$C6*Z6,0))</f>
        <v>Must Complete 'Enrollment Projection' Tab</v>
      </c>
      <c r="AB6" s="149">
        <v>485</v>
      </c>
      <c r="AC6" s="148" t="str">
        <f>IF('Enrollment Projection'!$E$38="","Must Complete 'Enrollment Projection' Tab",IF('Enrollment Projection'!$E$38&gt;=0.4,$C6*AB6,0))</f>
        <v>Must Complete 'Enrollment Projection' Tab</v>
      </c>
      <c r="AD6" s="149">
        <v>63</v>
      </c>
      <c r="AE6" s="149">
        <f t="shared" ref="AE6:AE74" si="2">$C6*AD6</f>
        <v>0</v>
      </c>
      <c r="AF6" s="144">
        <f>$C6*'Enrollment Projection'!$E$37</f>
        <v>0</v>
      </c>
      <c r="AG6" s="149">
        <v>145</v>
      </c>
      <c r="AH6" s="148" t="str">
        <f>IF('Enrollment Projection'!$E$37="","Must Complete 'Enrollment Projection' Tab",AF6*AG6)</f>
        <v>Must Complete 'Enrollment Projection' Tab</v>
      </c>
    </row>
    <row r="7" spans="1:34" ht="25.5" customHeight="1">
      <c r="A7" s="150">
        <v>2</v>
      </c>
      <c r="B7" s="151" t="s">
        <v>332</v>
      </c>
      <c r="C7" s="152"/>
      <c r="D7" s="153">
        <v>5778</v>
      </c>
      <c r="E7" s="155">
        <f t="shared" si="1"/>
        <v>0</v>
      </c>
      <c r="F7" s="156">
        <f>$C7*'Enrollment Projection'!$E$30</f>
        <v>0</v>
      </c>
      <c r="G7" s="153">
        <v>727</v>
      </c>
      <c r="H7" s="157" t="str">
        <f>IF('Enrollment Projection'!$E$30="","Must Complete 'Enrollment Projection' Tab",F7*G7)</f>
        <v>Must Complete 'Enrollment Projection' Tab</v>
      </c>
      <c r="I7" s="156">
        <f>$C7*'Enrollment Projection'!$E$34</f>
        <v>0</v>
      </c>
      <c r="J7" s="153">
        <v>198</v>
      </c>
      <c r="K7" s="157" t="str">
        <f>IF('Enrollment Projection'!$E$34="","Must Complete 'Enrollment Projection' Tab",I7*J7)</f>
        <v>Must Complete 'Enrollment Projection' Tab</v>
      </c>
      <c r="L7" s="156">
        <f>$C7*'Enrollment Projection'!$E$31</f>
        <v>0</v>
      </c>
      <c r="M7" s="153">
        <v>4958</v>
      </c>
      <c r="N7" s="157" t="str">
        <f>IF('Enrollment Projection'!$E$31="","Must Complete 'Enrollment Projection' Tab",L7*M7)</f>
        <v>Must Complete 'Enrollment Projection' Tab</v>
      </c>
      <c r="O7" s="156">
        <f>$C7*'Enrollment Projection'!$E$33</f>
        <v>0</v>
      </c>
      <c r="P7" s="153">
        <v>1983</v>
      </c>
      <c r="Q7" s="157" t="str">
        <f>IF('Enrollment Projection'!$E$33="","Must Complete 'Enrollment Projection' Tab",O7*P7)</f>
        <v>Must Complete 'Enrollment Projection' Tab</v>
      </c>
      <c r="R7" s="157" t="str">
        <f>IF(OR('Enrollment Projection'!$E$30="",'Enrollment Projection'!$E$31="",'Enrollment Projection'!$E$33="",'Enrollment Projection'!$E$34=""),"Must Complete 'Enrollment Projection' Tab",IF('School Information'!$A$13="","Must Complete 'School Information' Tab",ROUND(E7+H7+K7+N7+Q7,0)))</f>
        <v>Must Complete 'Enrollment Projection' Tab</v>
      </c>
      <c r="S7" s="158">
        <v>4377</v>
      </c>
      <c r="T7" s="153">
        <v>5008</v>
      </c>
      <c r="U7" s="159" t="str">
        <f>IF(OR('School Information'!$A$10="",'School Information'!$B$10=""),"Must Complete 'School Information' Tab",IF('School Information'!$B$10="No",$T7*C7,IF(AND('School Information'!$B$10="Yes",'School Information'!$A$10=$B7),$S7*C7,$T7*C7)))</f>
        <v>Must Complete 'School Information' Tab</v>
      </c>
      <c r="V7" s="160">
        <v>255</v>
      </c>
      <c r="W7" s="160">
        <f>IF('Enrollment Projection'!$E$31&gt;0,$C7*V7,0)</f>
        <v>0</v>
      </c>
      <c r="X7" s="160">
        <v>8</v>
      </c>
      <c r="Y7" s="159" t="str">
        <f>IF('Enrollment Projection'!$E$32="","Must Complete 'Enrollment Projection' Tab",IF('Enrollment Projection'!$E$32="Yes",$C7*X7,0))</f>
        <v>Must Complete 'Enrollment Projection' Tab</v>
      </c>
      <c r="Z7" s="160">
        <v>16</v>
      </c>
      <c r="AA7" s="159" t="str">
        <f>IF('Enrollment Projection'!$E$34="","Must Complete 'Enrollment Projection' Tab",IF(AND('Enrollment Projection'!$E$34&gt;0,SUM('Enrollment Projection'!$B$17:$E$20)&gt;0),$C7*Z7,0))</f>
        <v>Must Complete 'Enrollment Projection' Tab</v>
      </c>
      <c r="AB7" s="160">
        <v>342</v>
      </c>
      <c r="AC7" s="159" t="str">
        <f>IF('Enrollment Projection'!$E$38="","Must Complete 'Enrollment Projection' Tab",IF('Enrollment Projection'!$E$38&gt;=0.4,$C7*AB7,0))</f>
        <v>Must Complete 'Enrollment Projection' Tab</v>
      </c>
      <c r="AD7" s="160">
        <v>62</v>
      </c>
      <c r="AE7" s="160">
        <f t="shared" si="2"/>
        <v>0</v>
      </c>
      <c r="AF7" s="156">
        <f>$C7*'Enrollment Projection'!$E$37</f>
        <v>0</v>
      </c>
      <c r="AG7" s="160">
        <v>0</v>
      </c>
      <c r="AH7" s="159" t="str">
        <f>IF('Enrollment Projection'!$E$37="","Must Complete 'Enrollment Projection' Tab",AF7*AG7)</f>
        <v>Must Complete 'Enrollment Projection' Tab</v>
      </c>
    </row>
    <row r="8" spans="1:34" ht="25.5" customHeight="1">
      <c r="A8" s="150">
        <v>3</v>
      </c>
      <c r="B8" s="151" t="s">
        <v>333</v>
      </c>
      <c r="C8" s="152"/>
      <c r="D8" s="153">
        <v>3859</v>
      </c>
      <c r="E8" s="155">
        <f t="shared" si="1"/>
        <v>0</v>
      </c>
      <c r="F8" s="156">
        <f>$C8*'Enrollment Projection'!$E$30</f>
        <v>0</v>
      </c>
      <c r="G8" s="153">
        <v>542</v>
      </c>
      <c r="H8" s="157" t="str">
        <f>IF('Enrollment Projection'!$E$30="","Must Complete 'Enrollment Projection' Tab",F8*G8)</f>
        <v>Must Complete 'Enrollment Projection' Tab</v>
      </c>
      <c r="I8" s="156">
        <f>$C8*'Enrollment Projection'!$E$34</f>
        <v>0</v>
      </c>
      <c r="J8" s="153">
        <v>148</v>
      </c>
      <c r="K8" s="157" t="str">
        <f>IF('Enrollment Projection'!$E$34="","Must Complete 'Enrollment Projection' Tab",I8*J8)</f>
        <v>Must Complete 'Enrollment Projection' Tab</v>
      </c>
      <c r="L8" s="156">
        <f>$C8*'Enrollment Projection'!$E$31</f>
        <v>0</v>
      </c>
      <c r="M8" s="153">
        <v>3697</v>
      </c>
      <c r="N8" s="157" t="str">
        <f>IF('Enrollment Projection'!$E$31="","Must Complete 'Enrollment Projection' Tab",L8*M8)</f>
        <v>Must Complete 'Enrollment Projection' Tab</v>
      </c>
      <c r="O8" s="156">
        <f>$C8*'Enrollment Projection'!$E$33</f>
        <v>0</v>
      </c>
      <c r="P8" s="153">
        <v>1479</v>
      </c>
      <c r="Q8" s="157" t="str">
        <f>IF('Enrollment Projection'!$E$33="","Must Complete 'Enrollment Projection' Tab",O8*P8)</f>
        <v>Must Complete 'Enrollment Projection' Tab</v>
      </c>
      <c r="R8" s="157" t="str">
        <f>IF(OR('Enrollment Projection'!$E$30="",'Enrollment Projection'!$E$31="",'Enrollment Projection'!$E$33="",'Enrollment Projection'!$E$34=""),"Must Complete 'Enrollment Projection' Tab",IF('School Information'!$A$13="","Must Complete 'School Information' Tab",ROUND(E8+H8+K8+N8+Q8,0)))</f>
        <v>Must Complete 'Enrollment Projection' Tab</v>
      </c>
      <c r="S8" s="158">
        <v>9134</v>
      </c>
      <c r="T8" s="153">
        <v>10479</v>
      </c>
      <c r="U8" s="159" t="str">
        <f>IF(OR('School Information'!$A$10="",'School Information'!$B$10=""),"Must Complete 'School Information' Tab",IF('School Information'!$B$10="No",$T8*C8,IF(AND('School Information'!$B$10="Yes",'School Information'!$A$10=$B8),$S8*C8,$T8*C8)))</f>
        <v>Must Complete 'School Information' Tab</v>
      </c>
      <c r="V8" s="160">
        <v>222</v>
      </c>
      <c r="W8" s="160">
        <f>IF('Enrollment Projection'!$E$31&gt;0,$C8*V8,0)</f>
        <v>0</v>
      </c>
      <c r="X8" s="160">
        <v>5</v>
      </c>
      <c r="Y8" s="159" t="str">
        <f>IF('Enrollment Projection'!$E$32="","Must Complete 'Enrollment Projection' Tab",IF('Enrollment Projection'!$E$32="Yes",$C8*X8,0))</f>
        <v>Must Complete 'Enrollment Projection' Tab</v>
      </c>
      <c r="Z8" s="160">
        <v>13</v>
      </c>
      <c r="AA8" s="159" t="str">
        <f>IF('Enrollment Projection'!$E$34="","Must Complete 'Enrollment Projection' Tab",IF(AND('Enrollment Projection'!$E$34&gt;0,SUM('Enrollment Projection'!$B$17:$E$20)&gt;0),$C8*Z8,0))</f>
        <v>Must Complete 'Enrollment Projection' Tab</v>
      </c>
      <c r="AB8" s="160">
        <v>199</v>
      </c>
      <c r="AC8" s="159" t="str">
        <f>IF('Enrollment Projection'!$E$38="","Must Complete 'Enrollment Projection' Tab",IF('Enrollment Projection'!$E$38&gt;=0.4,$C8*AB8,0))</f>
        <v>Must Complete 'Enrollment Projection' Tab</v>
      </c>
      <c r="AD8" s="160">
        <v>50</v>
      </c>
      <c r="AE8" s="160">
        <f t="shared" si="2"/>
        <v>0</v>
      </c>
      <c r="AF8" s="156">
        <f>$C8*'Enrollment Projection'!$E$37</f>
        <v>0</v>
      </c>
      <c r="AG8" s="160">
        <v>151</v>
      </c>
      <c r="AH8" s="159" t="str">
        <f>IF('Enrollment Projection'!$E$37="","Must Complete 'Enrollment Projection' Tab",AF8*AG8)</f>
        <v>Must Complete 'Enrollment Projection' Tab</v>
      </c>
    </row>
    <row r="9" spans="1:34" ht="25.5" customHeight="1">
      <c r="A9" s="150">
        <v>4</v>
      </c>
      <c r="B9" s="151" t="s">
        <v>334</v>
      </c>
      <c r="C9" s="152"/>
      <c r="D9" s="153">
        <v>4753</v>
      </c>
      <c r="E9" s="155">
        <f t="shared" si="1"/>
        <v>0</v>
      </c>
      <c r="F9" s="156">
        <f>$C9*'Enrollment Projection'!$E$30</f>
        <v>0</v>
      </c>
      <c r="G9" s="153">
        <v>633</v>
      </c>
      <c r="H9" s="157" t="str">
        <f>IF('Enrollment Projection'!$E$30="","Must Complete 'Enrollment Projection' Tab",F9*G9)</f>
        <v>Must Complete 'Enrollment Projection' Tab</v>
      </c>
      <c r="I9" s="156">
        <f>$C9*'Enrollment Projection'!$E$34</f>
        <v>0</v>
      </c>
      <c r="J9" s="153">
        <v>173</v>
      </c>
      <c r="K9" s="157" t="str">
        <f>IF('Enrollment Projection'!$E$34="","Must Complete 'Enrollment Projection' Tab",I9*J9)</f>
        <v>Must Complete 'Enrollment Projection' Tab</v>
      </c>
      <c r="L9" s="156">
        <f>$C9*'Enrollment Projection'!$E$31</f>
        <v>0</v>
      </c>
      <c r="M9" s="153">
        <v>4313</v>
      </c>
      <c r="N9" s="157" t="str">
        <f>IF('Enrollment Projection'!$E$31="","Must Complete 'Enrollment Projection' Tab",L9*M9)</f>
        <v>Must Complete 'Enrollment Projection' Tab</v>
      </c>
      <c r="O9" s="156">
        <f>$C9*'Enrollment Projection'!$E$33</f>
        <v>0</v>
      </c>
      <c r="P9" s="153">
        <v>1725</v>
      </c>
      <c r="Q9" s="157" t="str">
        <f>IF('Enrollment Projection'!$E$33="","Must Complete 'Enrollment Projection' Tab",O9*P9)</f>
        <v>Must Complete 'Enrollment Projection' Tab</v>
      </c>
      <c r="R9" s="157" t="str">
        <f>IF(OR('Enrollment Projection'!$E$30="",'Enrollment Projection'!$E$31="",'Enrollment Projection'!$E$33="",'Enrollment Projection'!$E$34=""),"Must Complete 'Enrollment Projection' Tab",IF('School Information'!$A$13="","Must Complete 'School Information' Tab",ROUND(E9+H9+K9+N9+Q9,0)))</f>
        <v>Must Complete 'Enrollment Projection' Tab</v>
      </c>
      <c r="S9" s="158">
        <v>7517</v>
      </c>
      <c r="T9" s="153">
        <v>7517</v>
      </c>
      <c r="U9" s="159" t="str">
        <f>IF(OR('School Information'!$A$10="",'School Information'!$B$10=""),"Must Complete 'School Information' Tab",IF('School Information'!$B$10="No",$T9*C9,IF(AND('School Information'!$B$10="Yes",'School Information'!$A$10=$B9),$S9*C9,$T9*C9)))</f>
        <v>Must Complete 'School Information' Tab</v>
      </c>
      <c r="V9" s="160">
        <v>257</v>
      </c>
      <c r="W9" s="160">
        <f>IF('Enrollment Projection'!$E$31&gt;0,$C9*V9,0)</f>
        <v>0</v>
      </c>
      <c r="X9" s="160">
        <v>25</v>
      </c>
      <c r="Y9" s="159" t="str">
        <f>IF('Enrollment Projection'!$E$32="","Must Complete 'Enrollment Projection' Tab",IF('Enrollment Projection'!$E$32="Yes",$C9*X9,0))</f>
        <v>Must Complete 'Enrollment Projection' Tab</v>
      </c>
      <c r="Z9" s="160">
        <v>16</v>
      </c>
      <c r="AA9" s="159" t="str">
        <f>IF('Enrollment Projection'!$E$34="","Must Complete 'Enrollment Projection' Tab",IF(AND('Enrollment Projection'!$E$34&gt;0,SUM('Enrollment Projection'!$B$17:$E$20)&gt;0),$C9*Z9,0))</f>
        <v>Must Complete 'Enrollment Projection' Tab</v>
      </c>
      <c r="AB9" s="160">
        <v>461</v>
      </c>
      <c r="AC9" s="159" t="str">
        <f>IF('Enrollment Projection'!$E$38="","Must Complete 'Enrollment Projection' Tab",IF('Enrollment Projection'!$E$38&gt;=0.4,$C9*AB9,0))</f>
        <v>Must Complete 'Enrollment Projection' Tab</v>
      </c>
      <c r="AD9" s="160">
        <v>61</v>
      </c>
      <c r="AE9" s="160">
        <f t="shared" si="2"/>
        <v>0</v>
      </c>
      <c r="AF9" s="156">
        <f>$C9*'Enrollment Projection'!$E$37</f>
        <v>0</v>
      </c>
      <c r="AG9" s="160">
        <v>117</v>
      </c>
      <c r="AH9" s="159" t="str">
        <f>IF('Enrollment Projection'!$E$37="","Must Complete 'Enrollment Projection' Tab",AF9*AG9)</f>
        <v>Must Complete 'Enrollment Projection' Tab</v>
      </c>
    </row>
    <row r="10" spans="1:34" ht="25.5" customHeight="1">
      <c r="A10" s="168">
        <v>5</v>
      </c>
      <c r="B10" s="162" t="s">
        <v>335</v>
      </c>
      <c r="C10" s="163"/>
      <c r="D10" s="164">
        <v>5255</v>
      </c>
      <c r="E10" s="165">
        <f t="shared" si="1"/>
        <v>0</v>
      </c>
      <c r="F10" s="166">
        <f>$C10*'Enrollment Projection'!$E$30</f>
        <v>0</v>
      </c>
      <c r="G10" s="164">
        <v>701</v>
      </c>
      <c r="H10" s="167" t="str">
        <f>IF('Enrollment Projection'!$E$30="","Must Complete 'Enrollment Projection' Tab",F10*G10)</f>
        <v>Must Complete 'Enrollment Projection' Tab</v>
      </c>
      <c r="I10" s="166">
        <f>$C10*'Enrollment Projection'!$E$34</f>
        <v>0</v>
      </c>
      <c r="J10" s="164">
        <v>191</v>
      </c>
      <c r="K10" s="167" t="str">
        <f>IF('Enrollment Projection'!$E$34="","Must Complete 'Enrollment Projection' Tab",I10*J10)</f>
        <v>Must Complete 'Enrollment Projection' Tab</v>
      </c>
      <c r="L10" s="166">
        <f>$C10*'Enrollment Projection'!$E$31</f>
        <v>0</v>
      </c>
      <c r="M10" s="164">
        <v>4782</v>
      </c>
      <c r="N10" s="167" t="str">
        <f>IF('Enrollment Projection'!$E$31="","Must Complete 'Enrollment Projection' Tab",L10*M10)</f>
        <v>Must Complete 'Enrollment Projection' Tab</v>
      </c>
      <c r="O10" s="166">
        <f>$C10*'Enrollment Projection'!$E$33</f>
        <v>0</v>
      </c>
      <c r="P10" s="164">
        <v>1913</v>
      </c>
      <c r="Q10" s="167" t="str">
        <f>IF('Enrollment Projection'!$E$33="","Must Complete 'Enrollment Projection' Tab",O10*P10)</f>
        <v>Must Complete 'Enrollment Projection' Tab</v>
      </c>
      <c r="R10" s="167" t="str">
        <f>IF(OR('Enrollment Projection'!$E$30="",'Enrollment Projection'!$E$31="",'Enrollment Projection'!$E$33="",'Enrollment Projection'!$E$34=""),"Must Complete 'Enrollment Projection' Tab",IF('School Information'!$A$13="","Must Complete 'School Information' Tab",ROUND(E10+H10+K10+N10+Q10,0)))</f>
        <v>Must Complete 'Enrollment Projection' Tab</v>
      </c>
      <c r="S10" s="169">
        <v>3591</v>
      </c>
      <c r="T10" s="164">
        <v>3591</v>
      </c>
      <c r="U10" s="170" t="str">
        <f>IF(OR('School Information'!$A$10="",'School Information'!$B$10=""),"Must Complete 'School Information' Tab",IF('School Information'!$B$10="No",$T10*C10,IF(AND('School Information'!$B$10="Yes",'School Information'!$A$10=$B10),$S10*C10,$T10*C10)))</f>
        <v>Must Complete 'School Information' Tab</v>
      </c>
      <c r="V10" s="171">
        <v>238</v>
      </c>
      <c r="W10" s="171">
        <f>IF('Enrollment Projection'!$E$31&gt;0,$C10*V10,0)</f>
        <v>0</v>
      </c>
      <c r="X10" s="171">
        <v>6</v>
      </c>
      <c r="Y10" s="170" t="str">
        <f>IF('Enrollment Projection'!$E$32="","Must Complete 'Enrollment Projection' Tab",IF('Enrollment Projection'!$E$32="Yes",$C10*X10,0))</f>
        <v>Must Complete 'Enrollment Projection' Tab</v>
      </c>
      <c r="Z10" s="171">
        <v>17</v>
      </c>
      <c r="AA10" s="170" t="str">
        <f>IF('Enrollment Projection'!$E$34="","Must Complete 'Enrollment Projection' Tab",IF(AND('Enrollment Projection'!$E$34&gt;0,SUM('Enrollment Projection'!$B$17:$E$20)&gt;0),$C10*Z10,0))</f>
        <v>Must Complete 'Enrollment Projection' Tab</v>
      </c>
      <c r="AB10" s="171">
        <v>997</v>
      </c>
      <c r="AC10" s="170" t="str">
        <f>IF('Enrollment Projection'!$E$38="","Must Complete 'Enrollment Projection' Tab",IF('Enrollment Projection'!$E$38&gt;=0.4,$C10*AB10,0))</f>
        <v>Must Complete 'Enrollment Projection' Tab</v>
      </c>
      <c r="AD10" s="171">
        <v>67</v>
      </c>
      <c r="AE10" s="171">
        <f t="shared" si="2"/>
        <v>0</v>
      </c>
      <c r="AF10" s="166">
        <f>$C10*'Enrollment Projection'!$E$37</f>
        <v>0</v>
      </c>
      <c r="AG10" s="171">
        <v>0</v>
      </c>
      <c r="AH10" s="170" t="str">
        <f>IF('Enrollment Projection'!$E$37="","Must Complete 'Enrollment Projection' Tab",AF10*AG10)</f>
        <v>Must Complete 'Enrollment Projection' Tab</v>
      </c>
    </row>
    <row r="11" spans="1:34" ht="25.5" customHeight="1">
      <c r="A11" s="138">
        <v>6</v>
      </c>
      <c r="B11" s="139" t="s">
        <v>336</v>
      </c>
      <c r="C11" s="140"/>
      <c r="D11" s="153">
        <v>4376</v>
      </c>
      <c r="E11" s="142">
        <f t="shared" si="1"/>
        <v>0</v>
      </c>
      <c r="F11" s="144">
        <f>$C11*'Enrollment Projection'!$E$30</f>
        <v>0</v>
      </c>
      <c r="G11" s="153">
        <v>605</v>
      </c>
      <c r="H11" s="146" t="str">
        <f>IF('Enrollment Projection'!$E$30="","Must Complete 'Enrollment Projection' Tab",F11*G11)</f>
        <v>Must Complete 'Enrollment Projection' Tab</v>
      </c>
      <c r="I11" s="144">
        <f>$C11*'Enrollment Projection'!$E$34</f>
        <v>0</v>
      </c>
      <c r="J11" s="153">
        <v>165</v>
      </c>
      <c r="K11" s="146" t="str">
        <f>IF('Enrollment Projection'!$E$34="","Must Complete 'Enrollment Projection' Tab",I11*J11)</f>
        <v>Must Complete 'Enrollment Projection' Tab</v>
      </c>
      <c r="L11" s="144">
        <f>$C11*'Enrollment Projection'!$E$31</f>
        <v>0</v>
      </c>
      <c r="M11" s="153">
        <v>4127</v>
      </c>
      <c r="N11" s="146" t="str">
        <f>IF('Enrollment Projection'!$E$31="","Must Complete 'Enrollment Projection' Tab",L11*M11)</f>
        <v>Must Complete 'Enrollment Projection' Tab</v>
      </c>
      <c r="O11" s="144">
        <f>$C11*'Enrollment Projection'!$E$33</f>
        <v>0</v>
      </c>
      <c r="P11" s="153">
        <v>1651</v>
      </c>
      <c r="Q11" s="146" t="str">
        <f>IF('Enrollment Projection'!$E$33="","Must Complete 'Enrollment Projection' Tab",O11*P11)</f>
        <v>Must Complete 'Enrollment Projection' Tab</v>
      </c>
      <c r="R11" s="146" t="str">
        <f>IF(OR('Enrollment Projection'!$E$30="",'Enrollment Projection'!$E$31="",'Enrollment Projection'!$E$33="",'Enrollment Projection'!$E$34=""),"Must Complete 'Enrollment Projection' Tab",IF('School Information'!$A$13="","Must Complete 'School Information' Tab",ROUND(E11+H11+K11+N11+Q11,0)))</f>
        <v>Must Complete 'Enrollment Projection' Tab</v>
      </c>
      <c r="S11" s="158">
        <v>6421</v>
      </c>
      <c r="T11" s="153">
        <v>7708</v>
      </c>
      <c r="U11" s="148" t="str">
        <f>IF(OR('School Information'!$A$10="",'School Information'!$B$10=""),"Must Complete 'School Information' Tab",IF('School Information'!$B$10="No",$T11*C11,IF(AND('School Information'!$B$10="Yes",'School Information'!$A$10=$B11),$S11*C11,$T11*C11)))</f>
        <v>Must Complete 'School Information' Tab</v>
      </c>
      <c r="V11" s="149">
        <v>279</v>
      </c>
      <c r="W11" s="149">
        <f>IF('Enrollment Projection'!$E$31&gt;0,$C11*V11,0)</f>
        <v>0</v>
      </c>
      <c r="X11" s="149">
        <v>12</v>
      </c>
      <c r="Y11" s="148" t="str">
        <f>IF('Enrollment Projection'!$E$32="","Must Complete 'Enrollment Projection' Tab",IF('Enrollment Projection'!$E$32="Yes",$C11*X11,0))</f>
        <v>Must Complete 'Enrollment Projection' Tab</v>
      </c>
      <c r="Z11" s="149">
        <v>14</v>
      </c>
      <c r="AA11" s="148" t="str">
        <f>IF('Enrollment Projection'!$E$34="","Must Complete 'Enrollment Projection' Tab",IF(AND('Enrollment Projection'!$E$34&gt;0,SUM('Enrollment Projection'!$B$17:$E$20)&gt;0),$C11*Z11,0))</f>
        <v>Must Complete 'Enrollment Projection' Tab</v>
      </c>
      <c r="AB11" s="149">
        <v>296</v>
      </c>
      <c r="AC11" s="148" t="str">
        <f>IF('Enrollment Projection'!$E$38="","Must Complete 'Enrollment Projection' Tab",IF('Enrollment Projection'!$E$38&gt;=0.4,$C11*AB11,0))</f>
        <v>Must Complete 'Enrollment Projection' Tab</v>
      </c>
      <c r="AD11" s="149">
        <v>53</v>
      </c>
      <c r="AE11" s="149">
        <f t="shared" si="2"/>
        <v>0</v>
      </c>
      <c r="AF11" s="144">
        <f>$C11*'Enrollment Projection'!$E$37</f>
        <v>0</v>
      </c>
      <c r="AG11" s="149">
        <v>0</v>
      </c>
      <c r="AH11" s="148" t="str">
        <f>IF('Enrollment Projection'!$E$37="","Must Complete 'Enrollment Projection' Tab",AF11*AG11)</f>
        <v>Must Complete 'Enrollment Projection' Tab</v>
      </c>
    </row>
    <row r="12" spans="1:34" ht="25.5" customHeight="1">
      <c r="A12" s="150">
        <v>7</v>
      </c>
      <c r="B12" s="151" t="s">
        <v>337</v>
      </c>
      <c r="C12" s="152"/>
      <c r="D12" s="153">
        <v>3163</v>
      </c>
      <c r="E12" s="155">
        <f t="shared" si="1"/>
        <v>0</v>
      </c>
      <c r="F12" s="156">
        <f>$C12*'Enrollment Projection'!$E$30</f>
        <v>0</v>
      </c>
      <c r="G12" s="153">
        <v>431</v>
      </c>
      <c r="H12" s="157" t="str">
        <f>IF('Enrollment Projection'!$E$30="","Must Complete 'Enrollment Projection' Tab",F12*G12)</f>
        <v>Must Complete 'Enrollment Projection' Tab</v>
      </c>
      <c r="I12" s="156">
        <f>$C12*'Enrollment Projection'!$E$34</f>
        <v>0</v>
      </c>
      <c r="J12" s="153">
        <v>118</v>
      </c>
      <c r="K12" s="157" t="str">
        <f>IF('Enrollment Projection'!$E$34="","Must Complete 'Enrollment Projection' Tab",I12*J12)</f>
        <v>Must Complete 'Enrollment Projection' Tab</v>
      </c>
      <c r="L12" s="156">
        <f>$C12*'Enrollment Projection'!$E$31</f>
        <v>0</v>
      </c>
      <c r="M12" s="153">
        <v>2939</v>
      </c>
      <c r="N12" s="157" t="str">
        <f>IF('Enrollment Projection'!$E$31="","Must Complete 'Enrollment Projection' Tab",L12*M12)</f>
        <v>Must Complete 'Enrollment Projection' Tab</v>
      </c>
      <c r="O12" s="156">
        <f>$C12*'Enrollment Projection'!$E$33</f>
        <v>0</v>
      </c>
      <c r="P12" s="153">
        <v>1176</v>
      </c>
      <c r="Q12" s="157" t="str">
        <f>IF('Enrollment Projection'!$E$33="","Must Complete 'Enrollment Projection' Tab",O12*P12)</f>
        <v>Must Complete 'Enrollment Projection' Tab</v>
      </c>
      <c r="R12" s="157" t="str">
        <f>IF(OR('Enrollment Projection'!$E$30="",'Enrollment Projection'!$E$31="",'Enrollment Projection'!$E$33="",'Enrollment Projection'!$E$34=""),"Must Complete 'Enrollment Projection' Tab",IF('School Information'!$A$13="","Must Complete 'School Information' Tab",ROUND(E12+H12+K12+N12+Q12,0)))</f>
        <v>Must Complete 'Enrollment Projection' Tab</v>
      </c>
      <c r="S12" s="158">
        <v>18093</v>
      </c>
      <c r="T12" s="153">
        <v>19424</v>
      </c>
      <c r="U12" s="159" t="str">
        <f>IF(OR('School Information'!$A$10="",'School Information'!$B$10=""),"Must Complete 'School Information' Tab",IF('School Information'!$B$10="No",$T12*C12,IF(AND('School Information'!$B$10="Yes",'School Information'!$A$10=$B12),$S12*C12,$T12*C12)))</f>
        <v>Must Complete 'School Information' Tab</v>
      </c>
      <c r="V12" s="160">
        <v>254</v>
      </c>
      <c r="W12" s="160">
        <f>IF('Enrollment Projection'!$E$31&gt;0,$C12*V12,0)</f>
        <v>0</v>
      </c>
      <c r="X12" s="160">
        <v>12</v>
      </c>
      <c r="Y12" s="159" t="str">
        <f>IF('Enrollment Projection'!$E$32="","Must Complete 'Enrollment Projection' Tab",IF('Enrollment Projection'!$E$32="Yes",$C12*X12,0))</f>
        <v>Must Complete 'Enrollment Projection' Tab</v>
      </c>
      <c r="Z12" s="160">
        <v>17</v>
      </c>
      <c r="AA12" s="159" t="str">
        <f>IF('Enrollment Projection'!$E$34="","Must Complete 'Enrollment Projection' Tab",IF(AND('Enrollment Projection'!$E$34&gt;0,SUM('Enrollment Projection'!$B$17:$E$20)&gt;0),$C12*Z12,0))</f>
        <v>Must Complete 'Enrollment Projection' Tab</v>
      </c>
      <c r="AB12" s="160">
        <v>720</v>
      </c>
      <c r="AC12" s="159" t="str">
        <f>IF('Enrollment Projection'!$E$38="","Must Complete 'Enrollment Projection' Tab",IF('Enrollment Projection'!$E$38&gt;=0.4,$C12*AB12,0))</f>
        <v>Must Complete 'Enrollment Projection' Tab</v>
      </c>
      <c r="AD12" s="160">
        <v>66</v>
      </c>
      <c r="AE12" s="160">
        <f t="shared" si="2"/>
        <v>0</v>
      </c>
      <c r="AF12" s="156">
        <f>$C12*'Enrollment Projection'!$E$37</f>
        <v>0</v>
      </c>
      <c r="AG12" s="160">
        <v>0</v>
      </c>
      <c r="AH12" s="159" t="str">
        <f>IF('Enrollment Projection'!$E$37="","Must Complete 'Enrollment Projection' Tab",AF12*AG12)</f>
        <v>Must Complete 'Enrollment Projection' Tab</v>
      </c>
    </row>
    <row r="13" spans="1:34" ht="25.5" customHeight="1">
      <c r="A13" s="150">
        <v>8</v>
      </c>
      <c r="B13" s="151" t="s">
        <v>338</v>
      </c>
      <c r="C13" s="152"/>
      <c r="D13" s="153">
        <v>4803</v>
      </c>
      <c r="E13" s="155">
        <f t="shared" si="1"/>
        <v>0</v>
      </c>
      <c r="F13" s="156">
        <f>$C13*'Enrollment Projection'!$E$30</f>
        <v>0</v>
      </c>
      <c r="G13" s="153">
        <v>635</v>
      </c>
      <c r="H13" s="157" t="str">
        <f>IF('Enrollment Projection'!$E$30="","Must Complete 'Enrollment Projection' Tab",F13*G13)</f>
        <v>Must Complete 'Enrollment Projection' Tab</v>
      </c>
      <c r="I13" s="156">
        <f>$C13*'Enrollment Projection'!$E$34</f>
        <v>0</v>
      </c>
      <c r="J13" s="153">
        <v>173</v>
      </c>
      <c r="K13" s="157" t="str">
        <f>IF('Enrollment Projection'!$E$34="","Must Complete 'Enrollment Projection' Tab",I13*J13)</f>
        <v>Must Complete 'Enrollment Projection' Tab</v>
      </c>
      <c r="L13" s="156">
        <f>$C13*'Enrollment Projection'!$E$31</f>
        <v>0</v>
      </c>
      <c r="M13" s="153">
        <v>4333</v>
      </c>
      <c r="N13" s="157" t="str">
        <f>IF('Enrollment Projection'!$E$31="","Must Complete 'Enrollment Projection' Tab",L13*M13)</f>
        <v>Must Complete 'Enrollment Projection' Tab</v>
      </c>
      <c r="O13" s="156">
        <f>$C13*'Enrollment Projection'!$E$33</f>
        <v>0</v>
      </c>
      <c r="P13" s="153">
        <v>1733</v>
      </c>
      <c r="Q13" s="157" t="str">
        <f>IF('Enrollment Projection'!$E$33="","Must Complete 'Enrollment Projection' Tab",O13*P13)</f>
        <v>Must Complete 'Enrollment Projection' Tab</v>
      </c>
      <c r="R13" s="157" t="str">
        <f>IF(OR('Enrollment Projection'!$E$30="",'Enrollment Projection'!$E$31="",'Enrollment Projection'!$E$33="",'Enrollment Projection'!$E$34=""),"Must Complete 'Enrollment Projection' Tab",IF('School Information'!$A$13="","Must Complete 'School Information' Tab",ROUND(E13+H13+K13+N13+Q13,0)))</f>
        <v>Must Complete 'Enrollment Projection' Tab</v>
      </c>
      <c r="S13" s="158">
        <v>6573</v>
      </c>
      <c r="T13" s="153">
        <v>7279</v>
      </c>
      <c r="U13" s="159" t="str">
        <f>IF(OR('School Information'!$A$10="",'School Information'!$B$10=""),"Must Complete 'School Information' Tab",IF('School Information'!$B$10="No",$T13*C13,IF(AND('School Information'!$B$10="Yes",'School Information'!$A$10=$B13),$S13*C13,$T13*C13)))</f>
        <v>Must Complete 'School Information' Tab</v>
      </c>
      <c r="V13" s="160">
        <v>256</v>
      </c>
      <c r="W13" s="160">
        <f>IF('Enrollment Projection'!$E$31&gt;0,$C13*V13,0)</f>
        <v>0</v>
      </c>
      <c r="X13" s="160">
        <v>5</v>
      </c>
      <c r="Y13" s="159" t="str">
        <f>IF('Enrollment Projection'!$E$32="","Must Complete 'Enrollment Projection' Tab",IF('Enrollment Projection'!$E$32="Yes",$C13*X13,0))</f>
        <v>Must Complete 'Enrollment Projection' Tab</v>
      </c>
      <c r="Z13" s="160">
        <v>14</v>
      </c>
      <c r="AA13" s="159" t="str">
        <f>IF('Enrollment Projection'!$E$34="","Must Complete 'Enrollment Projection' Tab",IF(AND('Enrollment Projection'!$E$34&gt;0,SUM('Enrollment Projection'!$B$17:$E$20)&gt;0),$C13*Z13,0))</f>
        <v>Must Complete 'Enrollment Projection' Tab</v>
      </c>
      <c r="AB13" s="160">
        <v>327</v>
      </c>
      <c r="AC13" s="159" t="str">
        <f>IF('Enrollment Projection'!$E$38="","Must Complete 'Enrollment Projection' Tab",IF('Enrollment Projection'!$E$38&gt;=0.4,$C13*AB13,0))</f>
        <v>Must Complete 'Enrollment Projection' Tab</v>
      </c>
      <c r="AD13" s="160">
        <v>53</v>
      </c>
      <c r="AE13" s="160">
        <f t="shared" si="2"/>
        <v>0</v>
      </c>
      <c r="AF13" s="156">
        <f>$C13*'Enrollment Projection'!$E$37</f>
        <v>0</v>
      </c>
      <c r="AG13" s="160">
        <v>149</v>
      </c>
      <c r="AH13" s="159" t="str">
        <f>IF('Enrollment Projection'!$E$37="","Must Complete 'Enrollment Projection' Tab",AF13*AG13)</f>
        <v>Must Complete 'Enrollment Projection' Tab</v>
      </c>
    </row>
    <row r="14" spans="1:34" ht="25.5" customHeight="1">
      <c r="A14" s="150">
        <v>9</v>
      </c>
      <c r="B14" s="151" t="s">
        <v>339</v>
      </c>
      <c r="C14" s="152"/>
      <c r="D14" s="153">
        <v>4422</v>
      </c>
      <c r="E14" s="155">
        <f t="shared" si="1"/>
        <v>0</v>
      </c>
      <c r="F14" s="156">
        <f>$C14*'Enrollment Projection'!$E$30</f>
        <v>0</v>
      </c>
      <c r="G14" s="153">
        <v>588</v>
      </c>
      <c r="H14" s="157" t="str">
        <f>IF('Enrollment Projection'!$E$30="","Must Complete 'Enrollment Projection' Tab",F14*G14)</f>
        <v>Must Complete 'Enrollment Projection' Tab</v>
      </c>
      <c r="I14" s="156">
        <f>$C14*'Enrollment Projection'!$E$34</f>
        <v>0</v>
      </c>
      <c r="J14" s="153">
        <v>160</v>
      </c>
      <c r="K14" s="157" t="str">
        <f>IF('Enrollment Projection'!$E$34="","Must Complete 'Enrollment Projection' Tab",I14*J14)</f>
        <v>Must Complete 'Enrollment Projection' Tab</v>
      </c>
      <c r="L14" s="156">
        <f>$C14*'Enrollment Projection'!$E$31</f>
        <v>0</v>
      </c>
      <c r="M14" s="153">
        <v>4007</v>
      </c>
      <c r="N14" s="157" t="str">
        <f>IF('Enrollment Projection'!$E$31="","Must Complete 'Enrollment Projection' Tab",L14*M14)</f>
        <v>Must Complete 'Enrollment Projection' Tab</v>
      </c>
      <c r="O14" s="156">
        <f>$C14*'Enrollment Projection'!$E$33</f>
        <v>0</v>
      </c>
      <c r="P14" s="153">
        <v>1603</v>
      </c>
      <c r="Q14" s="157" t="str">
        <f>IF('Enrollment Projection'!$E$33="","Must Complete 'Enrollment Projection' Tab",O14*P14)</f>
        <v>Must Complete 'Enrollment Projection' Tab</v>
      </c>
      <c r="R14" s="157" t="str">
        <f>IF(OR('Enrollment Projection'!$E$30="",'Enrollment Projection'!$E$31="",'Enrollment Projection'!$E$33="",'Enrollment Projection'!$E$34=""),"Must Complete 'Enrollment Projection' Tab",IF('School Information'!$A$13="","Must Complete 'School Information' Tab",ROUND(E14+H14+K14+N14+Q14,0)))</f>
        <v>Must Complete 'Enrollment Projection' Tab</v>
      </c>
      <c r="S14" s="158">
        <v>7327</v>
      </c>
      <c r="T14" s="153">
        <v>8469</v>
      </c>
      <c r="U14" s="159" t="str">
        <f>IF(OR('School Information'!$A$10="",'School Information'!$B$10=""),"Must Complete 'School Information' Tab",IF('School Information'!$B$10="No",$T14*C14,IF(AND('School Information'!$B$10="Yes",'School Information'!$A$10=$B14),$S14*C14,$T14*C14)))</f>
        <v>Must Complete 'School Information' Tab</v>
      </c>
      <c r="V14" s="160">
        <v>244</v>
      </c>
      <c r="W14" s="160">
        <f>IF('Enrollment Projection'!$E$31&gt;0,$C14*V14,0)</f>
        <v>0</v>
      </c>
      <c r="X14" s="160">
        <v>6</v>
      </c>
      <c r="Y14" s="159" t="str">
        <f>IF('Enrollment Projection'!$E$32="","Must Complete 'Enrollment Projection' Tab",IF('Enrollment Projection'!$E$32="Yes",$C14*X14,0))</f>
        <v>Must Complete 'Enrollment Projection' Tab</v>
      </c>
      <c r="Z14" s="160">
        <v>17</v>
      </c>
      <c r="AA14" s="159" t="str">
        <f>IF('Enrollment Projection'!$E$34="","Must Complete 'Enrollment Projection' Tab",IF(AND('Enrollment Projection'!$E$34&gt;0,SUM('Enrollment Projection'!$B$17:$E$20)&gt;0),$C14*Z14,0))</f>
        <v>Must Complete 'Enrollment Projection' Tab</v>
      </c>
      <c r="AB14" s="160">
        <v>621</v>
      </c>
      <c r="AC14" s="159" t="str">
        <f>IF('Enrollment Projection'!$E$38="","Must Complete 'Enrollment Projection' Tab",IF('Enrollment Projection'!$E$38&gt;=0.4,$C14*AB14,0))</f>
        <v>Must Complete 'Enrollment Projection' Tab</v>
      </c>
      <c r="AD14" s="160">
        <v>63</v>
      </c>
      <c r="AE14" s="160">
        <f t="shared" si="2"/>
        <v>0</v>
      </c>
      <c r="AF14" s="156">
        <f>$C14*'Enrollment Projection'!$E$37</f>
        <v>0</v>
      </c>
      <c r="AG14" s="160">
        <v>142</v>
      </c>
      <c r="AH14" s="159" t="str">
        <f>IF('Enrollment Projection'!$E$37="","Must Complete 'Enrollment Projection' Tab",AF14*AG14)</f>
        <v>Must Complete 'Enrollment Projection' Tab</v>
      </c>
    </row>
    <row r="15" spans="1:34" ht="25.5" customHeight="1">
      <c r="A15" s="168">
        <v>10</v>
      </c>
      <c r="B15" s="162" t="s">
        <v>340</v>
      </c>
      <c r="C15" s="163"/>
      <c r="D15" s="164">
        <v>3639</v>
      </c>
      <c r="E15" s="165">
        <f t="shared" si="1"/>
        <v>0</v>
      </c>
      <c r="F15" s="166">
        <f>$C15*'Enrollment Projection'!$E$30</f>
        <v>0</v>
      </c>
      <c r="G15" s="164">
        <v>509</v>
      </c>
      <c r="H15" s="167" t="str">
        <f>IF('Enrollment Projection'!$E$30="","Must Complete 'Enrollment Projection' Tab",F15*G15)</f>
        <v>Must Complete 'Enrollment Projection' Tab</v>
      </c>
      <c r="I15" s="166">
        <f>$C15*'Enrollment Projection'!$E$34</f>
        <v>0</v>
      </c>
      <c r="J15" s="164">
        <v>139</v>
      </c>
      <c r="K15" s="167" t="str">
        <f>IF('Enrollment Projection'!$E$34="","Must Complete 'Enrollment Projection' Tab",I15*J15)</f>
        <v>Must Complete 'Enrollment Projection' Tab</v>
      </c>
      <c r="L15" s="166">
        <f>$C15*'Enrollment Projection'!$E$31</f>
        <v>0</v>
      </c>
      <c r="M15" s="164">
        <v>3471</v>
      </c>
      <c r="N15" s="167" t="str">
        <f>IF('Enrollment Projection'!$E$31="","Must Complete 'Enrollment Projection' Tab",L15*M15)</f>
        <v>Must Complete 'Enrollment Projection' Tab</v>
      </c>
      <c r="O15" s="166">
        <f>$C15*'Enrollment Projection'!$E$33</f>
        <v>0</v>
      </c>
      <c r="P15" s="164">
        <v>1389</v>
      </c>
      <c r="Q15" s="167" t="str">
        <f>IF('Enrollment Projection'!$E$33="","Must Complete 'Enrollment Projection' Tab",O15*P15)</f>
        <v>Must Complete 'Enrollment Projection' Tab</v>
      </c>
      <c r="R15" s="167" t="str">
        <f>IF(OR('Enrollment Projection'!$E$30="",'Enrollment Projection'!$E$31="",'Enrollment Projection'!$E$33="",'Enrollment Projection'!$E$34=""),"Must Complete 'Enrollment Projection' Tab",IF('School Information'!$A$13="","Must Complete 'School Information' Tab",ROUND(E15+H15+K15+N15+Q15,0)))</f>
        <v>Must Complete 'Enrollment Projection' Tab</v>
      </c>
      <c r="S15" s="169">
        <v>8417</v>
      </c>
      <c r="T15" s="164">
        <v>8907</v>
      </c>
      <c r="U15" s="170" t="str">
        <f>IF(OR('School Information'!$A$10="",'School Information'!$B$10=""),"Must Complete 'School Information' Tab",IF('School Information'!$B$10="No",$T15*C15,IF(AND('School Information'!$B$10="Yes",'School Information'!$A$10=$B15),$S15*C15,$T15*C15)))</f>
        <v>Must Complete 'School Information' Tab</v>
      </c>
      <c r="V15" s="171">
        <v>264</v>
      </c>
      <c r="W15" s="171">
        <f>IF('Enrollment Projection'!$E$31&gt;0,$C15*V15,0)</f>
        <v>0</v>
      </c>
      <c r="X15" s="171">
        <v>9</v>
      </c>
      <c r="Y15" s="170" t="str">
        <f>IF('Enrollment Projection'!$E$32="","Must Complete 'Enrollment Projection' Tab",IF('Enrollment Projection'!$E$32="Yes",$C15*X15,0))</f>
        <v>Must Complete 'Enrollment Projection' Tab</v>
      </c>
      <c r="Z15" s="171">
        <v>15</v>
      </c>
      <c r="AA15" s="170" t="str">
        <f>IF('Enrollment Projection'!$E$34="","Must Complete 'Enrollment Projection' Tab",IF(AND('Enrollment Projection'!$E$34&gt;0,SUM('Enrollment Projection'!$B$17:$E$20)&gt;0),$C15*Z15,0))</f>
        <v>Must Complete 'Enrollment Projection' Tab</v>
      </c>
      <c r="AB15" s="171">
        <v>480</v>
      </c>
      <c r="AC15" s="170" t="str">
        <f>IF('Enrollment Projection'!$E$38="","Must Complete 'Enrollment Projection' Tab",IF('Enrollment Projection'!$E$38&gt;=0.4,$C15*AB15,0))</f>
        <v>Must Complete 'Enrollment Projection' Tab</v>
      </c>
      <c r="AD15" s="171">
        <v>53</v>
      </c>
      <c r="AE15" s="171">
        <f t="shared" si="2"/>
        <v>0</v>
      </c>
      <c r="AF15" s="166">
        <f>$C15*'Enrollment Projection'!$E$37</f>
        <v>0</v>
      </c>
      <c r="AG15" s="171">
        <v>149</v>
      </c>
      <c r="AH15" s="170" t="str">
        <f>IF('Enrollment Projection'!$E$37="","Must Complete 'Enrollment Projection' Tab",AF15*AG15)</f>
        <v>Must Complete 'Enrollment Projection' Tab</v>
      </c>
    </row>
    <row r="16" spans="1:34" ht="25.5" customHeight="1">
      <c r="A16" s="138">
        <v>11</v>
      </c>
      <c r="B16" s="139" t="s">
        <v>341</v>
      </c>
      <c r="C16" s="140"/>
      <c r="D16" s="153">
        <v>5862</v>
      </c>
      <c r="E16" s="142">
        <f t="shared" si="1"/>
        <v>0</v>
      </c>
      <c r="F16" s="144">
        <f>$C16*'Enrollment Projection'!$E$30</f>
        <v>0</v>
      </c>
      <c r="G16" s="153">
        <v>729</v>
      </c>
      <c r="H16" s="146" t="str">
        <f>IF('Enrollment Projection'!$E$30="","Must Complete 'Enrollment Projection' Tab",F16*G16)</f>
        <v>Must Complete 'Enrollment Projection' Tab</v>
      </c>
      <c r="I16" s="144">
        <f>$C16*'Enrollment Projection'!$E$34</f>
        <v>0</v>
      </c>
      <c r="J16" s="153">
        <v>199</v>
      </c>
      <c r="K16" s="146" t="str">
        <f>IF('Enrollment Projection'!$E$34="","Must Complete 'Enrollment Projection' Tab",I16*J16)</f>
        <v>Must Complete 'Enrollment Projection' Tab</v>
      </c>
      <c r="L16" s="144">
        <f>$C16*'Enrollment Projection'!$E$31</f>
        <v>0</v>
      </c>
      <c r="M16" s="153">
        <v>4972</v>
      </c>
      <c r="N16" s="146" t="str">
        <f>IF('Enrollment Projection'!$E$31="","Must Complete 'Enrollment Projection' Tab",L16*M16)</f>
        <v>Must Complete 'Enrollment Projection' Tab</v>
      </c>
      <c r="O16" s="144">
        <f>$C16*'Enrollment Projection'!$E$33</f>
        <v>0</v>
      </c>
      <c r="P16" s="153">
        <v>1989</v>
      </c>
      <c r="Q16" s="146" t="str">
        <f>IF('Enrollment Projection'!$E$33="","Must Complete 'Enrollment Projection' Tab",O16*P16)</f>
        <v>Must Complete 'Enrollment Projection' Tab</v>
      </c>
      <c r="R16" s="146" t="str">
        <f>IF(OR('Enrollment Projection'!$E$30="",'Enrollment Projection'!$E$31="",'Enrollment Projection'!$E$33="",'Enrollment Projection'!$E$34=""),"Must Complete 'Enrollment Projection' Tab",IF('School Information'!$A$13="","Must Complete 'School Information' Tab",ROUND(E16+H16+K16+N16+Q16,0)))</f>
        <v>Must Complete 'Enrollment Projection' Tab</v>
      </c>
      <c r="S16" s="158">
        <v>4539</v>
      </c>
      <c r="T16" s="153">
        <v>5392</v>
      </c>
      <c r="U16" s="148" t="str">
        <f>IF(OR('School Information'!$A$10="",'School Information'!$B$10=""),"Must Complete 'School Information' Tab",IF('School Information'!$B$10="No",$T16*C16,IF(AND('School Information'!$B$10="Yes",'School Information'!$A$10=$B16),$S16*C16,$T16*C16)))</f>
        <v>Must Complete 'School Information' Tab</v>
      </c>
      <c r="V16" s="149">
        <v>252</v>
      </c>
      <c r="W16" s="149">
        <f>IF('Enrollment Projection'!$E$31&gt;0,$C16*V16,0)</f>
        <v>0</v>
      </c>
      <c r="X16" s="149">
        <v>12</v>
      </c>
      <c r="Y16" s="148" t="str">
        <f>IF('Enrollment Projection'!$E$32="","Must Complete 'Enrollment Projection' Tab",IF('Enrollment Projection'!$E$32="Yes",$C16*X16,0))</f>
        <v>Must Complete 'Enrollment Projection' Tab</v>
      </c>
      <c r="Z16" s="149">
        <v>17</v>
      </c>
      <c r="AA16" s="148" t="str">
        <f>IF('Enrollment Projection'!$E$34="","Must Complete 'Enrollment Projection' Tab",IF(AND('Enrollment Projection'!$E$34&gt;0,SUM('Enrollment Projection'!$B$17:$E$20)&gt;0),$C16*Z16,0))</f>
        <v>Must Complete 'Enrollment Projection' Tab</v>
      </c>
      <c r="AB16" s="149">
        <v>503</v>
      </c>
      <c r="AC16" s="148" t="str">
        <f>IF('Enrollment Projection'!$E$38="","Must Complete 'Enrollment Projection' Tab",IF('Enrollment Projection'!$E$38&gt;=0.4,$C16*AB16,0))</f>
        <v>Must Complete 'Enrollment Projection' Tab</v>
      </c>
      <c r="AD16" s="149">
        <v>62</v>
      </c>
      <c r="AE16" s="149">
        <f t="shared" si="2"/>
        <v>0</v>
      </c>
      <c r="AF16" s="144">
        <f>$C16*'Enrollment Projection'!$E$37</f>
        <v>0</v>
      </c>
      <c r="AG16" s="149">
        <v>0</v>
      </c>
      <c r="AH16" s="148" t="str">
        <f>IF('Enrollment Projection'!$E$37="","Must Complete 'Enrollment Projection' Tab",AF16*AG16)</f>
        <v>Must Complete 'Enrollment Projection' Tab</v>
      </c>
    </row>
    <row r="17" spans="1:34" ht="25.5" customHeight="1">
      <c r="A17" s="150">
        <v>12</v>
      </c>
      <c r="B17" s="151" t="s">
        <v>342</v>
      </c>
      <c r="C17" s="152"/>
      <c r="D17" s="153">
        <v>2242</v>
      </c>
      <c r="E17" s="155">
        <f t="shared" si="1"/>
        <v>0</v>
      </c>
      <c r="F17" s="156">
        <f>$C17*'Enrollment Projection'!$E$30</f>
        <v>0</v>
      </c>
      <c r="G17" s="153">
        <v>221</v>
      </c>
      <c r="H17" s="157" t="str">
        <f>IF('Enrollment Projection'!$E$30="","Must Complete 'Enrollment Projection' Tab",F17*G17)</f>
        <v>Must Complete 'Enrollment Projection' Tab</v>
      </c>
      <c r="I17" s="156">
        <f>$C17*'Enrollment Projection'!$E$34</f>
        <v>0</v>
      </c>
      <c r="J17" s="153">
        <v>60</v>
      </c>
      <c r="K17" s="157" t="str">
        <f>IF('Enrollment Projection'!$E$34="","Must Complete 'Enrollment Projection' Tab",I17*J17)</f>
        <v>Must Complete 'Enrollment Projection' Tab</v>
      </c>
      <c r="L17" s="156">
        <f>$C17*'Enrollment Projection'!$E$31</f>
        <v>0</v>
      </c>
      <c r="M17" s="153">
        <v>1506</v>
      </c>
      <c r="N17" s="157" t="str">
        <f>IF('Enrollment Projection'!$E$31="","Must Complete 'Enrollment Projection' Tab",L17*M17)</f>
        <v>Must Complete 'Enrollment Projection' Tab</v>
      </c>
      <c r="O17" s="156">
        <f>$C17*'Enrollment Projection'!$E$33</f>
        <v>0</v>
      </c>
      <c r="P17" s="153">
        <v>602</v>
      </c>
      <c r="Q17" s="157" t="str">
        <f>IF('Enrollment Projection'!$E$33="","Must Complete 'Enrollment Projection' Tab",O17*P17)</f>
        <v>Must Complete 'Enrollment Projection' Tab</v>
      </c>
      <c r="R17" s="157" t="str">
        <f>IF(OR('Enrollment Projection'!$E$30="",'Enrollment Projection'!$E$31="",'Enrollment Projection'!$E$33="",'Enrollment Projection'!$E$34=""),"Must Complete 'Enrollment Projection' Tab",IF('School Information'!$A$13="","Must Complete 'School Information' Tab",ROUND(E17+H17+K17+N17+Q17,0)))</f>
        <v>Must Complete 'Enrollment Projection' Tab</v>
      </c>
      <c r="S17" s="158">
        <v>17696</v>
      </c>
      <c r="T17" s="153">
        <v>19140</v>
      </c>
      <c r="U17" s="159" t="str">
        <f>IF(OR('School Information'!$A$10="",'School Information'!$B$10=""),"Must Complete 'School Information' Tab",IF('School Information'!$B$10="No",$T17*C17,IF(AND('School Information'!$B$10="Yes",'School Information'!$A$10=$B17),$S17*C17,$T17*C17)))</f>
        <v>Must Complete 'School Information' Tab</v>
      </c>
      <c r="V17" s="160">
        <v>296</v>
      </c>
      <c r="W17" s="160">
        <f>IF('Enrollment Projection'!$E$31&gt;0,$C17*V17,0)</f>
        <v>0</v>
      </c>
      <c r="X17" s="160">
        <v>12</v>
      </c>
      <c r="Y17" s="159" t="str">
        <f>IF('Enrollment Projection'!$E$32="","Must Complete 'Enrollment Projection' Tab",IF('Enrollment Projection'!$E$32="Yes",$C17*X17,0))</f>
        <v>Must Complete 'Enrollment Projection' Tab</v>
      </c>
      <c r="Z17" s="160">
        <v>0</v>
      </c>
      <c r="AA17" s="159" t="str">
        <f>IF('Enrollment Projection'!$E$34="","Must Complete 'Enrollment Projection' Tab",IF(AND('Enrollment Projection'!$E$34&gt;0,SUM('Enrollment Projection'!$B$17:$E$20)&gt;0),$C17*Z17,0))</f>
        <v>Must Complete 'Enrollment Projection' Tab</v>
      </c>
      <c r="AB17" s="160">
        <v>206</v>
      </c>
      <c r="AC17" s="159" t="str">
        <f>IF('Enrollment Projection'!$E$38="","Must Complete 'Enrollment Projection' Tab",IF('Enrollment Projection'!$E$38&gt;=0.4,$C17*AB17,0))</f>
        <v>Must Complete 'Enrollment Projection' Tab</v>
      </c>
      <c r="AD17" s="160">
        <v>43</v>
      </c>
      <c r="AE17" s="160">
        <f t="shared" si="2"/>
        <v>0</v>
      </c>
      <c r="AF17" s="156">
        <f>$C17*'Enrollment Projection'!$E$37</f>
        <v>0</v>
      </c>
      <c r="AG17" s="160">
        <v>0</v>
      </c>
      <c r="AH17" s="159" t="str">
        <f>IF('Enrollment Projection'!$E$37="","Must Complete 'Enrollment Projection' Tab",AF17*AG17)</f>
        <v>Must Complete 'Enrollment Projection' Tab</v>
      </c>
    </row>
    <row r="18" spans="1:34" ht="25.5" customHeight="1">
      <c r="A18" s="150">
        <v>13</v>
      </c>
      <c r="B18" s="151" t="s">
        <v>343</v>
      </c>
      <c r="C18" s="152"/>
      <c r="D18" s="153">
        <v>5253</v>
      </c>
      <c r="E18" s="155">
        <f t="shared" si="1"/>
        <v>0</v>
      </c>
      <c r="F18" s="156">
        <f>$C18*'Enrollment Projection'!$E$30</f>
        <v>0</v>
      </c>
      <c r="G18" s="153">
        <v>668</v>
      </c>
      <c r="H18" s="157" t="str">
        <f>IF('Enrollment Projection'!$E$30="","Must Complete 'Enrollment Projection' Tab",F18*G18)</f>
        <v>Must Complete 'Enrollment Projection' Tab</v>
      </c>
      <c r="I18" s="156">
        <f>$C18*'Enrollment Projection'!$E$34</f>
        <v>0</v>
      </c>
      <c r="J18" s="153">
        <v>182</v>
      </c>
      <c r="K18" s="157" t="str">
        <f>IF('Enrollment Projection'!$E$34="","Must Complete 'Enrollment Projection' Tab",I18*J18)</f>
        <v>Must Complete 'Enrollment Projection' Tab</v>
      </c>
      <c r="L18" s="156">
        <f>$C18*'Enrollment Projection'!$E$31</f>
        <v>0</v>
      </c>
      <c r="M18" s="153">
        <v>4556</v>
      </c>
      <c r="N18" s="157" t="str">
        <f>IF('Enrollment Projection'!$E$31="","Must Complete 'Enrollment Projection' Tab",L18*M18)</f>
        <v>Must Complete 'Enrollment Projection' Tab</v>
      </c>
      <c r="O18" s="156">
        <f>$C18*'Enrollment Projection'!$E$33</f>
        <v>0</v>
      </c>
      <c r="P18" s="153">
        <v>1823</v>
      </c>
      <c r="Q18" s="157" t="str">
        <f>IF('Enrollment Projection'!$E$33="","Must Complete 'Enrollment Projection' Tab",O18*P18)</f>
        <v>Must Complete 'Enrollment Projection' Tab</v>
      </c>
      <c r="R18" s="157" t="str">
        <f>IF(OR('Enrollment Projection'!$E$30="",'Enrollment Projection'!$E$31="",'Enrollment Projection'!$E$33="",'Enrollment Projection'!$E$34=""),"Must Complete 'Enrollment Projection' Tab",IF('School Information'!$A$13="","Must Complete 'School Information' Tab",ROUND(E18+H18+K18+N18+Q18,0)))</f>
        <v>Must Complete 'Enrollment Projection' Tab</v>
      </c>
      <c r="S18" s="158">
        <v>4845</v>
      </c>
      <c r="T18" s="153">
        <v>4845</v>
      </c>
      <c r="U18" s="159" t="str">
        <f>IF(OR('School Information'!$A$10="",'School Information'!$B$10=""),"Must Complete 'School Information' Tab",IF('School Information'!$B$10="No",$T18*C18,IF(AND('School Information'!$B$10="Yes",'School Information'!$A$10=$B18),$S18*C18,$T18*C18)))</f>
        <v>Must Complete 'School Information' Tab</v>
      </c>
      <c r="V18" s="160">
        <v>299</v>
      </c>
      <c r="W18" s="160">
        <f>IF('Enrollment Projection'!$E$31&gt;0,$C18*V18,0)</f>
        <v>0</v>
      </c>
      <c r="X18" s="160">
        <v>11</v>
      </c>
      <c r="Y18" s="159" t="str">
        <f>IF('Enrollment Projection'!$E$32="","Must Complete 'Enrollment Projection' Tab",IF('Enrollment Projection'!$E$32="Yes",$C18*X18,0))</f>
        <v>Must Complete 'Enrollment Projection' Tab</v>
      </c>
      <c r="Z18" s="160">
        <v>0</v>
      </c>
      <c r="AA18" s="159" t="str">
        <f>IF('Enrollment Projection'!$E$34="","Must Complete 'Enrollment Projection' Tab",IF(AND('Enrollment Projection'!$E$34&gt;0,SUM('Enrollment Projection'!$B$17:$E$20)&gt;0),$C18*Z18,0))</f>
        <v>Must Complete 'Enrollment Projection' Tab</v>
      </c>
      <c r="AB18" s="160">
        <v>1143</v>
      </c>
      <c r="AC18" s="159" t="str">
        <f>IF('Enrollment Projection'!$E$38="","Must Complete 'Enrollment Projection' Tab",IF('Enrollment Projection'!$E$38&gt;=0.4,$C18*AB18,0))</f>
        <v>Must Complete 'Enrollment Projection' Tab</v>
      </c>
      <c r="AD18" s="160">
        <v>77</v>
      </c>
      <c r="AE18" s="160">
        <f t="shared" si="2"/>
        <v>0</v>
      </c>
      <c r="AF18" s="156">
        <f>$C18*'Enrollment Projection'!$E$37</f>
        <v>0</v>
      </c>
      <c r="AG18" s="160">
        <v>0</v>
      </c>
      <c r="AH18" s="159" t="str">
        <f>IF('Enrollment Projection'!$E$37="","Must Complete 'Enrollment Projection' Tab",AF18*AG18)</f>
        <v>Must Complete 'Enrollment Projection' Tab</v>
      </c>
    </row>
    <row r="19" spans="1:34" ht="25.5" customHeight="1">
      <c r="A19" s="150">
        <v>14</v>
      </c>
      <c r="B19" s="151" t="s">
        <v>344</v>
      </c>
      <c r="C19" s="152"/>
      <c r="D19" s="153">
        <v>5831</v>
      </c>
      <c r="E19" s="155">
        <f t="shared" si="1"/>
        <v>0</v>
      </c>
      <c r="F19" s="156">
        <f>$C19*'Enrollment Projection'!$E$30</f>
        <v>0</v>
      </c>
      <c r="G19" s="153">
        <v>710</v>
      </c>
      <c r="H19" s="157" t="str">
        <f>IF('Enrollment Projection'!$E$30="","Must Complete 'Enrollment Projection' Tab",F19*G19)</f>
        <v>Must Complete 'Enrollment Projection' Tab</v>
      </c>
      <c r="I19" s="156">
        <f>$C19*'Enrollment Projection'!$E$34</f>
        <v>0</v>
      </c>
      <c r="J19" s="153">
        <v>194</v>
      </c>
      <c r="K19" s="157" t="str">
        <f>IF('Enrollment Projection'!$E$34="","Must Complete 'Enrollment Projection' Tab",I19*J19)</f>
        <v>Must Complete 'Enrollment Projection' Tab</v>
      </c>
      <c r="L19" s="156">
        <f>$C19*'Enrollment Projection'!$E$31</f>
        <v>0</v>
      </c>
      <c r="M19" s="153">
        <v>4842</v>
      </c>
      <c r="N19" s="157" t="str">
        <f>IF('Enrollment Projection'!$E$31="","Must Complete 'Enrollment Projection' Tab",L19*M19)</f>
        <v>Must Complete 'Enrollment Projection' Tab</v>
      </c>
      <c r="O19" s="156">
        <f>$C19*'Enrollment Projection'!$E$33</f>
        <v>0</v>
      </c>
      <c r="P19" s="153">
        <v>1937</v>
      </c>
      <c r="Q19" s="157" t="str">
        <f>IF('Enrollment Projection'!$E$33="","Must Complete 'Enrollment Projection' Tab",O19*P19)</f>
        <v>Must Complete 'Enrollment Projection' Tab</v>
      </c>
      <c r="R19" s="157" t="str">
        <f>IF(OR('Enrollment Projection'!$E$30="",'Enrollment Projection'!$E$31="",'Enrollment Projection'!$E$33="",'Enrollment Projection'!$E$34=""),"Must Complete 'Enrollment Projection' Tab",IF('School Information'!$A$13="","Must Complete 'School Information' Tab",ROUND(E19+H19+K19+N19+Q19,0)))</f>
        <v>Must Complete 'Enrollment Projection' Tab</v>
      </c>
      <c r="S19" s="158">
        <v>3955</v>
      </c>
      <c r="T19" s="153">
        <v>3955</v>
      </c>
      <c r="U19" s="159" t="str">
        <f>IF(OR('School Information'!$A$10="",'School Information'!$B$10=""),"Must Complete 'School Information' Tab",IF('School Information'!$B$10="No",$T19*C19,IF(AND('School Information'!$B$10="Yes",'School Information'!$A$10=$B19),$S19*C19,$T19*C19)))</f>
        <v>Must Complete 'School Information' Tab</v>
      </c>
      <c r="V19" s="160">
        <v>292</v>
      </c>
      <c r="W19" s="160">
        <f>IF('Enrollment Projection'!$E$31&gt;0,$C19*V19,0)</f>
        <v>0</v>
      </c>
      <c r="X19" s="160">
        <v>19</v>
      </c>
      <c r="Y19" s="159" t="str">
        <f>IF('Enrollment Projection'!$E$32="","Must Complete 'Enrollment Projection' Tab",IF('Enrollment Projection'!$E$32="Yes",$C19*X19,0))</f>
        <v>Must Complete 'Enrollment Projection' Tab</v>
      </c>
      <c r="Z19" s="160">
        <v>19</v>
      </c>
      <c r="AA19" s="159" t="str">
        <f>IF('Enrollment Projection'!$E$34="","Must Complete 'Enrollment Projection' Tab",IF(AND('Enrollment Projection'!$E$34&gt;0,SUM('Enrollment Projection'!$B$17:$E$20)&gt;0),$C19*Z19,0))</f>
        <v>Must Complete 'Enrollment Projection' Tab</v>
      </c>
      <c r="AB19" s="160">
        <v>680</v>
      </c>
      <c r="AC19" s="159" t="str">
        <f>IF('Enrollment Projection'!$E$38="","Must Complete 'Enrollment Projection' Tab",IF('Enrollment Projection'!$E$38&gt;=0.4,$C19*AB19,0))</f>
        <v>Must Complete 'Enrollment Projection' Tab</v>
      </c>
      <c r="AD19" s="160">
        <v>74</v>
      </c>
      <c r="AE19" s="160">
        <f t="shared" si="2"/>
        <v>0</v>
      </c>
      <c r="AF19" s="156">
        <f>$C19*'Enrollment Projection'!$E$37</f>
        <v>0</v>
      </c>
      <c r="AG19" s="160">
        <v>0</v>
      </c>
      <c r="AH19" s="159" t="str">
        <f>IF('Enrollment Projection'!$E$37="","Must Complete 'Enrollment Projection' Tab",AF19*AG19)</f>
        <v>Must Complete 'Enrollment Projection' Tab</v>
      </c>
    </row>
    <row r="20" spans="1:34" ht="25.5" customHeight="1">
      <c r="A20" s="168">
        <v>15</v>
      </c>
      <c r="B20" s="162" t="s">
        <v>345</v>
      </c>
      <c r="C20" s="163"/>
      <c r="D20" s="164">
        <v>5407</v>
      </c>
      <c r="E20" s="165">
        <f t="shared" si="1"/>
        <v>0</v>
      </c>
      <c r="F20" s="166">
        <f>$C20*'Enrollment Projection'!$E$30</f>
        <v>0</v>
      </c>
      <c r="G20" s="164">
        <v>720</v>
      </c>
      <c r="H20" s="167" t="str">
        <f>IF('Enrollment Projection'!$E$30="","Must Complete 'Enrollment Projection' Tab",F20*G20)</f>
        <v>Must Complete 'Enrollment Projection' Tab</v>
      </c>
      <c r="I20" s="166">
        <f>$C20*'Enrollment Projection'!$E$34</f>
        <v>0</v>
      </c>
      <c r="J20" s="164">
        <v>196</v>
      </c>
      <c r="K20" s="167" t="str">
        <f>IF('Enrollment Projection'!$E$34="","Must Complete 'Enrollment Projection' Tab",I20*J20)</f>
        <v>Must Complete 'Enrollment Projection' Tab</v>
      </c>
      <c r="L20" s="166">
        <f>$C20*'Enrollment Projection'!$E$31</f>
        <v>0</v>
      </c>
      <c r="M20" s="164">
        <v>4910</v>
      </c>
      <c r="N20" s="167" t="str">
        <f>IF('Enrollment Projection'!$E$31="","Must Complete 'Enrollment Projection' Tab",L20*M20)</f>
        <v>Must Complete 'Enrollment Projection' Tab</v>
      </c>
      <c r="O20" s="166">
        <f>$C20*'Enrollment Projection'!$E$33</f>
        <v>0</v>
      </c>
      <c r="P20" s="164">
        <v>1964</v>
      </c>
      <c r="Q20" s="167" t="str">
        <f>IF('Enrollment Projection'!$E$33="","Must Complete 'Enrollment Projection' Tab",O20*P20)</f>
        <v>Must Complete 'Enrollment Projection' Tab</v>
      </c>
      <c r="R20" s="167" t="str">
        <f>IF(OR('Enrollment Projection'!$E$30="",'Enrollment Projection'!$E$31="",'Enrollment Projection'!$E$33="",'Enrollment Projection'!$E$34=""),"Must Complete 'Enrollment Projection' Tab",IF('School Information'!$A$13="","Must Complete 'School Information' Tab",ROUND(E20+H20+K20+N20+Q20,0)))</f>
        <v>Must Complete 'Enrollment Projection' Tab</v>
      </c>
      <c r="S20" s="169">
        <v>4473</v>
      </c>
      <c r="T20" s="164">
        <v>4473</v>
      </c>
      <c r="U20" s="170" t="str">
        <f>IF(OR('School Information'!$A$10="",'School Information'!$B$10=""),"Must Complete 'School Information' Tab",IF('School Information'!$B$10="No",$T20*C20,IF(AND('School Information'!$B$10="Yes",'School Information'!$A$10=$B20),$S20*C20,$T20*C20)))</f>
        <v>Must Complete 'School Information' Tab</v>
      </c>
      <c r="V20" s="171">
        <v>269</v>
      </c>
      <c r="W20" s="171">
        <f>IF('Enrollment Projection'!$E$31&gt;0,$C20*V20,0)</f>
        <v>0</v>
      </c>
      <c r="X20" s="171">
        <v>10</v>
      </c>
      <c r="Y20" s="170" t="str">
        <f>IF('Enrollment Projection'!$E$32="","Must Complete 'Enrollment Projection' Tab",IF('Enrollment Projection'!$E$32="Yes",$C20*X20,0))</f>
        <v>Must Complete 'Enrollment Projection' Tab</v>
      </c>
      <c r="Z20" s="171">
        <v>19</v>
      </c>
      <c r="AA20" s="170" t="str">
        <f>IF('Enrollment Projection'!$E$34="","Must Complete 'Enrollment Projection' Tab",IF(AND('Enrollment Projection'!$E$34&gt;0,SUM('Enrollment Projection'!$B$17:$E$20)&gt;0),$C20*Z20,0))</f>
        <v>Must Complete 'Enrollment Projection' Tab</v>
      </c>
      <c r="AB20" s="171">
        <v>1174</v>
      </c>
      <c r="AC20" s="170" t="str">
        <f>IF('Enrollment Projection'!$E$38="","Must Complete 'Enrollment Projection' Tab",IF('Enrollment Projection'!$E$38&gt;=0.4,$C20*AB20,0))</f>
        <v>Must Complete 'Enrollment Projection' Tab</v>
      </c>
      <c r="AD20" s="171">
        <v>75</v>
      </c>
      <c r="AE20" s="171">
        <f t="shared" si="2"/>
        <v>0</v>
      </c>
      <c r="AF20" s="166">
        <f>$C20*'Enrollment Projection'!$E$37</f>
        <v>0</v>
      </c>
      <c r="AG20" s="171">
        <v>148</v>
      </c>
      <c r="AH20" s="170" t="str">
        <f>IF('Enrollment Projection'!$E$37="","Must Complete 'Enrollment Projection' Tab",AF20*AG20)</f>
        <v>Must Complete 'Enrollment Projection' Tab</v>
      </c>
    </row>
    <row r="21" spans="1:34" ht="25.5" customHeight="1">
      <c r="A21" s="138">
        <v>16</v>
      </c>
      <c r="B21" s="139" t="s">
        <v>346</v>
      </c>
      <c r="C21" s="140"/>
      <c r="D21" s="153">
        <v>2211</v>
      </c>
      <c r="E21" s="142">
        <f t="shared" si="1"/>
        <v>0</v>
      </c>
      <c r="F21" s="144">
        <f>$C21*'Enrollment Projection'!$E$30</f>
        <v>0</v>
      </c>
      <c r="G21" s="153">
        <v>297</v>
      </c>
      <c r="H21" s="146" t="str">
        <f>IF('Enrollment Projection'!$E$30="","Must Complete 'Enrollment Projection' Tab",F21*G21)</f>
        <v>Must Complete 'Enrollment Projection' Tab</v>
      </c>
      <c r="I21" s="144">
        <f>$C21*'Enrollment Projection'!$E$34</f>
        <v>0</v>
      </c>
      <c r="J21" s="153">
        <v>81</v>
      </c>
      <c r="K21" s="146" t="str">
        <f>IF('Enrollment Projection'!$E$34="","Must Complete 'Enrollment Projection' Tab",I21*J21)</f>
        <v>Must Complete 'Enrollment Projection' Tab</v>
      </c>
      <c r="L21" s="144">
        <f>$C21*'Enrollment Projection'!$E$31</f>
        <v>0</v>
      </c>
      <c r="M21" s="153">
        <v>2023</v>
      </c>
      <c r="N21" s="146" t="str">
        <f>IF('Enrollment Projection'!$E$31="","Must Complete 'Enrollment Projection' Tab",L21*M21)</f>
        <v>Must Complete 'Enrollment Projection' Tab</v>
      </c>
      <c r="O21" s="144">
        <f>$C21*'Enrollment Projection'!$E$33</f>
        <v>0</v>
      </c>
      <c r="P21" s="153">
        <v>809</v>
      </c>
      <c r="Q21" s="146" t="str">
        <f>IF('Enrollment Projection'!$E$33="","Must Complete 'Enrollment Projection' Tab",O21*P21)</f>
        <v>Must Complete 'Enrollment Projection' Tab</v>
      </c>
      <c r="R21" s="146" t="str">
        <f>IF(OR('Enrollment Projection'!$E$30="",'Enrollment Projection'!$E$31="",'Enrollment Projection'!$E$33="",'Enrollment Projection'!$E$34=""),"Must Complete 'Enrollment Projection' Tab",IF('School Information'!$A$13="","Must Complete 'School Information' Tab",ROUND(E21+H21+K21+N21+Q21,0)))</f>
        <v>Must Complete 'Enrollment Projection' Tab</v>
      </c>
      <c r="S21" s="158">
        <v>17603</v>
      </c>
      <c r="T21" s="153">
        <v>20170</v>
      </c>
      <c r="U21" s="148" t="str">
        <f>IF(OR('School Information'!$A$10="",'School Information'!$B$10=""),"Must Complete 'School Information' Tab",IF('School Information'!$B$10="No",$T21*C21,IF(AND('School Information'!$B$10="Yes",'School Information'!$A$10=$B21),$S21*C21,$T21*C21)))</f>
        <v>Must Complete 'School Information' Tab</v>
      </c>
      <c r="V21" s="149">
        <v>244</v>
      </c>
      <c r="W21" s="149">
        <f>IF('Enrollment Projection'!$E$31&gt;0,$C21*V21,0)</f>
        <v>0</v>
      </c>
      <c r="X21" s="149">
        <v>9</v>
      </c>
      <c r="Y21" s="148" t="str">
        <f>IF('Enrollment Projection'!$E$32="","Must Complete 'Enrollment Projection' Tab",IF('Enrollment Projection'!$E$32="Yes",$C21*X21,0))</f>
        <v>Must Complete 'Enrollment Projection' Tab</v>
      </c>
      <c r="Z21" s="149">
        <v>14</v>
      </c>
      <c r="AA21" s="148" t="str">
        <f>IF('Enrollment Projection'!$E$34="","Must Complete 'Enrollment Projection' Tab",IF(AND('Enrollment Projection'!$E$34&gt;0,SUM('Enrollment Projection'!$B$17:$E$20)&gt;0),$C21*Z21,0))</f>
        <v>Must Complete 'Enrollment Projection' Tab</v>
      </c>
      <c r="AB21" s="149">
        <v>366</v>
      </c>
      <c r="AC21" s="148" t="str">
        <f>IF('Enrollment Projection'!$E$38="","Must Complete 'Enrollment Projection' Tab",IF('Enrollment Projection'!$E$38&gt;=0.4,$C21*AB21,0))</f>
        <v>Must Complete 'Enrollment Projection' Tab</v>
      </c>
      <c r="AD21" s="149">
        <v>54</v>
      </c>
      <c r="AE21" s="149">
        <f t="shared" si="2"/>
        <v>0</v>
      </c>
      <c r="AF21" s="144">
        <f>$C21*'Enrollment Projection'!$E$37</f>
        <v>0</v>
      </c>
      <c r="AG21" s="149">
        <v>0</v>
      </c>
      <c r="AH21" s="148" t="str">
        <f>IF('Enrollment Projection'!$E$37="","Must Complete 'Enrollment Projection' Tab",AF21*AG21)</f>
        <v>Must Complete 'Enrollment Projection' Tab</v>
      </c>
    </row>
    <row r="22" spans="1:34" ht="25.5" customHeight="1">
      <c r="A22" s="150">
        <v>17</v>
      </c>
      <c r="B22" s="151" t="s">
        <v>347</v>
      </c>
      <c r="C22" s="152"/>
      <c r="D22" s="153">
        <v>3557</v>
      </c>
      <c r="E22" s="155">
        <f t="shared" si="1"/>
        <v>0</v>
      </c>
      <c r="F22" s="156">
        <f>$C22*'Enrollment Projection'!$E$30</f>
        <v>0</v>
      </c>
      <c r="G22" s="153">
        <v>449</v>
      </c>
      <c r="H22" s="157" t="str">
        <f>IF('Enrollment Projection'!$E$30="","Must Complete 'Enrollment Projection' Tab",F22*G22)</f>
        <v>Must Complete 'Enrollment Projection' Tab</v>
      </c>
      <c r="I22" s="156">
        <f>$C22*'Enrollment Projection'!$E$34</f>
        <v>0</v>
      </c>
      <c r="J22" s="153">
        <v>123</v>
      </c>
      <c r="K22" s="157" t="str">
        <f>IF('Enrollment Projection'!$E$34="","Must Complete 'Enrollment Projection' Tab",I22*J22)</f>
        <v>Must Complete 'Enrollment Projection' Tab</v>
      </c>
      <c r="L22" s="156">
        <f>$C22*'Enrollment Projection'!$E$31</f>
        <v>0</v>
      </c>
      <c r="M22" s="153">
        <v>3063</v>
      </c>
      <c r="N22" s="157" t="str">
        <f>IF('Enrollment Projection'!$E$31="","Must Complete 'Enrollment Projection' Tab",L22*M22)</f>
        <v>Must Complete 'Enrollment Projection' Tab</v>
      </c>
      <c r="O22" s="156">
        <f>$C22*'Enrollment Projection'!$E$33</f>
        <v>0</v>
      </c>
      <c r="P22" s="153">
        <v>1225</v>
      </c>
      <c r="Q22" s="157" t="str">
        <f>IF('Enrollment Projection'!$E$33="","Must Complete 'Enrollment Projection' Tab",O22*P22)</f>
        <v>Must Complete 'Enrollment Projection' Tab</v>
      </c>
      <c r="R22" s="157" t="str">
        <f>IF(OR('Enrollment Projection'!$E$30="",'Enrollment Projection'!$E$31="",'Enrollment Projection'!$E$33="",'Enrollment Projection'!$E$34=""),"Must Complete 'Enrollment Projection' Tab",IF('School Information'!$A$13="","Must Complete 'School Information' Tab",ROUND(E22+H22+K22+N22+Q22,0)))</f>
        <v>Must Complete 'Enrollment Projection' Tab</v>
      </c>
      <c r="S22" s="158">
        <v>9878</v>
      </c>
      <c r="T22" s="153">
        <v>11167</v>
      </c>
      <c r="U22" s="159" t="str">
        <f>IF(OR('School Information'!$A$10="",'School Information'!$B$10=""),"Must Complete 'School Information' Tab",IF('School Information'!$B$10="No",$T22*C22,IF(AND('School Information'!$B$10="Yes",'School Information'!$A$10=$B22),$S22*C22,$T22*C22)))</f>
        <v>Must Complete 'School Information' Tab</v>
      </c>
      <c r="V22" s="160">
        <v>224</v>
      </c>
      <c r="W22" s="160">
        <f>IF('Enrollment Projection'!$E$31&gt;0,$C22*V22,0)</f>
        <v>0</v>
      </c>
      <c r="X22" s="160">
        <v>5</v>
      </c>
      <c r="Y22" s="159" t="str">
        <f>IF('Enrollment Projection'!$E$32="","Must Complete 'Enrollment Projection' Tab",IF('Enrollment Projection'!$E$32="Yes",$C22*X22,0))</f>
        <v>Must Complete 'Enrollment Projection' Tab</v>
      </c>
      <c r="Z22" s="160">
        <v>20</v>
      </c>
      <c r="AA22" s="159" t="str">
        <f>IF('Enrollment Projection'!$E$34="","Must Complete 'Enrollment Projection' Tab",IF(AND('Enrollment Projection'!$E$34&gt;0,SUM('Enrollment Projection'!$B$17:$E$20)&gt;0),$C22*Z22,0))</f>
        <v>Must Complete 'Enrollment Projection' Tab</v>
      </c>
      <c r="AB22" s="160">
        <v>602</v>
      </c>
      <c r="AC22" s="159" t="str">
        <f>IF('Enrollment Projection'!$E$38="","Must Complete 'Enrollment Projection' Tab",IF('Enrollment Projection'!$E$38&gt;=0.4,$C22*AB22,0))</f>
        <v>Must Complete 'Enrollment Projection' Tab</v>
      </c>
      <c r="AD22" s="160">
        <v>69</v>
      </c>
      <c r="AE22" s="160">
        <f t="shared" si="2"/>
        <v>0</v>
      </c>
      <c r="AF22" s="156">
        <f>$C22*'Enrollment Projection'!$E$37</f>
        <v>0</v>
      </c>
      <c r="AG22" s="160">
        <v>154</v>
      </c>
      <c r="AH22" s="159" t="str">
        <f>IF('Enrollment Projection'!$E$37="","Must Complete 'Enrollment Projection' Tab",AF22*AG22)</f>
        <v>Must Complete 'Enrollment Projection' Tab</v>
      </c>
    </row>
    <row r="23" spans="1:34" ht="25.5" customHeight="1">
      <c r="A23" s="150">
        <v>18</v>
      </c>
      <c r="B23" s="151" t="s">
        <v>348</v>
      </c>
      <c r="C23" s="152"/>
      <c r="D23" s="153">
        <v>5128</v>
      </c>
      <c r="E23" s="155">
        <f t="shared" si="1"/>
        <v>0</v>
      </c>
      <c r="F23" s="156">
        <f>$C23*'Enrollment Projection'!$E$30</f>
        <v>0</v>
      </c>
      <c r="G23" s="153">
        <v>643</v>
      </c>
      <c r="H23" s="157" t="str">
        <f>IF('Enrollment Projection'!$E$30="","Must Complete 'Enrollment Projection' Tab",F23*G23)</f>
        <v>Must Complete 'Enrollment Projection' Tab</v>
      </c>
      <c r="I23" s="156">
        <f>$C23*'Enrollment Projection'!$E$34</f>
        <v>0</v>
      </c>
      <c r="J23" s="153">
        <v>175</v>
      </c>
      <c r="K23" s="157" t="str">
        <f>IF('Enrollment Projection'!$E$34="","Must Complete 'Enrollment Projection' Tab",I23*J23)</f>
        <v>Must Complete 'Enrollment Projection' Tab</v>
      </c>
      <c r="L23" s="156">
        <f>$C23*'Enrollment Projection'!$E$31</f>
        <v>0</v>
      </c>
      <c r="M23" s="153">
        <v>4384</v>
      </c>
      <c r="N23" s="157" t="str">
        <f>IF('Enrollment Projection'!$E$31="","Must Complete 'Enrollment Projection' Tab",L23*M23)</f>
        <v>Must Complete 'Enrollment Projection' Tab</v>
      </c>
      <c r="O23" s="156">
        <f>$C23*'Enrollment Projection'!$E$33</f>
        <v>0</v>
      </c>
      <c r="P23" s="153">
        <v>0</v>
      </c>
      <c r="Q23" s="157" t="str">
        <f>IF('Enrollment Projection'!$E$33="","Must Complete 'Enrollment Projection' Tab",O23*P23)</f>
        <v>Must Complete 'Enrollment Projection' Tab</v>
      </c>
      <c r="R23" s="157" t="str">
        <f>IF(OR('Enrollment Projection'!$E$30="",'Enrollment Projection'!$E$31="",'Enrollment Projection'!$E$33="",'Enrollment Projection'!$E$34=""),"Must Complete 'Enrollment Projection' Tab",IF('School Information'!$A$13="","Must Complete 'School Information' Tab",ROUND(E23+H23+K23+N23+Q23,0)))</f>
        <v>Must Complete 'Enrollment Projection' Tab</v>
      </c>
      <c r="S23" s="158">
        <v>5341</v>
      </c>
      <c r="T23" s="153">
        <v>5341</v>
      </c>
      <c r="U23" s="159" t="str">
        <f>IF(OR('School Information'!$A$10="",'School Information'!$B$10=""),"Must Complete 'School Information' Tab",IF('School Information'!$B$10="No",$T23*C23,IF(AND('School Information'!$B$10="Yes",'School Information'!$A$10=$B23),$S23*C23,$T23*C23)))</f>
        <v>Must Complete 'School Information' Tab</v>
      </c>
      <c r="V23" s="160">
        <v>270</v>
      </c>
      <c r="W23" s="160">
        <f>IF('Enrollment Projection'!$E$31&gt;0,$C23*V23,0)</f>
        <v>0</v>
      </c>
      <c r="X23" s="160">
        <v>10</v>
      </c>
      <c r="Y23" s="159" t="str">
        <f>IF('Enrollment Projection'!$E$32="","Must Complete 'Enrollment Projection' Tab",IF('Enrollment Projection'!$E$32="Yes",$C23*X23,0))</f>
        <v>Must Complete 'Enrollment Projection' Tab</v>
      </c>
      <c r="Z23" s="160">
        <v>21</v>
      </c>
      <c r="AA23" s="159" t="str">
        <f>IF('Enrollment Projection'!$E$34="","Must Complete 'Enrollment Projection' Tab",IF(AND('Enrollment Projection'!$E$34&gt;0,SUM('Enrollment Projection'!$B$17:$E$20)&gt;0),$C23*Z23,0))</f>
        <v>Must Complete 'Enrollment Projection' Tab</v>
      </c>
      <c r="AB23" s="160">
        <v>1428</v>
      </c>
      <c r="AC23" s="159" t="str">
        <f>IF('Enrollment Projection'!$E$38="","Must Complete 'Enrollment Projection' Tab",IF('Enrollment Projection'!$E$38&gt;=0.4,$C23*AB23,0))</f>
        <v>Must Complete 'Enrollment Projection' Tab</v>
      </c>
      <c r="AD23" s="160">
        <v>87</v>
      </c>
      <c r="AE23" s="160">
        <f t="shared" si="2"/>
        <v>0</v>
      </c>
      <c r="AF23" s="156">
        <f>$C23*'Enrollment Projection'!$E$37</f>
        <v>0</v>
      </c>
      <c r="AG23" s="160">
        <v>0</v>
      </c>
      <c r="AH23" s="159" t="str">
        <f>IF('Enrollment Projection'!$E$37="","Must Complete 'Enrollment Projection' Tab",AF23*AG23)</f>
        <v>Must Complete 'Enrollment Projection' Tab</v>
      </c>
    </row>
    <row r="24" spans="1:34" ht="25.5" customHeight="1">
      <c r="A24" s="150">
        <v>19</v>
      </c>
      <c r="B24" s="151" t="s">
        <v>349</v>
      </c>
      <c r="C24" s="152"/>
      <c r="D24" s="153">
        <v>3020</v>
      </c>
      <c r="E24" s="155">
        <f t="shared" si="1"/>
        <v>0</v>
      </c>
      <c r="F24" s="156">
        <f>$C24*'Enrollment Projection'!$E$30</f>
        <v>0</v>
      </c>
      <c r="G24" s="153">
        <v>399</v>
      </c>
      <c r="H24" s="157" t="str">
        <f>IF('Enrollment Projection'!$E$30="","Must Complete 'Enrollment Projection' Tab",F24*G24)</f>
        <v>Must Complete 'Enrollment Projection' Tab</v>
      </c>
      <c r="I24" s="156">
        <f>$C24*'Enrollment Projection'!$E$34</f>
        <v>0</v>
      </c>
      <c r="J24" s="153">
        <v>109</v>
      </c>
      <c r="K24" s="157" t="str">
        <f>IF('Enrollment Projection'!$E$34="","Must Complete 'Enrollment Projection' Tab",I24*J24)</f>
        <v>Must Complete 'Enrollment Projection' Tab</v>
      </c>
      <c r="L24" s="156">
        <f>$C24*'Enrollment Projection'!$E$31</f>
        <v>0</v>
      </c>
      <c r="M24" s="153">
        <v>2720</v>
      </c>
      <c r="N24" s="157" t="str">
        <f>IF('Enrollment Projection'!$E$31="","Must Complete 'Enrollment Projection' Tab",L24*M24)</f>
        <v>Must Complete 'Enrollment Projection' Tab</v>
      </c>
      <c r="O24" s="156">
        <f>$C24*'Enrollment Projection'!$E$33</f>
        <v>0</v>
      </c>
      <c r="P24" s="153">
        <v>1088</v>
      </c>
      <c r="Q24" s="157" t="str">
        <f>IF('Enrollment Projection'!$E$33="","Must Complete 'Enrollment Projection' Tab",O24*P24)</f>
        <v>Must Complete 'Enrollment Projection' Tab</v>
      </c>
      <c r="R24" s="157" t="str">
        <f>IF(OR('Enrollment Projection'!$E$30="",'Enrollment Projection'!$E$31="",'Enrollment Projection'!$E$33="",'Enrollment Projection'!$E$34=""),"Must Complete 'Enrollment Projection' Tab",IF('School Information'!$A$13="","Must Complete 'School Information' Tab",ROUND(E24+H24+K24+N24+Q24,0)))</f>
        <v>Must Complete 'Enrollment Projection' Tab</v>
      </c>
      <c r="S24" s="158">
        <v>8851</v>
      </c>
      <c r="T24" s="153">
        <v>8851</v>
      </c>
      <c r="U24" s="159" t="str">
        <f>IF(OR('School Information'!$A$10="",'School Information'!$B$10=""),"Must Complete 'School Information' Tab",IF('School Information'!$B$10="No",$T24*C24,IF(AND('School Information'!$B$10="Yes",'School Information'!$A$10=$B24),$S24*C24,$T24*C24)))</f>
        <v>Must Complete 'School Information' Tab</v>
      </c>
      <c r="V24" s="160">
        <v>249</v>
      </c>
      <c r="W24" s="160">
        <f>IF('Enrollment Projection'!$E$31&gt;0,$C24*V24,0)</f>
        <v>0</v>
      </c>
      <c r="X24" s="160">
        <v>10</v>
      </c>
      <c r="Y24" s="159" t="str">
        <f>IF('Enrollment Projection'!$E$32="","Must Complete 'Enrollment Projection' Tab",IF('Enrollment Projection'!$E$32="Yes",$C24*X24,0))</f>
        <v>Must Complete 'Enrollment Projection' Tab</v>
      </c>
      <c r="Z24" s="160">
        <v>17</v>
      </c>
      <c r="AA24" s="159" t="str">
        <f>IF('Enrollment Projection'!$E$34="","Must Complete 'Enrollment Projection' Tab",IF(AND('Enrollment Projection'!$E$34&gt;0,SUM('Enrollment Projection'!$B$17:$E$20)&gt;0),$C24*Z24,0))</f>
        <v>Must Complete 'Enrollment Projection' Tab</v>
      </c>
      <c r="AB24" s="160">
        <v>341</v>
      </c>
      <c r="AC24" s="159" t="str">
        <f>IF('Enrollment Projection'!$E$38="","Must Complete 'Enrollment Projection' Tab",IF('Enrollment Projection'!$E$38&gt;=0.4,$C24*AB24,0))</f>
        <v>Must Complete 'Enrollment Projection' Tab</v>
      </c>
      <c r="AD24" s="160">
        <v>67</v>
      </c>
      <c r="AE24" s="160">
        <f t="shared" si="2"/>
        <v>0</v>
      </c>
      <c r="AF24" s="156">
        <f>$C24*'Enrollment Projection'!$E$37</f>
        <v>0</v>
      </c>
      <c r="AG24" s="160">
        <v>0</v>
      </c>
      <c r="AH24" s="159" t="str">
        <f>IF('Enrollment Projection'!$E$37="","Must Complete 'Enrollment Projection' Tab",AF24*AG24)</f>
        <v>Must Complete 'Enrollment Projection' Tab</v>
      </c>
    </row>
    <row r="25" spans="1:34" ht="25.5" customHeight="1">
      <c r="A25" s="168">
        <v>20</v>
      </c>
      <c r="B25" s="162" t="s">
        <v>350</v>
      </c>
      <c r="C25" s="163"/>
      <c r="D25" s="164">
        <v>5418</v>
      </c>
      <c r="E25" s="165">
        <f t="shared" si="1"/>
        <v>0</v>
      </c>
      <c r="F25" s="166">
        <f>$C25*'Enrollment Projection'!$E$30</f>
        <v>0</v>
      </c>
      <c r="G25" s="164">
        <v>718</v>
      </c>
      <c r="H25" s="167" t="str">
        <f>IF('Enrollment Projection'!$E$30="","Must Complete 'Enrollment Projection' Tab",F25*G25)</f>
        <v>Must Complete 'Enrollment Projection' Tab</v>
      </c>
      <c r="I25" s="166">
        <f>$C25*'Enrollment Projection'!$E$34</f>
        <v>0</v>
      </c>
      <c r="J25" s="164">
        <v>196</v>
      </c>
      <c r="K25" s="167" t="str">
        <f>IF('Enrollment Projection'!$E$34="","Must Complete 'Enrollment Projection' Tab",I25*J25)</f>
        <v>Must Complete 'Enrollment Projection' Tab</v>
      </c>
      <c r="L25" s="166">
        <f>$C25*'Enrollment Projection'!$E$31</f>
        <v>0</v>
      </c>
      <c r="M25" s="164">
        <v>4894</v>
      </c>
      <c r="N25" s="167" t="str">
        <f>IF('Enrollment Projection'!$E$31="","Must Complete 'Enrollment Projection' Tab",L25*M25)</f>
        <v>Must Complete 'Enrollment Projection' Tab</v>
      </c>
      <c r="O25" s="166">
        <f>$C25*'Enrollment Projection'!$E$33</f>
        <v>0</v>
      </c>
      <c r="P25" s="164">
        <v>1958</v>
      </c>
      <c r="Q25" s="167" t="str">
        <f>IF('Enrollment Projection'!$E$33="","Must Complete 'Enrollment Projection' Tab",O25*P25)</f>
        <v>Must Complete 'Enrollment Projection' Tab</v>
      </c>
      <c r="R25" s="167" t="str">
        <f>IF(OR('Enrollment Projection'!$E$30="",'Enrollment Projection'!$E$31="",'Enrollment Projection'!$E$33="",'Enrollment Projection'!$E$34=""),"Must Complete 'Enrollment Projection' Tab",IF('School Information'!$A$13="","Must Complete 'School Information' Tab",ROUND(E25+H25+K25+N25+Q25,0)))</f>
        <v>Must Complete 'Enrollment Projection' Tab</v>
      </c>
      <c r="S25" s="169">
        <v>3573</v>
      </c>
      <c r="T25" s="164">
        <v>3707</v>
      </c>
      <c r="U25" s="170" t="str">
        <f>IF(OR('School Information'!$A$10="",'School Information'!$B$10=""),"Must Complete 'School Information' Tab",IF('School Information'!$B$10="No",$T25*C25,IF(AND('School Information'!$B$10="Yes",'School Information'!$A$10=$B25),$S25*C25,$T25*C25)))</f>
        <v>Must Complete 'School Information' Tab</v>
      </c>
      <c r="V25" s="171">
        <v>270</v>
      </c>
      <c r="W25" s="171">
        <f>IF('Enrollment Projection'!$E$31&gt;0,$C25*V25,0)</f>
        <v>0</v>
      </c>
      <c r="X25" s="171">
        <v>6</v>
      </c>
      <c r="Y25" s="170" t="str">
        <f>IF('Enrollment Projection'!$E$32="","Must Complete 'Enrollment Projection' Tab",IF('Enrollment Projection'!$E$32="Yes",$C25*X25,0))</f>
        <v>Must Complete 'Enrollment Projection' Tab</v>
      </c>
      <c r="Z25" s="171">
        <v>17</v>
      </c>
      <c r="AA25" s="170" t="str">
        <f>IF('Enrollment Projection'!$E$34="","Must Complete 'Enrollment Projection' Tab",IF(AND('Enrollment Projection'!$E$34&gt;0,SUM('Enrollment Projection'!$B$17:$E$20)&gt;0),$C25*Z25,0))</f>
        <v>Must Complete 'Enrollment Projection' Tab</v>
      </c>
      <c r="AB25" s="171">
        <v>567</v>
      </c>
      <c r="AC25" s="170" t="str">
        <f>IF('Enrollment Projection'!$E$38="","Must Complete 'Enrollment Projection' Tab",IF('Enrollment Projection'!$E$38&gt;=0.4,$C25*AB25,0))</f>
        <v>Must Complete 'Enrollment Projection' Tab</v>
      </c>
      <c r="AD25" s="171">
        <v>67</v>
      </c>
      <c r="AE25" s="171">
        <f t="shared" si="2"/>
        <v>0</v>
      </c>
      <c r="AF25" s="166">
        <f>$C25*'Enrollment Projection'!$E$37</f>
        <v>0</v>
      </c>
      <c r="AG25" s="171">
        <v>0</v>
      </c>
      <c r="AH25" s="170" t="str">
        <f>IF('Enrollment Projection'!$E$37="","Must Complete 'Enrollment Projection' Tab",AF25*AG25)</f>
        <v>Must Complete 'Enrollment Projection' Tab</v>
      </c>
    </row>
    <row r="26" spans="1:34" ht="25.5" customHeight="1">
      <c r="A26" s="138">
        <v>21</v>
      </c>
      <c r="B26" s="139" t="s">
        <v>351</v>
      </c>
      <c r="C26" s="140"/>
      <c r="D26" s="153">
        <v>5475</v>
      </c>
      <c r="E26" s="142">
        <f t="shared" si="1"/>
        <v>0</v>
      </c>
      <c r="F26" s="144">
        <f>$C26*'Enrollment Projection'!$E$30</f>
        <v>0</v>
      </c>
      <c r="G26" s="153">
        <v>707</v>
      </c>
      <c r="H26" s="146" t="str">
        <f>IF('Enrollment Projection'!$E$30="","Must Complete 'Enrollment Projection' Tab",F26*G26)</f>
        <v>Must Complete 'Enrollment Projection' Tab</v>
      </c>
      <c r="I26" s="144">
        <f>$C26*'Enrollment Projection'!$E$34</f>
        <v>0</v>
      </c>
      <c r="J26" s="153">
        <v>193</v>
      </c>
      <c r="K26" s="146" t="str">
        <f>IF('Enrollment Projection'!$E$34="","Must Complete 'Enrollment Projection' Tab",I26*J26)</f>
        <v>Must Complete 'Enrollment Projection' Tab</v>
      </c>
      <c r="L26" s="144">
        <f>$C26*'Enrollment Projection'!$E$31</f>
        <v>0</v>
      </c>
      <c r="M26" s="153">
        <v>4820</v>
      </c>
      <c r="N26" s="146" t="str">
        <f>IF('Enrollment Projection'!$E$31="","Must Complete 'Enrollment Projection' Tab",L26*M26)</f>
        <v>Must Complete 'Enrollment Projection' Tab</v>
      </c>
      <c r="O26" s="144">
        <f>$C26*'Enrollment Projection'!$E$33</f>
        <v>0</v>
      </c>
      <c r="P26" s="153">
        <v>1928</v>
      </c>
      <c r="Q26" s="146" t="str">
        <f>IF('Enrollment Projection'!$E$33="","Must Complete 'Enrollment Projection' Tab",O26*P26)</f>
        <v>Must Complete 'Enrollment Projection' Tab</v>
      </c>
      <c r="R26" s="146" t="str">
        <f>IF(OR('Enrollment Projection'!$E$30="",'Enrollment Projection'!$E$31="",'Enrollment Projection'!$E$33="",'Enrollment Projection'!$E$34=""),"Must Complete 'Enrollment Projection' Tab",IF('School Information'!$A$13="","Must Complete 'School Information' Tab",ROUND(E26+H26+K26+N26+Q26,0)))</f>
        <v>Must Complete 'Enrollment Projection' Tab</v>
      </c>
      <c r="S26" s="158">
        <v>2978</v>
      </c>
      <c r="T26" s="153">
        <v>4197</v>
      </c>
      <c r="U26" s="148" t="str">
        <f>IF(OR('School Information'!$A$10="",'School Information'!$B$10=""),"Must Complete 'School Information' Tab",IF('School Information'!$B$10="No",$T26*C26,IF(AND('School Information'!$B$10="Yes",'School Information'!$A$10=$B26),$S26*C26,$T26*C26)))</f>
        <v>Must Complete 'School Information' Tab</v>
      </c>
      <c r="V26" s="149">
        <v>261</v>
      </c>
      <c r="W26" s="149">
        <f>IF('Enrollment Projection'!$E$31&gt;0,$C26*V26,0)</f>
        <v>0</v>
      </c>
      <c r="X26" s="149">
        <v>9</v>
      </c>
      <c r="Y26" s="148" t="str">
        <f>IF('Enrollment Projection'!$E$32="","Must Complete 'Enrollment Projection' Tab",IF('Enrollment Projection'!$E$32="Yes",$C26*X26,0))</f>
        <v>Must Complete 'Enrollment Projection' Tab</v>
      </c>
      <c r="Z26" s="149">
        <v>18</v>
      </c>
      <c r="AA26" s="148" t="str">
        <f>IF('Enrollment Projection'!$E$34="","Must Complete 'Enrollment Projection' Tab",IF(AND('Enrollment Projection'!$E$34&gt;0,SUM('Enrollment Projection'!$B$17:$E$20)&gt;0),$C26*Z26,0))</f>
        <v>Must Complete 'Enrollment Projection' Tab</v>
      </c>
      <c r="AB26" s="149">
        <v>704</v>
      </c>
      <c r="AC26" s="148" t="str">
        <f>IF('Enrollment Projection'!$E$38="","Must Complete 'Enrollment Projection' Tab",IF('Enrollment Projection'!$E$38&gt;=0.4,$C26*AB26,0))</f>
        <v>Must Complete 'Enrollment Projection' Tab</v>
      </c>
      <c r="AD26" s="149">
        <v>68</v>
      </c>
      <c r="AE26" s="149">
        <f t="shared" si="2"/>
        <v>0</v>
      </c>
      <c r="AF26" s="144">
        <f>$C26*'Enrollment Projection'!$E$37</f>
        <v>0</v>
      </c>
      <c r="AG26" s="149">
        <v>0</v>
      </c>
      <c r="AH26" s="148" t="str">
        <f>IF('Enrollment Projection'!$E$37="","Must Complete 'Enrollment Projection' Tab",AF26*AG26)</f>
        <v>Must Complete 'Enrollment Projection' Tab</v>
      </c>
    </row>
    <row r="27" spans="1:34" ht="25.5" customHeight="1">
      <c r="A27" s="150">
        <v>22</v>
      </c>
      <c r="B27" s="151" t="s">
        <v>352</v>
      </c>
      <c r="C27" s="152"/>
      <c r="D27" s="153">
        <v>5958</v>
      </c>
      <c r="E27" s="155">
        <f t="shared" si="1"/>
        <v>0</v>
      </c>
      <c r="F27" s="156">
        <f>$C27*'Enrollment Projection'!$E$30</f>
        <v>0</v>
      </c>
      <c r="G27" s="153">
        <v>775</v>
      </c>
      <c r="H27" s="157" t="str">
        <f>IF('Enrollment Projection'!$E$30="","Must Complete 'Enrollment Projection' Tab",F27*G27)</f>
        <v>Must Complete 'Enrollment Projection' Tab</v>
      </c>
      <c r="I27" s="156">
        <f>$C27*'Enrollment Projection'!$E$34</f>
        <v>0</v>
      </c>
      <c r="J27" s="153">
        <v>211</v>
      </c>
      <c r="K27" s="157" t="str">
        <f>IF('Enrollment Projection'!$E$34="","Must Complete 'Enrollment Projection' Tab",I27*J27)</f>
        <v>Must Complete 'Enrollment Projection' Tab</v>
      </c>
      <c r="L27" s="156">
        <f>$C27*'Enrollment Projection'!$E$31</f>
        <v>0</v>
      </c>
      <c r="M27" s="153">
        <v>5284</v>
      </c>
      <c r="N27" s="157" t="str">
        <f>IF('Enrollment Projection'!$E$31="","Must Complete 'Enrollment Projection' Tab",L27*M27)</f>
        <v>Must Complete 'Enrollment Projection' Tab</v>
      </c>
      <c r="O27" s="156">
        <f>$C27*'Enrollment Projection'!$E$33</f>
        <v>0</v>
      </c>
      <c r="P27" s="153">
        <v>2113</v>
      </c>
      <c r="Q27" s="157" t="str">
        <f>IF('Enrollment Projection'!$E$33="","Must Complete 'Enrollment Projection' Tab",O27*P27)</f>
        <v>Must Complete 'Enrollment Projection' Tab</v>
      </c>
      <c r="R27" s="157" t="str">
        <f>IF(OR('Enrollment Projection'!$E$30="",'Enrollment Projection'!$E$31="",'Enrollment Projection'!$E$33="",'Enrollment Projection'!$E$34=""),"Must Complete 'Enrollment Projection' Tab",IF('School Information'!$A$13="","Must Complete 'School Information' Tab",ROUND(E27+H27+K27+N27+Q27,0)))</f>
        <v>Must Complete 'Enrollment Projection' Tab</v>
      </c>
      <c r="S27" s="158">
        <v>2960</v>
      </c>
      <c r="T27" s="153">
        <v>3378</v>
      </c>
      <c r="U27" s="159" t="str">
        <f>IF(OR('School Information'!$A$10="",'School Information'!$B$10=""),"Must Complete 'School Information' Tab",IF('School Information'!$B$10="No",$T27*C27,IF(AND('School Information'!$B$10="Yes",'School Information'!$A$10=$B27),$S27*C27,$T27*C27)))</f>
        <v>Must Complete 'School Information' Tab</v>
      </c>
      <c r="V27" s="160">
        <v>286</v>
      </c>
      <c r="W27" s="160">
        <f>IF('Enrollment Projection'!$E$31&gt;0,$C27*V27,0)</f>
        <v>0</v>
      </c>
      <c r="X27" s="160">
        <v>13</v>
      </c>
      <c r="Y27" s="159" t="str">
        <f>IF('Enrollment Projection'!$E$32="","Must Complete 'Enrollment Projection' Tab",IF('Enrollment Projection'!$E$32="Yes",$C27*X27,0))</f>
        <v>Must Complete 'Enrollment Projection' Tab</v>
      </c>
      <c r="Z27" s="160">
        <v>16</v>
      </c>
      <c r="AA27" s="159" t="str">
        <f>IF('Enrollment Projection'!$E$34="","Must Complete 'Enrollment Projection' Tab",IF(AND('Enrollment Projection'!$E$34&gt;0,SUM('Enrollment Projection'!$B$17:$E$20)&gt;0),$C27*Z27,0))</f>
        <v>Must Complete 'Enrollment Projection' Tab</v>
      </c>
      <c r="AB27" s="160">
        <v>429</v>
      </c>
      <c r="AC27" s="159" t="str">
        <f>IF('Enrollment Projection'!$E$38="","Must Complete 'Enrollment Projection' Tab",IF('Enrollment Projection'!$E$38&gt;=0.4,$C27*AB27,0))</f>
        <v>Must Complete 'Enrollment Projection' Tab</v>
      </c>
      <c r="AD27" s="160">
        <v>63</v>
      </c>
      <c r="AE27" s="160">
        <f t="shared" si="2"/>
        <v>0</v>
      </c>
      <c r="AF27" s="156">
        <f>$C27*'Enrollment Projection'!$E$37</f>
        <v>0</v>
      </c>
      <c r="AG27" s="160">
        <v>0</v>
      </c>
      <c r="AH27" s="159" t="str">
        <f>IF('Enrollment Projection'!$E$37="","Must Complete 'Enrollment Projection' Tab",AF27*AG27)</f>
        <v>Must Complete 'Enrollment Projection' Tab</v>
      </c>
    </row>
    <row r="28" spans="1:34" ht="25.5" customHeight="1">
      <c r="A28" s="150">
        <v>23</v>
      </c>
      <c r="B28" s="151" t="s">
        <v>353</v>
      </c>
      <c r="C28" s="152"/>
      <c r="D28" s="153">
        <v>4778</v>
      </c>
      <c r="E28" s="155">
        <f t="shared" si="1"/>
        <v>0</v>
      </c>
      <c r="F28" s="156">
        <f>$C28*'Enrollment Projection'!$E$30</f>
        <v>0</v>
      </c>
      <c r="G28" s="153">
        <v>636</v>
      </c>
      <c r="H28" s="157" t="str">
        <f>IF('Enrollment Projection'!$E$30="","Must Complete 'Enrollment Projection' Tab",F28*G28)</f>
        <v>Must Complete 'Enrollment Projection' Tab</v>
      </c>
      <c r="I28" s="156">
        <f>$C28*'Enrollment Projection'!$E$34</f>
        <v>0</v>
      </c>
      <c r="J28" s="153">
        <v>174</v>
      </c>
      <c r="K28" s="157" t="str">
        <f>IF('Enrollment Projection'!$E$34="","Must Complete 'Enrollment Projection' Tab",I28*J28)</f>
        <v>Must Complete 'Enrollment Projection' Tab</v>
      </c>
      <c r="L28" s="156">
        <f>$C28*'Enrollment Projection'!$E$31</f>
        <v>0</v>
      </c>
      <c r="M28" s="153">
        <v>4338</v>
      </c>
      <c r="N28" s="157" t="str">
        <f>IF('Enrollment Projection'!$E$31="","Must Complete 'Enrollment Projection' Tab",L28*M28)</f>
        <v>Must Complete 'Enrollment Projection' Tab</v>
      </c>
      <c r="O28" s="156">
        <f>$C28*'Enrollment Projection'!$E$33</f>
        <v>0</v>
      </c>
      <c r="P28" s="153">
        <v>1735</v>
      </c>
      <c r="Q28" s="157" t="str">
        <f>IF('Enrollment Projection'!$E$33="","Must Complete 'Enrollment Projection' Tab",O28*P28)</f>
        <v>Must Complete 'Enrollment Projection' Tab</v>
      </c>
      <c r="R28" s="157" t="str">
        <f>IF(OR('Enrollment Projection'!$E$30="",'Enrollment Projection'!$E$31="",'Enrollment Projection'!$E$33="",'Enrollment Projection'!$E$34=""),"Must Complete 'Enrollment Projection' Tab",IF('School Information'!$A$13="","Must Complete 'School Information' Tab",ROUND(E28+H28+K28+N28+Q28,0)))</f>
        <v>Must Complete 'Enrollment Projection' Tab</v>
      </c>
      <c r="S28" s="158">
        <v>4897</v>
      </c>
      <c r="T28" s="153">
        <v>6315</v>
      </c>
      <c r="U28" s="159" t="str">
        <f>IF(OR('School Information'!$A$10="",'School Information'!$B$10=""),"Must Complete 'School Information' Tab",IF('School Information'!$B$10="No",$T28*C28,IF(AND('School Information'!$B$10="Yes",'School Information'!$A$10=$B28),$S28*C28,$T28*C28)))</f>
        <v>Must Complete 'School Information' Tab</v>
      </c>
      <c r="V28" s="160">
        <v>253</v>
      </c>
      <c r="W28" s="160">
        <f>IF('Enrollment Projection'!$E$31&gt;0,$C28*V28,0)</f>
        <v>0</v>
      </c>
      <c r="X28" s="160">
        <v>7</v>
      </c>
      <c r="Y28" s="159" t="str">
        <f>IF('Enrollment Projection'!$E$32="","Must Complete 'Enrollment Projection' Tab",IF('Enrollment Projection'!$E$32="Yes",$C28*X28,0))</f>
        <v>Must Complete 'Enrollment Projection' Tab</v>
      </c>
      <c r="Z28" s="160">
        <v>17</v>
      </c>
      <c r="AA28" s="159" t="str">
        <f>IF('Enrollment Projection'!$E$34="","Must Complete 'Enrollment Projection' Tab",IF(AND('Enrollment Projection'!$E$34&gt;0,SUM('Enrollment Projection'!$B$17:$E$20)&gt;0),$C28*Z28,0))</f>
        <v>Must Complete 'Enrollment Projection' Tab</v>
      </c>
      <c r="AB28" s="160">
        <v>627</v>
      </c>
      <c r="AC28" s="159" t="str">
        <f>IF('Enrollment Projection'!$E$38="","Must Complete 'Enrollment Projection' Tab",IF('Enrollment Projection'!$E$38&gt;=0.4,$C28*AB28,0))</f>
        <v>Must Complete 'Enrollment Projection' Tab</v>
      </c>
      <c r="AD28" s="160">
        <v>68</v>
      </c>
      <c r="AE28" s="160">
        <f t="shared" si="2"/>
        <v>0</v>
      </c>
      <c r="AF28" s="156">
        <f>$C28*'Enrollment Projection'!$E$37</f>
        <v>0</v>
      </c>
      <c r="AG28" s="160">
        <v>154</v>
      </c>
      <c r="AH28" s="159" t="str">
        <f>IF('Enrollment Projection'!$E$37="","Must Complete 'Enrollment Projection' Tab",AF28*AG28)</f>
        <v>Must Complete 'Enrollment Projection' Tab</v>
      </c>
    </row>
    <row r="29" spans="1:34" ht="25.5" customHeight="1">
      <c r="A29" s="150">
        <v>24</v>
      </c>
      <c r="B29" s="151" t="s">
        <v>354</v>
      </c>
      <c r="C29" s="152"/>
      <c r="D29" s="153">
        <v>2386</v>
      </c>
      <c r="E29" s="155">
        <f t="shared" si="1"/>
        <v>0</v>
      </c>
      <c r="F29" s="156">
        <f>$C29*'Enrollment Projection'!$E$30</f>
        <v>0</v>
      </c>
      <c r="G29" s="153">
        <v>221</v>
      </c>
      <c r="H29" s="157" t="str">
        <f>IF('Enrollment Projection'!$E$30="","Must Complete 'Enrollment Projection' Tab",F29*G29)</f>
        <v>Must Complete 'Enrollment Projection' Tab</v>
      </c>
      <c r="I29" s="156">
        <f>$C29*'Enrollment Projection'!$E$34</f>
        <v>0</v>
      </c>
      <c r="J29" s="153">
        <v>60</v>
      </c>
      <c r="K29" s="157" t="str">
        <f>IF('Enrollment Projection'!$E$34="","Must Complete 'Enrollment Projection' Tab",I29*J29)</f>
        <v>Must Complete 'Enrollment Projection' Tab</v>
      </c>
      <c r="L29" s="156">
        <f>$C29*'Enrollment Projection'!$E$31</f>
        <v>0</v>
      </c>
      <c r="M29" s="153">
        <v>1506</v>
      </c>
      <c r="N29" s="157" t="str">
        <f>IF('Enrollment Projection'!$E$31="","Must Complete 'Enrollment Projection' Tab",L29*M29)</f>
        <v>Must Complete 'Enrollment Projection' Tab</v>
      </c>
      <c r="O29" s="156">
        <f>$C29*'Enrollment Projection'!$E$33</f>
        <v>0</v>
      </c>
      <c r="P29" s="153">
        <v>602</v>
      </c>
      <c r="Q29" s="157" t="str">
        <f>IF('Enrollment Projection'!$E$33="","Must Complete 'Enrollment Projection' Tab",O29*P29)</f>
        <v>Must Complete 'Enrollment Projection' Tab</v>
      </c>
      <c r="R29" s="157" t="str">
        <f>IF(OR('Enrollment Projection'!$E$30="",'Enrollment Projection'!$E$31="",'Enrollment Projection'!$E$33="",'Enrollment Projection'!$E$34=""),"Must Complete 'Enrollment Projection' Tab",IF('School Information'!$A$13="","Must Complete 'School Information' Tab",ROUND(E29+H29+K29+N29+Q29,0)))</f>
        <v>Must Complete 'Enrollment Projection' Tab</v>
      </c>
      <c r="S29" s="158">
        <v>26755</v>
      </c>
      <c r="T29" s="153">
        <v>27567</v>
      </c>
      <c r="U29" s="159" t="str">
        <f>IF(OR('School Information'!$A$10="",'School Information'!$B$10=""),"Must Complete 'School Information' Tab",IF('School Information'!$B$10="No",$T29*C29,IF(AND('School Information'!$B$10="Yes",'School Information'!$A$10=$B29),$S29*C29,$T29*C29)))</f>
        <v>Must Complete 'School Information' Tab</v>
      </c>
      <c r="V29" s="160">
        <v>234</v>
      </c>
      <c r="W29" s="160">
        <f>IF('Enrollment Projection'!$E$31&gt;0,$C29*V29,0)</f>
        <v>0</v>
      </c>
      <c r="X29" s="160">
        <v>6</v>
      </c>
      <c r="Y29" s="159" t="str">
        <f>IF('Enrollment Projection'!$E$32="","Must Complete 'Enrollment Projection' Tab",IF('Enrollment Projection'!$E$32="Yes",$C29*X29,0))</f>
        <v>Must Complete 'Enrollment Projection' Tab</v>
      </c>
      <c r="Z29" s="160">
        <v>20</v>
      </c>
      <c r="AA29" s="159" t="str">
        <f>IF('Enrollment Projection'!$E$34="","Must Complete 'Enrollment Projection' Tab",IF(AND('Enrollment Projection'!$E$34&gt;0,SUM('Enrollment Projection'!$B$17:$E$20)&gt;0),$C29*Z29,0))</f>
        <v>Must Complete 'Enrollment Projection' Tab</v>
      </c>
      <c r="AB29" s="160">
        <v>489</v>
      </c>
      <c r="AC29" s="159" t="str">
        <f>IF('Enrollment Projection'!$E$38="","Must Complete 'Enrollment Projection' Tab",IF('Enrollment Projection'!$E$38&gt;=0.4,$C29*AB29,0))</f>
        <v>Must Complete 'Enrollment Projection' Tab</v>
      </c>
      <c r="AD29" s="160">
        <v>63</v>
      </c>
      <c r="AE29" s="160">
        <f t="shared" si="2"/>
        <v>0</v>
      </c>
      <c r="AF29" s="156">
        <f>$C29*'Enrollment Projection'!$E$37</f>
        <v>0</v>
      </c>
      <c r="AG29" s="160">
        <v>142</v>
      </c>
      <c r="AH29" s="159" t="str">
        <f>IF('Enrollment Projection'!$E$37="","Must Complete 'Enrollment Projection' Tab",AF29*AG29)</f>
        <v>Must Complete 'Enrollment Projection' Tab</v>
      </c>
    </row>
    <row r="30" spans="1:34" ht="25.5" customHeight="1">
      <c r="A30" s="168">
        <v>25</v>
      </c>
      <c r="B30" s="162" t="s">
        <v>355</v>
      </c>
      <c r="C30" s="163"/>
      <c r="D30" s="164">
        <v>4950</v>
      </c>
      <c r="E30" s="165">
        <f t="shared" si="1"/>
        <v>0</v>
      </c>
      <c r="F30" s="166">
        <f>$C30*'Enrollment Projection'!$E$30</f>
        <v>0</v>
      </c>
      <c r="G30" s="164">
        <v>648</v>
      </c>
      <c r="H30" s="167" t="str">
        <f>IF('Enrollment Projection'!$E$30="","Must Complete 'Enrollment Projection' Tab",F30*G30)</f>
        <v>Must Complete 'Enrollment Projection' Tab</v>
      </c>
      <c r="I30" s="166">
        <f>$C30*'Enrollment Projection'!$E$34</f>
        <v>0</v>
      </c>
      <c r="J30" s="164">
        <v>177</v>
      </c>
      <c r="K30" s="167" t="str">
        <f>IF('Enrollment Projection'!$E$34="","Must Complete 'Enrollment Projection' Tab",I30*J30)</f>
        <v>Must Complete 'Enrollment Projection' Tab</v>
      </c>
      <c r="L30" s="166">
        <f>$C30*'Enrollment Projection'!$E$31</f>
        <v>0</v>
      </c>
      <c r="M30" s="164">
        <v>4415</v>
      </c>
      <c r="N30" s="167" t="str">
        <f>IF('Enrollment Projection'!$E$31="","Must Complete 'Enrollment Projection' Tab",L30*M30)</f>
        <v>Must Complete 'Enrollment Projection' Tab</v>
      </c>
      <c r="O30" s="166">
        <f>$C30*'Enrollment Projection'!$E$33</f>
        <v>0</v>
      </c>
      <c r="P30" s="164">
        <v>1766</v>
      </c>
      <c r="Q30" s="167" t="str">
        <f>IF('Enrollment Projection'!$E$33="","Must Complete 'Enrollment Projection' Tab",O30*P30)</f>
        <v>Must Complete 'Enrollment Projection' Tab</v>
      </c>
      <c r="R30" s="167" t="str">
        <f>IF(OR('Enrollment Projection'!$E$30="",'Enrollment Projection'!$E$31="",'Enrollment Projection'!$E$33="",'Enrollment Projection'!$E$34=""),"Must Complete 'Enrollment Projection' Tab",IF('School Information'!$A$13="","Must Complete 'School Information' Tab",ROUND(E30+H30+K30+N30+Q30,0)))</f>
        <v>Must Complete 'Enrollment Projection' Tab</v>
      </c>
      <c r="S30" s="169">
        <v>6199</v>
      </c>
      <c r="T30" s="164">
        <v>6199</v>
      </c>
      <c r="U30" s="170" t="str">
        <f>IF(OR('School Information'!$A$10="",'School Information'!$B$10=""),"Must Complete 'School Information' Tab",IF('School Information'!$B$10="No",$T30*C30,IF(AND('School Information'!$B$10="Yes",'School Information'!$A$10=$B30),$S30*C30,$T30*C30)))</f>
        <v>Must Complete 'School Information' Tab</v>
      </c>
      <c r="V30" s="171">
        <v>242</v>
      </c>
      <c r="W30" s="171">
        <f>IF('Enrollment Projection'!$E$31&gt;0,$C30*V30,0)</f>
        <v>0</v>
      </c>
      <c r="X30" s="171">
        <v>7</v>
      </c>
      <c r="Y30" s="170" t="str">
        <f>IF('Enrollment Projection'!$E$32="","Must Complete 'Enrollment Projection' Tab",IF('Enrollment Projection'!$E$32="Yes",$C30*X30,0))</f>
        <v>Must Complete 'Enrollment Projection' Tab</v>
      </c>
      <c r="Z30" s="171">
        <v>16</v>
      </c>
      <c r="AA30" s="170" t="str">
        <f>IF('Enrollment Projection'!$E$34="","Must Complete 'Enrollment Projection' Tab",IF(AND('Enrollment Projection'!$E$34&gt;0,SUM('Enrollment Projection'!$B$17:$E$20)&gt;0),$C30*Z30,0))</f>
        <v>Must Complete 'Enrollment Projection' Tab</v>
      </c>
      <c r="AB30" s="171">
        <v>579</v>
      </c>
      <c r="AC30" s="170" t="str">
        <f>IF('Enrollment Projection'!$E$38="","Must Complete 'Enrollment Projection' Tab",IF('Enrollment Projection'!$E$38&gt;=0.4,$C30*AB30,0))</f>
        <v>Must Complete 'Enrollment Projection' Tab</v>
      </c>
      <c r="AD30" s="171">
        <v>59</v>
      </c>
      <c r="AE30" s="171">
        <f t="shared" si="2"/>
        <v>0</v>
      </c>
      <c r="AF30" s="166">
        <f>$C30*'Enrollment Projection'!$E$37</f>
        <v>0</v>
      </c>
      <c r="AG30" s="171">
        <v>0</v>
      </c>
      <c r="AH30" s="170" t="str">
        <f>IF('Enrollment Projection'!$E$37="","Must Complete 'Enrollment Projection' Tab",AF30*AG30)</f>
        <v>Must Complete 'Enrollment Projection' Tab</v>
      </c>
    </row>
    <row r="31" spans="1:34" ht="25.5" customHeight="1">
      <c r="A31" s="138">
        <v>26</v>
      </c>
      <c r="B31" s="139" t="s">
        <v>356</v>
      </c>
      <c r="C31" s="140"/>
      <c r="D31" s="153">
        <v>4051</v>
      </c>
      <c r="E31" s="142">
        <f t="shared" si="1"/>
        <v>0</v>
      </c>
      <c r="F31" s="144">
        <f>$C31*'Enrollment Projection'!$E$30</f>
        <v>0</v>
      </c>
      <c r="G31" s="153">
        <v>502</v>
      </c>
      <c r="H31" s="146" t="str">
        <f>IF('Enrollment Projection'!$E$30="","Must Complete 'Enrollment Projection' Tab",F31*G31)</f>
        <v>Must Complete 'Enrollment Projection' Tab</v>
      </c>
      <c r="I31" s="144">
        <f>$C31*'Enrollment Projection'!$E$34</f>
        <v>0</v>
      </c>
      <c r="J31" s="153">
        <v>137</v>
      </c>
      <c r="K31" s="146" t="str">
        <f>IF('Enrollment Projection'!$E$34="","Must Complete 'Enrollment Projection' Tab",I31*J31)</f>
        <v>Must Complete 'Enrollment Projection' Tab</v>
      </c>
      <c r="L31" s="144">
        <f>$C31*'Enrollment Projection'!$E$31</f>
        <v>0</v>
      </c>
      <c r="M31" s="153">
        <v>3420</v>
      </c>
      <c r="N31" s="146" t="str">
        <f>IF('Enrollment Projection'!$E$31="","Must Complete 'Enrollment Projection' Tab",L31*M31)</f>
        <v>Must Complete 'Enrollment Projection' Tab</v>
      </c>
      <c r="O31" s="144">
        <f>$C31*'Enrollment Projection'!$E$33</f>
        <v>0</v>
      </c>
      <c r="P31" s="153">
        <v>1368</v>
      </c>
      <c r="Q31" s="146" t="str">
        <f>IF('Enrollment Projection'!$E$33="","Must Complete 'Enrollment Projection' Tab",O31*P31)</f>
        <v>Must Complete 'Enrollment Projection' Tab</v>
      </c>
      <c r="R31" s="146" t="str">
        <f>IF(OR('Enrollment Projection'!$E$30="",'Enrollment Projection'!$E$31="",'Enrollment Projection'!$E$33="",'Enrollment Projection'!$E$34=""),"Must Complete 'Enrollment Projection' Tab",IF('School Information'!$A$13="","Must Complete 'School Information' Tab",ROUND(E31+H31+K31+N31+Q31,0)))</f>
        <v>Must Complete 'Enrollment Projection' Tab</v>
      </c>
      <c r="S31" s="158">
        <v>7726</v>
      </c>
      <c r="T31" s="153">
        <v>8150</v>
      </c>
      <c r="U31" s="148" t="str">
        <f>IF(OR('School Information'!$A$10="",'School Information'!$B$10=""),"Must Complete 'School Information' Tab",IF('School Information'!$B$10="No",$T31*C31,IF(AND('School Information'!$B$10="Yes",'School Information'!$A$10=$B31),$S31*C31,$T31*C31)))</f>
        <v>Must Complete 'School Information' Tab</v>
      </c>
      <c r="V31" s="149">
        <v>235</v>
      </c>
      <c r="W31" s="149">
        <f>IF('Enrollment Projection'!$E$31&gt;0,$C31*V31,0)</f>
        <v>0</v>
      </c>
      <c r="X31" s="149">
        <v>6</v>
      </c>
      <c r="Y31" s="148" t="str">
        <f>IF('Enrollment Projection'!$E$32="","Must Complete 'Enrollment Projection' Tab",IF('Enrollment Projection'!$E$32="Yes",$C31*X31,0))</f>
        <v>Must Complete 'Enrollment Projection' Tab</v>
      </c>
      <c r="Z31" s="149">
        <v>18</v>
      </c>
      <c r="AA31" s="148" t="str">
        <f>IF('Enrollment Projection'!$E$34="","Must Complete 'Enrollment Projection' Tab",IF(AND('Enrollment Projection'!$E$34&gt;0,SUM('Enrollment Projection'!$B$17:$E$20)&gt;0),$C31*Z31,0))</f>
        <v>Must Complete 'Enrollment Projection' Tab</v>
      </c>
      <c r="AB31" s="149">
        <v>553</v>
      </c>
      <c r="AC31" s="148" t="str">
        <f>IF('Enrollment Projection'!$E$38="","Must Complete 'Enrollment Projection' Tab",IF('Enrollment Projection'!$E$38&gt;=0.4,$C31*AB31,0))</f>
        <v>Must Complete 'Enrollment Projection' Tab</v>
      </c>
      <c r="AD31" s="149">
        <v>68</v>
      </c>
      <c r="AE31" s="149">
        <f t="shared" si="2"/>
        <v>0</v>
      </c>
      <c r="AF31" s="144">
        <f>$C31*'Enrollment Projection'!$E$37</f>
        <v>0</v>
      </c>
      <c r="AG31" s="149">
        <v>156</v>
      </c>
      <c r="AH31" s="148" t="str">
        <f>IF('Enrollment Projection'!$E$37="","Must Complete 'Enrollment Projection' Tab",AF31*AG31)</f>
        <v>Must Complete 'Enrollment Projection' Tab</v>
      </c>
    </row>
    <row r="32" spans="1:34" ht="25.5" customHeight="1">
      <c r="A32" s="150">
        <v>27</v>
      </c>
      <c r="B32" s="151" t="s">
        <v>357</v>
      </c>
      <c r="C32" s="152"/>
      <c r="D32" s="153">
        <v>5308</v>
      </c>
      <c r="E32" s="155">
        <f t="shared" si="1"/>
        <v>0</v>
      </c>
      <c r="F32" s="156">
        <f>$C32*'Enrollment Projection'!$E$30</f>
        <v>0</v>
      </c>
      <c r="G32" s="153">
        <v>692</v>
      </c>
      <c r="H32" s="157" t="str">
        <f>IF('Enrollment Projection'!$E$30="","Must Complete 'Enrollment Projection' Tab",F32*G32)</f>
        <v>Must Complete 'Enrollment Projection' Tab</v>
      </c>
      <c r="I32" s="156">
        <f>$C32*'Enrollment Projection'!$E$34</f>
        <v>0</v>
      </c>
      <c r="J32" s="153">
        <v>189</v>
      </c>
      <c r="K32" s="157" t="str">
        <f>IF('Enrollment Projection'!$E$34="","Must Complete 'Enrollment Projection' Tab",I32*J32)</f>
        <v>Must Complete 'Enrollment Projection' Tab</v>
      </c>
      <c r="L32" s="156">
        <f>$C32*'Enrollment Projection'!$E$31</f>
        <v>0</v>
      </c>
      <c r="M32" s="153">
        <v>4716</v>
      </c>
      <c r="N32" s="157" t="str">
        <f>IF('Enrollment Projection'!$E$31="","Must Complete 'Enrollment Projection' Tab",L32*M32)</f>
        <v>Must Complete 'Enrollment Projection' Tab</v>
      </c>
      <c r="O32" s="156">
        <f>$C32*'Enrollment Projection'!$E$33</f>
        <v>0</v>
      </c>
      <c r="P32" s="153">
        <v>1887</v>
      </c>
      <c r="Q32" s="157" t="str">
        <f>IF('Enrollment Projection'!$E$33="","Must Complete 'Enrollment Projection' Tab",O32*P32)</f>
        <v>Must Complete 'Enrollment Projection' Tab</v>
      </c>
      <c r="R32" s="157" t="str">
        <f>IF(OR('Enrollment Projection'!$E$30="",'Enrollment Projection'!$E$31="",'Enrollment Projection'!$E$33="",'Enrollment Projection'!$E$34=""),"Must Complete 'Enrollment Projection' Tab",IF('School Information'!$A$13="","Must Complete 'School Information' Tab",ROUND(E32+H32+K32+N32+Q32,0)))</f>
        <v>Must Complete 'Enrollment Projection' Tab</v>
      </c>
      <c r="S32" s="158">
        <v>4436</v>
      </c>
      <c r="T32" s="153">
        <v>5342</v>
      </c>
      <c r="U32" s="159" t="str">
        <f>IF(OR('School Information'!$A$10="",'School Information'!$B$10=""),"Must Complete 'School Information' Tab",IF('School Information'!$B$10="No",$T32*C32,IF(AND('School Information'!$B$10="Yes",'School Information'!$A$10=$B32),$S32*C32,$T32*C32)))</f>
        <v>Must Complete 'School Information' Tab</v>
      </c>
      <c r="V32" s="160">
        <v>270</v>
      </c>
      <c r="W32" s="160">
        <f>IF('Enrollment Projection'!$E$31&gt;0,$C32*V32,0)</f>
        <v>0</v>
      </c>
      <c r="X32" s="160">
        <v>10</v>
      </c>
      <c r="Y32" s="159" t="str">
        <f>IF('Enrollment Projection'!$E$32="","Must Complete 'Enrollment Projection' Tab",IF('Enrollment Projection'!$E$32="Yes",$C32*X32,0))</f>
        <v>Must Complete 'Enrollment Projection' Tab</v>
      </c>
      <c r="Z32" s="160">
        <v>15</v>
      </c>
      <c r="AA32" s="159" t="str">
        <f>IF('Enrollment Projection'!$E$34="","Must Complete 'Enrollment Projection' Tab",IF(AND('Enrollment Projection'!$E$34&gt;0,SUM('Enrollment Projection'!$B$17:$E$20)&gt;0),$C32*Z32,0))</f>
        <v>Must Complete 'Enrollment Projection' Tab</v>
      </c>
      <c r="AB32" s="160">
        <v>359</v>
      </c>
      <c r="AC32" s="159" t="str">
        <f>IF('Enrollment Projection'!$E$38="","Must Complete 'Enrollment Projection' Tab",IF('Enrollment Projection'!$E$38&gt;=0.4,$C32*AB32,0))</f>
        <v>Must Complete 'Enrollment Projection' Tab</v>
      </c>
      <c r="AD32" s="160">
        <v>57</v>
      </c>
      <c r="AE32" s="160">
        <f t="shared" si="2"/>
        <v>0</v>
      </c>
      <c r="AF32" s="156">
        <f>$C32*'Enrollment Projection'!$E$37</f>
        <v>0</v>
      </c>
      <c r="AG32" s="160">
        <v>145</v>
      </c>
      <c r="AH32" s="159" t="str">
        <f>IF('Enrollment Projection'!$E$37="","Must Complete 'Enrollment Projection' Tab",AF32*AG32)</f>
        <v>Must Complete 'Enrollment Projection' Tab</v>
      </c>
    </row>
    <row r="33" spans="1:34" ht="25.5" customHeight="1">
      <c r="A33" s="150">
        <v>28</v>
      </c>
      <c r="B33" s="151" t="s">
        <v>358</v>
      </c>
      <c r="C33" s="152"/>
      <c r="D33" s="153">
        <v>3971</v>
      </c>
      <c r="E33" s="155">
        <f t="shared" si="1"/>
        <v>0</v>
      </c>
      <c r="F33" s="156">
        <f>$C33*'Enrollment Projection'!$E$30</f>
        <v>0</v>
      </c>
      <c r="G33" s="153">
        <v>537</v>
      </c>
      <c r="H33" s="157" t="str">
        <f>IF('Enrollment Projection'!$E$30="","Must Complete 'Enrollment Projection' Tab",F33*G33)</f>
        <v>Must Complete 'Enrollment Projection' Tab</v>
      </c>
      <c r="I33" s="156">
        <f>$C33*'Enrollment Projection'!$E$34</f>
        <v>0</v>
      </c>
      <c r="J33" s="153">
        <v>146</v>
      </c>
      <c r="K33" s="157" t="str">
        <f>IF('Enrollment Projection'!$E$34="","Must Complete 'Enrollment Projection' Tab",I33*J33)</f>
        <v>Must Complete 'Enrollment Projection' Tab</v>
      </c>
      <c r="L33" s="156">
        <f>$C33*'Enrollment Projection'!$E$31</f>
        <v>0</v>
      </c>
      <c r="M33" s="153">
        <v>3660</v>
      </c>
      <c r="N33" s="157" t="str">
        <f>IF('Enrollment Projection'!$E$31="","Must Complete 'Enrollment Projection' Tab",L33*M33)</f>
        <v>Must Complete 'Enrollment Projection' Tab</v>
      </c>
      <c r="O33" s="156">
        <f>$C33*'Enrollment Projection'!$E$33</f>
        <v>0</v>
      </c>
      <c r="P33" s="153">
        <v>1464</v>
      </c>
      <c r="Q33" s="157" t="str">
        <f>IF('Enrollment Projection'!$E$33="","Must Complete 'Enrollment Projection' Tab",O33*P33)</f>
        <v>Must Complete 'Enrollment Projection' Tab</v>
      </c>
      <c r="R33" s="157" t="str">
        <f>IF(OR('Enrollment Projection'!$E$30="",'Enrollment Projection'!$E$31="",'Enrollment Projection'!$E$33="",'Enrollment Projection'!$E$34=""),"Must Complete 'Enrollment Projection' Tab",IF('School Information'!$A$13="","Must Complete 'School Information' Tab",ROUND(E33+H33+K33+N33+Q33,0)))</f>
        <v>Must Complete 'Enrollment Projection' Tab</v>
      </c>
      <c r="S33" s="158">
        <v>6683</v>
      </c>
      <c r="T33" s="153">
        <v>7510</v>
      </c>
      <c r="U33" s="159" t="str">
        <f>IF(OR('School Information'!$A$10="",'School Information'!$B$10=""),"Must Complete 'School Information' Tab",IF('School Information'!$B$10="No",$T33*C33,IF(AND('School Information'!$B$10="Yes",'School Information'!$A$10=$B33),$S33*C33,$T33*C33)))</f>
        <v>Must Complete 'School Information' Tab</v>
      </c>
      <c r="V33" s="160">
        <v>216</v>
      </c>
      <c r="W33" s="160">
        <f>IF('Enrollment Projection'!$E$31&gt;0,$C33*V33,0)</f>
        <v>0</v>
      </c>
      <c r="X33" s="160">
        <v>6</v>
      </c>
      <c r="Y33" s="159" t="str">
        <f>IF('Enrollment Projection'!$E$32="","Must Complete 'Enrollment Projection' Tab",IF('Enrollment Projection'!$E$32="Yes",$C33*X33,0))</f>
        <v>Must Complete 'Enrollment Projection' Tab</v>
      </c>
      <c r="Z33" s="160">
        <v>16</v>
      </c>
      <c r="AA33" s="159" t="str">
        <f>IF('Enrollment Projection'!$E$34="","Must Complete 'Enrollment Projection' Tab",IF(AND('Enrollment Projection'!$E$34&gt;0,SUM('Enrollment Projection'!$B$17:$E$20)&gt;0),$C33*Z33,0))</f>
        <v>Must Complete 'Enrollment Projection' Tab</v>
      </c>
      <c r="AB33" s="160">
        <v>472</v>
      </c>
      <c r="AC33" s="159" t="str">
        <f>IF('Enrollment Projection'!$E$38="","Must Complete 'Enrollment Projection' Tab",IF('Enrollment Projection'!$E$38&gt;=0.4,$C33*AB33,0))</f>
        <v>Must Complete 'Enrollment Projection' Tab</v>
      </c>
      <c r="AD33" s="160">
        <v>59</v>
      </c>
      <c r="AE33" s="160">
        <f t="shared" si="2"/>
        <v>0</v>
      </c>
      <c r="AF33" s="156">
        <f>$C33*'Enrollment Projection'!$E$37</f>
        <v>0</v>
      </c>
      <c r="AG33" s="160">
        <v>147</v>
      </c>
      <c r="AH33" s="159" t="str">
        <f>IF('Enrollment Projection'!$E$37="","Must Complete 'Enrollment Projection' Tab",AF33*AG33)</f>
        <v>Must Complete 'Enrollment Projection' Tab</v>
      </c>
    </row>
    <row r="34" spans="1:34" ht="25.5" customHeight="1">
      <c r="A34" s="150">
        <v>29</v>
      </c>
      <c r="B34" s="151" t="s">
        <v>359</v>
      </c>
      <c r="C34" s="152"/>
      <c r="D34" s="153">
        <v>4701</v>
      </c>
      <c r="E34" s="155">
        <f t="shared" si="1"/>
        <v>0</v>
      </c>
      <c r="F34" s="156">
        <f>$C34*'Enrollment Projection'!$E$30</f>
        <v>0</v>
      </c>
      <c r="G34" s="153">
        <v>625</v>
      </c>
      <c r="H34" s="157" t="str">
        <f>IF('Enrollment Projection'!$E$30="","Must Complete 'Enrollment Projection' Tab",F34*G34)</f>
        <v>Must Complete 'Enrollment Projection' Tab</v>
      </c>
      <c r="I34" s="156">
        <f>$C34*'Enrollment Projection'!$E$34</f>
        <v>0</v>
      </c>
      <c r="J34" s="153">
        <v>171</v>
      </c>
      <c r="K34" s="157" t="str">
        <f>IF('Enrollment Projection'!$E$34="","Must Complete 'Enrollment Projection' Tab",I34*J34)</f>
        <v>Must Complete 'Enrollment Projection' Tab</v>
      </c>
      <c r="L34" s="156">
        <f>$C34*'Enrollment Projection'!$E$31</f>
        <v>0</v>
      </c>
      <c r="M34" s="153">
        <v>4264</v>
      </c>
      <c r="N34" s="157" t="str">
        <f>IF('Enrollment Projection'!$E$31="","Must Complete 'Enrollment Projection' Tab",L34*M34)</f>
        <v>Must Complete 'Enrollment Projection' Tab</v>
      </c>
      <c r="O34" s="156">
        <f>$C34*'Enrollment Projection'!$E$33</f>
        <v>0</v>
      </c>
      <c r="P34" s="153">
        <v>1706</v>
      </c>
      <c r="Q34" s="157" t="str">
        <f>IF('Enrollment Projection'!$E$33="","Must Complete 'Enrollment Projection' Tab",O34*P34)</f>
        <v>Must Complete 'Enrollment Projection' Tab</v>
      </c>
      <c r="R34" s="157" t="str">
        <f>IF(OR('Enrollment Projection'!$E$30="",'Enrollment Projection'!$E$31="",'Enrollment Projection'!$E$33="",'Enrollment Projection'!$E$34=""),"Must Complete 'Enrollment Projection' Tab",IF('School Information'!$A$13="","Must Complete 'School Information' Tab",ROUND(E34+H34+K34+N34+Q34,0)))</f>
        <v>Must Complete 'Enrollment Projection' Tab</v>
      </c>
      <c r="S34" s="158">
        <v>6122</v>
      </c>
      <c r="T34" s="153">
        <v>7025</v>
      </c>
      <c r="U34" s="159" t="str">
        <f>IF(OR('School Information'!$A$10="",'School Information'!$B$10=""),"Must Complete 'School Information' Tab",IF('School Information'!$B$10="No",$T34*C34,IF(AND('School Information'!$B$10="Yes",'School Information'!$A$10=$B34),$S34*C34,$T34*C34)))</f>
        <v>Must Complete 'School Information' Tab</v>
      </c>
      <c r="V34" s="160">
        <v>227</v>
      </c>
      <c r="W34" s="160">
        <f>IF('Enrollment Projection'!$E$31&gt;0,$C34*V34,0)</f>
        <v>0</v>
      </c>
      <c r="X34" s="160">
        <v>10</v>
      </c>
      <c r="Y34" s="159" t="str">
        <f>IF('Enrollment Projection'!$E$32="","Must Complete 'Enrollment Projection' Tab",IF('Enrollment Projection'!$E$32="Yes",$C34*X34,0))</f>
        <v>Must Complete 'Enrollment Projection' Tab</v>
      </c>
      <c r="Z34" s="160">
        <v>15</v>
      </c>
      <c r="AA34" s="159" t="str">
        <f>IF('Enrollment Projection'!$E$34="","Must Complete 'Enrollment Projection' Tab",IF(AND('Enrollment Projection'!$E$34&gt;0,SUM('Enrollment Projection'!$B$17:$E$20)&gt;0),$C34*Z34,0))</f>
        <v>Must Complete 'Enrollment Projection' Tab</v>
      </c>
      <c r="AB34" s="160">
        <v>374</v>
      </c>
      <c r="AC34" s="159" t="str">
        <f>IF('Enrollment Projection'!$E$38="","Must Complete 'Enrollment Projection' Tab",IF('Enrollment Projection'!$E$38&gt;=0.4,$C34*AB34,0))</f>
        <v>Must Complete 'Enrollment Projection' Tab</v>
      </c>
      <c r="AD34" s="160">
        <v>58</v>
      </c>
      <c r="AE34" s="160">
        <f t="shared" si="2"/>
        <v>0</v>
      </c>
      <c r="AF34" s="156">
        <f>$C34*'Enrollment Projection'!$E$37</f>
        <v>0</v>
      </c>
      <c r="AG34" s="160">
        <v>153</v>
      </c>
      <c r="AH34" s="159" t="str">
        <f>IF('Enrollment Projection'!$E$37="","Must Complete 'Enrollment Projection' Tab",AF34*AG34)</f>
        <v>Must Complete 'Enrollment Projection' Tab</v>
      </c>
    </row>
    <row r="35" spans="1:34" ht="25.5" customHeight="1">
      <c r="A35" s="168">
        <v>30</v>
      </c>
      <c r="B35" s="162" t="s">
        <v>360</v>
      </c>
      <c r="C35" s="163"/>
      <c r="D35" s="164">
        <v>5420</v>
      </c>
      <c r="E35" s="165">
        <f t="shared" si="1"/>
        <v>0</v>
      </c>
      <c r="F35" s="166">
        <f>$C35*'Enrollment Projection'!$E$30</f>
        <v>0</v>
      </c>
      <c r="G35" s="164">
        <v>701</v>
      </c>
      <c r="H35" s="167" t="str">
        <f>IF('Enrollment Projection'!$E$30="","Must Complete 'Enrollment Projection' Tab",F35*G35)</f>
        <v>Must Complete 'Enrollment Projection' Tab</v>
      </c>
      <c r="I35" s="166">
        <f>$C35*'Enrollment Projection'!$E$34</f>
        <v>0</v>
      </c>
      <c r="J35" s="164">
        <v>191</v>
      </c>
      <c r="K35" s="167" t="str">
        <f>IF('Enrollment Projection'!$E$34="","Must Complete 'Enrollment Projection' Tab",I35*J35)</f>
        <v>Must Complete 'Enrollment Projection' Tab</v>
      </c>
      <c r="L35" s="166">
        <f>$C35*'Enrollment Projection'!$E$31</f>
        <v>0</v>
      </c>
      <c r="M35" s="164">
        <v>4778</v>
      </c>
      <c r="N35" s="167" t="str">
        <f>IF('Enrollment Projection'!$E$31="","Must Complete 'Enrollment Projection' Tab",L35*M35)</f>
        <v>Must Complete 'Enrollment Projection' Tab</v>
      </c>
      <c r="O35" s="166">
        <f>$C35*'Enrollment Projection'!$E$33</f>
        <v>0</v>
      </c>
      <c r="P35" s="164">
        <v>1911</v>
      </c>
      <c r="Q35" s="167" t="str">
        <f>IF('Enrollment Projection'!$E$33="","Must Complete 'Enrollment Projection' Tab",O35*P35)</f>
        <v>Must Complete 'Enrollment Projection' Tab</v>
      </c>
      <c r="R35" s="167" t="str">
        <f>IF(OR('Enrollment Projection'!$E$30="",'Enrollment Projection'!$E$31="",'Enrollment Projection'!$E$33="",'Enrollment Projection'!$E$34=""),"Must Complete 'Enrollment Projection' Tab",IF('School Information'!$A$13="","Must Complete 'School Information' Tab",ROUND(E35+H35+K35+N35+Q35,0)))</f>
        <v>Must Complete 'Enrollment Projection' Tab</v>
      </c>
      <c r="S35" s="169">
        <v>4729</v>
      </c>
      <c r="T35" s="164">
        <v>4960</v>
      </c>
      <c r="U35" s="170" t="str">
        <f>IF(OR('School Information'!$A$10="",'School Information'!$B$10=""),"Must Complete 'School Information' Tab",IF('School Information'!$B$10="No",$T35*C35,IF(AND('School Information'!$B$10="Yes",'School Information'!$A$10=$B35),$S35*C35,$T35*C35)))</f>
        <v>Must Complete 'School Information' Tab</v>
      </c>
      <c r="V35" s="171">
        <v>225</v>
      </c>
      <c r="W35" s="171">
        <f>IF('Enrollment Projection'!$E$31&gt;0,$C35*V35,0)</f>
        <v>0</v>
      </c>
      <c r="X35" s="171">
        <v>6</v>
      </c>
      <c r="Y35" s="170" t="str">
        <f>IF('Enrollment Projection'!$E$32="","Must Complete 'Enrollment Projection' Tab",IF('Enrollment Projection'!$E$32="Yes",$C35*X35,0))</f>
        <v>Must Complete 'Enrollment Projection' Tab</v>
      </c>
      <c r="Z35" s="171">
        <v>14</v>
      </c>
      <c r="AA35" s="170" t="str">
        <f>IF('Enrollment Projection'!$E$34="","Must Complete 'Enrollment Projection' Tab",IF(AND('Enrollment Projection'!$E$34&gt;0,SUM('Enrollment Projection'!$B$17:$E$20)&gt;0),$C35*Z35,0))</f>
        <v>Must Complete 'Enrollment Projection' Tab</v>
      </c>
      <c r="AB35" s="171">
        <v>316</v>
      </c>
      <c r="AC35" s="170" t="str">
        <f>IF('Enrollment Projection'!$E$38="","Must Complete 'Enrollment Projection' Tab",IF('Enrollment Projection'!$E$38&gt;=0.4,$C35*AB35,0))</f>
        <v>Must Complete 'Enrollment Projection' Tab</v>
      </c>
      <c r="AD35" s="171">
        <v>53</v>
      </c>
      <c r="AE35" s="171">
        <f t="shared" si="2"/>
        <v>0</v>
      </c>
      <c r="AF35" s="166">
        <f>$C35*'Enrollment Projection'!$E$37</f>
        <v>0</v>
      </c>
      <c r="AG35" s="171">
        <v>0</v>
      </c>
      <c r="AH35" s="170" t="str">
        <f>IF('Enrollment Projection'!$E$37="","Must Complete 'Enrollment Projection' Tab",AF35*AG35)</f>
        <v>Must Complete 'Enrollment Projection' Tab</v>
      </c>
    </row>
    <row r="36" spans="1:34" ht="25.5" customHeight="1">
      <c r="A36" s="138">
        <v>31</v>
      </c>
      <c r="B36" s="139" t="s">
        <v>361</v>
      </c>
      <c r="C36" s="140"/>
      <c r="D36" s="153">
        <v>4363</v>
      </c>
      <c r="E36" s="142">
        <f t="shared" si="1"/>
        <v>0</v>
      </c>
      <c r="F36" s="144">
        <f>$C36*'Enrollment Projection'!$E$30</f>
        <v>0</v>
      </c>
      <c r="G36" s="153">
        <v>591</v>
      </c>
      <c r="H36" s="146" t="str">
        <f>IF('Enrollment Projection'!$E$30="","Must Complete 'Enrollment Projection' Tab",F36*G36)</f>
        <v>Must Complete 'Enrollment Projection' Tab</v>
      </c>
      <c r="I36" s="144">
        <f>$C36*'Enrollment Projection'!$E$34</f>
        <v>0</v>
      </c>
      <c r="J36" s="153">
        <v>161</v>
      </c>
      <c r="K36" s="146" t="str">
        <f>IF('Enrollment Projection'!$E$34="","Must Complete 'Enrollment Projection' Tab",I36*J36)</f>
        <v>Must Complete 'Enrollment Projection' Tab</v>
      </c>
      <c r="L36" s="144">
        <f>$C36*'Enrollment Projection'!$E$31</f>
        <v>0</v>
      </c>
      <c r="M36" s="153">
        <v>4030</v>
      </c>
      <c r="N36" s="146" t="str">
        <f>IF('Enrollment Projection'!$E$31="","Must Complete 'Enrollment Projection' Tab",L36*M36)</f>
        <v>Must Complete 'Enrollment Projection' Tab</v>
      </c>
      <c r="O36" s="144">
        <f>$C36*'Enrollment Projection'!$E$33</f>
        <v>0</v>
      </c>
      <c r="P36" s="153">
        <v>1612</v>
      </c>
      <c r="Q36" s="146" t="str">
        <f>IF('Enrollment Projection'!$E$33="","Must Complete 'Enrollment Projection' Tab",O36*P36)</f>
        <v>Must Complete 'Enrollment Projection' Tab</v>
      </c>
      <c r="R36" s="146" t="str">
        <f>IF(OR('Enrollment Projection'!$E$30="",'Enrollment Projection'!$E$31="",'Enrollment Projection'!$E$33="",'Enrollment Projection'!$E$34=""),"Must Complete 'Enrollment Projection' Tab",IF('School Information'!$A$13="","Must Complete 'School Information' Tab",ROUND(E36+H36+K36+N36+Q36,0)))</f>
        <v>Must Complete 'Enrollment Projection' Tab</v>
      </c>
      <c r="S36" s="158">
        <v>7900</v>
      </c>
      <c r="T36" s="153">
        <v>9173</v>
      </c>
      <c r="U36" s="148" t="str">
        <f>IF(OR('School Information'!$A$10="",'School Information'!$B$10=""),"Must Complete 'School Information' Tab",IF('School Information'!$B$10="No",$T36*C36,IF(AND('School Information'!$B$10="Yes",'School Information'!$A$10=$B36),$S36*C36,$T36*C36)))</f>
        <v>Must Complete 'School Information' Tab</v>
      </c>
      <c r="V36" s="149">
        <v>255</v>
      </c>
      <c r="W36" s="149">
        <f>IF('Enrollment Projection'!$E$31&gt;0,$C36*V36,0)</f>
        <v>0</v>
      </c>
      <c r="X36" s="149">
        <v>7</v>
      </c>
      <c r="Y36" s="148" t="str">
        <f>IF('Enrollment Projection'!$E$32="","Must Complete 'Enrollment Projection' Tab",IF('Enrollment Projection'!$E$32="Yes",$C36*X36,0))</f>
        <v>Must Complete 'Enrollment Projection' Tab</v>
      </c>
      <c r="Z36" s="149">
        <v>15</v>
      </c>
      <c r="AA36" s="148" t="str">
        <f>IF('Enrollment Projection'!$E$34="","Must Complete 'Enrollment Projection' Tab",IF(AND('Enrollment Projection'!$E$34&gt;0,SUM('Enrollment Projection'!$B$17:$E$20)&gt;0),$C36*Z36,0))</f>
        <v>Must Complete 'Enrollment Projection' Tab</v>
      </c>
      <c r="AB36" s="149">
        <v>644</v>
      </c>
      <c r="AC36" s="148" t="str">
        <f>IF('Enrollment Projection'!$E$38="","Must Complete 'Enrollment Projection' Tab",IF('Enrollment Projection'!$E$38&gt;=0.4,$C36*AB36,0))</f>
        <v>Must Complete 'Enrollment Projection' Tab</v>
      </c>
      <c r="AD36" s="149">
        <v>54</v>
      </c>
      <c r="AE36" s="149">
        <f t="shared" si="2"/>
        <v>0</v>
      </c>
      <c r="AF36" s="144">
        <f>$C36*'Enrollment Projection'!$E$37</f>
        <v>0</v>
      </c>
      <c r="AG36" s="149">
        <v>133</v>
      </c>
      <c r="AH36" s="148" t="str">
        <f>IF('Enrollment Projection'!$E$37="","Must Complete 'Enrollment Projection' Tab",AF36*AG36)</f>
        <v>Must Complete 'Enrollment Projection' Tab</v>
      </c>
    </row>
    <row r="37" spans="1:34" ht="25.5" customHeight="1">
      <c r="A37" s="150">
        <v>32</v>
      </c>
      <c r="B37" s="151" t="s">
        <v>362</v>
      </c>
      <c r="C37" s="152"/>
      <c r="D37" s="153">
        <v>5499</v>
      </c>
      <c r="E37" s="155">
        <f t="shared" si="1"/>
        <v>0</v>
      </c>
      <c r="F37" s="156">
        <f>$C37*'Enrollment Projection'!$E$30</f>
        <v>0</v>
      </c>
      <c r="G37" s="153">
        <v>737</v>
      </c>
      <c r="H37" s="157" t="str">
        <f>IF('Enrollment Projection'!$E$30="","Must Complete 'Enrollment Projection' Tab",F37*G37)</f>
        <v>Must Complete 'Enrollment Projection' Tab</v>
      </c>
      <c r="I37" s="156">
        <f>$C37*'Enrollment Projection'!$E$34</f>
        <v>0</v>
      </c>
      <c r="J37" s="153">
        <v>201</v>
      </c>
      <c r="K37" s="157" t="str">
        <f>IF('Enrollment Projection'!$E$34="","Must Complete 'Enrollment Projection' Tab",I37*J37)</f>
        <v>Must Complete 'Enrollment Projection' Tab</v>
      </c>
      <c r="L37" s="156">
        <f>$C37*'Enrollment Projection'!$E$31</f>
        <v>0</v>
      </c>
      <c r="M37" s="153">
        <v>5027</v>
      </c>
      <c r="N37" s="157" t="str">
        <f>IF('Enrollment Projection'!$E$31="","Must Complete 'Enrollment Projection' Tab",L37*M37)</f>
        <v>Must Complete 'Enrollment Projection' Tab</v>
      </c>
      <c r="O37" s="156">
        <f>$C37*'Enrollment Projection'!$E$33</f>
        <v>0</v>
      </c>
      <c r="P37" s="153">
        <v>2011</v>
      </c>
      <c r="Q37" s="157" t="str">
        <f>IF('Enrollment Projection'!$E$33="","Must Complete 'Enrollment Projection' Tab",O37*P37)</f>
        <v>Must Complete 'Enrollment Projection' Tab</v>
      </c>
      <c r="R37" s="157" t="str">
        <f>IF(OR('Enrollment Projection'!$E$30="",'Enrollment Projection'!$E$31="",'Enrollment Projection'!$E$33="",'Enrollment Projection'!$E$34=""),"Must Complete 'Enrollment Projection' Tab",IF('School Information'!$A$13="","Must Complete 'School Information' Tab",ROUND(E37+H37+K37+N37+Q37,0)))</f>
        <v>Must Complete 'Enrollment Projection' Tab</v>
      </c>
      <c r="S37" s="158">
        <v>3670</v>
      </c>
      <c r="T37" s="153">
        <v>4027</v>
      </c>
      <c r="U37" s="159" t="str">
        <f>IF(OR('School Information'!$A$10="",'School Information'!$B$10=""),"Must Complete 'School Information' Tab",IF('School Information'!$B$10="No",$T37*C37,IF(AND('School Information'!$B$10="Yes",'School Information'!$A$10=$B37),$S37*C37,$T37*C37)))</f>
        <v>Must Complete 'School Information' Tab</v>
      </c>
      <c r="V37" s="160">
        <v>258</v>
      </c>
      <c r="W37" s="160">
        <f>IF('Enrollment Projection'!$E$31&gt;0,$C37*V37,0)</f>
        <v>0</v>
      </c>
      <c r="X37" s="160">
        <v>6</v>
      </c>
      <c r="Y37" s="159" t="str">
        <f>IF('Enrollment Projection'!$E$32="","Must Complete 'Enrollment Projection' Tab",IF('Enrollment Projection'!$E$32="Yes",$C37*X37,0))</f>
        <v>Must Complete 'Enrollment Projection' Tab</v>
      </c>
      <c r="Z37" s="160">
        <v>17</v>
      </c>
      <c r="AA37" s="159" t="str">
        <f>IF('Enrollment Projection'!$E$34="","Must Complete 'Enrollment Projection' Tab",IF(AND('Enrollment Projection'!$E$34&gt;0,SUM('Enrollment Projection'!$B$17:$E$20)&gt;0),$C37*Z37,0))</f>
        <v>Must Complete 'Enrollment Projection' Tab</v>
      </c>
      <c r="AB37" s="160">
        <v>262</v>
      </c>
      <c r="AC37" s="159" t="str">
        <f>IF('Enrollment Projection'!$E$38="","Must Complete 'Enrollment Projection' Tab",IF('Enrollment Projection'!$E$38&gt;=0.4,$C37*AB37,0))</f>
        <v>Must Complete 'Enrollment Projection' Tab</v>
      </c>
      <c r="AD37" s="160">
        <v>66</v>
      </c>
      <c r="AE37" s="160">
        <f t="shared" si="2"/>
        <v>0</v>
      </c>
      <c r="AF37" s="156">
        <f>$C37*'Enrollment Projection'!$E$37</f>
        <v>0</v>
      </c>
      <c r="AG37" s="160">
        <v>145</v>
      </c>
      <c r="AH37" s="159" t="str">
        <f>IF('Enrollment Projection'!$E$37="","Must Complete 'Enrollment Projection' Tab",AF37*AG37)</f>
        <v>Must Complete 'Enrollment Projection' Tab</v>
      </c>
    </row>
    <row r="38" spans="1:34" ht="25.5" customHeight="1">
      <c r="A38" s="150">
        <v>33</v>
      </c>
      <c r="B38" s="151" t="s">
        <v>363</v>
      </c>
      <c r="C38" s="152"/>
      <c r="D38" s="153">
        <v>4998</v>
      </c>
      <c r="E38" s="155">
        <f t="shared" si="1"/>
        <v>0</v>
      </c>
      <c r="F38" s="156">
        <f>$C38*'Enrollment Projection'!$E$30</f>
        <v>0</v>
      </c>
      <c r="G38" s="153">
        <v>644</v>
      </c>
      <c r="H38" s="157" t="str">
        <f>IF('Enrollment Projection'!$E$30="","Must Complete 'Enrollment Projection' Tab",F38*G38)</f>
        <v>Must Complete 'Enrollment Projection' Tab</v>
      </c>
      <c r="I38" s="156">
        <f>$C38*'Enrollment Projection'!$E$34</f>
        <v>0</v>
      </c>
      <c r="J38" s="153">
        <v>176</v>
      </c>
      <c r="K38" s="157" t="str">
        <f>IF('Enrollment Projection'!$E$34="","Must Complete 'Enrollment Projection' Tab",I38*J38)</f>
        <v>Must Complete 'Enrollment Projection' Tab</v>
      </c>
      <c r="L38" s="156">
        <f>$C38*'Enrollment Projection'!$E$31</f>
        <v>0</v>
      </c>
      <c r="M38" s="153">
        <v>4394</v>
      </c>
      <c r="N38" s="157" t="str">
        <f>IF('Enrollment Projection'!$E$31="","Must Complete 'Enrollment Projection' Tab",L38*M38)</f>
        <v>Must Complete 'Enrollment Projection' Tab</v>
      </c>
      <c r="O38" s="156">
        <f>$C38*'Enrollment Projection'!$E$33</f>
        <v>0</v>
      </c>
      <c r="P38" s="153">
        <v>1757</v>
      </c>
      <c r="Q38" s="157" t="str">
        <f>IF('Enrollment Projection'!$E$33="","Must Complete 'Enrollment Projection' Tab",O38*P38)</f>
        <v>Must Complete 'Enrollment Projection' Tab</v>
      </c>
      <c r="R38" s="157" t="str">
        <f>IF(OR('Enrollment Projection'!$E$30="",'Enrollment Projection'!$E$31="",'Enrollment Projection'!$E$33="",'Enrollment Projection'!$E$34=""),"Must Complete 'Enrollment Projection' Tab",IF('School Information'!$A$13="","Must Complete 'School Information' Tab",ROUND(E38+H38+K38+N38+Q38,0)))</f>
        <v>Must Complete 'Enrollment Projection' Tab</v>
      </c>
      <c r="S38" s="158">
        <v>3249</v>
      </c>
      <c r="T38" s="153">
        <v>6001</v>
      </c>
      <c r="U38" s="159" t="str">
        <f>IF(OR('School Information'!$A$10="",'School Information'!$B$10=""),"Must Complete 'School Information' Tab",IF('School Information'!$B$10="No",$T38*C38,IF(AND('School Information'!$B$10="Yes",'School Information'!$A$10=$B38),$S38*C38,$T38*C38)))</f>
        <v>Must Complete 'School Information' Tab</v>
      </c>
      <c r="V38" s="160">
        <v>265</v>
      </c>
      <c r="W38" s="160">
        <f>IF('Enrollment Projection'!$E$31&gt;0,$C38*V38,0)</f>
        <v>0</v>
      </c>
      <c r="X38" s="160">
        <v>12</v>
      </c>
      <c r="Y38" s="159" t="str">
        <f>IF('Enrollment Projection'!$E$32="","Must Complete 'Enrollment Projection' Tab",IF('Enrollment Projection'!$E$32="Yes",$C38*X38,0))</f>
        <v>Must Complete 'Enrollment Projection' Tab</v>
      </c>
      <c r="Z38" s="160">
        <v>20</v>
      </c>
      <c r="AA38" s="159" t="str">
        <f>IF('Enrollment Projection'!$E$34="","Must Complete 'Enrollment Projection' Tab",IF(AND('Enrollment Projection'!$E$34&gt;0,SUM('Enrollment Projection'!$B$17:$E$20)&gt;0),$C38*Z38,0))</f>
        <v>Must Complete 'Enrollment Projection' Tab</v>
      </c>
      <c r="AB38" s="160">
        <v>1520</v>
      </c>
      <c r="AC38" s="159" t="str">
        <f>IF('Enrollment Projection'!$E$38="","Must Complete 'Enrollment Projection' Tab",IF('Enrollment Projection'!$E$38&gt;=0.4,$C38*AB38,0))</f>
        <v>Must Complete 'Enrollment Projection' Tab</v>
      </c>
      <c r="AD38" s="160">
        <v>83</v>
      </c>
      <c r="AE38" s="160">
        <f t="shared" si="2"/>
        <v>0</v>
      </c>
      <c r="AF38" s="156">
        <f>$C38*'Enrollment Projection'!$E$37</f>
        <v>0</v>
      </c>
      <c r="AG38" s="160">
        <v>0</v>
      </c>
      <c r="AH38" s="159" t="str">
        <f>IF('Enrollment Projection'!$E$37="","Must Complete 'Enrollment Projection' Tab",AF38*AG38)</f>
        <v>Must Complete 'Enrollment Projection' Tab</v>
      </c>
    </row>
    <row r="39" spans="1:34" ht="25.5" customHeight="1">
      <c r="A39" s="150">
        <v>34</v>
      </c>
      <c r="B39" s="151" t="s">
        <v>364</v>
      </c>
      <c r="C39" s="152"/>
      <c r="D39" s="153">
        <v>5293</v>
      </c>
      <c r="E39" s="155">
        <f t="shared" si="1"/>
        <v>0</v>
      </c>
      <c r="F39" s="156">
        <f>$C39*'Enrollment Projection'!$E$30</f>
        <v>0</v>
      </c>
      <c r="G39" s="153">
        <v>683</v>
      </c>
      <c r="H39" s="157" t="str">
        <f>IF('Enrollment Projection'!$E$30="","Must Complete 'Enrollment Projection' Tab",F39*G39)</f>
        <v>Must Complete 'Enrollment Projection' Tab</v>
      </c>
      <c r="I39" s="156">
        <f>$C39*'Enrollment Projection'!$E$34</f>
        <v>0</v>
      </c>
      <c r="J39" s="153">
        <v>186</v>
      </c>
      <c r="K39" s="157" t="str">
        <f>IF('Enrollment Projection'!$E$34="","Must Complete 'Enrollment Projection' Tab",I39*J39)</f>
        <v>Must Complete 'Enrollment Projection' Tab</v>
      </c>
      <c r="L39" s="156">
        <f>$C39*'Enrollment Projection'!$E$31</f>
        <v>0</v>
      </c>
      <c r="M39" s="153">
        <v>4654</v>
      </c>
      <c r="N39" s="157" t="str">
        <f>IF('Enrollment Projection'!$E$31="","Must Complete 'Enrollment Projection' Tab",L39*M39)</f>
        <v>Must Complete 'Enrollment Projection' Tab</v>
      </c>
      <c r="O39" s="156">
        <f>$C39*'Enrollment Projection'!$E$33</f>
        <v>0</v>
      </c>
      <c r="P39" s="153">
        <v>1862</v>
      </c>
      <c r="Q39" s="157" t="str">
        <f>IF('Enrollment Projection'!$E$33="","Must Complete 'Enrollment Projection' Tab",O39*P39)</f>
        <v>Must Complete 'Enrollment Projection' Tab</v>
      </c>
      <c r="R39" s="157" t="str">
        <f>IF(OR('Enrollment Projection'!$E$30="",'Enrollment Projection'!$E$31="",'Enrollment Projection'!$E$33="",'Enrollment Projection'!$E$34=""),"Must Complete 'Enrollment Projection' Tab",IF('School Information'!$A$13="","Must Complete 'School Information' Tab",ROUND(E39+H39+K39+N39+Q39,0)))</f>
        <v>Must Complete 'Enrollment Projection' Tab</v>
      </c>
      <c r="S39" s="158">
        <v>5166</v>
      </c>
      <c r="T39" s="153">
        <v>6025</v>
      </c>
      <c r="U39" s="159" t="str">
        <f>IF(OR('School Information'!$A$10="",'School Information'!$B$10=""),"Must Complete 'School Information' Tab",IF('School Information'!$B$10="No",$T39*C39,IF(AND('School Information'!$B$10="Yes",'School Information'!$A$10=$B39),$S39*C39,$T39*C39)))</f>
        <v>Must Complete 'School Information' Tab</v>
      </c>
      <c r="V39" s="160">
        <v>273</v>
      </c>
      <c r="W39" s="160">
        <f>IF('Enrollment Projection'!$E$31&gt;0,$C39*V39,0)</f>
        <v>0</v>
      </c>
      <c r="X39" s="160">
        <v>19</v>
      </c>
      <c r="Y39" s="159" t="str">
        <f>IF('Enrollment Projection'!$E$32="","Must Complete 'Enrollment Projection' Tab",IF('Enrollment Projection'!$E$32="Yes",$C39*X39,0))</f>
        <v>Must Complete 'Enrollment Projection' Tab</v>
      </c>
      <c r="Z39" s="160">
        <v>18</v>
      </c>
      <c r="AA39" s="159" t="str">
        <f>IF('Enrollment Projection'!$E$34="","Must Complete 'Enrollment Projection' Tab",IF(AND('Enrollment Projection'!$E$34&gt;0,SUM('Enrollment Projection'!$B$17:$E$20)&gt;0),$C39*Z39,0))</f>
        <v>Must Complete 'Enrollment Projection' Tab</v>
      </c>
      <c r="AB39" s="160">
        <v>991</v>
      </c>
      <c r="AC39" s="159" t="str">
        <f>IF('Enrollment Projection'!$E$38="","Must Complete 'Enrollment Projection' Tab",IF('Enrollment Projection'!$E$38&gt;=0.4,$C39*AB39,0))</f>
        <v>Must Complete 'Enrollment Projection' Tab</v>
      </c>
      <c r="AD39" s="160">
        <v>73</v>
      </c>
      <c r="AE39" s="160">
        <f t="shared" si="2"/>
        <v>0</v>
      </c>
      <c r="AF39" s="156">
        <f>$C39*'Enrollment Projection'!$E$37</f>
        <v>0</v>
      </c>
      <c r="AG39" s="160">
        <v>0</v>
      </c>
      <c r="AH39" s="159" t="str">
        <f>IF('Enrollment Projection'!$E$37="","Must Complete 'Enrollment Projection' Tab",AF39*AG39)</f>
        <v>Must Complete 'Enrollment Projection' Tab</v>
      </c>
    </row>
    <row r="40" spans="1:34" ht="25.5" customHeight="1">
      <c r="A40" s="168">
        <v>35</v>
      </c>
      <c r="B40" s="162" t="s">
        <v>365</v>
      </c>
      <c r="C40" s="163"/>
      <c r="D40" s="164">
        <v>4186</v>
      </c>
      <c r="E40" s="165">
        <f t="shared" si="1"/>
        <v>0</v>
      </c>
      <c r="F40" s="166">
        <f>$C40*'Enrollment Projection'!$E$30</f>
        <v>0</v>
      </c>
      <c r="G40" s="164">
        <v>579</v>
      </c>
      <c r="H40" s="167" t="str">
        <f>IF('Enrollment Projection'!$E$30="","Must Complete 'Enrollment Projection' Tab",F40*G40)</f>
        <v>Must Complete 'Enrollment Projection' Tab</v>
      </c>
      <c r="I40" s="166">
        <f>$C40*'Enrollment Projection'!$E$34</f>
        <v>0</v>
      </c>
      <c r="J40" s="164">
        <v>158</v>
      </c>
      <c r="K40" s="167" t="str">
        <f>IF('Enrollment Projection'!$E$34="","Must Complete 'Enrollment Projection' Tab",I40*J40)</f>
        <v>Must Complete 'Enrollment Projection' Tab</v>
      </c>
      <c r="L40" s="166">
        <f>$C40*'Enrollment Projection'!$E$31</f>
        <v>0</v>
      </c>
      <c r="M40" s="164">
        <v>3945</v>
      </c>
      <c r="N40" s="167" t="str">
        <f>IF('Enrollment Projection'!$E$31="","Must Complete 'Enrollment Projection' Tab",L40*M40)</f>
        <v>Must Complete 'Enrollment Projection' Tab</v>
      </c>
      <c r="O40" s="166">
        <f>$C40*'Enrollment Projection'!$E$33</f>
        <v>0</v>
      </c>
      <c r="P40" s="164">
        <v>1578</v>
      </c>
      <c r="Q40" s="167" t="str">
        <f>IF('Enrollment Projection'!$E$33="","Must Complete 'Enrollment Projection' Tab",O40*P40)</f>
        <v>Must Complete 'Enrollment Projection' Tab</v>
      </c>
      <c r="R40" s="167" t="str">
        <f>IF(OR('Enrollment Projection'!$E$30="",'Enrollment Projection'!$E$31="",'Enrollment Projection'!$E$33="",'Enrollment Projection'!$E$34=""),"Must Complete 'Enrollment Projection' Tab",IF('School Information'!$A$13="","Must Complete 'School Information' Tab",ROUND(E40+H40+K40+N40+Q40,0)))</f>
        <v>Must Complete 'Enrollment Projection' Tab</v>
      </c>
      <c r="S40" s="169">
        <v>7302</v>
      </c>
      <c r="T40" s="164">
        <v>7902</v>
      </c>
      <c r="U40" s="170" t="str">
        <f>IF(OR('School Information'!$A$10="",'School Information'!$B$10=""),"Must Complete 'School Information' Tab",IF('School Information'!$B$10="No",$T40*C40,IF(AND('School Information'!$B$10="Yes",'School Information'!$A$10=$B40),$S40*C40,$T40*C40)))</f>
        <v>Must Complete 'School Information' Tab</v>
      </c>
      <c r="V40" s="171">
        <v>281</v>
      </c>
      <c r="W40" s="171">
        <f>IF('Enrollment Projection'!$E$31&gt;0,$C40*V40,0)</f>
        <v>0</v>
      </c>
      <c r="X40" s="171">
        <v>14</v>
      </c>
      <c r="Y40" s="170" t="str">
        <f>IF('Enrollment Projection'!$E$32="","Must Complete 'Enrollment Projection' Tab",IF('Enrollment Projection'!$E$32="Yes",$C40*X40,0))</f>
        <v>Must Complete 'Enrollment Projection' Tab</v>
      </c>
      <c r="Z40" s="171">
        <v>19</v>
      </c>
      <c r="AA40" s="170" t="str">
        <f>IF('Enrollment Projection'!$E$34="","Must Complete 'Enrollment Projection' Tab",IF(AND('Enrollment Projection'!$E$34&gt;0,SUM('Enrollment Projection'!$B$17:$E$20)&gt;0),$C40*Z40,0))</f>
        <v>Must Complete 'Enrollment Projection' Tab</v>
      </c>
      <c r="AB40" s="171">
        <v>571</v>
      </c>
      <c r="AC40" s="170" t="str">
        <f>IF('Enrollment Projection'!$E$38="","Must Complete 'Enrollment Projection' Tab",IF('Enrollment Projection'!$E$38&gt;=0.4,$C40*AB40,0))</f>
        <v>Must Complete 'Enrollment Projection' Tab</v>
      </c>
      <c r="AD40" s="171">
        <v>75</v>
      </c>
      <c r="AE40" s="171">
        <f t="shared" si="2"/>
        <v>0</v>
      </c>
      <c r="AF40" s="166">
        <f>$C40*'Enrollment Projection'!$E$37</f>
        <v>0</v>
      </c>
      <c r="AG40" s="171">
        <v>0</v>
      </c>
      <c r="AH40" s="170" t="str">
        <f>IF('Enrollment Projection'!$E$37="","Must Complete 'Enrollment Projection' Tab",AF40*AG40)</f>
        <v>Must Complete 'Enrollment Projection' Tab</v>
      </c>
    </row>
    <row r="41" spans="1:34" ht="25.5" customHeight="1">
      <c r="A41" s="138">
        <v>36</v>
      </c>
      <c r="B41" s="139" t="s">
        <v>366</v>
      </c>
      <c r="C41" s="140"/>
      <c r="D41" s="153">
        <v>3426</v>
      </c>
      <c r="E41" s="142">
        <f t="shared" si="1"/>
        <v>0</v>
      </c>
      <c r="F41" s="144">
        <f>$C41*'Enrollment Projection'!$E$30</f>
        <v>0</v>
      </c>
      <c r="G41" s="153">
        <v>467</v>
      </c>
      <c r="H41" s="146" t="str">
        <f>IF('Enrollment Projection'!$E$30="","Must Complete 'Enrollment Projection' Tab",F41*G41)</f>
        <v>Must Complete 'Enrollment Projection' Tab</v>
      </c>
      <c r="I41" s="144">
        <f>$C41*'Enrollment Projection'!$E$34</f>
        <v>0</v>
      </c>
      <c r="J41" s="153">
        <v>127</v>
      </c>
      <c r="K41" s="146" t="str">
        <f>IF('Enrollment Projection'!$E$34="","Must Complete 'Enrollment Projection' Tab",I41*J41)</f>
        <v>Must Complete 'Enrollment Projection' Tab</v>
      </c>
      <c r="L41" s="144">
        <f>$C41*'Enrollment Projection'!$E$31</f>
        <v>0</v>
      </c>
      <c r="M41" s="153">
        <v>3181</v>
      </c>
      <c r="N41" s="146" t="str">
        <f>IF('Enrollment Projection'!$E$31="","Must Complete 'Enrollment Projection' Tab",L41*M41)</f>
        <v>Must Complete 'Enrollment Projection' Tab</v>
      </c>
      <c r="O41" s="144">
        <f>$C41*'Enrollment Projection'!$E$33</f>
        <v>0</v>
      </c>
      <c r="P41" s="153">
        <v>1272</v>
      </c>
      <c r="Q41" s="146" t="str">
        <f>IF('Enrollment Projection'!$E$33="","Must Complete 'Enrollment Projection' Tab",O41*P41)</f>
        <v>Must Complete 'Enrollment Projection' Tab</v>
      </c>
      <c r="R41" s="146" t="str">
        <f>IF(OR('Enrollment Projection'!$E$30="",'Enrollment Projection'!$E$31="",'Enrollment Projection'!$E$33="",'Enrollment Projection'!$E$34=""),"Must Complete 'Enrollment Projection' Tab",IF('School Information'!$A$13="","Must Complete 'School Information' Tab",ROUND(E41+H41+K41+N41+Q41,0)))</f>
        <v>Must Complete 'Enrollment Projection' Tab</v>
      </c>
      <c r="S41" s="158">
        <v>8513</v>
      </c>
      <c r="T41" s="153">
        <v>9433</v>
      </c>
      <c r="U41" s="148" t="str">
        <f>IF(OR('School Information'!$A$10="",'School Information'!$B$10=""),"Must Complete 'School Information' Tab",IF('School Information'!$B$10="No",$T41*C41,IF(AND('School Information'!$B$10="Yes",'School Information'!$A$10=$B41),$S41*C41,$T41*C41)))</f>
        <v>Must Complete 'School Information' Tab</v>
      </c>
      <c r="V41" s="149">
        <v>192</v>
      </c>
      <c r="W41" s="149">
        <f>IF('Enrollment Projection'!$E$31&gt;0,$C41*V41,0)</f>
        <v>0</v>
      </c>
      <c r="X41" s="149">
        <v>6</v>
      </c>
      <c r="Y41" s="148" t="str">
        <f>IF('Enrollment Projection'!$E$32="","Must Complete 'Enrollment Projection' Tab",IF('Enrollment Projection'!$E$32="Yes",$C41*X41,0))</f>
        <v>Must Complete 'Enrollment Projection' Tab</v>
      </c>
      <c r="Z41" s="149">
        <v>235</v>
      </c>
      <c r="AA41" s="148" t="str">
        <f>IF('Enrollment Projection'!$E$34="","Must Complete 'Enrollment Projection' Tab",IF(AND('Enrollment Projection'!$E$34&gt;0,SUM('Enrollment Projection'!$B$17:$E$20)&gt;0),$C41*Z41,0))</f>
        <v>Must Complete 'Enrollment Projection' Tab</v>
      </c>
      <c r="AB41" s="149">
        <v>786</v>
      </c>
      <c r="AC41" s="148" t="str">
        <f>IF('Enrollment Projection'!$E$38="","Must Complete 'Enrollment Projection' Tab",IF('Enrollment Projection'!$E$38&gt;=0.4,$C41*AB41,0))</f>
        <v>Must Complete 'Enrollment Projection' Tab</v>
      </c>
      <c r="AD41" s="149">
        <v>70</v>
      </c>
      <c r="AE41" s="149">
        <f t="shared" si="2"/>
        <v>0</v>
      </c>
      <c r="AF41" s="144">
        <f>$C41*'Enrollment Projection'!$E$37</f>
        <v>0</v>
      </c>
      <c r="AG41" s="149">
        <v>90</v>
      </c>
      <c r="AH41" s="148" t="str">
        <f>IF('Enrollment Projection'!$E$37="","Must Complete 'Enrollment Projection' Tab",AF41*AG41)</f>
        <v>Must Complete 'Enrollment Projection' Tab</v>
      </c>
    </row>
    <row r="42" spans="1:34" ht="25.5" customHeight="1">
      <c r="A42" s="150">
        <v>37</v>
      </c>
      <c r="B42" s="151" t="s">
        <v>367</v>
      </c>
      <c r="C42" s="152"/>
      <c r="D42" s="153">
        <v>5170</v>
      </c>
      <c r="E42" s="155">
        <f t="shared" si="1"/>
        <v>0</v>
      </c>
      <c r="F42" s="156">
        <f>$C42*'Enrollment Projection'!$E$30</f>
        <v>0</v>
      </c>
      <c r="G42" s="153">
        <v>690</v>
      </c>
      <c r="H42" s="157" t="str">
        <f>IF('Enrollment Projection'!$E$30="","Must Complete 'Enrollment Projection' Tab",F42*G42)</f>
        <v>Must Complete 'Enrollment Projection' Tab</v>
      </c>
      <c r="I42" s="156">
        <f>$C42*'Enrollment Projection'!$E$34</f>
        <v>0</v>
      </c>
      <c r="J42" s="153">
        <v>188</v>
      </c>
      <c r="K42" s="157" t="str">
        <f>IF('Enrollment Projection'!$E$34="","Must Complete 'Enrollment Projection' Tab",I42*J42)</f>
        <v>Must Complete 'Enrollment Projection' Tab</v>
      </c>
      <c r="L42" s="156">
        <f>$C42*'Enrollment Projection'!$E$31</f>
        <v>0</v>
      </c>
      <c r="M42" s="153">
        <v>4704</v>
      </c>
      <c r="N42" s="157" t="str">
        <f>IF('Enrollment Projection'!$E$31="","Must Complete 'Enrollment Projection' Tab",L42*M42)</f>
        <v>Must Complete 'Enrollment Projection' Tab</v>
      </c>
      <c r="O42" s="156">
        <f>$C42*'Enrollment Projection'!$E$33</f>
        <v>0</v>
      </c>
      <c r="P42" s="153">
        <v>1881</v>
      </c>
      <c r="Q42" s="157" t="str">
        <f>IF('Enrollment Projection'!$E$33="","Must Complete 'Enrollment Projection' Tab",O42*P42)</f>
        <v>Must Complete 'Enrollment Projection' Tab</v>
      </c>
      <c r="R42" s="157" t="str">
        <f>IF(OR('Enrollment Projection'!$E$30="",'Enrollment Projection'!$E$31="",'Enrollment Projection'!$E$33="",'Enrollment Projection'!$E$34=""),"Must Complete 'Enrollment Projection' Tab",IF('School Information'!$A$13="","Must Complete 'School Information' Tab",ROUND(E42+H42+K42+N42+Q42,0)))</f>
        <v>Must Complete 'Enrollment Projection' Tab</v>
      </c>
      <c r="S42" s="158">
        <v>5557</v>
      </c>
      <c r="T42" s="153">
        <v>6562</v>
      </c>
      <c r="U42" s="159" t="str">
        <f>IF(OR('School Information'!$A$10="",'School Information'!$B$10=""),"Must Complete 'School Information' Tab",IF('School Information'!$B$10="No",$T42*C42,IF(AND('School Information'!$B$10="Yes",'School Information'!$A$10=$B42),$S42*C42,$T42*C42)))</f>
        <v>Must Complete 'School Information' Tab</v>
      </c>
      <c r="V42" s="160">
        <v>246</v>
      </c>
      <c r="W42" s="160">
        <f>IF('Enrollment Projection'!$E$31&gt;0,$C42*V42,0)</f>
        <v>0</v>
      </c>
      <c r="X42" s="160">
        <v>5</v>
      </c>
      <c r="Y42" s="159" t="str">
        <f>IF('Enrollment Projection'!$E$32="","Must Complete 'Enrollment Projection' Tab",IF('Enrollment Projection'!$E$32="Yes",$C42*X42,0))</f>
        <v>Must Complete 'Enrollment Projection' Tab</v>
      </c>
      <c r="Z42" s="160">
        <v>16</v>
      </c>
      <c r="AA42" s="159" t="str">
        <f>IF('Enrollment Projection'!$E$34="","Must Complete 'Enrollment Projection' Tab",IF(AND('Enrollment Projection'!$E$34&gt;0,SUM('Enrollment Projection'!$B$17:$E$20)&gt;0),$C42*Z42,0))</f>
        <v>Must Complete 'Enrollment Projection' Tab</v>
      </c>
      <c r="AB42" s="160">
        <v>458</v>
      </c>
      <c r="AC42" s="159" t="str">
        <f>IF('Enrollment Projection'!$E$38="","Must Complete 'Enrollment Projection' Tab",IF('Enrollment Projection'!$E$38&gt;=0.4,$C42*AB42,0))</f>
        <v>Must Complete 'Enrollment Projection' Tab</v>
      </c>
      <c r="AD42" s="160">
        <v>58</v>
      </c>
      <c r="AE42" s="160">
        <f t="shared" si="2"/>
        <v>0</v>
      </c>
      <c r="AF42" s="156">
        <f>$C42*'Enrollment Projection'!$E$37</f>
        <v>0</v>
      </c>
      <c r="AG42" s="160">
        <v>140</v>
      </c>
      <c r="AH42" s="159" t="str">
        <f>IF('Enrollment Projection'!$E$37="","Must Complete 'Enrollment Projection' Tab",AF42*AG42)</f>
        <v>Must Complete 'Enrollment Projection' Tab</v>
      </c>
    </row>
    <row r="43" spans="1:34" ht="25.5" customHeight="1">
      <c r="A43" s="150">
        <v>38</v>
      </c>
      <c r="B43" s="151" t="s">
        <v>368</v>
      </c>
      <c r="C43" s="152"/>
      <c r="D43" s="153">
        <v>2337</v>
      </c>
      <c r="E43" s="155">
        <f t="shared" si="1"/>
        <v>0</v>
      </c>
      <c r="F43" s="156">
        <f>$C43*'Enrollment Projection'!$E$30</f>
        <v>0</v>
      </c>
      <c r="G43" s="153">
        <v>221</v>
      </c>
      <c r="H43" s="157" t="str">
        <f>IF('Enrollment Projection'!$E$30="","Must Complete 'Enrollment Projection' Tab",F43*G43)</f>
        <v>Must Complete 'Enrollment Projection' Tab</v>
      </c>
      <c r="I43" s="156">
        <f>$C43*'Enrollment Projection'!$E$34</f>
        <v>0</v>
      </c>
      <c r="J43" s="153">
        <v>60</v>
      </c>
      <c r="K43" s="157" t="str">
        <f>IF('Enrollment Projection'!$E$34="","Must Complete 'Enrollment Projection' Tab",I43*J43)</f>
        <v>Must Complete 'Enrollment Projection' Tab</v>
      </c>
      <c r="L43" s="156">
        <f>$C43*'Enrollment Projection'!$E$31</f>
        <v>0</v>
      </c>
      <c r="M43" s="153">
        <v>1506</v>
      </c>
      <c r="N43" s="157" t="str">
        <f>IF('Enrollment Projection'!$E$31="","Must Complete 'Enrollment Projection' Tab",L43*M43)</f>
        <v>Must Complete 'Enrollment Projection' Tab</v>
      </c>
      <c r="O43" s="156">
        <f>$C43*'Enrollment Projection'!$E$33</f>
        <v>0</v>
      </c>
      <c r="P43" s="153">
        <v>602</v>
      </c>
      <c r="Q43" s="157" t="str">
        <f>IF('Enrollment Projection'!$E$33="","Must Complete 'Enrollment Projection' Tab",O43*P43)</f>
        <v>Must Complete 'Enrollment Projection' Tab</v>
      </c>
      <c r="R43" s="157" t="str">
        <f>IF(OR('Enrollment Projection'!$E$30="",'Enrollment Projection'!$E$31="",'Enrollment Projection'!$E$33="",'Enrollment Projection'!$E$34=""),"Must Complete 'Enrollment Projection' Tab",IF('School Information'!$A$13="","Must Complete 'School Information' Tab",ROUND(E43+H43+K43+N43+Q43,0)))</f>
        <v>Must Complete 'Enrollment Projection' Tab</v>
      </c>
      <c r="S43" s="158">
        <v>15207</v>
      </c>
      <c r="T43" s="153">
        <v>15207</v>
      </c>
      <c r="U43" s="159" t="str">
        <f>IF(OR('School Information'!$A$10="",'School Information'!$B$10=""),"Must Complete 'School Information' Tab",IF('School Information'!$B$10="No",$T43*C43,IF(AND('School Information'!$B$10="Yes",'School Information'!$A$10=$B43),$S43*C43,$T43*C43)))</f>
        <v>Must Complete 'School Information' Tab</v>
      </c>
      <c r="V43" s="160">
        <v>265</v>
      </c>
      <c r="W43" s="160">
        <f>IF('Enrollment Projection'!$E$31&gt;0,$C43*V43,0)</f>
        <v>0</v>
      </c>
      <c r="X43" s="160">
        <v>5</v>
      </c>
      <c r="Y43" s="159" t="str">
        <f>IF('Enrollment Projection'!$E$32="","Must Complete 'Enrollment Projection' Tab",IF('Enrollment Projection'!$E$32="Yes",$C43*X43,0))</f>
        <v>Must Complete 'Enrollment Projection' Tab</v>
      </c>
      <c r="Z43" s="160">
        <v>18</v>
      </c>
      <c r="AA43" s="159" t="str">
        <f>IF('Enrollment Projection'!$E$34="","Must Complete 'Enrollment Projection' Tab",IF(AND('Enrollment Projection'!$E$34&gt;0,SUM('Enrollment Projection'!$B$17:$E$20)&gt;0),$C43*Z43,0))</f>
        <v>Must Complete 'Enrollment Projection' Tab</v>
      </c>
      <c r="AB43" s="160">
        <v>298</v>
      </c>
      <c r="AC43" s="159" t="str">
        <f>IF('Enrollment Projection'!$E$38="","Must Complete 'Enrollment Projection' Tab",IF('Enrollment Projection'!$E$38&gt;=0.4,$C43*AB43,0))</f>
        <v>Must Complete 'Enrollment Projection' Tab</v>
      </c>
      <c r="AD43" s="160">
        <v>61</v>
      </c>
      <c r="AE43" s="160">
        <f t="shared" si="2"/>
        <v>0</v>
      </c>
      <c r="AF43" s="156">
        <f>$C43*'Enrollment Projection'!$E$37</f>
        <v>0</v>
      </c>
      <c r="AG43" s="160">
        <v>192</v>
      </c>
      <c r="AH43" s="159" t="str">
        <f>IF('Enrollment Projection'!$E$37="","Must Complete 'Enrollment Projection' Tab",AF43*AG43)</f>
        <v>Must Complete 'Enrollment Projection' Tab</v>
      </c>
    </row>
    <row r="44" spans="1:34" ht="25.5" customHeight="1">
      <c r="A44" s="150">
        <v>39</v>
      </c>
      <c r="B44" s="151" t="s">
        <v>369</v>
      </c>
      <c r="C44" s="152"/>
      <c r="D44" s="153">
        <v>3722</v>
      </c>
      <c r="E44" s="155">
        <f t="shared" si="1"/>
        <v>0</v>
      </c>
      <c r="F44" s="156">
        <f>$C44*'Enrollment Projection'!$E$30</f>
        <v>0</v>
      </c>
      <c r="G44" s="153">
        <v>473</v>
      </c>
      <c r="H44" s="157" t="str">
        <f>IF('Enrollment Projection'!$E$30="","Must Complete 'Enrollment Projection' Tab",F44*G44)</f>
        <v>Must Complete 'Enrollment Projection' Tab</v>
      </c>
      <c r="I44" s="156">
        <f>$C44*'Enrollment Projection'!$E$34</f>
        <v>0</v>
      </c>
      <c r="J44" s="153">
        <v>129</v>
      </c>
      <c r="K44" s="157" t="str">
        <f>IF('Enrollment Projection'!$E$34="","Must Complete 'Enrollment Projection' Tab",I44*J44)</f>
        <v>Must Complete 'Enrollment Projection' Tab</v>
      </c>
      <c r="L44" s="156">
        <f>$C44*'Enrollment Projection'!$E$31</f>
        <v>0</v>
      </c>
      <c r="M44" s="153">
        <v>3223</v>
      </c>
      <c r="N44" s="157" t="str">
        <f>IF('Enrollment Projection'!$E$31="","Must Complete 'Enrollment Projection' Tab",L44*M44)</f>
        <v>Must Complete 'Enrollment Projection' Tab</v>
      </c>
      <c r="O44" s="156">
        <f>$C44*'Enrollment Projection'!$E$33</f>
        <v>0</v>
      </c>
      <c r="P44" s="153">
        <v>1289</v>
      </c>
      <c r="Q44" s="157" t="str">
        <f>IF('Enrollment Projection'!$E$33="","Must Complete 'Enrollment Projection' Tab",O44*P44)</f>
        <v>Must Complete 'Enrollment Projection' Tab</v>
      </c>
      <c r="R44" s="157" t="str">
        <f>IF(OR('Enrollment Projection'!$E$30="",'Enrollment Projection'!$E$31="",'Enrollment Projection'!$E$33="",'Enrollment Projection'!$E$34=""),"Must Complete 'Enrollment Projection' Tab",IF('School Information'!$A$13="","Must Complete 'School Information' Tab",ROUND(E44+H44+K44+N44+Q44,0)))</f>
        <v>Must Complete 'Enrollment Projection' Tab</v>
      </c>
      <c r="S44" s="158">
        <v>9431</v>
      </c>
      <c r="T44" s="153">
        <v>9431</v>
      </c>
      <c r="U44" s="159" t="str">
        <f>IF(OR('School Information'!$A$10="",'School Information'!$B$10=""),"Must Complete 'School Information' Tab",IF('School Information'!$B$10="No",$T44*C44,IF(AND('School Information'!$B$10="Yes",'School Information'!$A$10=$B44),$S44*C44,$T44*C44)))</f>
        <v>Must Complete 'School Information' Tab</v>
      </c>
      <c r="V44" s="160">
        <v>260</v>
      </c>
      <c r="W44" s="160">
        <f>IF('Enrollment Projection'!$E$31&gt;0,$C44*V44,0)</f>
        <v>0</v>
      </c>
      <c r="X44" s="160">
        <v>11</v>
      </c>
      <c r="Y44" s="159" t="str">
        <f>IF('Enrollment Projection'!$E$32="","Must Complete 'Enrollment Projection' Tab",IF('Enrollment Projection'!$E$32="Yes",$C44*X44,0))</f>
        <v>Must Complete 'Enrollment Projection' Tab</v>
      </c>
      <c r="Z44" s="160">
        <v>17</v>
      </c>
      <c r="AA44" s="159" t="str">
        <f>IF('Enrollment Projection'!$E$34="","Must Complete 'Enrollment Projection' Tab",IF(AND('Enrollment Projection'!$E$34&gt;0,SUM('Enrollment Projection'!$B$17:$E$20)&gt;0),$C44*Z44,0))</f>
        <v>Must Complete 'Enrollment Projection' Tab</v>
      </c>
      <c r="AB44" s="160">
        <v>412</v>
      </c>
      <c r="AC44" s="159" t="str">
        <f>IF('Enrollment Projection'!$E$38="","Must Complete 'Enrollment Projection' Tab",IF('Enrollment Projection'!$E$38&gt;=0.4,$C44*AB44,0))</f>
        <v>Must Complete 'Enrollment Projection' Tab</v>
      </c>
      <c r="AD44" s="160">
        <v>64</v>
      </c>
      <c r="AE44" s="160">
        <f t="shared" si="2"/>
        <v>0</v>
      </c>
      <c r="AF44" s="156">
        <f>$C44*'Enrollment Projection'!$E$37</f>
        <v>0</v>
      </c>
      <c r="AG44" s="160">
        <v>96</v>
      </c>
      <c r="AH44" s="159" t="str">
        <f>IF('Enrollment Projection'!$E$37="","Must Complete 'Enrollment Projection' Tab",AF44*AG44)</f>
        <v>Must Complete 'Enrollment Projection' Tab</v>
      </c>
    </row>
    <row r="45" spans="1:34" ht="25.5" customHeight="1">
      <c r="A45" s="168">
        <v>40</v>
      </c>
      <c r="B45" s="162" t="s">
        <v>370</v>
      </c>
      <c r="C45" s="163"/>
      <c r="D45" s="164">
        <v>4897</v>
      </c>
      <c r="E45" s="165">
        <f t="shared" si="1"/>
        <v>0</v>
      </c>
      <c r="F45" s="166">
        <f>$C45*'Enrollment Projection'!$E$30</f>
        <v>0</v>
      </c>
      <c r="G45" s="164">
        <v>648</v>
      </c>
      <c r="H45" s="167" t="str">
        <f>IF('Enrollment Projection'!$E$30="","Must Complete 'Enrollment Projection' Tab",F45*G45)</f>
        <v>Must Complete 'Enrollment Projection' Tab</v>
      </c>
      <c r="I45" s="166">
        <f>$C45*'Enrollment Projection'!$E$34</f>
        <v>0</v>
      </c>
      <c r="J45" s="164">
        <v>177</v>
      </c>
      <c r="K45" s="167" t="str">
        <f>IF('Enrollment Projection'!$E$34="","Must Complete 'Enrollment Projection' Tab",I45*J45)</f>
        <v>Must Complete 'Enrollment Projection' Tab</v>
      </c>
      <c r="L45" s="166">
        <f>$C45*'Enrollment Projection'!$E$31</f>
        <v>0</v>
      </c>
      <c r="M45" s="164">
        <v>4420</v>
      </c>
      <c r="N45" s="167" t="str">
        <f>IF('Enrollment Projection'!$E$31="","Must Complete 'Enrollment Projection' Tab",L45*M45)</f>
        <v>Must Complete 'Enrollment Projection' Tab</v>
      </c>
      <c r="O45" s="166">
        <f>$C45*'Enrollment Projection'!$E$33</f>
        <v>0</v>
      </c>
      <c r="P45" s="164">
        <v>1768</v>
      </c>
      <c r="Q45" s="167" t="str">
        <f>IF('Enrollment Projection'!$E$33="","Must Complete 'Enrollment Projection' Tab",O45*P45)</f>
        <v>Must Complete 'Enrollment Projection' Tab</v>
      </c>
      <c r="R45" s="167" t="str">
        <f>IF(OR('Enrollment Projection'!$E$30="",'Enrollment Projection'!$E$31="",'Enrollment Projection'!$E$33="",'Enrollment Projection'!$E$34=""),"Must Complete 'Enrollment Projection' Tab",IF('School Information'!$A$13="","Must Complete 'School Information' Tab",ROUND(E45+H45+K45+N45+Q45,0)))</f>
        <v>Must Complete 'Enrollment Projection' Tab</v>
      </c>
      <c r="S45" s="169">
        <v>5840</v>
      </c>
      <c r="T45" s="164">
        <v>6580</v>
      </c>
      <c r="U45" s="170" t="str">
        <f>IF(OR('School Information'!$A$10="",'School Information'!$B$10=""),"Must Complete 'School Information' Tab",IF('School Information'!$B$10="No",$T45*C45,IF(AND('School Information'!$B$10="Yes",'School Information'!$A$10=$B45),$S45*C45,$T45*C45)))</f>
        <v>Must Complete 'School Information' Tab</v>
      </c>
      <c r="V45" s="171">
        <v>257</v>
      </c>
      <c r="W45" s="171">
        <f>IF('Enrollment Projection'!$E$31&gt;0,$C45*V45,0)</f>
        <v>0</v>
      </c>
      <c r="X45" s="171">
        <v>6</v>
      </c>
      <c r="Y45" s="170" t="str">
        <f>IF('Enrollment Projection'!$E$32="","Must Complete 'Enrollment Projection' Tab",IF('Enrollment Projection'!$E$32="Yes",$C45*X45,0))</f>
        <v>Must Complete 'Enrollment Projection' Tab</v>
      </c>
      <c r="Z45" s="171">
        <v>18</v>
      </c>
      <c r="AA45" s="170" t="str">
        <f>IF('Enrollment Projection'!$E$34="","Must Complete 'Enrollment Projection' Tab",IF(AND('Enrollment Projection'!$E$34&gt;0,SUM('Enrollment Projection'!$B$17:$E$20)&gt;0),$C45*Z45,0))</f>
        <v>Must Complete 'Enrollment Projection' Tab</v>
      </c>
      <c r="AB45" s="171">
        <v>470</v>
      </c>
      <c r="AC45" s="170" t="str">
        <f>IF('Enrollment Projection'!$E$38="","Must Complete 'Enrollment Projection' Tab",IF('Enrollment Projection'!$E$38&gt;=0.4,$C45*AB45,0))</f>
        <v>Must Complete 'Enrollment Projection' Tab</v>
      </c>
      <c r="AD45" s="171">
        <v>67</v>
      </c>
      <c r="AE45" s="171">
        <f t="shared" si="2"/>
        <v>0</v>
      </c>
      <c r="AF45" s="166">
        <f>$C45*'Enrollment Projection'!$E$37</f>
        <v>0</v>
      </c>
      <c r="AG45" s="171">
        <v>148</v>
      </c>
      <c r="AH45" s="170" t="str">
        <f>IF('Enrollment Projection'!$E$37="","Must Complete 'Enrollment Projection' Tab",AF45*AG45)</f>
        <v>Must Complete 'Enrollment Projection' Tab</v>
      </c>
    </row>
    <row r="46" spans="1:34" ht="25.5" customHeight="1">
      <c r="A46" s="138">
        <v>41</v>
      </c>
      <c r="B46" s="139" t="s">
        <v>371</v>
      </c>
      <c r="C46" s="140"/>
      <c r="D46" s="153">
        <v>2666</v>
      </c>
      <c r="E46" s="142">
        <f t="shared" si="1"/>
        <v>0</v>
      </c>
      <c r="F46" s="144">
        <f>$C46*'Enrollment Projection'!$E$30</f>
        <v>0</v>
      </c>
      <c r="G46" s="153">
        <v>353</v>
      </c>
      <c r="H46" s="146" t="str">
        <f>IF('Enrollment Projection'!$E$30="","Must Complete 'Enrollment Projection' Tab",F46*G46)</f>
        <v>Must Complete 'Enrollment Projection' Tab</v>
      </c>
      <c r="I46" s="144">
        <f>$C46*'Enrollment Projection'!$E$34</f>
        <v>0</v>
      </c>
      <c r="J46" s="153">
        <v>96</v>
      </c>
      <c r="K46" s="146" t="str">
        <f>IF('Enrollment Projection'!$E$34="","Must Complete 'Enrollment Projection' Tab",I46*J46)</f>
        <v>Must Complete 'Enrollment Projection' Tab</v>
      </c>
      <c r="L46" s="144">
        <f>$C46*'Enrollment Projection'!$E$31</f>
        <v>0</v>
      </c>
      <c r="M46" s="153">
        <v>2407</v>
      </c>
      <c r="N46" s="146" t="str">
        <f>IF('Enrollment Projection'!$E$31="","Must Complete 'Enrollment Projection' Tab",L46*M46)</f>
        <v>Must Complete 'Enrollment Projection' Tab</v>
      </c>
      <c r="O46" s="144">
        <f>$C46*'Enrollment Projection'!$E$33</f>
        <v>0</v>
      </c>
      <c r="P46" s="153">
        <v>963</v>
      </c>
      <c r="Q46" s="146" t="str">
        <f>IF('Enrollment Projection'!$E$33="","Must Complete 'Enrollment Projection' Tab",O46*P46)</f>
        <v>Must Complete 'Enrollment Projection' Tab</v>
      </c>
      <c r="R46" s="146" t="str">
        <f>IF(OR('Enrollment Projection'!$E$30="",'Enrollment Projection'!$E$31="",'Enrollment Projection'!$E$33="",'Enrollment Projection'!$E$34=""),"Must Complete 'Enrollment Projection' Tab",IF('School Information'!$A$13="","Must Complete 'School Information' Tab",ROUND(E46+H46+K46+N46+Q46,0)))</f>
        <v>Must Complete 'Enrollment Projection' Tab</v>
      </c>
      <c r="S46" s="158">
        <v>18096</v>
      </c>
      <c r="T46" s="153">
        <v>20257</v>
      </c>
      <c r="U46" s="148" t="str">
        <f>IF(OR('School Information'!$A$10="",'School Information'!$B$10=""),"Must Complete 'School Information' Tab",IF('School Information'!$B$10="No",$T46*C46,IF(AND('School Information'!$B$10="Yes",'School Information'!$A$10=$B46),$S46*C46,$T46*C46)))</f>
        <v>Must Complete 'School Information' Tab</v>
      </c>
      <c r="V46" s="149">
        <v>290</v>
      </c>
      <c r="W46" s="149">
        <f>IF('Enrollment Projection'!$E$31&gt;0,$C46*V46,0)</f>
        <v>0</v>
      </c>
      <c r="X46" s="149">
        <v>9</v>
      </c>
      <c r="Y46" s="148" t="str">
        <f>IF('Enrollment Projection'!$E$32="","Must Complete 'Enrollment Projection' Tab",IF('Enrollment Projection'!$E$32="Yes",$C46*X46,0))</f>
        <v>Must Complete 'Enrollment Projection' Tab</v>
      </c>
      <c r="Z46" s="149">
        <v>0</v>
      </c>
      <c r="AA46" s="148" t="str">
        <f>IF('Enrollment Projection'!$E$34="","Must Complete 'Enrollment Projection' Tab",IF(AND('Enrollment Projection'!$E$34&gt;0,SUM('Enrollment Projection'!$B$17:$E$20)&gt;0),$C46*Z46,0))</f>
        <v>Must Complete 'Enrollment Projection' Tab</v>
      </c>
      <c r="AB46" s="149">
        <v>739</v>
      </c>
      <c r="AC46" s="148" t="str">
        <f>IF('Enrollment Projection'!$E$38="","Must Complete 'Enrollment Projection' Tab",IF('Enrollment Projection'!$E$38&gt;=0.4,$C46*AB46,0))</f>
        <v>Must Complete 'Enrollment Projection' Tab</v>
      </c>
      <c r="AD46" s="149">
        <v>70</v>
      </c>
      <c r="AE46" s="149">
        <f t="shared" si="2"/>
        <v>0</v>
      </c>
      <c r="AF46" s="144">
        <f>$C46*'Enrollment Projection'!$E$37</f>
        <v>0</v>
      </c>
      <c r="AG46" s="149">
        <v>0</v>
      </c>
      <c r="AH46" s="148" t="str">
        <f>IF('Enrollment Projection'!$E$37="","Must Complete 'Enrollment Projection' Tab",AF46*AG46)</f>
        <v>Must Complete 'Enrollment Projection' Tab</v>
      </c>
    </row>
    <row r="47" spans="1:34" ht="25.5" customHeight="1">
      <c r="A47" s="150">
        <v>42</v>
      </c>
      <c r="B47" s="151" t="s">
        <v>372</v>
      </c>
      <c r="C47" s="152"/>
      <c r="D47" s="153">
        <v>4447</v>
      </c>
      <c r="E47" s="155">
        <f t="shared" si="1"/>
        <v>0</v>
      </c>
      <c r="F47" s="156">
        <f>$C47*'Enrollment Projection'!$E$30</f>
        <v>0</v>
      </c>
      <c r="G47" s="153">
        <v>605</v>
      </c>
      <c r="H47" s="157" t="str">
        <f>IF('Enrollment Projection'!$E$30="","Must Complete 'Enrollment Projection' Tab",F47*G47)</f>
        <v>Must Complete 'Enrollment Projection' Tab</v>
      </c>
      <c r="I47" s="156">
        <f>$C47*'Enrollment Projection'!$E$34</f>
        <v>0</v>
      </c>
      <c r="J47" s="153">
        <v>165</v>
      </c>
      <c r="K47" s="157" t="str">
        <f>IF('Enrollment Projection'!$E$34="","Must Complete 'Enrollment Projection' Tab",I47*J47)</f>
        <v>Must Complete 'Enrollment Projection' Tab</v>
      </c>
      <c r="L47" s="156">
        <f>$C47*'Enrollment Projection'!$E$31</f>
        <v>0</v>
      </c>
      <c r="M47" s="153">
        <v>4122</v>
      </c>
      <c r="N47" s="157" t="str">
        <f>IF('Enrollment Projection'!$E$31="","Must Complete 'Enrollment Projection' Tab",L47*M47)</f>
        <v>Must Complete 'Enrollment Projection' Tab</v>
      </c>
      <c r="O47" s="156">
        <f>$C47*'Enrollment Projection'!$E$33</f>
        <v>0</v>
      </c>
      <c r="P47" s="153">
        <v>1649</v>
      </c>
      <c r="Q47" s="157" t="str">
        <f>IF('Enrollment Projection'!$E$33="","Must Complete 'Enrollment Projection' Tab",O47*P47)</f>
        <v>Must Complete 'Enrollment Projection' Tab</v>
      </c>
      <c r="R47" s="157" t="str">
        <f>IF(OR('Enrollment Projection'!$E$30="",'Enrollment Projection'!$E$31="",'Enrollment Projection'!$E$33="",'Enrollment Projection'!$E$34=""),"Must Complete 'Enrollment Projection' Tab",IF('School Information'!$A$13="","Must Complete 'School Information' Tab",ROUND(E47+H47+K47+N47+Q47,0)))</f>
        <v>Must Complete 'Enrollment Projection' Tab</v>
      </c>
      <c r="S47" s="158">
        <v>16487</v>
      </c>
      <c r="T47" s="153">
        <v>18074</v>
      </c>
      <c r="U47" s="159" t="str">
        <f>IF(OR('School Information'!$A$10="",'School Information'!$B$10=""),"Must Complete 'School Information' Tab",IF('School Information'!$B$10="No",$T47*C47,IF(AND('School Information'!$B$10="Yes",'School Information'!$A$10=$B47),$S47*C47,$T47*C47)))</f>
        <v>Must Complete 'School Information' Tab</v>
      </c>
      <c r="V47" s="160">
        <v>259</v>
      </c>
      <c r="W47" s="160">
        <f>IF('Enrollment Projection'!$E$31&gt;0,$C47*V47,0)</f>
        <v>0</v>
      </c>
      <c r="X47" s="160">
        <v>14</v>
      </c>
      <c r="Y47" s="159" t="str">
        <f>IF('Enrollment Projection'!$E$32="","Must Complete 'Enrollment Projection' Tab",IF('Enrollment Projection'!$E$32="Yes",$C47*X47,0))</f>
        <v>Must Complete 'Enrollment Projection' Tab</v>
      </c>
      <c r="Z47" s="160">
        <v>17</v>
      </c>
      <c r="AA47" s="159" t="str">
        <f>IF('Enrollment Projection'!$E$34="","Must Complete 'Enrollment Projection' Tab",IF(AND('Enrollment Projection'!$E$34&gt;0,SUM('Enrollment Projection'!$B$17:$E$20)&gt;0),$C47*Z47,0))</f>
        <v>Must Complete 'Enrollment Projection' Tab</v>
      </c>
      <c r="AB47" s="160">
        <v>676</v>
      </c>
      <c r="AC47" s="159" t="str">
        <f>IF('Enrollment Projection'!$E$38="","Must Complete 'Enrollment Projection' Tab",IF('Enrollment Projection'!$E$38&gt;=0.4,$C47*AB47,0))</f>
        <v>Must Complete 'Enrollment Projection' Tab</v>
      </c>
      <c r="AD47" s="160">
        <v>69</v>
      </c>
      <c r="AE47" s="160">
        <f t="shared" si="2"/>
        <v>0</v>
      </c>
      <c r="AF47" s="156">
        <f>$C47*'Enrollment Projection'!$E$37</f>
        <v>0</v>
      </c>
      <c r="AG47" s="160">
        <v>0</v>
      </c>
      <c r="AH47" s="159" t="str">
        <f>IF('Enrollment Projection'!$E$37="","Must Complete 'Enrollment Projection' Tab",AF47*AG47)</f>
        <v>Must Complete 'Enrollment Projection' Tab</v>
      </c>
    </row>
    <row r="48" spans="1:34" ht="25.5" customHeight="1">
      <c r="A48" s="150">
        <v>43</v>
      </c>
      <c r="B48" s="151" t="s">
        <v>373</v>
      </c>
      <c r="C48" s="152"/>
      <c r="D48" s="153">
        <v>4302</v>
      </c>
      <c r="E48" s="155">
        <f t="shared" si="1"/>
        <v>0</v>
      </c>
      <c r="F48" s="156">
        <f>$C48*'Enrollment Projection'!$E$30</f>
        <v>0</v>
      </c>
      <c r="G48" s="153">
        <v>586</v>
      </c>
      <c r="H48" s="157" t="str">
        <f>IF('Enrollment Projection'!$E$30="","Must Complete 'Enrollment Projection' Tab",F48*G48)</f>
        <v>Must Complete 'Enrollment Projection' Tab</v>
      </c>
      <c r="I48" s="156">
        <f>$C48*'Enrollment Projection'!$E$34</f>
        <v>0</v>
      </c>
      <c r="J48" s="153">
        <v>160</v>
      </c>
      <c r="K48" s="157" t="str">
        <f>IF('Enrollment Projection'!$E$34="","Must Complete 'Enrollment Projection' Tab",I48*J48)</f>
        <v>Must Complete 'Enrollment Projection' Tab</v>
      </c>
      <c r="L48" s="156">
        <f>$C48*'Enrollment Projection'!$E$31</f>
        <v>0</v>
      </c>
      <c r="M48" s="153">
        <v>3996</v>
      </c>
      <c r="N48" s="157" t="str">
        <f>IF('Enrollment Projection'!$E$31="","Must Complete 'Enrollment Projection' Tab",L48*M48)</f>
        <v>Must Complete 'Enrollment Projection' Tab</v>
      </c>
      <c r="O48" s="156">
        <f>$C48*'Enrollment Projection'!$E$33</f>
        <v>0</v>
      </c>
      <c r="P48" s="153">
        <v>1598</v>
      </c>
      <c r="Q48" s="157" t="str">
        <f>IF('Enrollment Projection'!$E$33="","Must Complete 'Enrollment Projection' Tab",O48*P48)</f>
        <v>Must Complete 'Enrollment Projection' Tab</v>
      </c>
      <c r="R48" s="157" t="str">
        <f>IF(OR('Enrollment Projection'!$E$30="",'Enrollment Projection'!$E$31="",'Enrollment Projection'!$E$33="",'Enrollment Projection'!$E$34=""),"Must Complete 'Enrollment Projection' Tab",IF('School Information'!$A$13="","Must Complete 'School Information' Tab",ROUND(E48+H48+K48+N48+Q48,0)))</f>
        <v>Must Complete 'Enrollment Projection' Tab</v>
      </c>
      <c r="S48" s="158">
        <v>8186</v>
      </c>
      <c r="T48" s="153">
        <v>8665</v>
      </c>
      <c r="U48" s="159" t="str">
        <f>IF(OR('School Information'!$A$10="",'School Information'!$B$10=""),"Must Complete 'School Information' Tab",IF('School Information'!$B$10="No",$T48*C48,IF(AND('School Information'!$B$10="Yes",'School Information'!$A$10=$B48),$S48*C48,$T48*C48)))</f>
        <v>Must Complete 'School Information' Tab</v>
      </c>
      <c r="V48" s="160">
        <v>269</v>
      </c>
      <c r="W48" s="160">
        <f>IF('Enrollment Projection'!$E$31&gt;0,$C48*V48,0)</f>
        <v>0</v>
      </c>
      <c r="X48" s="160">
        <v>6</v>
      </c>
      <c r="Y48" s="159" t="str">
        <f>IF('Enrollment Projection'!$E$32="","Must Complete 'Enrollment Projection' Tab",IF('Enrollment Projection'!$E$32="Yes",$C48*X48,0))</f>
        <v>Must Complete 'Enrollment Projection' Tab</v>
      </c>
      <c r="Z48" s="160">
        <v>0</v>
      </c>
      <c r="AA48" s="159" t="str">
        <f>IF('Enrollment Projection'!$E$34="","Must Complete 'Enrollment Projection' Tab",IF(AND('Enrollment Projection'!$E$34&gt;0,SUM('Enrollment Projection'!$B$17:$E$20)&gt;0),$C48*Z48,0))</f>
        <v>Must Complete 'Enrollment Projection' Tab</v>
      </c>
      <c r="AB48" s="160">
        <v>471</v>
      </c>
      <c r="AC48" s="159" t="str">
        <f>IF('Enrollment Projection'!$E$38="","Must Complete 'Enrollment Projection' Tab",IF('Enrollment Projection'!$E$38&gt;=0.4,$C48*AB48,0))</f>
        <v>Must Complete 'Enrollment Projection' Tab</v>
      </c>
      <c r="AD48" s="160">
        <v>61</v>
      </c>
      <c r="AE48" s="160">
        <f t="shared" si="2"/>
        <v>0</v>
      </c>
      <c r="AF48" s="156">
        <f>$C48*'Enrollment Projection'!$E$37</f>
        <v>0</v>
      </c>
      <c r="AG48" s="160">
        <v>0</v>
      </c>
      <c r="AH48" s="159" t="str">
        <f>IF('Enrollment Projection'!$E$37="","Must Complete 'Enrollment Projection' Tab",AF48*AG48)</f>
        <v>Must Complete 'Enrollment Projection' Tab</v>
      </c>
    </row>
    <row r="49" spans="1:34" ht="25.5" customHeight="1">
      <c r="A49" s="150">
        <v>44</v>
      </c>
      <c r="B49" s="151" t="s">
        <v>378</v>
      </c>
      <c r="C49" s="152"/>
      <c r="D49" s="153">
        <v>4696</v>
      </c>
      <c r="E49" s="155">
        <f t="shared" si="1"/>
        <v>0</v>
      </c>
      <c r="F49" s="156">
        <f>$C49*'Enrollment Projection'!$E$30</f>
        <v>0</v>
      </c>
      <c r="G49" s="153">
        <v>631</v>
      </c>
      <c r="H49" s="157" t="str">
        <f>IF('Enrollment Projection'!$E$30="","Must Complete 'Enrollment Projection' Tab",F49*G49)</f>
        <v>Must Complete 'Enrollment Projection' Tab</v>
      </c>
      <c r="I49" s="156">
        <f>$C49*'Enrollment Projection'!$E$34</f>
        <v>0</v>
      </c>
      <c r="J49" s="153">
        <v>172</v>
      </c>
      <c r="K49" s="157" t="str">
        <f>IF('Enrollment Projection'!$E$34="","Must Complete 'Enrollment Projection' Tab",I49*J49)</f>
        <v>Must Complete 'Enrollment Projection' Tab</v>
      </c>
      <c r="L49" s="156">
        <f>$C49*'Enrollment Projection'!$E$31</f>
        <v>0</v>
      </c>
      <c r="M49" s="153">
        <v>4301</v>
      </c>
      <c r="N49" s="157" t="str">
        <f>IF('Enrollment Projection'!$E$31="","Must Complete 'Enrollment Projection' Tab",L49*M49)</f>
        <v>Must Complete 'Enrollment Projection' Tab</v>
      </c>
      <c r="O49" s="156">
        <f>$C49*'Enrollment Projection'!$E$33</f>
        <v>0</v>
      </c>
      <c r="P49" s="153">
        <v>1721</v>
      </c>
      <c r="Q49" s="157" t="str">
        <f>IF('Enrollment Projection'!$E$33="","Must Complete 'Enrollment Projection' Tab",O49*P49)</f>
        <v>Must Complete 'Enrollment Projection' Tab</v>
      </c>
      <c r="R49" s="157" t="str">
        <f>IF(OR('Enrollment Projection'!$E$30="",'Enrollment Projection'!$E$31="",'Enrollment Projection'!$E$33="",'Enrollment Projection'!$E$34=""),"Must Complete 'Enrollment Projection' Tab",IF('School Information'!$A$13="","Must Complete 'School Information' Tab",ROUND(E49+H49+K49+N49+Q49,0)))</f>
        <v>Must Complete 'Enrollment Projection' Tab</v>
      </c>
      <c r="S49" s="158">
        <v>6167</v>
      </c>
      <c r="T49" s="153">
        <v>6167</v>
      </c>
      <c r="U49" s="159" t="str">
        <f>IF(OR('School Information'!$A$10="",'School Information'!$B$10=""),"Must Complete 'School Information' Tab",IF('School Information'!$B$10="No",$T49*C49,IF(AND('School Information'!$B$10="Yes",'School Information'!$A$10=$B49),$S49*C49,$T49*C49)))</f>
        <v>Must Complete 'School Information' Tab</v>
      </c>
      <c r="V49" s="160">
        <v>244</v>
      </c>
      <c r="W49" s="160">
        <f>IF('Enrollment Projection'!$E$31&gt;0,$C49*V49,0)</f>
        <v>0</v>
      </c>
      <c r="X49" s="160">
        <v>10</v>
      </c>
      <c r="Y49" s="159" t="str">
        <f>IF('Enrollment Projection'!$E$32="","Must Complete 'Enrollment Projection' Tab",IF('Enrollment Projection'!$E$32="Yes",$C49*X49,0))</f>
        <v>Must Complete 'Enrollment Projection' Tab</v>
      </c>
      <c r="Z49" s="160">
        <v>16</v>
      </c>
      <c r="AA49" s="159" t="str">
        <f>IF('Enrollment Projection'!$E$34="","Must Complete 'Enrollment Projection' Tab",IF(AND('Enrollment Projection'!$E$34&gt;0,SUM('Enrollment Projection'!$B$17:$E$20)&gt;0),$C49*Z49,0))</f>
        <v>Must Complete 'Enrollment Projection' Tab</v>
      </c>
      <c r="AB49" s="160">
        <v>511</v>
      </c>
      <c r="AC49" s="159" t="str">
        <f>IF('Enrollment Projection'!$E$38="","Must Complete 'Enrollment Projection' Tab",IF('Enrollment Projection'!$E$38&gt;=0.4,$C49*AB49,0))</f>
        <v>Must Complete 'Enrollment Projection' Tab</v>
      </c>
      <c r="AD49" s="160">
        <v>63</v>
      </c>
      <c r="AE49" s="160">
        <f t="shared" si="2"/>
        <v>0</v>
      </c>
      <c r="AF49" s="156">
        <f>$C49*'Enrollment Projection'!$E$37</f>
        <v>0</v>
      </c>
      <c r="AG49" s="160">
        <v>149</v>
      </c>
      <c r="AH49" s="159" t="str">
        <f>IF('Enrollment Projection'!$E$37="","Must Complete 'Enrollment Projection' Tab",AF49*AG49)</f>
        <v>Must Complete 'Enrollment Projection' Tab</v>
      </c>
    </row>
    <row r="50" spans="1:34" ht="25.5" customHeight="1">
      <c r="A50" s="168">
        <v>45</v>
      </c>
      <c r="B50" s="162" t="s">
        <v>380</v>
      </c>
      <c r="C50" s="163"/>
      <c r="D50" s="164">
        <v>2199</v>
      </c>
      <c r="E50" s="165">
        <f t="shared" si="1"/>
        <v>0</v>
      </c>
      <c r="F50" s="166">
        <f>$C50*'Enrollment Projection'!$E$30</f>
        <v>0</v>
      </c>
      <c r="G50" s="164">
        <v>221</v>
      </c>
      <c r="H50" s="167" t="str">
        <f>IF('Enrollment Projection'!$E$30="","Must Complete 'Enrollment Projection' Tab",F50*G50)</f>
        <v>Must Complete 'Enrollment Projection' Tab</v>
      </c>
      <c r="I50" s="166">
        <f>$C50*'Enrollment Projection'!$E$34</f>
        <v>0</v>
      </c>
      <c r="J50" s="164">
        <v>60</v>
      </c>
      <c r="K50" s="167" t="str">
        <f>IF('Enrollment Projection'!$E$34="","Must Complete 'Enrollment Projection' Tab",I50*J50)</f>
        <v>Must Complete 'Enrollment Projection' Tab</v>
      </c>
      <c r="L50" s="166">
        <f>$C50*'Enrollment Projection'!$E$31</f>
        <v>0</v>
      </c>
      <c r="M50" s="164">
        <v>1506</v>
      </c>
      <c r="N50" s="167" t="str">
        <f>IF('Enrollment Projection'!$E$31="","Must Complete 'Enrollment Projection' Tab",L50*M50)</f>
        <v>Must Complete 'Enrollment Projection' Tab</v>
      </c>
      <c r="O50" s="166">
        <f>$C50*'Enrollment Projection'!$E$33</f>
        <v>0</v>
      </c>
      <c r="P50" s="164">
        <v>602</v>
      </c>
      <c r="Q50" s="167" t="str">
        <f>IF('Enrollment Projection'!$E$33="","Must Complete 'Enrollment Projection' Tab",O50*P50)</f>
        <v>Must Complete 'Enrollment Projection' Tab</v>
      </c>
      <c r="R50" s="167" t="str">
        <f>IF(OR('Enrollment Projection'!$E$30="",'Enrollment Projection'!$E$31="",'Enrollment Projection'!$E$33="",'Enrollment Projection'!$E$34=""),"Must Complete 'Enrollment Projection' Tab",IF('School Information'!$A$13="","Must Complete 'School Information' Tab",ROUND(E50+H50+K50+N50+Q50,0)))</f>
        <v>Must Complete 'Enrollment Projection' Tab</v>
      </c>
      <c r="S50" s="169">
        <v>19963</v>
      </c>
      <c r="T50" s="164">
        <v>22623</v>
      </c>
      <c r="U50" s="170" t="str">
        <f>IF(OR('School Information'!$A$10="",'School Information'!$B$10=""),"Must Complete 'School Information' Tab",IF('School Information'!$B$10="No",$T50*C50,IF(AND('School Information'!$B$10="Yes",'School Information'!$A$10=$B50),$S50*C50,$T50*C50)))</f>
        <v>Must Complete 'School Information' Tab</v>
      </c>
      <c r="V50" s="171">
        <v>247</v>
      </c>
      <c r="W50" s="171">
        <f>IF('Enrollment Projection'!$E$31&gt;0,$C50*V50,0)</f>
        <v>0</v>
      </c>
      <c r="X50" s="171">
        <v>7</v>
      </c>
      <c r="Y50" s="170" t="str">
        <f>IF('Enrollment Projection'!$E$32="","Must Complete 'Enrollment Projection' Tab",IF('Enrollment Projection'!$E$32="Yes",$C50*X50,0))</f>
        <v>Must Complete 'Enrollment Projection' Tab</v>
      </c>
      <c r="Z50" s="171">
        <v>13</v>
      </c>
      <c r="AA50" s="170" t="str">
        <f>IF('Enrollment Projection'!$E$34="","Must Complete 'Enrollment Projection' Tab",IF(AND('Enrollment Projection'!$E$34&gt;0,SUM('Enrollment Projection'!$B$17:$E$20)&gt;0),$C50*Z50,0))</f>
        <v>Must Complete 'Enrollment Projection' Tab</v>
      </c>
      <c r="AB50" s="171">
        <v>224</v>
      </c>
      <c r="AC50" s="170" t="str">
        <f>IF('Enrollment Projection'!$E$38="","Must Complete 'Enrollment Projection' Tab",IF('Enrollment Projection'!$E$38&gt;=0.4,$C50*AB50,0))</f>
        <v>Must Complete 'Enrollment Projection' Tab</v>
      </c>
      <c r="AD50" s="171">
        <v>48</v>
      </c>
      <c r="AE50" s="171">
        <f t="shared" si="2"/>
        <v>0</v>
      </c>
      <c r="AF50" s="166">
        <f>$C50*'Enrollment Projection'!$E$37</f>
        <v>0</v>
      </c>
      <c r="AG50" s="171">
        <v>131</v>
      </c>
      <c r="AH50" s="170" t="str">
        <f>IF('Enrollment Projection'!$E$37="","Must Complete 'Enrollment Projection' Tab",AF50*AG50)</f>
        <v>Must Complete 'Enrollment Projection' Tab</v>
      </c>
    </row>
    <row r="51" spans="1:34" ht="25.5" customHeight="1">
      <c r="A51" s="138">
        <v>46</v>
      </c>
      <c r="B51" s="139" t="s">
        <v>381</v>
      </c>
      <c r="C51" s="140"/>
      <c r="D51" s="153">
        <v>5966</v>
      </c>
      <c r="E51" s="142">
        <f t="shared" si="1"/>
        <v>0</v>
      </c>
      <c r="F51" s="144">
        <f>$C51*'Enrollment Projection'!$E$30</f>
        <v>0</v>
      </c>
      <c r="G51" s="153">
        <v>736</v>
      </c>
      <c r="H51" s="146" t="str">
        <f>IF('Enrollment Projection'!$E$30="","Must Complete 'Enrollment Projection' Tab",F51*G51)</f>
        <v>Must Complete 'Enrollment Projection' Tab</v>
      </c>
      <c r="I51" s="144">
        <f>$C51*'Enrollment Projection'!$E$34</f>
        <v>0</v>
      </c>
      <c r="J51" s="153">
        <v>201</v>
      </c>
      <c r="K51" s="146" t="str">
        <f>IF('Enrollment Projection'!$E$34="","Must Complete 'Enrollment Projection' Tab",I51*J51)</f>
        <v>Must Complete 'Enrollment Projection' Tab</v>
      </c>
      <c r="L51" s="144">
        <f>$C51*'Enrollment Projection'!$E$31</f>
        <v>0</v>
      </c>
      <c r="M51" s="153">
        <v>5019</v>
      </c>
      <c r="N51" s="146" t="str">
        <f>IF('Enrollment Projection'!$E$31="","Must Complete 'Enrollment Projection' Tab",L51*M51)</f>
        <v>Must Complete 'Enrollment Projection' Tab</v>
      </c>
      <c r="O51" s="144">
        <f>$C51*'Enrollment Projection'!$E$33</f>
        <v>0</v>
      </c>
      <c r="P51" s="153">
        <v>2008</v>
      </c>
      <c r="Q51" s="146" t="str">
        <f>IF('Enrollment Projection'!$E$33="","Must Complete 'Enrollment Projection' Tab",O51*P51)</f>
        <v>Must Complete 'Enrollment Projection' Tab</v>
      </c>
      <c r="R51" s="146" t="str">
        <f>IF(OR('Enrollment Projection'!$E$30="",'Enrollment Projection'!$E$31="",'Enrollment Projection'!$E$33="",'Enrollment Projection'!$E$34=""),"Must Complete 'Enrollment Projection' Tab",IF('School Information'!$A$13="","Must Complete 'School Information' Tab",ROUND(E51+H51+K51+N51+Q51,0)))</f>
        <v>Must Complete 'Enrollment Projection' Tab</v>
      </c>
      <c r="S51" s="158">
        <v>2881</v>
      </c>
      <c r="T51" s="153">
        <v>4826</v>
      </c>
      <c r="U51" s="148" t="str">
        <f>IF(OR('School Information'!$A$10="",'School Information'!$B$10=""),"Must Complete 'School Information' Tab",IF('School Information'!$B$10="No",$T51*C51,IF(AND('School Information'!$B$10="Yes",'School Information'!$A$10=$B51),$S51*C51,$T51*C51)))</f>
        <v>Must Complete 'School Information' Tab</v>
      </c>
      <c r="V51" s="149">
        <v>306</v>
      </c>
      <c r="W51" s="149">
        <f>IF('Enrollment Projection'!$E$31&gt;0,$C51*V51,0)</f>
        <v>0</v>
      </c>
      <c r="X51" s="149">
        <v>16</v>
      </c>
      <c r="Y51" s="148" t="str">
        <f>IF('Enrollment Projection'!$E$32="","Must Complete 'Enrollment Projection' Tab",IF('Enrollment Projection'!$E$32="Yes",$C51*X51,0))</f>
        <v>Must Complete 'Enrollment Projection' Tab</v>
      </c>
      <c r="Z51" s="149">
        <v>21</v>
      </c>
      <c r="AA51" s="148" t="str">
        <f>IF('Enrollment Projection'!$E$34="","Must Complete 'Enrollment Projection' Tab",IF(AND('Enrollment Projection'!$E$34&gt;0,SUM('Enrollment Projection'!$B$17:$E$20)&gt;0),$C51*Z51,0))</f>
        <v>Must Complete 'Enrollment Projection' Tab</v>
      </c>
      <c r="AB51" s="149">
        <v>1175</v>
      </c>
      <c r="AC51" s="148" t="str">
        <f>IF('Enrollment Projection'!$E$38="","Must Complete 'Enrollment Projection' Tab",IF('Enrollment Projection'!$E$38&gt;=0.4,$C51*AB51,0))</f>
        <v>Must Complete 'Enrollment Projection' Tab</v>
      </c>
      <c r="AD51" s="149">
        <v>81</v>
      </c>
      <c r="AE51" s="149">
        <f t="shared" si="2"/>
        <v>0</v>
      </c>
      <c r="AF51" s="144">
        <f>$C51*'Enrollment Projection'!$E$37</f>
        <v>0</v>
      </c>
      <c r="AG51" s="149">
        <v>0</v>
      </c>
      <c r="AH51" s="148" t="str">
        <f>IF('Enrollment Projection'!$E$37="","Must Complete 'Enrollment Projection' Tab",AF51*AG51)</f>
        <v>Must Complete 'Enrollment Projection' Tab</v>
      </c>
    </row>
    <row r="52" spans="1:34" ht="25.5" customHeight="1">
      <c r="A52" s="150">
        <v>47</v>
      </c>
      <c r="B52" s="151" t="s">
        <v>382</v>
      </c>
      <c r="C52" s="152"/>
      <c r="D52" s="153">
        <v>2868</v>
      </c>
      <c r="E52" s="155">
        <f t="shared" si="1"/>
        <v>0</v>
      </c>
      <c r="F52" s="156">
        <f>$C52*'Enrollment Projection'!$E$30</f>
        <v>0</v>
      </c>
      <c r="G52" s="153">
        <v>329</v>
      </c>
      <c r="H52" s="157" t="str">
        <f>IF('Enrollment Projection'!$E$30="","Must Complete 'Enrollment Projection' Tab",F52*G52)</f>
        <v>Must Complete 'Enrollment Projection' Tab</v>
      </c>
      <c r="I52" s="156">
        <f>$C52*'Enrollment Projection'!$E$34</f>
        <v>0</v>
      </c>
      <c r="J52" s="153">
        <v>90</v>
      </c>
      <c r="K52" s="157" t="str">
        <f>IF('Enrollment Projection'!$E$34="","Must Complete 'Enrollment Projection' Tab",I52*J52)</f>
        <v>Must Complete 'Enrollment Projection' Tab</v>
      </c>
      <c r="L52" s="156">
        <f>$C52*'Enrollment Projection'!$E$31</f>
        <v>0</v>
      </c>
      <c r="M52" s="153">
        <v>2246</v>
      </c>
      <c r="N52" s="157" t="str">
        <f>IF('Enrollment Projection'!$E$31="","Must Complete 'Enrollment Projection' Tab",L52*M52)</f>
        <v>Must Complete 'Enrollment Projection' Tab</v>
      </c>
      <c r="O52" s="156">
        <f>$C52*'Enrollment Projection'!$E$33</f>
        <v>0</v>
      </c>
      <c r="P52" s="153">
        <v>898</v>
      </c>
      <c r="Q52" s="157" t="str">
        <f>IF('Enrollment Projection'!$E$33="","Must Complete 'Enrollment Projection' Tab",O52*P52)</f>
        <v>Must Complete 'Enrollment Projection' Tab</v>
      </c>
      <c r="R52" s="157" t="str">
        <f>IF(OR('Enrollment Projection'!$E$30="",'Enrollment Projection'!$E$31="",'Enrollment Projection'!$E$33="",'Enrollment Projection'!$E$34=""),"Must Complete 'Enrollment Projection' Tab",IF('School Information'!$A$13="","Must Complete 'School Information' Tab",ROUND(E52+H52+K52+N52+Q52,0)))</f>
        <v>Must Complete 'Enrollment Projection' Tab</v>
      </c>
      <c r="S52" s="158">
        <v>17982</v>
      </c>
      <c r="T52" s="153">
        <v>19722</v>
      </c>
      <c r="U52" s="159" t="str">
        <f>IF(OR('School Information'!$A$10="",'School Information'!$B$10=""),"Must Complete 'School Information' Tab",IF('School Information'!$B$10="No",$T52*C52,IF(AND('School Information'!$B$10="Yes",'School Information'!$A$10=$B52),$S52*C52,$T52*C52)))</f>
        <v>Must Complete 'School Information' Tab</v>
      </c>
      <c r="V52" s="160">
        <v>260</v>
      </c>
      <c r="W52" s="160">
        <f>IF('Enrollment Projection'!$E$31&gt;0,$C52*V52,0)</f>
        <v>0</v>
      </c>
      <c r="X52" s="160">
        <v>11</v>
      </c>
      <c r="Y52" s="159" t="str">
        <f>IF('Enrollment Projection'!$E$32="","Must Complete 'Enrollment Projection' Tab",IF('Enrollment Projection'!$E$32="Yes",$C52*X52,0))</f>
        <v>Must Complete 'Enrollment Projection' Tab</v>
      </c>
      <c r="Z52" s="160">
        <v>16</v>
      </c>
      <c r="AA52" s="159" t="str">
        <f>IF('Enrollment Projection'!$E$34="","Must Complete 'Enrollment Projection' Tab",IF(AND('Enrollment Projection'!$E$34&gt;0,SUM('Enrollment Projection'!$B$17:$E$20)&gt;0),$C52*Z52,0))</f>
        <v>Must Complete 'Enrollment Projection' Tab</v>
      </c>
      <c r="AB52" s="160">
        <v>300</v>
      </c>
      <c r="AC52" s="159" t="str">
        <f>IF('Enrollment Projection'!$E$38="","Must Complete 'Enrollment Projection' Tab",IF('Enrollment Projection'!$E$38&gt;=0.4,$C52*AB52,0))</f>
        <v>Must Complete 'Enrollment Projection' Tab</v>
      </c>
      <c r="AD52" s="160">
        <v>57</v>
      </c>
      <c r="AE52" s="160">
        <f t="shared" si="2"/>
        <v>0</v>
      </c>
      <c r="AF52" s="156">
        <f>$C52*'Enrollment Projection'!$E$37</f>
        <v>0</v>
      </c>
      <c r="AG52" s="160">
        <v>106</v>
      </c>
      <c r="AH52" s="159" t="str">
        <f>IF('Enrollment Projection'!$E$37="","Must Complete 'Enrollment Projection' Tab",AF52*AG52)</f>
        <v>Must Complete 'Enrollment Projection' Tab</v>
      </c>
    </row>
    <row r="53" spans="1:34" ht="25.5" customHeight="1">
      <c r="A53" s="150">
        <v>48</v>
      </c>
      <c r="B53" s="151" t="s">
        <v>383</v>
      </c>
      <c r="C53" s="152"/>
      <c r="D53" s="153">
        <v>3042</v>
      </c>
      <c r="E53" s="155">
        <f t="shared" si="1"/>
        <v>0</v>
      </c>
      <c r="F53" s="156">
        <f>$C53*'Enrollment Projection'!$E$30</f>
        <v>0</v>
      </c>
      <c r="G53" s="153">
        <v>406</v>
      </c>
      <c r="H53" s="157" t="str">
        <f>IF('Enrollment Projection'!$E$30="","Must Complete 'Enrollment Projection' Tab",F53*G53)</f>
        <v>Must Complete 'Enrollment Projection' Tab</v>
      </c>
      <c r="I53" s="156">
        <f>$C53*'Enrollment Projection'!$E$34</f>
        <v>0</v>
      </c>
      <c r="J53" s="153">
        <v>111</v>
      </c>
      <c r="K53" s="157" t="str">
        <f>IF('Enrollment Projection'!$E$34="","Must Complete 'Enrollment Projection' Tab",I53*J53)</f>
        <v>Must Complete 'Enrollment Projection' Tab</v>
      </c>
      <c r="L53" s="156">
        <f>$C53*'Enrollment Projection'!$E$31</f>
        <v>0</v>
      </c>
      <c r="M53" s="153">
        <v>2766</v>
      </c>
      <c r="N53" s="157" t="str">
        <f>IF('Enrollment Projection'!$E$31="","Must Complete 'Enrollment Projection' Tab",L53*M53)</f>
        <v>Must Complete 'Enrollment Projection' Tab</v>
      </c>
      <c r="O53" s="156">
        <f>$C53*'Enrollment Projection'!$E$33</f>
        <v>0</v>
      </c>
      <c r="P53" s="153">
        <v>1106</v>
      </c>
      <c r="Q53" s="157" t="str">
        <f>IF('Enrollment Projection'!$E$33="","Must Complete 'Enrollment Projection' Tab",O53*P53)</f>
        <v>Must Complete 'Enrollment Projection' Tab</v>
      </c>
      <c r="R53" s="157" t="str">
        <f>IF(OR('Enrollment Projection'!$E$30="",'Enrollment Projection'!$E$31="",'Enrollment Projection'!$E$33="",'Enrollment Projection'!$E$34=""),"Must Complete 'Enrollment Projection' Tab",IF('School Information'!$A$13="","Must Complete 'School Information' Tab",ROUND(E53+H53+K53+N53+Q53,0)))</f>
        <v>Must Complete 'Enrollment Projection' Tab</v>
      </c>
      <c r="S53" s="158">
        <v>11942</v>
      </c>
      <c r="T53" s="153">
        <v>14878</v>
      </c>
      <c r="U53" s="159" t="str">
        <f>IF(OR('School Information'!$A$10="",'School Information'!$B$10=""),"Must Complete 'School Information' Tab",IF('School Information'!$B$10="No",$T53*C53,IF(AND('School Information'!$B$10="Yes",'School Information'!$A$10=$B53),$S53*C53,$T53*C53)))</f>
        <v>Must Complete 'School Information' Tab</v>
      </c>
      <c r="V53" s="160">
        <v>241</v>
      </c>
      <c r="W53" s="160">
        <f>IF('Enrollment Projection'!$E$31&gt;0,$C53*V53,0)</f>
        <v>0</v>
      </c>
      <c r="X53" s="160">
        <v>11</v>
      </c>
      <c r="Y53" s="159" t="str">
        <f>IF('Enrollment Projection'!$E$32="","Must Complete 'Enrollment Projection' Tab",IF('Enrollment Projection'!$E$32="Yes",$C53*X53,0))</f>
        <v>Must Complete 'Enrollment Projection' Tab</v>
      </c>
      <c r="Z53" s="160">
        <v>18</v>
      </c>
      <c r="AA53" s="159" t="str">
        <f>IF('Enrollment Projection'!$E$34="","Must Complete 'Enrollment Projection' Tab",IF(AND('Enrollment Projection'!$E$34&gt;0,SUM('Enrollment Projection'!$B$17:$E$20)&gt;0),$C53*Z53,0))</f>
        <v>Must Complete 'Enrollment Projection' Tab</v>
      </c>
      <c r="AB53" s="160">
        <v>463</v>
      </c>
      <c r="AC53" s="159" t="str">
        <f>IF('Enrollment Projection'!$E$38="","Must Complete 'Enrollment Projection' Tab",IF('Enrollment Projection'!$E$38&gt;=0.4,$C53*AB53,0))</f>
        <v>Must Complete 'Enrollment Projection' Tab</v>
      </c>
      <c r="AD53" s="160">
        <v>70</v>
      </c>
      <c r="AE53" s="160">
        <f t="shared" si="2"/>
        <v>0</v>
      </c>
      <c r="AF53" s="156">
        <f>$C53*'Enrollment Projection'!$E$37</f>
        <v>0</v>
      </c>
      <c r="AG53" s="160">
        <v>137</v>
      </c>
      <c r="AH53" s="159" t="str">
        <f>IF('Enrollment Projection'!$E$37="","Must Complete 'Enrollment Projection' Tab",AF53*AG53)</f>
        <v>Must Complete 'Enrollment Projection' Tab</v>
      </c>
    </row>
    <row r="54" spans="1:34" ht="25.5" customHeight="1">
      <c r="A54" s="150">
        <v>49</v>
      </c>
      <c r="B54" s="151" t="s">
        <v>384</v>
      </c>
      <c r="C54" s="152"/>
      <c r="D54" s="153">
        <v>4748</v>
      </c>
      <c r="E54" s="155">
        <f t="shared" si="1"/>
        <v>0</v>
      </c>
      <c r="F54" s="156">
        <f>$C54*'Enrollment Projection'!$E$30</f>
        <v>0</v>
      </c>
      <c r="G54" s="153">
        <v>646</v>
      </c>
      <c r="H54" s="157" t="str">
        <f>IF('Enrollment Projection'!$E$30="","Must Complete 'Enrollment Projection' Tab",F54*G54)</f>
        <v>Must Complete 'Enrollment Projection' Tab</v>
      </c>
      <c r="I54" s="156">
        <f>$C54*'Enrollment Projection'!$E$34</f>
        <v>0</v>
      </c>
      <c r="J54" s="153">
        <v>176</v>
      </c>
      <c r="K54" s="157" t="str">
        <f>IF('Enrollment Projection'!$E$34="","Must Complete 'Enrollment Projection' Tab",I54*J54)</f>
        <v>Must Complete 'Enrollment Projection' Tab</v>
      </c>
      <c r="L54" s="156">
        <f>$C54*'Enrollment Projection'!$E$31</f>
        <v>0</v>
      </c>
      <c r="M54" s="153">
        <v>4405</v>
      </c>
      <c r="N54" s="157" t="str">
        <f>IF('Enrollment Projection'!$E$31="","Must Complete 'Enrollment Projection' Tab",L54*M54)</f>
        <v>Must Complete 'Enrollment Projection' Tab</v>
      </c>
      <c r="O54" s="156">
        <f>$C54*'Enrollment Projection'!$E$33</f>
        <v>0</v>
      </c>
      <c r="P54" s="153">
        <v>1762</v>
      </c>
      <c r="Q54" s="157" t="str">
        <f>IF('Enrollment Projection'!$E$33="","Must Complete 'Enrollment Projection' Tab",O54*P54)</f>
        <v>Must Complete 'Enrollment Projection' Tab</v>
      </c>
      <c r="R54" s="157" t="str">
        <f>IF(OR('Enrollment Projection'!$E$30="",'Enrollment Projection'!$E$31="",'Enrollment Projection'!$E$33="",'Enrollment Projection'!$E$34=""),"Must Complete 'Enrollment Projection' Tab",IF('School Information'!$A$13="","Must Complete 'School Information' Tab",ROUND(E54+H54+K54+N54+Q54,0)))</f>
        <v>Must Complete 'Enrollment Projection' Tab</v>
      </c>
      <c r="S54" s="158">
        <v>4379</v>
      </c>
      <c r="T54" s="153">
        <v>4379</v>
      </c>
      <c r="U54" s="159" t="str">
        <f>IF(OR('School Information'!$A$10="",'School Information'!$B$10=""),"Must Complete 'School Information' Tab",IF('School Information'!$B$10="No",$T54*C54,IF(AND('School Information'!$B$10="Yes",'School Information'!$A$10=$B54),$S54*C54,$T54*C54)))</f>
        <v>Must Complete 'School Information' Tab</v>
      </c>
      <c r="V54" s="160">
        <v>245</v>
      </c>
      <c r="W54" s="160">
        <f>IF('Enrollment Projection'!$E$31&gt;0,$C54*V54,0)</f>
        <v>0</v>
      </c>
      <c r="X54" s="160">
        <v>5</v>
      </c>
      <c r="Y54" s="159" t="str">
        <f>IF('Enrollment Projection'!$E$32="","Must Complete 'Enrollment Projection' Tab",IF('Enrollment Projection'!$E$32="Yes",$C54*X54,0))</f>
        <v>Must Complete 'Enrollment Projection' Tab</v>
      </c>
      <c r="Z54" s="160">
        <v>19</v>
      </c>
      <c r="AA54" s="159" t="str">
        <f>IF('Enrollment Projection'!$E$34="","Must Complete 'Enrollment Projection' Tab",IF(AND('Enrollment Projection'!$E$34&gt;0,SUM('Enrollment Projection'!$B$17:$E$20)&gt;0),$C54*Z54,0))</f>
        <v>Must Complete 'Enrollment Projection' Tab</v>
      </c>
      <c r="AB54" s="160">
        <v>705</v>
      </c>
      <c r="AC54" s="159" t="str">
        <f>IF('Enrollment Projection'!$E$38="","Must Complete 'Enrollment Projection' Tab",IF('Enrollment Projection'!$E$38&gt;=0.4,$C54*AB54,0))</f>
        <v>Must Complete 'Enrollment Projection' Tab</v>
      </c>
      <c r="AD54" s="160">
        <v>70</v>
      </c>
      <c r="AE54" s="160">
        <f t="shared" si="2"/>
        <v>0</v>
      </c>
      <c r="AF54" s="156">
        <f>$C54*'Enrollment Projection'!$E$37</f>
        <v>0</v>
      </c>
      <c r="AG54" s="160">
        <v>151</v>
      </c>
      <c r="AH54" s="159" t="str">
        <f>IF('Enrollment Projection'!$E$37="","Must Complete 'Enrollment Projection' Tab",AF54*AG54)</f>
        <v>Must Complete 'Enrollment Projection' Tab</v>
      </c>
    </row>
    <row r="55" spans="1:34" ht="25.5" customHeight="1">
      <c r="A55" s="168">
        <v>50</v>
      </c>
      <c r="B55" s="162" t="s">
        <v>385</v>
      </c>
      <c r="C55" s="163"/>
      <c r="D55" s="164">
        <v>4730</v>
      </c>
      <c r="E55" s="165">
        <f t="shared" si="1"/>
        <v>0</v>
      </c>
      <c r="F55" s="166">
        <f>$C55*'Enrollment Projection'!$E$30</f>
        <v>0</v>
      </c>
      <c r="G55" s="164">
        <v>634</v>
      </c>
      <c r="H55" s="167" t="str">
        <f>IF('Enrollment Projection'!$E$30="","Must Complete 'Enrollment Projection' Tab",F55*G55)</f>
        <v>Must Complete 'Enrollment Projection' Tab</v>
      </c>
      <c r="I55" s="166">
        <f>$C55*'Enrollment Projection'!$E$34</f>
        <v>0</v>
      </c>
      <c r="J55" s="164">
        <v>173</v>
      </c>
      <c r="K55" s="167" t="str">
        <f>IF('Enrollment Projection'!$E$34="","Must Complete 'Enrollment Projection' Tab",I55*J55)</f>
        <v>Must Complete 'Enrollment Projection' Tab</v>
      </c>
      <c r="L55" s="166">
        <f>$C55*'Enrollment Projection'!$E$31</f>
        <v>0</v>
      </c>
      <c r="M55" s="164">
        <v>4324</v>
      </c>
      <c r="N55" s="167" t="str">
        <f>IF('Enrollment Projection'!$E$31="","Must Complete 'Enrollment Projection' Tab",L55*M55)</f>
        <v>Must Complete 'Enrollment Projection' Tab</v>
      </c>
      <c r="O55" s="166">
        <f>$C55*'Enrollment Projection'!$E$33</f>
        <v>0</v>
      </c>
      <c r="P55" s="164">
        <v>1730</v>
      </c>
      <c r="Q55" s="167" t="str">
        <f>IF('Enrollment Projection'!$E$33="","Must Complete 'Enrollment Projection' Tab",O55*P55)</f>
        <v>Must Complete 'Enrollment Projection' Tab</v>
      </c>
      <c r="R55" s="167" t="str">
        <f>IF(OR('Enrollment Projection'!$E$30="",'Enrollment Projection'!$E$31="",'Enrollment Projection'!$E$33="",'Enrollment Projection'!$E$34=""),"Must Complete 'Enrollment Projection' Tab",IF('School Information'!$A$13="","Must Complete 'School Information' Tab",ROUND(E55+H55+K55+N55+Q55,0)))</f>
        <v>Must Complete 'Enrollment Projection' Tab</v>
      </c>
      <c r="S55" s="169">
        <v>4204</v>
      </c>
      <c r="T55" s="164">
        <v>5851</v>
      </c>
      <c r="U55" s="170" t="str">
        <f>IF(OR('School Information'!$A$10="",'School Information'!$B$10=""),"Must Complete 'School Information' Tab",IF('School Information'!$B$10="No",$T55*C55,IF(AND('School Information'!$B$10="Yes",'School Information'!$A$10=$B55),$S55*C55,$T55*C55)))</f>
        <v>Must Complete 'School Information' Tab</v>
      </c>
      <c r="V55" s="171">
        <v>252</v>
      </c>
      <c r="W55" s="171">
        <f>IF('Enrollment Projection'!$E$31&gt;0,$C55*V55,0)</f>
        <v>0</v>
      </c>
      <c r="X55" s="171">
        <v>7</v>
      </c>
      <c r="Y55" s="170" t="str">
        <f>IF('Enrollment Projection'!$E$32="","Must Complete 'Enrollment Projection' Tab",IF('Enrollment Projection'!$E$32="Yes",$C55*X55,0))</f>
        <v>Must Complete 'Enrollment Projection' Tab</v>
      </c>
      <c r="Z55" s="171">
        <v>19</v>
      </c>
      <c r="AA55" s="170" t="str">
        <f>IF('Enrollment Projection'!$E$34="","Must Complete 'Enrollment Projection' Tab",IF(AND('Enrollment Projection'!$E$34&gt;0,SUM('Enrollment Projection'!$B$17:$E$20)&gt;0),$C55*Z55,0))</f>
        <v>Must Complete 'Enrollment Projection' Tab</v>
      </c>
      <c r="AB55" s="171">
        <v>479</v>
      </c>
      <c r="AC55" s="170" t="str">
        <f>IF('Enrollment Projection'!$E$38="","Must Complete 'Enrollment Projection' Tab",IF('Enrollment Projection'!$E$38&gt;=0.4,$C55*AB55,0))</f>
        <v>Must Complete 'Enrollment Projection' Tab</v>
      </c>
      <c r="AD55" s="171">
        <v>74</v>
      </c>
      <c r="AE55" s="171">
        <f t="shared" si="2"/>
        <v>0</v>
      </c>
      <c r="AF55" s="166">
        <f>$C55*'Enrollment Projection'!$E$37</f>
        <v>0</v>
      </c>
      <c r="AG55" s="171">
        <v>136</v>
      </c>
      <c r="AH55" s="170" t="str">
        <f>IF('Enrollment Projection'!$E$37="","Must Complete 'Enrollment Projection' Tab",AF55*AG55)</f>
        <v>Must Complete 'Enrollment Projection' Tab</v>
      </c>
    </row>
    <row r="56" spans="1:34" ht="25.5" customHeight="1">
      <c r="A56" s="138">
        <v>51</v>
      </c>
      <c r="B56" s="139" t="s">
        <v>386</v>
      </c>
      <c r="C56" s="140"/>
      <c r="D56" s="153">
        <v>4623</v>
      </c>
      <c r="E56" s="142">
        <f t="shared" si="1"/>
        <v>0</v>
      </c>
      <c r="F56" s="144">
        <f>$C56*'Enrollment Projection'!$E$30</f>
        <v>0</v>
      </c>
      <c r="G56" s="153">
        <v>606</v>
      </c>
      <c r="H56" s="146" t="str">
        <f>IF('Enrollment Projection'!$E$30="","Must Complete 'Enrollment Projection' Tab",F56*G56)</f>
        <v>Must Complete 'Enrollment Projection' Tab</v>
      </c>
      <c r="I56" s="144">
        <f>$C56*'Enrollment Projection'!$E$34</f>
        <v>0</v>
      </c>
      <c r="J56" s="153">
        <v>165</v>
      </c>
      <c r="K56" s="146" t="str">
        <f>IF('Enrollment Projection'!$E$34="","Must Complete 'Enrollment Projection' Tab",I56*J56)</f>
        <v>Must Complete 'Enrollment Projection' Tab</v>
      </c>
      <c r="L56" s="144">
        <f>$C56*'Enrollment Projection'!$E$31</f>
        <v>0</v>
      </c>
      <c r="M56" s="153">
        <v>4134</v>
      </c>
      <c r="N56" s="146" t="str">
        <f>IF('Enrollment Projection'!$E$31="","Must Complete 'Enrollment Projection' Tab",L56*M56)</f>
        <v>Must Complete 'Enrollment Projection' Tab</v>
      </c>
      <c r="O56" s="144">
        <f>$C56*'Enrollment Projection'!$E$33</f>
        <v>0</v>
      </c>
      <c r="P56" s="153">
        <v>1653</v>
      </c>
      <c r="Q56" s="146" t="str">
        <f>IF('Enrollment Projection'!$E$33="","Must Complete 'Enrollment Projection' Tab",O56*P56)</f>
        <v>Must Complete 'Enrollment Projection' Tab</v>
      </c>
      <c r="R56" s="146" t="str">
        <f>IF(OR('Enrollment Projection'!$E$30="",'Enrollment Projection'!$E$31="",'Enrollment Projection'!$E$33="",'Enrollment Projection'!$E$34=""),"Must Complete 'Enrollment Projection' Tab",IF('School Information'!$A$13="","Must Complete 'School Information' Tab",ROUND(E56+H56+K56+N56+Q56,0)))</f>
        <v>Must Complete 'Enrollment Projection' Tab</v>
      </c>
      <c r="S56" s="158">
        <v>7194</v>
      </c>
      <c r="T56" s="153">
        <v>7629</v>
      </c>
      <c r="U56" s="148" t="str">
        <f>IF(OR('School Information'!$A$10="",'School Information'!$B$10=""),"Must Complete 'School Information' Tab",IF('School Information'!$B$10="No",$T56*C56,IF(AND('School Information'!$B$10="Yes",'School Information'!$A$10=$B56),$S56*C56,$T56*C56)))</f>
        <v>Must Complete 'School Information' Tab</v>
      </c>
      <c r="V56" s="149">
        <v>268</v>
      </c>
      <c r="W56" s="149">
        <f>IF('Enrollment Projection'!$E$31&gt;0,$C56*V56,0)</f>
        <v>0</v>
      </c>
      <c r="X56" s="149">
        <v>8</v>
      </c>
      <c r="Y56" s="148" t="str">
        <f>IF('Enrollment Projection'!$E$32="","Must Complete 'Enrollment Projection' Tab",IF('Enrollment Projection'!$E$32="Yes",$C56*X56,0))</f>
        <v>Must Complete 'Enrollment Projection' Tab</v>
      </c>
      <c r="Z56" s="149">
        <v>18</v>
      </c>
      <c r="AA56" s="148" t="str">
        <f>IF('Enrollment Projection'!$E$34="","Must Complete 'Enrollment Projection' Tab",IF(AND('Enrollment Projection'!$E$34&gt;0,SUM('Enrollment Projection'!$B$17:$E$20)&gt;0),$C56*Z56,0))</f>
        <v>Must Complete 'Enrollment Projection' Tab</v>
      </c>
      <c r="AB56" s="149">
        <v>520</v>
      </c>
      <c r="AC56" s="148" t="str">
        <f>IF('Enrollment Projection'!$E$38="","Must Complete 'Enrollment Projection' Tab",IF('Enrollment Projection'!$E$38&gt;=0.4,$C56*AB56,0))</f>
        <v>Must Complete 'Enrollment Projection' Tab</v>
      </c>
      <c r="AD56" s="149">
        <v>69</v>
      </c>
      <c r="AE56" s="149">
        <f t="shared" si="2"/>
        <v>0</v>
      </c>
      <c r="AF56" s="144">
        <f>$C56*'Enrollment Projection'!$E$37</f>
        <v>0</v>
      </c>
      <c r="AG56" s="149">
        <v>162</v>
      </c>
      <c r="AH56" s="148" t="str">
        <f>IF('Enrollment Projection'!$E$37="","Must Complete 'Enrollment Projection' Tab",AF56*AG56)</f>
        <v>Must Complete 'Enrollment Projection' Tab</v>
      </c>
    </row>
    <row r="57" spans="1:34" ht="25.5" customHeight="1">
      <c r="A57" s="150">
        <v>52</v>
      </c>
      <c r="B57" s="151" t="s">
        <v>390</v>
      </c>
      <c r="C57" s="152"/>
      <c r="D57" s="153">
        <v>4326</v>
      </c>
      <c r="E57" s="155">
        <f t="shared" si="1"/>
        <v>0</v>
      </c>
      <c r="F57" s="156">
        <f>$C57*'Enrollment Projection'!$E$30</f>
        <v>0</v>
      </c>
      <c r="G57" s="153">
        <v>584</v>
      </c>
      <c r="H57" s="157" t="str">
        <f>IF('Enrollment Projection'!$E$30="","Must Complete 'Enrollment Projection' Tab",F57*G57)</f>
        <v>Must Complete 'Enrollment Projection' Tab</v>
      </c>
      <c r="I57" s="156">
        <f>$C57*'Enrollment Projection'!$E$34</f>
        <v>0</v>
      </c>
      <c r="J57" s="153">
        <v>159</v>
      </c>
      <c r="K57" s="157" t="str">
        <f>IF('Enrollment Projection'!$E$34="","Must Complete 'Enrollment Projection' Tab",I57*J57)</f>
        <v>Must Complete 'Enrollment Projection' Tab</v>
      </c>
      <c r="L57" s="156">
        <f>$C57*'Enrollment Projection'!$E$31</f>
        <v>0</v>
      </c>
      <c r="M57" s="153">
        <v>3984</v>
      </c>
      <c r="N57" s="157" t="str">
        <f>IF('Enrollment Projection'!$E$31="","Must Complete 'Enrollment Projection' Tab",L57*M57)</f>
        <v>Must Complete 'Enrollment Projection' Tab</v>
      </c>
      <c r="O57" s="156">
        <f>$C57*'Enrollment Projection'!$E$33</f>
        <v>0</v>
      </c>
      <c r="P57" s="153">
        <v>1593</v>
      </c>
      <c r="Q57" s="157" t="str">
        <f>IF('Enrollment Projection'!$E$33="","Must Complete 'Enrollment Projection' Tab",O57*P57)</f>
        <v>Must Complete 'Enrollment Projection' Tab</v>
      </c>
      <c r="R57" s="157" t="str">
        <f>IF(OR('Enrollment Projection'!$E$30="",'Enrollment Projection'!$E$31="",'Enrollment Projection'!$E$33="",'Enrollment Projection'!$E$34=""),"Must Complete 'Enrollment Projection' Tab",IF('School Information'!$A$13="","Must Complete 'School Information' Tab",ROUND(E57+H57+K57+N57+Q57,0)))</f>
        <v>Must Complete 'Enrollment Projection' Tab</v>
      </c>
      <c r="S57" s="158">
        <v>8326</v>
      </c>
      <c r="T57" s="153">
        <v>9513</v>
      </c>
      <c r="U57" s="159" t="str">
        <f>IF(OR('School Information'!$A$10="",'School Information'!$B$10=""),"Must Complete 'School Information' Tab",IF('School Information'!$B$10="No",$T57*C57,IF(AND('School Information'!$B$10="Yes",'School Information'!$A$10=$B57),$S57*C57,$T57*C57)))</f>
        <v>Must Complete 'School Information' Tab</v>
      </c>
      <c r="V57" s="160">
        <v>246</v>
      </c>
      <c r="W57" s="160">
        <f>IF('Enrollment Projection'!$E$31&gt;0,$C57*V57,0)</f>
        <v>0</v>
      </c>
      <c r="X57" s="160">
        <v>6</v>
      </c>
      <c r="Y57" s="159" t="str">
        <f>IF('Enrollment Projection'!$E$32="","Must Complete 'Enrollment Projection' Tab",IF('Enrollment Projection'!$E$32="Yes",$C57*X57,0))</f>
        <v>Must Complete 'Enrollment Projection' Tab</v>
      </c>
      <c r="Z57" s="160">
        <v>13</v>
      </c>
      <c r="AA57" s="159" t="str">
        <f>IF('Enrollment Projection'!$E$34="","Must Complete 'Enrollment Projection' Tab",IF(AND('Enrollment Projection'!$E$34&gt;0,SUM('Enrollment Projection'!$B$17:$E$20)&gt;0),$C57*Z57,0))</f>
        <v>Must Complete 'Enrollment Projection' Tab</v>
      </c>
      <c r="AB57" s="160">
        <v>283</v>
      </c>
      <c r="AC57" s="159" t="str">
        <f>IF('Enrollment Projection'!$E$38="","Must Complete 'Enrollment Projection' Tab",IF('Enrollment Projection'!$E$38&gt;=0.4,$C57*AB57,0))</f>
        <v>Must Complete 'Enrollment Projection' Tab</v>
      </c>
      <c r="AD57" s="160">
        <v>47</v>
      </c>
      <c r="AE57" s="160">
        <f t="shared" si="2"/>
        <v>0</v>
      </c>
      <c r="AF57" s="156">
        <f>$C57*'Enrollment Projection'!$E$37</f>
        <v>0</v>
      </c>
      <c r="AG57" s="160">
        <v>144</v>
      </c>
      <c r="AH57" s="159" t="str">
        <f>IF('Enrollment Projection'!$E$37="","Must Complete 'Enrollment Projection' Tab",AF57*AG57)</f>
        <v>Must Complete 'Enrollment Projection' Tab</v>
      </c>
    </row>
    <row r="58" spans="1:34" ht="25.5" customHeight="1">
      <c r="A58" s="150">
        <v>53</v>
      </c>
      <c r="B58" s="151" t="s">
        <v>393</v>
      </c>
      <c r="C58" s="152"/>
      <c r="D58" s="153">
        <v>5130</v>
      </c>
      <c r="E58" s="155">
        <f t="shared" si="1"/>
        <v>0</v>
      </c>
      <c r="F58" s="156">
        <f>$C58*'Enrollment Projection'!$E$30</f>
        <v>0</v>
      </c>
      <c r="G58" s="153">
        <v>675</v>
      </c>
      <c r="H58" s="157" t="str">
        <f>IF('Enrollment Projection'!$E$30="","Must Complete 'Enrollment Projection' Tab",F58*G58)</f>
        <v>Must Complete 'Enrollment Projection' Tab</v>
      </c>
      <c r="I58" s="156">
        <f>$C58*'Enrollment Projection'!$E$34</f>
        <v>0</v>
      </c>
      <c r="J58" s="153">
        <v>184</v>
      </c>
      <c r="K58" s="157" t="str">
        <f>IF('Enrollment Projection'!$E$34="","Must Complete 'Enrollment Projection' Tab",I58*J58)</f>
        <v>Must Complete 'Enrollment Projection' Tab</v>
      </c>
      <c r="L58" s="156">
        <f>$C58*'Enrollment Projection'!$E$31</f>
        <v>0</v>
      </c>
      <c r="M58" s="153">
        <v>4599</v>
      </c>
      <c r="N58" s="157" t="str">
        <f>IF('Enrollment Projection'!$E$31="","Must Complete 'Enrollment Projection' Tab",L58*M58)</f>
        <v>Must Complete 'Enrollment Projection' Tab</v>
      </c>
      <c r="O58" s="156">
        <f>$C58*'Enrollment Projection'!$E$33</f>
        <v>0</v>
      </c>
      <c r="P58" s="153">
        <v>1840</v>
      </c>
      <c r="Q58" s="157" t="str">
        <f>IF('Enrollment Projection'!$E$33="","Must Complete 'Enrollment Projection' Tab",O58*P58)</f>
        <v>Must Complete 'Enrollment Projection' Tab</v>
      </c>
      <c r="R58" s="157" t="str">
        <f>IF(OR('Enrollment Projection'!$E$30="",'Enrollment Projection'!$E$31="",'Enrollment Projection'!$E$33="",'Enrollment Projection'!$E$34=""),"Must Complete 'Enrollment Projection' Tab",IF('School Information'!$A$13="","Must Complete 'School Information' Tab",ROUND(E58+H58+K58+N58+Q58,0)))</f>
        <v>Must Complete 'Enrollment Projection' Tab</v>
      </c>
      <c r="S58" s="158">
        <v>4636</v>
      </c>
      <c r="T58" s="153">
        <v>5455</v>
      </c>
      <c r="U58" s="159" t="str">
        <f>IF(OR('School Information'!$A$10="",'School Information'!$B$10=""),"Must Complete 'School Information' Tab",IF('School Information'!$B$10="No",$T58*C58,IF(AND('School Information'!$B$10="Yes",'School Information'!$A$10=$B58),$S58*C58,$T58*C58)))</f>
        <v>Must Complete 'School Information' Tab</v>
      </c>
      <c r="V58" s="160">
        <v>249</v>
      </c>
      <c r="W58" s="160">
        <f>IF('Enrollment Projection'!$E$31&gt;0,$C58*V58,0)</f>
        <v>0</v>
      </c>
      <c r="X58" s="160">
        <v>6</v>
      </c>
      <c r="Y58" s="159" t="str">
        <f>IF('Enrollment Projection'!$E$32="","Must Complete 'Enrollment Projection' Tab",IF('Enrollment Projection'!$E$32="Yes",$C58*X58,0))</f>
        <v>Must Complete 'Enrollment Projection' Tab</v>
      </c>
      <c r="Z58" s="160">
        <v>18</v>
      </c>
      <c r="AA58" s="159" t="str">
        <f>IF('Enrollment Projection'!$E$34="","Must Complete 'Enrollment Projection' Tab",IF(AND('Enrollment Projection'!$E$34&gt;0,SUM('Enrollment Projection'!$B$17:$E$20)&gt;0),$C58*Z58,0))</f>
        <v>Must Complete 'Enrollment Projection' Tab</v>
      </c>
      <c r="AB58" s="160">
        <v>491</v>
      </c>
      <c r="AC58" s="159" t="str">
        <f>IF('Enrollment Projection'!$E$38="","Must Complete 'Enrollment Projection' Tab",IF('Enrollment Projection'!$E$38&gt;=0.4,$C58*AB58,0))</f>
        <v>Must Complete 'Enrollment Projection' Tab</v>
      </c>
      <c r="AD58" s="160">
        <v>68</v>
      </c>
      <c r="AE58" s="160">
        <f t="shared" si="2"/>
        <v>0</v>
      </c>
      <c r="AF58" s="156">
        <f>$C58*'Enrollment Projection'!$E$37</f>
        <v>0</v>
      </c>
      <c r="AG58" s="160">
        <v>152</v>
      </c>
      <c r="AH58" s="159" t="str">
        <f>IF('Enrollment Projection'!$E$37="","Must Complete 'Enrollment Projection' Tab",AF58*AG58)</f>
        <v>Must Complete 'Enrollment Projection' Tab</v>
      </c>
    </row>
    <row r="59" spans="1:34" ht="25.5" customHeight="1">
      <c r="A59" s="150">
        <v>54</v>
      </c>
      <c r="B59" s="151" t="s">
        <v>394</v>
      </c>
      <c r="C59" s="152"/>
      <c r="D59" s="153">
        <v>4202</v>
      </c>
      <c r="E59" s="155">
        <f t="shared" si="1"/>
        <v>0</v>
      </c>
      <c r="F59" s="156">
        <f>$C59*'Enrollment Projection'!$E$30</f>
        <v>0</v>
      </c>
      <c r="G59" s="153">
        <v>517</v>
      </c>
      <c r="H59" s="157" t="str">
        <f>IF('Enrollment Projection'!$E$30="","Must Complete 'Enrollment Projection' Tab",F59*G59)</f>
        <v>Must Complete 'Enrollment Projection' Tab</v>
      </c>
      <c r="I59" s="156">
        <f>$C59*'Enrollment Projection'!$E$34</f>
        <v>0</v>
      </c>
      <c r="J59" s="153">
        <v>141</v>
      </c>
      <c r="K59" s="157" t="str">
        <f>IF('Enrollment Projection'!$E$34="","Must Complete 'Enrollment Projection' Tab",I59*J59)</f>
        <v>Must Complete 'Enrollment Projection' Tab</v>
      </c>
      <c r="L59" s="156">
        <f>$C59*'Enrollment Projection'!$E$31</f>
        <v>0</v>
      </c>
      <c r="M59" s="153">
        <v>3526</v>
      </c>
      <c r="N59" s="157" t="str">
        <f>IF('Enrollment Projection'!$E$31="","Must Complete 'Enrollment Projection' Tab",L59*M59)</f>
        <v>Must Complete 'Enrollment Projection' Tab</v>
      </c>
      <c r="O59" s="156">
        <f>$C59*'Enrollment Projection'!$E$33</f>
        <v>0</v>
      </c>
      <c r="P59" s="153">
        <v>1410</v>
      </c>
      <c r="Q59" s="157" t="str">
        <f>IF('Enrollment Projection'!$E$33="","Must Complete 'Enrollment Projection' Tab",O59*P59)</f>
        <v>Must Complete 'Enrollment Projection' Tab</v>
      </c>
      <c r="R59" s="157" t="str">
        <f>IF(OR('Enrollment Projection'!$E$30="",'Enrollment Projection'!$E$31="",'Enrollment Projection'!$E$33="",'Enrollment Projection'!$E$34=""),"Must Complete 'Enrollment Projection' Tab",IF('School Information'!$A$13="","Must Complete 'School Information' Tab",ROUND(E59+H59+K59+N59+Q59,0)))</f>
        <v>Must Complete 'Enrollment Projection' Tab</v>
      </c>
      <c r="S59" s="158">
        <v>11331</v>
      </c>
      <c r="T59" s="153">
        <v>11331</v>
      </c>
      <c r="U59" s="159" t="str">
        <f>IF(OR('School Information'!$A$10="",'School Information'!$B$10=""),"Must Complete 'School Information' Tab",IF('School Information'!$B$10="No",$T59*C59,IF(AND('School Information'!$B$10="Yes",'School Information'!$A$10=$B59),$S59*C59,$T59*C59)))</f>
        <v>Must Complete 'School Information' Tab</v>
      </c>
      <c r="V59" s="160">
        <v>467</v>
      </c>
      <c r="W59" s="160">
        <f>IF('Enrollment Projection'!$E$31&gt;0,$C59*V59,0)</f>
        <v>0</v>
      </c>
      <c r="X59" s="160">
        <v>50</v>
      </c>
      <c r="Y59" s="159" t="str">
        <f>IF('Enrollment Projection'!$E$32="","Must Complete 'Enrollment Projection' Tab",IF('Enrollment Projection'!$E$32="Yes",$C59*X59,0))</f>
        <v>Must Complete 'Enrollment Projection' Tab</v>
      </c>
      <c r="Z59" s="160">
        <v>0</v>
      </c>
      <c r="AA59" s="159" t="str">
        <f>IF('Enrollment Projection'!$E$34="","Must Complete 'Enrollment Projection' Tab",IF(AND('Enrollment Projection'!$E$34&gt;0,SUM('Enrollment Projection'!$B$17:$E$20)&gt;0),$C59*Z59,0))</f>
        <v>Must Complete 'Enrollment Projection' Tab</v>
      </c>
      <c r="AB59" s="160">
        <v>1541</v>
      </c>
      <c r="AC59" s="159" t="str">
        <f>IF('Enrollment Projection'!$E$38="","Must Complete 'Enrollment Projection' Tab",IF('Enrollment Projection'!$E$38&gt;=0.4,$C59*AB59,0))</f>
        <v>Must Complete 'Enrollment Projection' Tab</v>
      </c>
      <c r="AD59" s="160">
        <v>78</v>
      </c>
      <c r="AE59" s="160">
        <f t="shared" si="2"/>
        <v>0</v>
      </c>
      <c r="AF59" s="156">
        <f>$C59*'Enrollment Projection'!$E$37</f>
        <v>0</v>
      </c>
      <c r="AG59" s="160">
        <v>0</v>
      </c>
      <c r="AH59" s="159" t="str">
        <f>IF('Enrollment Projection'!$E$37="","Must Complete 'Enrollment Projection' Tab",AF59*AG59)</f>
        <v>Must Complete 'Enrollment Projection' Tab</v>
      </c>
    </row>
    <row r="60" spans="1:34" ht="25.5" customHeight="1">
      <c r="A60" s="168">
        <v>55</v>
      </c>
      <c r="B60" s="162" t="s">
        <v>395</v>
      </c>
      <c r="C60" s="163"/>
      <c r="D60" s="164">
        <v>4533</v>
      </c>
      <c r="E60" s="165">
        <f t="shared" si="1"/>
        <v>0</v>
      </c>
      <c r="F60" s="166">
        <f>$C60*'Enrollment Projection'!$E$30</f>
        <v>0</v>
      </c>
      <c r="G60" s="164">
        <v>595</v>
      </c>
      <c r="H60" s="167" t="str">
        <f>IF('Enrollment Projection'!$E$30="","Must Complete 'Enrollment Projection' Tab",F60*G60)</f>
        <v>Must Complete 'Enrollment Projection' Tab</v>
      </c>
      <c r="I60" s="166">
        <f>$C60*'Enrollment Projection'!$E$34</f>
        <v>0</v>
      </c>
      <c r="J60" s="164">
        <v>162</v>
      </c>
      <c r="K60" s="167" t="str">
        <f>IF('Enrollment Projection'!$E$34="","Must Complete 'Enrollment Projection' Tab",I60*J60)</f>
        <v>Must Complete 'Enrollment Projection' Tab</v>
      </c>
      <c r="L60" s="166">
        <f>$C60*'Enrollment Projection'!$E$31</f>
        <v>0</v>
      </c>
      <c r="M60" s="164">
        <v>4059</v>
      </c>
      <c r="N60" s="167" t="str">
        <f>IF('Enrollment Projection'!$E$31="","Must Complete 'Enrollment Projection' Tab",L60*M60)</f>
        <v>Must Complete 'Enrollment Projection' Tab</v>
      </c>
      <c r="O60" s="166">
        <f>$C60*'Enrollment Projection'!$E$33</f>
        <v>0</v>
      </c>
      <c r="P60" s="164">
        <v>1623</v>
      </c>
      <c r="Q60" s="167" t="str">
        <f>IF('Enrollment Projection'!$E$33="","Must Complete 'Enrollment Projection' Tab",O60*P60)</f>
        <v>Must Complete 'Enrollment Projection' Tab</v>
      </c>
      <c r="R60" s="167" t="str">
        <f>IF(OR('Enrollment Projection'!$E$30="",'Enrollment Projection'!$E$31="",'Enrollment Projection'!$E$33="",'Enrollment Projection'!$E$34=""),"Must Complete 'Enrollment Projection' Tab",IF('School Information'!$A$13="","Must Complete 'School Information' Tab",ROUND(E60+H60+K60+N60+Q60,0)))</f>
        <v>Must Complete 'Enrollment Projection' Tab</v>
      </c>
      <c r="S60" s="169">
        <v>5924</v>
      </c>
      <c r="T60" s="164">
        <v>5924</v>
      </c>
      <c r="U60" s="170" t="str">
        <f>IF(OR('School Information'!$A$10="",'School Information'!$B$10=""),"Must Complete 'School Information' Tab",IF('School Information'!$B$10="No",$T60*C60,IF(AND('School Information'!$B$10="Yes",'School Information'!$A$10=$B60),$S60*C60,$T60*C60)))</f>
        <v>Must Complete 'School Information' Tab</v>
      </c>
      <c r="V60" s="171">
        <v>234</v>
      </c>
      <c r="W60" s="171">
        <f>IF('Enrollment Projection'!$E$31&gt;0,$C60*V60,0)</f>
        <v>0</v>
      </c>
      <c r="X60" s="171">
        <v>8</v>
      </c>
      <c r="Y60" s="170" t="str">
        <f>IF('Enrollment Projection'!$E$32="","Must Complete 'Enrollment Projection' Tab",IF('Enrollment Projection'!$E$32="Yes",$C60*X60,0))</f>
        <v>Must Complete 'Enrollment Projection' Tab</v>
      </c>
      <c r="Z60" s="171">
        <v>16</v>
      </c>
      <c r="AA60" s="170" t="str">
        <f>IF('Enrollment Projection'!$E$34="","Must Complete 'Enrollment Projection' Tab",IF(AND('Enrollment Projection'!$E$34&gt;0,SUM('Enrollment Projection'!$B$17:$E$20)&gt;0),$C60*Z60,0))</f>
        <v>Must Complete 'Enrollment Projection' Tab</v>
      </c>
      <c r="AB60" s="171">
        <v>408</v>
      </c>
      <c r="AC60" s="170" t="str">
        <f>IF('Enrollment Projection'!$E$38="","Must Complete 'Enrollment Projection' Tab",IF('Enrollment Projection'!$E$38&gt;=0.4,$C60*AB60,0))</f>
        <v>Must Complete 'Enrollment Projection' Tab</v>
      </c>
      <c r="AD60" s="171">
        <v>61</v>
      </c>
      <c r="AE60" s="171">
        <f t="shared" si="2"/>
        <v>0</v>
      </c>
      <c r="AF60" s="166">
        <f>$C60*'Enrollment Projection'!$E$37</f>
        <v>0</v>
      </c>
      <c r="AG60" s="171">
        <v>157</v>
      </c>
      <c r="AH60" s="170" t="str">
        <f>IF('Enrollment Projection'!$E$37="","Must Complete 'Enrollment Projection' Tab",AF60*AG60)</f>
        <v>Must Complete 'Enrollment Projection' Tab</v>
      </c>
    </row>
    <row r="61" spans="1:34" ht="25.5" customHeight="1">
      <c r="A61" s="138">
        <v>56</v>
      </c>
      <c r="B61" s="139" t="s">
        <v>396</v>
      </c>
      <c r="C61" s="140"/>
      <c r="D61" s="153">
        <v>5116</v>
      </c>
      <c r="E61" s="142">
        <f t="shared" si="1"/>
        <v>0</v>
      </c>
      <c r="F61" s="144">
        <f>$C61*'Enrollment Projection'!$E$30</f>
        <v>0</v>
      </c>
      <c r="G61" s="153">
        <v>678</v>
      </c>
      <c r="H61" s="146" t="str">
        <f>IF('Enrollment Projection'!$E$30="","Must Complete 'Enrollment Projection' Tab",F61*G61)</f>
        <v>Must Complete 'Enrollment Projection' Tab</v>
      </c>
      <c r="I61" s="144">
        <f>$C61*'Enrollment Projection'!$E$34</f>
        <v>0</v>
      </c>
      <c r="J61" s="153">
        <v>185</v>
      </c>
      <c r="K61" s="146" t="str">
        <f>IF('Enrollment Projection'!$E$34="","Must Complete 'Enrollment Projection' Tab",I61*J61)</f>
        <v>Must Complete 'Enrollment Projection' Tab</v>
      </c>
      <c r="L61" s="144">
        <f>$C61*'Enrollment Projection'!$E$31</f>
        <v>0</v>
      </c>
      <c r="M61" s="153">
        <v>4621</v>
      </c>
      <c r="N61" s="146" t="str">
        <f>IF('Enrollment Projection'!$E$31="","Must Complete 'Enrollment Projection' Tab",L61*M61)</f>
        <v>Must Complete 'Enrollment Projection' Tab</v>
      </c>
      <c r="O61" s="144">
        <f>$C61*'Enrollment Projection'!$E$33</f>
        <v>0</v>
      </c>
      <c r="P61" s="153">
        <v>1849</v>
      </c>
      <c r="Q61" s="146" t="str">
        <f>IF('Enrollment Projection'!$E$33="","Must Complete 'Enrollment Projection' Tab",O61*P61)</f>
        <v>Must Complete 'Enrollment Projection' Tab</v>
      </c>
      <c r="R61" s="146" t="str">
        <f>IF(OR('Enrollment Projection'!$E$30="",'Enrollment Projection'!$E$31="",'Enrollment Projection'!$E$33="",'Enrollment Projection'!$E$34=""),"Must Complete 'Enrollment Projection' Tab",IF('School Information'!$A$13="","Must Complete 'School Information' Tab",ROUND(E61+H61+K61+N61+Q61,0)))</f>
        <v>Must Complete 'Enrollment Projection' Tab</v>
      </c>
      <c r="S61" s="158">
        <v>5202</v>
      </c>
      <c r="T61" s="153">
        <v>6719</v>
      </c>
      <c r="U61" s="148" t="str">
        <f>IF(OR('School Information'!$A$10="",'School Information'!$B$10=""),"Must Complete 'School Information' Tab",IF('School Information'!$B$10="No",$T61*C61,IF(AND('School Information'!$B$10="Yes",'School Information'!$A$10=$B61),$S61*C61,$T61*C61)))</f>
        <v>Must Complete 'School Information' Tab</v>
      </c>
      <c r="V61" s="149">
        <v>288</v>
      </c>
      <c r="W61" s="149">
        <f>IF('Enrollment Projection'!$E$31&gt;0,$C61*V61,0)</f>
        <v>0</v>
      </c>
      <c r="X61" s="149">
        <v>13</v>
      </c>
      <c r="Y61" s="148" t="str">
        <f>IF('Enrollment Projection'!$E$32="","Must Complete 'Enrollment Projection' Tab",IF('Enrollment Projection'!$E$32="Yes",$C61*X61,0))</f>
        <v>Must Complete 'Enrollment Projection' Tab</v>
      </c>
      <c r="Z61" s="149">
        <v>18</v>
      </c>
      <c r="AA61" s="148" t="str">
        <f>IF('Enrollment Projection'!$E$34="","Must Complete 'Enrollment Projection' Tab",IF(AND('Enrollment Projection'!$E$34&gt;0,SUM('Enrollment Projection'!$B$17:$E$20)&gt;0),$C61*Z61,0))</f>
        <v>Must Complete 'Enrollment Projection' Tab</v>
      </c>
      <c r="AB61" s="149">
        <v>1147</v>
      </c>
      <c r="AC61" s="148" t="str">
        <f>IF('Enrollment Projection'!$E$38="","Must Complete 'Enrollment Projection' Tab",IF('Enrollment Projection'!$E$38&gt;=0.4,$C61*AB61,0))</f>
        <v>Must Complete 'Enrollment Projection' Tab</v>
      </c>
      <c r="AD61" s="149">
        <v>70</v>
      </c>
      <c r="AE61" s="149">
        <f t="shared" si="2"/>
        <v>0</v>
      </c>
      <c r="AF61" s="144">
        <f>$C61*'Enrollment Projection'!$E$37</f>
        <v>0</v>
      </c>
      <c r="AG61" s="149">
        <v>136</v>
      </c>
      <c r="AH61" s="148" t="str">
        <f>IF('Enrollment Projection'!$E$37="","Must Complete 'Enrollment Projection' Tab",AF61*AG61)</f>
        <v>Must Complete 'Enrollment Projection' Tab</v>
      </c>
    </row>
    <row r="62" spans="1:34" ht="25.5" customHeight="1">
      <c r="A62" s="150">
        <v>57</v>
      </c>
      <c r="B62" s="151" t="s">
        <v>397</v>
      </c>
      <c r="C62" s="152"/>
      <c r="D62" s="153">
        <v>5482</v>
      </c>
      <c r="E62" s="155">
        <f t="shared" si="1"/>
        <v>0</v>
      </c>
      <c r="F62" s="156">
        <f>$C62*'Enrollment Projection'!$E$30</f>
        <v>0</v>
      </c>
      <c r="G62" s="153">
        <v>713</v>
      </c>
      <c r="H62" s="157" t="str">
        <f>IF('Enrollment Projection'!$E$30="","Must Complete 'Enrollment Projection' Tab",F62*G62)</f>
        <v>Must Complete 'Enrollment Projection' Tab</v>
      </c>
      <c r="I62" s="156">
        <f>$C62*'Enrollment Projection'!$E$34</f>
        <v>0</v>
      </c>
      <c r="J62" s="153">
        <v>195</v>
      </c>
      <c r="K62" s="157" t="str">
        <f>IF('Enrollment Projection'!$E$34="","Must Complete 'Enrollment Projection' Tab",I62*J62)</f>
        <v>Must Complete 'Enrollment Projection' Tab</v>
      </c>
      <c r="L62" s="156">
        <f>$C62*'Enrollment Projection'!$E$31</f>
        <v>0</v>
      </c>
      <c r="M62" s="153">
        <v>4864</v>
      </c>
      <c r="N62" s="157" t="str">
        <f>IF('Enrollment Projection'!$E$31="","Must Complete 'Enrollment Projection' Tab",L62*M62)</f>
        <v>Must Complete 'Enrollment Projection' Tab</v>
      </c>
      <c r="O62" s="156">
        <f>$C62*'Enrollment Projection'!$E$33</f>
        <v>0</v>
      </c>
      <c r="P62" s="153">
        <v>1946</v>
      </c>
      <c r="Q62" s="157" t="str">
        <f>IF('Enrollment Projection'!$E$33="","Must Complete 'Enrollment Projection' Tab",O62*P62)</f>
        <v>Must Complete 'Enrollment Projection' Tab</v>
      </c>
      <c r="R62" s="157" t="str">
        <f>IF(OR('Enrollment Projection'!$E$30="",'Enrollment Projection'!$E$31="",'Enrollment Projection'!$E$33="",'Enrollment Projection'!$E$34=""),"Must Complete 'Enrollment Projection' Tab",IF('School Information'!$A$13="","Must Complete 'School Information' Tab",ROUND(E62+H62+K62+N62+Q62,0)))</f>
        <v>Must Complete 'Enrollment Projection' Tab</v>
      </c>
      <c r="S62" s="158">
        <v>3252</v>
      </c>
      <c r="T62" s="153">
        <v>3252</v>
      </c>
      <c r="U62" s="159" t="str">
        <f>IF(OR('School Information'!$A$10="",'School Information'!$B$10=""),"Must Complete 'School Information' Tab",IF('School Information'!$B$10="No",$T62*C62,IF(AND('School Information'!$B$10="Yes",'School Information'!$A$10=$B62),$S62*C62,$T62*C62)))</f>
        <v>Must Complete 'School Information' Tab</v>
      </c>
      <c r="V62" s="160">
        <v>248</v>
      </c>
      <c r="W62" s="160">
        <f>IF('Enrollment Projection'!$E$31&gt;0,$C62*V62,0)</f>
        <v>0</v>
      </c>
      <c r="X62" s="160">
        <v>8</v>
      </c>
      <c r="Y62" s="159" t="str">
        <f>IF('Enrollment Projection'!$E$32="","Must Complete 'Enrollment Projection' Tab",IF('Enrollment Projection'!$E$32="Yes",$C62*X62,0))</f>
        <v>Must Complete 'Enrollment Projection' Tab</v>
      </c>
      <c r="Z62" s="160">
        <v>16</v>
      </c>
      <c r="AA62" s="159" t="str">
        <f>IF('Enrollment Projection'!$E$34="","Must Complete 'Enrollment Projection' Tab",IF(AND('Enrollment Projection'!$E$34&gt;0,SUM('Enrollment Projection'!$B$17:$E$20)&gt;0),$C62*Z62,0))</f>
        <v>Must Complete 'Enrollment Projection' Tab</v>
      </c>
      <c r="AB62" s="160">
        <v>469</v>
      </c>
      <c r="AC62" s="159" t="str">
        <f>IF('Enrollment Projection'!$E$38="","Must Complete 'Enrollment Projection' Tab",IF('Enrollment Projection'!$E$38&gt;=0.4,$C62*AB62,0))</f>
        <v>Must Complete 'Enrollment Projection' Tab</v>
      </c>
      <c r="AD62" s="160">
        <v>57</v>
      </c>
      <c r="AE62" s="160">
        <f t="shared" si="2"/>
        <v>0</v>
      </c>
      <c r="AF62" s="156">
        <f>$C62*'Enrollment Projection'!$E$37</f>
        <v>0</v>
      </c>
      <c r="AG62" s="160">
        <v>151</v>
      </c>
      <c r="AH62" s="159" t="str">
        <f>IF('Enrollment Projection'!$E$37="","Must Complete 'Enrollment Projection' Tab",AF62*AG62)</f>
        <v>Must Complete 'Enrollment Projection' Tab</v>
      </c>
    </row>
    <row r="63" spans="1:34" ht="25.5" customHeight="1">
      <c r="A63" s="150">
        <v>58</v>
      </c>
      <c r="B63" s="151" t="s">
        <v>398</v>
      </c>
      <c r="C63" s="152"/>
      <c r="D63" s="153">
        <v>5543</v>
      </c>
      <c r="E63" s="155">
        <f t="shared" si="1"/>
        <v>0</v>
      </c>
      <c r="F63" s="156">
        <f>$C63*'Enrollment Projection'!$E$30</f>
        <v>0</v>
      </c>
      <c r="G63" s="153">
        <v>729</v>
      </c>
      <c r="H63" s="157" t="str">
        <f>IF('Enrollment Projection'!$E$30="","Must Complete 'Enrollment Projection' Tab",F63*G63)</f>
        <v>Must Complete 'Enrollment Projection' Tab</v>
      </c>
      <c r="I63" s="156">
        <f>$C63*'Enrollment Projection'!$E$34</f>
        <v>0</v>
      </c>
      <c r="J63" s="153">
        <v>199</v>
      </c>
      <c r="K63" s="157" t="str">
        <f>IF('Enrollment Projection'!$E$34="","Must Complete 'Enrollment Projection' Tab",I63*J63)</f>
        <v>Must Complete 'Enrollment Projection' Tab</v>
      </c>
      <c r="L63" s="156">
        <f>$C63*'Enrollment Projection'!$E$31</f>
        <v>0</v>
      </c>
      <c r="M63" s="153">
        <v>4973</v>
      </c>
      <c r="N63" s="157" t="str">
        <f>IF('Enrollment Projection'!$E$31="","Must Complete 'Enrollment Projection' Tab",L63*M63)</f>
        <v>Must Complete 'Enrollment Projection' Tab</v>
      </c>
      <c r="O63" s="156">
        <f>$C63*'Enrollment Projection'!$E$33</f>
        <v>0</v>
      </c>
      <c r="P63" s="153">
        <v>1989</v>
      </c>
      <c r="Q63" s="157" t="str">
        <f>IF('Enrollment Projection'!$E$33="","Must Complete 'Enrollment Projection' Tab",O63*P63)</f>
        <v>Must Complete 'Enrollment Projection' Tab</v>
      </c>
      <c r="R63" s="157" t="str">
        <f>IF(OR('Enrollment Projection'!$E$30="",'Enrollment Projection'!$E$31="",'Enrollment Projection'!$E$33="",'Enrollment Projection'!$E$34=""),"Must Complete 'Enrollment Projection' Tab",IF('School Information'!$A$13="","Must Complete 'School Information' Tab",ROUND(E63+H63+K63+N63+Q63,0)))</f>
        <v>Must Complete 'Enrollment Projection' Tab</v>
      </c>
      <c r="S63" s="158">
        <v>3317</v>
      </c>
      <c r="T63" s="153">
        <v>3726</v>
      </c>
      <c r="U63" s="159" t="str">
        <f>IF(OR('School Information'!$A$10="",'School Information'!$B$10=""),"Must Complete 'School Information' Tab",IF('School Information'!$B$10="No",$T63*C63,IF(AND('School Information'!$B$10="Yes",'School Information'!$A$10=$B63),$S63*C63,$T63*C63)))</f>
        <v>Must Complete 'School Information' Tab</v>
      </c>
      <c r="V63" s="160">
        <v>263</v>
      </c>
      <c r="W63" s="160">
        <f>IF('Enrollment Projection'!$E$31&gt;0,$C63*V63,0)</f>
        <v>0</v>
      </c>
      <c r="X63" s="160">
        <v>11</v>
      </c>
      <c r="Y63" s="159" t="str">
        <f>IF('Enrollment Projection'!$E$32="","Must Complete 'Enrollment Projection' Tab",IF('Enrollment Projection'!$E$32="Yes",$C63*X63,0))</f>
        <v>Must Complete 'Enrollment Projection' Tab</v>
      </c>
      <c r="Z63" s="160">
        <v>16</v>
      </c>
      <c r="AA63" s="159" t="str">
        <f>IF('Enrollment Projection'!$E$34="","Must Complete 'Enrollment Projection' Tab",IF(AND('Enrollment Projection'!$E$34&gt;0,SUM('Enrollment Projection'!$B$17:$E$20)&gt;0),$C63*Z63,0))</f>
        <v>Must Complete 'Enrollment Projection' Tab</v>
      </c>
      <c r="AB63" s="160">
        <v>288</v>
      </c>
      <c r="AC63" s="159" t="str">
        <f>IF('Enrollment Projection'!$E$38="","Must Complete 'Enrollment Projection' Tab",IF('Enrollment Projection'!$E$38&gt;=0.4,$C63*AB63,0))</f>
        <v>Must Complete 'Enrollment Projection' Tab</v>
      </c>
      <c r="AD63" s="160">
        <v>59</v>
      </c>
      <c r="AE63" s="160">
        <f t="shared" si="2"/>
        <v>0</v>
      </c>
      <c r="AF63" s="156">
        <f>$C63*'Enrollment Projection'!$E$37</f>
        <v>0</v>
      </c>
      <c r="AG63" s="160">
        <v>142</v>
      </c>
      <c r="AH63" s="159" t="str">
        <f>IF('Enrollment Projection'!$E$37="","Must Complete 'Enrollment Projection' Tab",AF63*AG63)</f>
        <v>Must Complete 'Enrollment Projection' Tab</v>
      </c>
    </row>
    <row r="64" spans="1:34" ht="25.5" customHeight="1">
      <c r="A64" s="150">
        <v>59</v>
      </c>
      <c r="B64" s="151" t="s">
        <v>399</v>
      </c>
      <c r="C64" s="152"/>
      <c r="D64" s="153">
        <v>6051</v>
      </c>
      <c r="E64" s="155">
        <f t="shared" si="1"/>
        <v>0</v>
      </c>
      <c r="F64" s="156">
        <f>$C64*'Enrollment Projection'!$E$30</f>
        <v>0</v>
      </c>
      <c r="G64" s="153">
        <v>792</v>
      </c>
      <c r="H64" s="157" t="str">
        <f>IF('Enrollment Projection'!$E$30="","Must Complete 'Enrollment Projection' Tab",F64*G64)</f>
        <v>Must Complete 'Enrollment Projection' Tab</v>
      </c>
      <c r="I64" s="156">
        <f>$C64*'Enrollment Projection'!$E$34</f>
        <v>0</v>
      </c>
      <c r="J64" s="153">
        <v>216</v>
      </c>
      <c r="K64" s="157" t="str">
        <f>IF('Enrollment Projection'!$E$34="","Must Complete 'Enrollment Projection' Tab",I64*J64)</f>
        <v>Must Complete 'Enrollment Projection' Tab</v>
      </c>
      <c r="L64" s="156">
        <f>$C64*'Enrollment Projection'!$E$31</f>
        <v>0</v>
      </c>
      <c r="M64" s="153">
        <v>5398</v>
      </c>
      <c r="N64" s="157" t="str">
        <f>IF('Enrollment Projection'!$E$31="","Must Complete 'Enrollment Projection' Tab",L64*M64)</f>
        <v>Must Complete 'Enrollment Projection' Tab</v>
      </c>
      <c r="O64" s="156">
        <f>$C64*'Enrollment Projection'!$E$33</f>
        <v>0</v>
      </c>
      <c r="P64" s="153">
        <v>2159</v>
      </c>
      <c r="Q64" s="157" t="str">
        <f>IF('Enrollment Projection'!$E$33="","Must Complete 'Enrollment Projection' Tab",O64*P64)</f>
        <v>Must Complete 'Enrollment Projection' Tab</v>
      </c>
      <c r="R64" s="157" t="str">
        <f>IF(OR('Enrollment Projection'!$E$30="",'Enrollment Projection'!$E$31="",'Enrollment Projection'!$E$33="",'Enrollment Projection'!$E$34=""),"Must Complete 'Enrollment Projection' Tab",IF('School Information'!$A$13="","Must Complete 'School Information' Tab",ROUND(E64+H64+K64+N64+Q64,0)))</f>
        <v>Must Complete 'Enrollment Projection' Tab</v>
      </c>
      <c r="S64" s="158">
        <v>3133</v>
      </c>
      <c r="T64" s="153">
        <v>3133</v>
      </c>
      <c r="U64" s="159" t="str">
        <f>IF(OR('School Information'!$A$10="",'School Information'!$B$10=""),"Must Complete 'School Information' Tab",IF('School Information'!$B$10="No",$T64*C64,IF(AND('School Information'!$B$10="Yes",'School Information'!$A$10=$B64),$S64*C64,$T64*C64)))</f>
        <v>Must Complete 'School Information' Tab</v>
      </c>
      <c r="V64" s="160">
        <v>273</v>
      </c>
      <c r="W64" s="160">
        <f>IF('Enrollment Projection'!$E$31&gt;0,$C64*V64,0)</f>
        <v>0</v>
      </c>
      <c r="X64" s="160">
        <v>11</v>
      </c>
      <c r="Y64" s="159" t="str">
        <f>IF('Enrollment Projection'!$E$32="","Must Complete 'Enrollment Projection' Tab",IF('Enrollment Projection'!$E$32="Yes",$C64*X64,0))</f>
        <v>Must Complete 'Enrollment Projection' Tab</v>
      </c>
      <c r="Z64" s="160">
        <v>17</v>
      </c>
      <c r="AA64" s="159" t="str">
        <f>IF('Enrollment Projection'!$E$34="","Must Complete 'Enrollment Projection' Tab",IF(AND('Enrollment Projection'!$E$34&gt;0,SUM('Enrollment Projection'!$B$17:$E$20)&gt;0),$C64*Z64,0))</f>
        <v>Must Complete 'Enrollment Projection' Tab</v>
      </c>
      <c r="AB64" s="160">
        <v>451</v>
      </c>
      <c r="AC64" s="159" t="str">
        <f>IF('Enrollment Projection'!$E$38="","Must Complete 'Enrollment Projection' Tab",IF('Enrollment Projection'!$E$38&gt;=0.4,$C64*AB64,0))</f>
        <v>Must Complete 'Enrollment Projection' Tab</v>
      </c>
      <c r="AD64" s="160">
        <v>66</v>
      </c>
      <c r="AE64" s="160">
        <f t="shared" si="2"/>
        <v>0</v>
      </c>
      <c r="AF64" s="156">
        <f>$C64*'Enrollment Projection'!$E$37</f>
        <v>0</v>
      </c>
      <c r="AG64" s="160">
        <v>138</v>
      </c>
      <c r="AH64" s="159" t="str">
        <f>IF('Enrollment Projection'!$E$37="","Must Complete 'Enrollment Projection' Tab",AF64*AG64)</f>
        <v>Must Complete 'Enrollment Projection' Tab</v>
      </c>
    </row>
    <row r="65" spans="1:34" ht="25.5" customHeight="1">
      <c r="A65" s="168">
        <v>60</v>
      </c>
      <c r="B65" s="162" t="s">
        <v>400</v>
      </c>
      <c r="C65" s="163"/>
      <c r="D65" s="164">
        <v>4761</v>
      </c>
      <c r="E65" s="165">
        <f t="shared" si="1"/>
        <v>0</v>
      </c>
      <c r="F65" s="166">
        <f>$C65*'Enrollment Projection'!$E$30</f>
        <v>0</v>
      </c>
      <c r="G65" s="164">
        <v>634</v>
      </c>
      <c r="H65" s="167" t="str">
        <f>IF('Enrollment Projection'!$E$30="","Must Complete 'Enrollment Projection' Tab",F65*G65)</f>
        <v>Must Complete 'Enrollment Projection' Tab</v>
      </c>
      <c r="I65" s="166">
        <f>$C65*'Enrollment Projection'!$E$34</f>
        <v>0</v>
      </c>
      <c r="J65" s="164">
        <v>173</v>
      </c>
      <c r="K65" s="167" t="str">
        <f>IF('Enrollment Projection'!$E$34="","Must Complete 'Enrollment Projection' Tab",I65*J65)</f>
        <v>Must Complete 'Enrollment Projection' Tab</v>
      </c>
      <c r="L65" s="166">
        <f>$C65*'Enrollment Projection'!$E$31</f>
        <v>0</v>
      </c>
      <c r="M65" s="164">
        <v>4324</v>
      </c>
      <c r="N65" s="167" t="str">
        <f>IF('Enrollment Projection'!$E$31="","Must Complete 'Enrollment Projection' Tab",L65*M65)</f>
        <v>Must Complete 'Enrollment Projection' Tab</v>
      </c>
      <c r="O65" s="166">
        <f>$C65*'Enrollment Projection'!$E$33</f>
        <v>0</v>
      </c>
      <c r="P65" s="164">
        <v>1730</v>
      </c>
      <c r="Q65" s="167" t="str">
        <f>IF('Enrollment Projection'!$E$33="","Must Complete 'Enrollment Projection' Tab",O65*P65)</f>
        <v>Must Complete 'Enrollment Projection' Tab</v>
      </c>
      <c r="R65" s="167" t="str">
        <f>IF(OR('Enrollment Projection'!$E$30="",'Enrollment Projection'!$E$31="",'Enrollment Projection'!$E$33="",'Enrollment Projection'!$E$34=""),"Must Complete 'Enrollment Projection' Tab",IF('School Information'!$A$13="","Must Complete 'School Information' Tab",ROUND(E65+H65+K65+N65+Q65,0)))</f>
        <v>Must Complete 'Enrollment Projection' Tab</v>
      </c>
      <c r="S65" s="169">
        <v>5903</v>
      </c>
      <c r="T65" s="164">
        <v>7942</v>
      </c>
      <c r="U65" s="170" t="str">
        <f>IF(OR('School Information'!$A$10="",'School Information'!$B$10=""),"Must Complete 'School Information' Tab",IF('School Information'!$B$10="No",$T65*C65,IF(AND('School Information'!$B$10="Yes",'School Information'!$A$10=$B65),$S65*C65,$T65*C65)))</f>
        <v>Must Complete 'School Information' Tab</v>
      </c>
      <c r="V65" s="171">
        <v>262</v>
      </c>
      <c r="W65" s="171">
        <f>IF('Enrollment Projection'!$E$31&gt;0,$C65*V65,0)</f>
        <v>0</v>
      </c>
      <c r="X65" s="171">
        <v>8</v>
      </c>
      <c r="Y65" s="170" t="str">
        <f>IF('Enrollment Projection'!$E$32="","Must Complete 'Enrollment Projection' Tab",IF('Enrollment Projection'!$E$32="Yes",$C65*X65,0))</f>
        <v>Must Complete 'Enrollment Projection' Tab</v>
      </c>
      <c r="Z65" s="171">
        <v>17</v>
      </c>
      <c r="AA65" s="170" t="str">
        <f>IF('Enrollment Projection'!$E$34="","Must Complete 'Enrollment Projection' Tab",IF(AND('Enrollment Projection'!$E$34&gt;0,SUM('Enrollment Projection'!$B$17:$E$20)&gt;0),$C65*Z65,0))</f>
        <v>Must Complete 'Enrollment Projection' Tab</v>
      </c>
      <c r="AB65" s="171">
        <v>607</v>
      </c>
      <c r="AC65" s="170" t="str">
        <f>IF('Enrollment Projection'!$E$38="","Must Complete 'Enrollment Projection' Tab",IF('Enrollment Projection'!$E$38&gt;=0.4,$C65*AB65,0))</f>
        <v>Must Complete 'Enrollment Projection' Tab</v>
      </c>
      <c r="AD65" s="171">
        <v>68</v>
      </c>
      <c r="AE65" s="171">
        <f t="shared" si="2"/>
        <v>0</v>
      </c>
      <c r="AF65" s="166">
        <f>$C65*'Enrollment Projection'!$E$37</f>
        <v>0</v>
      </c>
      <c r="AG65" s="171">
        <v>0</v>
      </c>
      <c r="AH65" s="170" t="str">
        <f>IF('Enrollment Projection'!$E$37="","Must Complete 'Enrollment Projection' Tab",AF65*AG65)</f>
        <v>Must Complete 'Enrollment Projection' Tab</v>
      </c>
    </row>
    <row r="66" spans="1:34" ht="25.5" customHeight="1">
      <c r="A66" s="138">
        <v>61</v>
      </c>
      <c r="B66" s="139" t="s">
        <v>401</v>
      </c>
      <c r="C66" s="140"/>
      <c r="D66" s="153">
        <v>2652</v>
      </c>
      <c r="E66" s="142">
        <f t="shared" si="1"/>
        <v>0</v>
      </c>
      <c r="F66" s="144">
        <f>$C66*'Enrollment Projection'!$E$30</f>
        <v>0</v>
      </c>
      <c r="G66" s="153">
        <v>362</v>
      </c>
      <c r="H66" s="146" t="str">
        <f>IF('Enrollment Projection'!$E$30="","Must Complete 'Enrollment Projection' Tab",F66*G66)</f>
        <v>Must Complete 'Enrollment Projection' Tab</v>
      </c>
      <c r="I66" s="144">
        <f>$C66*'Enrollment Projection'!$E$34</f>
        <v>0</v>
      </c>
      <c r="J66" s="153">
        <v>99</v>
      </c>
      <c r="K66" s="146" t="str">
        <f>IF('Enrollment Projection'!$E$34="","Must Complete 'Enrollment Projection' Tab",I66*J66)</f>
        <v>Must Complete 'Enrollment Projection' Tab</v>
      </c>
      <c r="L66" s="144">
        <f>$C66*'Enrollment Projection'!$E$31</f>
        <v>0</v>
      </c>
      <c r="M66" s="153">
        <v>2465</v>
      </c>
      <c r="N66" s="146" t="str">
        <f>IF('Enrollment Projection'!$E$31="","Must Complete 'Enrollment Projection' Tab",L66*M66)</f>
        <v>Must Complete 'Enrollment Projection' Tab</v>
      </c>
      <c r="O66" s="144">
        <f>$C66*'Enrollment Projection'!$E$33</f>
        <v>0</v>
      </c>
      <c r="P66" s="153">
        <v>986</v>
      </c>
      <c r="Q66" s="146" t="str">
        <f>IF('Enrollment Projection'!$E$33="","Must Complete 'Enrollment Projection' Tab",O66*P66)</f>
        <v>Must Complete 'Enrollment Projection' Tab</v>
      </c>
      <c r="R66" s="146" t="str">
        <f>IF(OR('Enrollment Projection'!$E$30="",'Enrollment Projection'!$E$31="",'Enrollment Projection'!$E$33="",'Enrollment Projection'!$E$34=""),"Must Complete 'Enrollment Projection' Tab",IF('School Information'!$A$13="","Must Complete 'School Information' Tab",ROUND(E66+H66+K66+N66+Q66,0)))</f>
        <v>Must Complete 'Enrollment Projection' Tab</v>
      </c>
      <c r="S66" s="158">
        <v>13429</v>
      </c>
      <c r="T66" s="153">
        <v>15290</v>
      </c>
      <c r="U66" s="148" t="str">
        <f>IF(OR('School Information'!$A$10="",'School Information'!$B$10=""),"Must Complete 'School Information' Tab",IF('School Information'!$B$10="No",$T66*C66,IF(AND('School Information'!$B$10="Yes",'School Information'!$A$10=$B66),$S66*C66,$T66*C66)))</f>
        <v>Must Complete 'School Information' Tab</v>
      </c>
      <c r="V66" s="149">
        <v>247</v>
      </c>
      <c r="W66" s="149">
        <f>IF('Enrollment Projection'!$E$31&gt;0,$C66*V66,0)</f>
        <v>0</v>
      </c>
      <c r="X66" s="149">
        <v>4</v>
      </c>
      <c r="Y66" s="148" t="str">
        <f>IF('Enrollment Projection'!$E$32="","Must Complete 'Enrollment Projection' Tab",IF('Enrollment Projection'!$E$32="Yes",$C66*X66,0))</f>
        <v>Must Complete 'Enrollment Projection' Tab</v>
      </c>
      <c r="Z66" s="149">
        <v>17</v>
      </c>
      <c r="AA66" s="148" t="str">
        <f>IF('Enrollment Projection'!$E$34="","Must Complete 'Enrollment Projection' Tab",IF(AND('Enrollment Projection'!$E$34&gt;0,SUM('Enrollment Projection'!$B$17:$E$20)&gt;0),$C66*Z66,0))</f>
        <v>Must Complete 'Enrollment Projection' Tab</v>
      </c>
      <c r="AB66" s="149">
        <v>306</v>
      </c>
      <c r="AC66" s="148" t="str">
        <f>IF('Enrollment Projection'!$E$38="","Must Complete 'Enrollment Projection' Tab",IF('Enrollment Projection'!$E$38&gt;=0.4,$C66*AB66,0))</f>
        <v>Must Complete 'Enrollment Projection' Tab</v>
      </c>
      <c r="AD66" s="149">
        <v>63</v>
      </c>
      <c r="AE66" s="149">
        <f t="shared" si="2"/>
        <v>0</v>
      </c>
      <c r="AF66" s="144">
        <f>$C66*'Enrollment Projection'!$E$37</f>
        <v>0</v>
      </c>
      <c r="AG66" s="149">
        <v>151</v>
      </c>
      <c r="AH66" s="148" t="str">
        <f>IF('Enrollment Projection'!$E$37="","Must Complete 'Enrollment Projection' Tab",AF66*AG66)</f>
        <v>Must Complete 'Enrollment Projection' Tab</v>
      </c>
    </row>
    <row r="67" spans="1:34" ht="25.5" customHeight="1">
      <c r="A67" s="150">
        <v>62</v>
      </c>
      <c r="B67" s="151" t="s">
        <v>402</v>
      </c>
      <c r="C67" s="152"/>
      <c r="D67" s="153">
        <v>5337</v>
      </c>
      <c r="E67" s="155">
        <f t="shared" si="1"/>
        <v>0</v>
      </c>
      <c r="F67" s="156">
        <f>$C67*'Enrollment Projection'!$E$30</f>
        <v>0</v>
      </c>
      <c r="G67" s="153">
        <v>705</v>
      </c>
      <c r="H67" s="157" t="str">
        <f>IF('Enrollment Projection'!$E$30="","Must Complete 'Enrollment Projection' Tab",F67*G67)</f>
        <v>Must Complete 'Enrollment Projection' Tab</v>
      </c>
      <c r="I67" s="156">
        <f>$C67*'Enrollment Projection'!$E$34</f>
        <v>0</v>
      </c>
      <c r="J67" s="153">
        <v>192</v>
      </c>
      <c r="K67" s="157" t="str">
        <f>IF('Enrollment Projection'!$E$34="","Must Complete 'Enrollment Projection' Tab",I67*J67)</f>
        <v>Must Complete 'Enrollment Projection' Tab</v>
      </c>
      <c r="L67" s="156">
        <f>$C67*'Enrollment Projection'!$E$31</f>
        <v>0</v>
      </c>
      <c r="M67" s="153">
        <v>4805</v>
      </c>
      <c r="N67" s="157" t="str">
        <f>IF('Enrollment Projection'!$E$31="","Must Complete 'Enrollment Projection' Tab",L67*M67)</f>
        <v>Must Complete 'Enrollment Projection' Tab</v>
      </c>
      <c r="O67" s="156">
        <f>$C67*'Enrollment Projection'!$E$33</f>
        <v>0</v>
      </c>
      <c r="P67" s="153">
        <v>0</v>
      </c>
      <c r="Q67" s="157" t="str">
        <f>IF('Enrollment Projection'!$E$33="","Must Complete 'Enrollment Projection' Tab",O67*P67)</f>
        <v>Must Complete 'Enrollment Projection' Tab</v>
      </c>
      <c r="R67" s="157" t="str">
        <f>IF(OR('Enrollment Projection'!$E$30="",'Enrollment Projection'!$E$31="",'Enrollment Projection'!$E$33="",'Enrollment Projection'!$E$34=""),"Must Complete 'Enrollment Projection' Tab",IF('School Information'!$A$13="","Must Complete 'School Information' Tab",ROUND(E67+H67+K67+N67+Q67,0)))</f>
        <v>Must Complete 'Enrollment Projection' Tab</v>
      </c>
      <c r="S67" s="158">
        <v>4193</v>
      </c>
      <c r="T67" s="153">
        <v>4193</v>
      </c>
      <c r="U67" s="159" t="str">
        <f>IF(OR('School Information'!$A$10="",'School Information'!$B$10=""),"Must Complete 'School Information' Tab",IF('School Information'!$B$10="No",$T67*C67,IF(AND('School Information'!$B$10="Yes",'School Information'!$A$10=$B67),$S67*C67,$T67*C67)))</f>
        <v>Must Complete 'School Information' Tab</v>
      </c>
      <c r="V67" s="160">
        <v>283</v>
      </c>
      <c r="W67" s="160">
        <f>IF('Enrollment Projection'!$E$31&gt;0,$C67*V67,0)</f>
        <v>0</v>
      </c>
      <c r="X67" s="160">
        <v>17</v>
      </c>
      <c r="Y67" s="159" t="str">
        <f>IF('Enrollment Projection'!$E$32="","Must Complete 'Enrollment Projection' Tab",IF('Enrollment Projection'!$E$32="Yes",$C67*X67,0))</f>
        <v>Must Complete 'Enrollment Projection' Tab</v>
      </c>
      <c r="Z67" s="160">
        <v>18</v>
      </c>
      <c r="AA67" s="159" t="str">
        <f>IF('Enrollment Projection'!$E$34="","Must Complete 'Enrollment Projection' Tab",IF(AND('Enrollment Projection'!$E$34&gt;0,SUM('Enrollment Projection'!$B$17:$E$20)&gt;0),$C67*Z67,0))</f>
        <v>Must Complete 'Enrollment Projection' Tab</v>
      </c>
      <c r="AB67" s="160">
        <v>575</v>
      </c>
      <c r="AC67" s="159" t="str">
        <f>IF('Enrollment Projection'!$E$38="","Must Complete 'Enrollment Projection' Tab",IF('Enrollment Projection'!$E$38&gt;=0.4,$C67*AB67,0))</f>
        <v>Must Complete 'Enrollment Projection' Tab</v>
      </c>
      <c r="AD67" s="160">
        <v>71</v>
      </c>
      <c r="AE67" s="160">
        <f t="shared" si="2"/>
        <v>0</v>
      </c>
      <c r="AF67" s="156">
        <f>$C67*'Enrollment Projection'!$E$37</f>
        <v>0</v>
      </c>
      <c r="AG67" s="160">
        <v>0</v>
      </c>
      <c r="AH67" s="159" t="str">
        <f>IF('Enrollment Projection'!$E$37="","Must Complete 'Enrollment Projection' Tab",AF67*AG67)</f>
        <v>Must Complete 'Enrollment Projection' Tab</v>
      </c>
    </row>
    <row r="68" spans="1:34" ht="25.5" customHeight="1">
      <c r="A68" s="150">
        <v>63</v>
      </c>
      <c r="B68" s="151" t="s">
        <v>403</v>
      </c>
      <c r="C68" s="152"/>
      <c r="D68" s="153">
        <v>3292</v>
      </c>
      <c r="E68" s="155">
        <f t="shared" si="1"/>
        <v>0</v>
      </c>
      <c r="F68" s="156">
        <f>$C68*'Enrollment Projection'!$E$30</f>
        <v>0</v>
      </c>
      <c r="G68" s="153">
        <v>418</v>
      </c>
      <c r="H68" s="157" t="str">
        <f>IF('Enrollment Projection'!$E$30="","Must Complete 'Enrollment Projection' Tab",F68*G68)</f>
        <v>Must Complete 'Enrollment Projection' Tab</v>
      </c>
      <c r="I68" s="156">
        <f>$C68*'Enrollment Projection'!$E$34</f>
        <v>0</v>
      </c>
      <c r="J68" s="153">
        <v>114</v>
      </c>
      <c r="K68" s="157" t="str">
        <f>IF('Enrollment Projection'!$E$34="","Must Complete 'Enrollment Projection' Tab",I68*J68)</f>
        <v>Must Complete 'Enrollment Projection' Tab</v>
      </c>
      <c r="L68" s="156">
        <f>$C68*'Enrollment Projection'!$E$31</f>
        <v>0</v>
      </c>
      <c r="M68" s="153">
        <v>2853</v>
      </c>
      <c r="N68" s="157" t="str">
        <f>IF('Enrollment Projection'!$E$31="","Must Complete 'Enrollment Projection' Tab",L68*M68)</f>
        <v>Must Complete 'Enrollment Projection' Tab</v>
      </c>
      <c r="O68" s="156">
        <f>$C68*'Enrollment Projection'!$E$33</f>
        <v>0</v>
      </c>
      <c r="P68" s="153">
        <v>1141</v>
      </c>
      <c r="Q68" s="157" t="str">
        <f>IF('Enrollment Projection'!$E$33="","Must Complete 'Enrollment Projection' Tab",O68*P68)</f>
        <v>Must Complete 'Enrollment Projection' Tab</v>
      </c>
      <c r="R68" s="157" t="str">
        <f>IF(OR('Enrollment Projection'!$E$30="",'Enrollment Projection'!$E$31="",'Enrollment Projection'!$E$33="",'Enrollment Projection'!$E$34=""),"Must Complete 'Enrollment Projection' Tab",IF('School Information'!$A$13="","Must Complete 'School Information' Tab",ROUND(E68+H68+K68+N68+Q68,0)))</f>
        <v>Must Complete 'Enrollment Projection' Tab</v>
      </c>
      <c r="S68" s="158">
        <v>14110</v>
      </c>
      <c r="T68" s="153">
        <v>15601</v>
      </c>
      <c r="U68" s="159" t="str">
        <f>IF(OR('School Information'!$A$10="",'School Information'!$B$10=""),"Must Complete 'School Information' Tab",IF('School Information'!$B$10="No",$T68*C68,IF(AND('School Information'!$B$10="Yes",'School Information'!$A$10=$B68),$S68*C68,$T68*C68)))</f>
        <v>Must Complete 'School Information' Tab</v>
      </c>
      <c r="V68" s="160">
        <v>245</v>
      </c>
      <c r="W68" s="160">
        <f>IF('Enrollment Projection'!$E$31&gt;0,$C68*V68,0)</f>
        <v>0</v>
      </c>
      <c r="X68" s="160">
        <v>5</v>
      </c>
      <c r="Y68" s="159" t="str">
        <f>IF('Enrollment Projection'!$E$32="","Must Complete 'Enrollment Projection' Tab",IF('Enrollment Projection'!$E$32="Yes",$C68*X68,0))</f>
        <v>Must Complete 'Enrollment Projection' Tab</v>
      </c>
      <c r="Z68" s="160">
        <v>12</v>
      </c>
      <c r="AA68" s="159" t="str">
        <f>IF('Enrollment Projection'!$E$34="","Must Complete 'Enrollment Projection' Tab",IF(AND('Enrollment Projection'!$E$34&gt;0,SUM('Enrollment Projection'!$B$17:$E$20)&gt;0),$C68*Z68,0))</f>
        <v>Must Complete 'Enrollment Projection' Tab</v>
      </c>
      <c r="AB68" s="160">
        <v>199</v>
      </c>
      <c r="AC68" s="159" t="str">
        <f>IF('Enrollment Projection'!$E$38="","Must Complete 'Enrollment Projection' Tab",IF('Enrollment Projection'!$E$38&gt;=0.4,$C68*AB68,0))</f>
        <v>Must Complete 'Enrollment Projection' Tab</v>
      </c>
      <c r="AD68" s="160">
        <v>44</v>
      </c>
      <c r="AE68" s="160">
        <f t="shared" si="2"/>
        <v>0</v>
      </c>
      <c r="AF68" s="156">
        <f>$C68*'Enrollment Projection'!$E$37</f>
        <v>0</v>
      </c>
      <c r="AG68" s="160">
        <v>0</v>
      </c>
      <c r="AH68" s="159" t="str">
        <f>IF('Enrollment Projection'!$E$37="","Must Complete 'Enrollment Projection' Tab",AF68*AG68)</f>
        <v>Must Complete 'Enrollment Projection' Tab</v>
      </c>
    </row>
    <row r="69" spans="1:34" ht="25.5" customHeight="1">
      <c r="A69" s="150">
        <v>64</v>
      </c>
      <c r="B69" s="151" t="s">
        <v>404</v>
      </c>
      <c r="C69" s="152"/>
      <c r="D69" s="153">
        <v>5104</v>
      </c>
      <c r="E69" s="155">
        <f t="shared" si="1"/>
        <v>0</v>
      </c>
      <c r="F69" s="156">
        <f>$C69*'Enrollment Projection'!$E$30</f>
        <v>0</v>
      </c>
      <c r="G69" s="153">
        <v>668</v>
      </c>
      <c r="H69" s="157" t="str">
        <f>IF('Enrollment Projection'!$E$30="","Must Complete 'Enrollment Projection' Tab",F69*G69)</f>
        <v>Must Complete 'Enrollment Projection' Tab</v>
      </c>
      <c r="I69" s="156">
        <f>$C69*'Enrollment Projection'!$E$34</f>
        <v>0</v>
      </c>
      <c r="J69" s="153">
        <v>182</v>
      </c>
      <c r="K69" s="157" t="str">
        <f>IF('Enrollment Projection'!$E$34="","Must Complete 'Enrollment Projection' Tab",I69*J69)</f>
        <v>Must Complete 'Enrollment Projection' Tab</v>
      </c>
      <c r="L69" s="156">
        <f>$C69*'Enrollment Projection'!$E$31</f>
        <v>0</v>
      </c>
      <c r="M69" s="153">
        <v>4557</v>
      </c>
      <c r="N69" s="157" t="str">
        <f>IF('Enrollment Projection'!$E$31="","Must Complete 'Enrollment Projection' Tab",L69*M69)</f>
        <v>Must Complete 'Enrollment Projection' Tab</v>
      </c>
      <c r="O69" s="156">
        <f>$C69*'Enrollment Projection'!$E$33</f>
        <v>0</v>
      </c>
      <c r="P69" s="153">
        <v>1823</v>
      </c>
      <c r="Q69" s="157" t="str">
        <f>IF('Enrollment Projection'!$E$33="","Must Complete 'Enrollment Projection' Tab",O69*P69)</f>
        <v>Must Complete 'Enrollment Projection' Tab</v>
      </c>
      <c r="R69" s="157" t="str">
        <f>IF(OR('Enrollment Projection'!$E$30="",'Enrollment Projection'!$E$31="",'Enrollment Projection'!$E$33="",'Enrollment Projection'!$E$34=""),"Must Complete 'Enrollment Projection' Tab",IF('School Information'!$A$13="","Must Complete 'School Information' Tab",ROUND(E69+H69+K69+N69+Q69,0)))</f>
        <v>Must Complete 'Enrollment Projection' Tab</v>
      </c>
      <c r="S69" s="158">
        <v>4454</v>
      </c>
      <c r="T69" s="153">
        <v>4693</v>
      </c>
      <c r="U69" s="159" t="str">
        <f>IF(OR('School Information'!$A$10="",'School Information'!$B$10=""),"Must Complete 'School Information' Tab",IF('School Information'!$B$10="No",$T69*C69,IF(AND('School Information'!$B$10="Yes",'School Information'!$A$10=$B69),$S69*C69,$T69*C69)))</f>
        <v>Must Complete 'School Information' Tab</v>
      </c>
      <c r="V69" s="160">
        <v>294</v>
      </c>
      <c r="W69" s="160">
        <f>IF('Enrollment Projection'!$E$31&gt;0,$C69*V69,0)</f>
        <v>0</v>
      </c>
      <c r="X69" s="160">
        <v>22</v>
      </c>
      <c r="Y69" s="159" t="str">
        <f>IF('Enrollment Projection'!$E$32="","Must Complete 'Enrollment Projection' Tab",IF('Enrollment Projection'!$E$32="Yes",$C69*X69,0))</f>
        <v>Must Complete 'Enrollment Projection' Tab</v>
      </c>
      <c r="Z69" s="160">
        <v>17</v>
      </c>
      <c r="AA69" s="159" t="str">
        <f>IF('Enrollment Projection'!$E$34="","Must Complete 'Enrollment Projection' Tab",IF(AND('Enrollment Projection'!$E$34&gt;0,SUM('Enrollment Projection'!$B$17:$E$20)&gt;0),$C69*Z69,0))</f>
        <v>Must Complete 'Enrollment Projection' Tab</v>
      </c>
      <c r="AB69" s="160">
        <v>631</v>
      </c>
      <c r="AC69" s="159" t="str">
        <f>IF('Enrollment Projection'!$E$38="","Must Complete 'Enrollment Projection' Tab",IF('Enrollment Projection'!$E$38&gt;=0.4,$C69*AB69,0))</f>
        <v>Must Complete 'Enrollment Projection' Tab</v>
      </c>
      <c r="AD69" s="160">
        <v>66</v>
      </c>
      <c r="AE69" s="160">
        <f t="shared" si="2"/>
        <v>0</v>
      </c>
      <c r="AF69" s="156">
        <f>$C69*'Enrollment Projection'!$E$37</f>
        <v>0</v>
      </c>
      <c r="AG69" s="160">
        <v>0</v>
      </c>
      <c r="AH69" s="159" t="str">
        <f>IF('Enrollment Projection'!$E$37="","Must Complete 'Enrollment Projection' Tab",AF69*AG69)</f>
        <v>Must Complete 'Enrollment Projection' Tab</v>
      </c>
    </row>
    <row r="70" spans="1:34" ht="25.5" customHeight="1">
      <c r="A70" s="168">
        <v>65</v>
      </c>
      <c r="B70" s="162" t="s">
        <v>215</v>
      </c>
      <c r="C70" s="163"/>
      <c r="D70" s="164">
        <v>4919</v>
      </c>
      <c r="E70" s="165">
        <f t="shared" si="1"/>
        <v>0</v>
      </c>
      <c r="F70" s="166">
        <f>$C70*'Enrollment Projection'!$E$30</f>
        <v>0</v>
      </c>
      <c r="G70" s="164">
        <v>628</v>
      </c>
      <c r="H70" s="167" t="str">
        <f>IF('Enrollment Projection'!$E$30="","Must Complete 'Enrollment Projection' Tab",F70*G70)</f>
        <v>Must Complete 'Enrollment Projection' Tab</v>
      </c>
      <c r="I70" s="166">
        <f>$C70*'Enrollment Projection'!$E$34</f>
        <v>0</v>
      </c>
      <c r="J70" s="164">
        <v>171</v>
      </c>
      <c r="K70" s="167" t="str">
        <f>IF('Enrollment Projection'!$E$34="","Must Complete 'Enrollment Projection' Tab",I70*J70)</f>
        <v>Must Complete 'Enrollment Projection' Tab</v>
      </c>
      <c r="L70" s="166">
        <f>$C70*'Enrollment Projection'!$E$31</f>
        <v>0</v>
      </c>
      <c r="M70" s="164">
        <v>4285</v>
      </c>
      <c r="N70" s="167" t="str">
        <f>IF('Enrollment Projection'!$E$31="","Must Complete 'Enrollment Projection' Tab",L70*M70)</f>
        <v>Must Complete 'Enrollment Projection' Tab</v>
      </c>
      <c r="O70" s="166">
        <f>$C70*'Enrollment Projection'!$E$33</f>
        <v>0</v>
      </c>
      <c r="P70" s="164">
        <v>1714</v>
      </c>
      <c r="Q70" s="167" t="str">
        <f>IF('Enrollment Projection'!$E$33="","Must Complete 'Enrollment Projection' Tab",O70*P70)</f>
        <v>Must Complete 'Enrollment Projection' Tab</v>
      </c>
      <c r="R70" s="167" t="str">
        <f>IF(OR('Enrollment Projection'!$E$30="",'Enrollment Projection'!$E$31="",'Enrollment Projection'!$E$33="",'Enrollment Projection'!$E$34=""),"Must Complete 'Enrollment Projection' Tab",IF('School Information'!$A$13="","Must Complete 'School Information' Tab",ROUND(E70+H70+K70+N70+Q70,0)))</f>
        <v>Must Complete 'Enrollment Projection' Tab</v>
      </c>
      <c r="S70" s="169">
        <v>6133</v>
      </c>
      <c r="T70" s="164">
        <v>6690</v>
      </c>
      <c r="U70" s="170" t="str">
        <f>IF(OR('School Information'!$A$10="",'School Information'!$B$10=""),"Must Complete 'School Information' Tab",IF('School Information'!$B$10="No",$T70*C70,IF(AND('School Information'!$B$10="Yes",'School Information'!$A$10=$B70),$S70*C70,$T70*C70)))</f>
        <v>Must Complete 'School Information' Tab</v>
      </c>
      <c r="V70" s="171">
        <v>278</v>
      </c>
      <c r="W70" s="171">
        <f>IF('Enrollment Projection'!$E$31&gt;0,$C70*V70,0)</f>
        <v>0</v>
      </c>
      <c r="X70" s="171">
        <v>7</v>
      </c>
      <c r="Y70" s="170" t="str">
        <f>IF('Enrollment Projection'!$E$32="","Must Complete 'Enrollment Projection' Tab",IF('Enrollment Projection'!$E$32="Yes",$C70*X70,0))</f>
        <v>Must Complete 'Enrollment Projection' Tab</v>
      </c>
      <c r="Z70" s="171">
        <v>19</v>
      </c>
      <c r="AA70" s="170" t="str">
        <f>IF('Enrollment Projection'!$E$34="","Must Complete 'Enrollment Projection' Tab",IF(AND('Enrollment Projection'!$E$34&gt;0,SUM('Enrollment Projection'!$B$17:$E$20)&gt;0),$C70*Z70,0))</f>
        <v>Must Complete 'Enrollment Projection' Tab</v>
      </c>
      <c r="AB70" s="171">
        <v>990</v>
      </c>
      <c r="AC70" s="170" t="str">
        <f>IF('Enrollment Projection'!$E$38="","Must Complete 'Enrollment Projection' Tab",IF('Enrollment Projection'!$E$38&gt;=0.4,$C70*AB70,0))</f>
        <v>Must Complete 'Enrollment Projection' Tab</v>
      </c>
      <c r="AD70" s="171">
        <v>71</v>
      </c>
      <c r="AE70" s="171">
        <f t="shared" si="2"/>
        <v>0</v>
      </c>
      <c r="AF70" s="166">
        <f>$C70*'Enrollment Projection'!$E$37</f>
        <v>0</v>
      </c>
      <c r="AG70" s="171">
        <v>0</v>
      </c>
      <c r="AH70" s="170" t="str">
        <f>IF('Enrollment Projection'!$E$37="","Must Complete 'Enrollment Projection' Tab",AF70*AG70)</f>
        <v>Must Complete 'Enrollment Projection' Tab</v>
      </c>
    </row>
    <row r="71" spans="1:34" ht="25.5" customHeight="1">
      <c r="A71" s="138">
        <v>66</v>
      </c>
      <c r="B71" s="139" t="s">
        <v>217</v>
      </c>
      <c r="C71" s="140"/>
      <c r="D71" s="153">
        <v>5036</v>
      </c>
      <c r="E71" s="142">
        <f t="shared" si="1"/>
        <v>0</v>
      </c>
      <c r="F71" s="144">
        <f>$C71*'Enrollment Projection'!$E$30</f>
        <v>0</v>
      </c>
      <c r="G71" s="153">
        <v>636</v>
      </c>
      <c r="H71" s="146" t="str">
        <f>IF('Enrollment Projection'!$E$30="","Must Complete 'Enrollment Projection' Tab",F71*G71)</f>
        <v>Must Complete 'Enrollment Projection' Tab</v>
      </c>
      <c r="I71" s="144">
        <f>$C71*'Enrollment Projection'!$E$34</f>
        <v>0</v>
      </c>
      <c r="J71" s="153">
        <v>173</v>
      </c>
      <c r="K71" s="146" t="str">
        <f>IF('Enrollment Projection'!$E$34="","Must Complete 'Enrollment Projection' Tab",I71*J71)</f>
        <v>Must Complete 'Enrollment Projection' Tab</v>
      </c>
      <c r="L71" s="144">
        <f>$C71*'Enrollment Projection'!$E$31</f>
        <v>0</v>
      </c>
      <c r="M71" s="153">
        <v>4337</v>
      </c>
      <c r="N71" s="146" t="str">
        <f>IF('Enrollment Projection'!$E$31="","Must Complete 'Enrollment Projection' Tab",L71*M71)</f>
        <v>Must Complete 'Enrollment Projection' Tab</v>
      </c>
      <c r="O71" s="144">
        <f>$C71*'Enrollment Projection'!$E$33</f>
        <v>0</v>
      </c>
      <c r="P71" s="153">
        <v>1735</v>
      </c>
      <c r="Q71" s="146" t="str">
        <f>IF('Enrollment Projection'!$E$33="","Must Complete 'Enrollment Projection' Tab",O71*P71)</f>
        <v>Must Complete 'Enrollment Projection' Tab</v>
      </c>
      <c r="R71" s="146" t="str">
        <f>IF(OR('Enrollment Projection'!$E$30="",'Enrollment Projection'!$E$31="",'Enrollment Projection'!$E$33="",'Enrollment Projection'!$E$34=""),"Must Complete 'Enrollment Projection' Tab",IF('School Information'!$A$13="","Must Complete 'School Information' Tab",ROUND(E71+H71+K71+N71+Q71,0)))</f>
        <v>Must Complete 'Enrollment Projection' Tab</v>
      </c>
      <c r="S71" s="158">
        <v>6538</v>
      </c>
      <c r="T71" s="153">
        <v>6538</v>
      </c>
      <c r="U71" s="148" t="str">
        <f>IF(OR('School Information'!$A$10="",'School Information'!$B$10=""),"Must Complete 'School Information' Tab",IF('School Information'!$B$10="No",$T71*C71,IF(AND('School Information'!$B$10="Yes",'School Information'!$A$10=$B71),$S71*C71,$T71*C71)))</f>
        <v>Must Complete 'School Information' Tab</v>
      </c>
      <c r="V71" s="149">
        <v>267</v>
      </c>
      <c r="W71" s="149">
        <f>IF('Enrollment Projection'!$E$31&gt;0,$C71*V71,0)</f>
        <v>0</v>
      </c>
      <c r="X71" s="149">
        <v>15</v>
      </c>
      <c r="Y71" s="148" t="str">
        <f>IF('Enrollment Projection'!$E$32="","Must Complete 'Enrollment Projection' Tab",IF('Enrollment Projection'!$E$32="Yes",$C71*X71,0))</f>
        <v>Must Complete 'Enrollment Projection' Tab</v>
      </c>
      <c r="Z71" s="149">
        <v>20</v>
      </c>
      <c r="AA71" s="148" t="str">
        <f>IF('Enrollment Projection'!$E$34="","Must Complete 'Enrollment Projection' Tab",IF(AND('Enrollment Projection'!$E$34&gt;0,SUM('Enrollment Projection'!$B$17:$E$20)&gt;0),$C71*Z71,0))</f>
        <v>Must Complete 'Enrollment Projection' Tab</v>
      </c>
      <c r="AB71" s="149">
        <v>1361</v>
      </c>
      <c r="AC71" s="148" t="str">
        <f>IF('Enrollment Projection'!$E$38="","Must Complete 'Enrollment Projection' Tab",IF('Enrollment Projection'!$E$38&gt;=0.4,$C71*AB71,0))</f>
        <v>Must Complete 'Enrollment Projection' Tab</v>
      </c>
      <c r="AD71" s="149">
        <v>76</v>
      </c>
      <c r="AE71" s="149">
        <f t="shared" si="2"/>
        <v>0</v>
      </c>
      <c r="AF71" s="144">
        <f>$C71*'Enrollment Projection'!$E$37</f>
        <v>0</v>
      </c>
      <c r="AG71" s="149">
        <v>0</v>
      </c>
      <c r="AH71" s="148" t="str">
        <f>IF('Enrollment Projection'!$E$37="","Must Complete 'Enrollment Projection' Tab",AF71*AG71)</f>
        <v>Must Complete 'Enrollment Projection' Tab</v>
      </c>
    </row>
    <row r="72" spans="1:34" ht="25.5" customHeight="1">
      <c r="A72" s="150">
        <v>67</v>
      </c>
      <c r="B72" s="151" t="s">
        <v>218</v>
      </c>
      <c r="C72" s="152"/>
      <c r="D72" s="153">
        <v>5199</v>
      </c>
      <c r="E72" s="155">
        <f t="shared" si="1"/>
        <v>0</v>
      </c>
      <c r="F72" s="156">
        <f>$C72*'Enrollment Projection'!$E$30</f>
        <v>0</v>
      </c>
      <c r="G72" s="153">
        <v>682</v>
      </c>
      <c r="H72" s="157" t="str">
        <f>IF('Enrollment Projection'!$E$30="","Must Complete 'Enrollment Projection' Tab",F72*G72)</f>
        <v>Must Complete 'Enrollment Projection' Tab</v>
      </c>
      <c r="I72" s="156">
        <f>$C72*'Enrollment Projection'!$E$34</f>
        <v>0</v>
      </c>
      <c r="J72" s="153">
        <v>186</v>
      </c>
      <c r="K72" s="157" t="str">
        <f>IF('Enrollment Projection'!$E$34="","Must Complete 'Enrollment Projection' Tab",I72*J72)</f>
        <v>Must Complete 'Enrollment Projection' Tab</v>
      </c>
      <c r="L72" s="156">
        <f>$C72*'Enrollment Projection'!$E$31</f>
        <v>0</v>
      </c>
      <c r="M72" s="153">
        <v>4651</v>
      </c>
      <c r="N72" s="157" t="str">
        <f>IF('Enrollment Projection'!$E$31="","Must Complete 'Enrollment Projection' Tab",L72*M72)</f>
        <v>Must Complete 'Enrollment Projection' Tab</v>
      </c>
      <c r="O72" s="156">
        <f>$C72*'Enrollment Projection'!$E$33</f>
        <v>0</v>
      </c>
      <c r="P72" s="153">
        <v>1860</v>
      </c>
      <c r="Q72" s="157" t="str">
        <f>IF('Enrollment Projection'!$E$33="","Must Complete 'Enrollment Projection' Tab",O72*P72)</f>
        <v>Must Complete 'Enrollment Projection' Tab</v>
      </c>
      <c r="R72" s="157" t="str">
        <f>IF(OR('Enrollment Projection'!$E$30="",'Enrollment Projection'!$E$31="",'Enrollment Projection'!$E$33="",'Enrollment Projection'!$E$34=""),"Must Complete 'Enrollment Projection' Tab",IF('School Information'!$A$13="","Must Complete 'School Information' Tab",ROUND(E72+H72+K72+N72+Q72,0)))</f>
        <v>Must Complete 'Enrollment Projection' Tab</v>
      </c>
      <c r="S72" s="158">
        <v>5310</v>
      </c>
      <c r="T72" s="153">
        <v>6796</v>
      </c>
      <c r="U72" s="159" t="str">
        <f>IF(OR('School Information'!$A$10="",'School Information'!$B$10=""),"Must Complete 'School Information' Tab",IF('School Information'!$B$10="No",$T72*C72,IF(AND('School Information'!$B$10="Yes",'School Information'!$A$10=$B72),$S72*C72,$T72*C72)))</f>
        <v>Must Complete 'School Information' Tab</v>
      </c>
      <c r="V72" s="160">
        <v>238</v>
      </c>
      <c r="W72" s="160">
        <f>IF('Enrollment Projection'!$E$31&gt;0,$C72*V72,0)</f>
        <v>0</v>
      </c>
      <c r="X72" s="160">
        <v>7</v>
      </c>
      <c r="Y72" s="159" t="str">
        <f>IF('Enrollment Projection'!$E$32="","Must Complete 'Enrollment Projection' Tab",IF('Enrollment Projection'!$E$32="Yes",$C72*X72,0))</f>
        <v>Must Complete 'Enrollment Projection' Tab</v>
      </c>
      <c r="Z72" s="160">
        <v>15</v>
      </c>
      <c r="AA72" s="159" t="str">
        <f>IF('Enrollment Projection'!$E$34="","Must Complete 'Enrollment Projection' Tab",IF(AND('Enrollment Projection'!$E$34&gt;0,SUM('Enrollment Projection'!$B$17:$E$20)&gt;0),$C72*Z72,0))</f>
        <v>Must Complete 'Enrollment Projection' Tab</v>
      </c>
      <c r="AB72" s="160">
        <v>165</v>
      </c>
      <c r="AC72" s="159" t="str">
        <f>IF('Enrollment Projection'!$E$38="","Must Complete 'Enrollment Projection' Tab",IF('Enrollment Projection'!$E$38&gt;=0.4,$C72*AB72,0))</f>
        <v>Must Complete 'Enrollment Projection' Tab</v>
      </c>
      <c r="AD72" s="160">
        <v>57</v>
      </c>
      <c r="AE72" s="160">
        <f t="shared" si="2"/>
        <v>0</v>
      </c>
      <c r="AF72" s="156">
        <f>$C72*'Enrollment Projection'!$E$37</f>
        <v>0</v>
      </c>
      <c r="AG72" s="160">
        <v>137</v>
      </c>
      <c r="AH72" s="159" t="str">
        <f>IF('Enrollment Projection'!$E$37="","Must Complete 'Enrollment Projection' Tab",AF72*AG72)</f>
        <v>Must Complete 'Enrollment Projection' Tab</v>
      </c>
    </row>
    <row r="73" spans="1:34" ht="25.5" customHeight="1">
      <c r="A73" s="150">
        <v>68</v>
      </c>
      <c r="B73" s="151" t="s">
        <v>220</v>
      </c>
      <c r="C73" s="152"/>
      <c r="D73" s="153">
        <v>5525</v>
      </c>
      <c r="E73" s="155">
        <f t="shared" si="1"/>
        <v>0</v>
      </c>
      <c r="F73" s="156">
        <f>$C73*'Enrollment Projection'!$E$30</f>
        <v>0</v>
      </c>
      <c r="G73" s="153">
        <v>701</v>
      </c>
      <c r="H73" s="157" t="str">
        <f>IF('Enrollment Projection'!$E$30="","Must Complete 'Enrollment Projection' Tab",F73*G73)</f>
        <v>Must Complete 'Enrollment Projection' Tab</v>
      </c>
      <c r="I73" s="156">
        <f>$C73*'Enrollment Projection'!$E$34</f>
        <v>0</v>
      </c>
      <c r="J73" s="153">
        <v>191</v>
      </c>
      <c r="K73" s="157" t="str">
        <f>IF('Enrollment Projection'!$E$34="","Must Complete 'Enrollment Projection' Tab",I73*J73)</f>
        <v>Must Complete 'Enrollment Projection' Tab</v>
      </c>
      <c r="L73" s="156">
        <f>$C73*'Enrollment Projection'!$E$31</f>
        <v>0</v>
      </c>
      <c r="M73" s="153">
        <v>4779</v>
      </c>
      <c r="N73" s="157" t="str">
        <f>IF('Enrollment Projection'!$E$31="","Must Complete 'Enrollment Projection' Tab",L73*M73)</f>
        <v>Must Complete 'Enrollment Projection' Tab</v>
      </c>
      <c r="O73" s="156">
        <f>$C73*'Enrollment Projection'!$E$33</f>
        <v>0</v>
      </c>
      <c r="P73" s="153">
        <v>1912</v>
      </c>
      <c r="Q73" s="157" t="str">
        <f>IF('Enrollment Projection'!$E$33="","Must Complete 'Enrollment Projection' Tab",O73*P73)</f>
        <v>Must Complete 'Enrollment Projection' Tab</v>
      </c>
      <c r="R73" s="157" t="str">
        <f>IF(OR('Enrollment Projection'!$E$30="",'Enrollment Projection'!$E$31="",'Enrollment Projection'!$E$33="",'Enrollment Projection'!$E$34=""),"Must Complete 'Enrollment Projection' Tab",IF('School Information'!$A$13="","Must Complete 'School Information' Tab",ROUND(E73+H73+K73+N73+Q73,0)))</f>
        <v>Must Complete 'Enrollment Projection' Tab</v>
      </c>
      <c r="S73" s="158">
        <v>3990</v>
      </c>
      <c r="T73" s="153">
        <v>3990</v>
      </c>
      <c r="U73" s="159" t="str">
        <f>IF(OR('School Information'!$A$10="",'School Information'!$B$10=""),"Must Complete 'School Information' Tab",IF('School Information'!$B$10="No",$T73*C73,IF(AND('School Information'!$B$10="Yes",'School Information'!$A$10=$B73),$S73*C73,$T73*C73)))</f>
        <v>Must Complete 'School Information' Tab</v>
      </c>
      <c r="V73" s="160">
        <v>254</v>
      </c>
      <c r="W73" s="160">
        <f>IF('Enrollment Projection'!$E$31&gt;0,$C73*V73,0)</f>
        <v>0</v>
      </c>
      <c r="X73" s="160">
        <v>8</v>
      </c>
      <c r="Y73" s="159" t="str">
        <f>IF('Enrollment Projection'!$E$32="","Must Complete 'Enrollment Projection' Tab",IF('Enrollment Projection'!$E$32="Yes",$C73*X73,0))</f>
        <v>Must Complete 'Enrollment Projection' Tab</v>
      </c>
      <c r="Z73" s="160">
        <v>23</v>
      </c>
      <c r="AA73" s="159" t="str">
        <f>IF('Enrollment Projection'!$E$34="","Must Complete 'Enrollment Projection' Tab",IF(AND('Enrollment Projection'!$E$34&gt;0,SUM('Enrollment Projection'!$B$17:$E$20)&gt;0),$C73*Z73,0))</f>
        <v>Must Complete 'Enrollment Projection' Tab</v>
      </c>
      <c r="AB73" s="160">
        <v>1247</v>
      </c>
      <c r="AC73" s="159" t="str">
        <f>IF('Enrollment Projection'!$E$38="","Must Complete 'Enrollment Projection' Tab",IF('Enrollment Projection'!$E$38&gt;=0.4,$C73*AB73,0))</f>
        <v>Must Complete 'Enrollment Projection' Tab</v>
      </c>
      <c r="AD73" s="160">
        <v>78</v>
      </c>
      <c r="AE73" s="160">
        <f t="shared" si="2"/>
        <v>0</v>
      </c>
      <c r="AF73" s="156">
        <f>$C73*'Enrollment Projection'!$E$37</f>
        <v>0</v>
      </c>
      <c r="AG73" s="160">
        <v>0</v>
      </c>
      <c r="AH73" s="159" t="str">
        <f>IF('Enrollment Projection'!$E$37="","Must Complete 'Enrollment Projection' Tab",AF73*AG73)</f>
        <v>Must Complete 'Enrollment Projection' Tab</v>
      </c>
    </row>
    <row r="74" spans="1:34" ht="25.5" customHeight="1">
      <c r="A74" s="150">
        <v>69</v>
      </c>
      <c r="B74" s="151" t="s">
        <v>229</v>
      </c>
      <c r="C74" s="152"/>
      <c r="D74" s="179">
        <v>5412</v>
      </c>
      <c r="E74" s="155">
        <f t="shared" si="1"/>
        <v>0</v>
      </c>
      <c r="F74" s="156">
        <f>$C74*'Enrollment Projection'!$E$30</f>
        <v>0</v>
      </c>
      <c r="G74" s="179">
        <v>707</v>
      </c>
      <c r="H74" s="157" t="str">
        <f>IF('Enrollment Projection'!$E$30="","Must Complete 'Enrollment Projection' Tab",F74*G74)</f>
        <v>Must Complete 'Enrollment Projection' Tab</v>
      </c>
      <c r="I74" s="156">
        <f>$C74*'Enrollment Projection'!$E$34</f>
        <v>0</v>
      </c>
      <c r="J74" s="179">
        <v>193</v>
      </c>
      <c r="K74" s="157" t="str">
        <f>IF('Enrollment Projection'!$E$34="","Must Complete 'Enrollment Projection' Tab",I74*J74)</f>
        <v>Must Complete 'Enrollment Projection' Tab</v>
      </c>
      <c r="L74" s="156">
        <f>$C74*'Enrollment Projection'!$E$31</f>
        <v>0</v>
      </c>
      <c r="M74" s="179">
        <v>4819</v>
      </c>
      <c r="N74" s="157" t="str">
        <f>IF('Enrollment Projection'!$E$31="","Must Complete 'Enrollment Projection' Tab",L74*M74)</f>
        <v>Must Complete 'Enrollment Projection' Tab</v>
      </c>
      <c r="O74" s="156">
        <f>$C74*'Enrollment Projection'!$E$33</f>
        <v>0</v>
      </c>
      <c r="P74" s="179">
        <v>1928</v>
      </c>
      <c r="Q74" s="157" t="str">
        <f>IF('Enrollment Projection'!$E$33="","Must Complete 'Enrollment Projection' Tab",O74*P74)</f>
        <v>Must Complete 'Enrollment Projection' Tab</v>
      </c>
      <c r="R74" s="157" t="str">
        <f>IF(OR('Enrollment Projection'!$E$30="",'Enrollment Projection'!$E$31="",'Enrollment Projection'!$E$33="",'Enrollment Projection'!$E$34=""),"Must Complete 'Enrollment Projection' Tab",IF('School Information'!$A$13="","Must Complete 'School Information' Tab",ROUND(E74+H74+K74+N74+Q74,0)))</f>
        <v>Must Complete 'Enrollment Projection' Tab</v>
      </c>
      <c r="S74" s="180">
        <v>4402</v>
      </c>
      <c r="T74" s="179">
        <v>6119</v>
      </c>
      <c r="U74" s="159" t="str">
        <f>IF(OR('School Information'!$A$10="",'School Information'!$B$10=""),"Must Complete 'School Information' Tab",IF('School Information'!$B$10="No",$T74*C74,IF(AND('School Information'!$B$10="Yes",'School Information'!$A$10=$B74),$S74*C74,$T74*C74)))</f>
        <v>Must Complete 'School Information' Tab</v>
      </c>
      <c r="V74" s="160">
        <v>225</v>
      </c>
      <c r="W74" s="160">
        <f>IF('Enrollment Projection'!$E$31&gt;0,$C74*V74,0)</f>
        <v>0</v>
      </c>
      <c r="X74" s="160">
        <v>2</v>
      </c>
      <c r="Y74" s="159" t="str">
        <f>IF('Enrollment Projection'!$E$32="","Must Complete 'Enrollment Projection' Tab",IF('Enrollment Projection'!$E$32="Yes",$C74*X74,0))</f>
        <v>Must Complete 'Enrollment Projection' Tab</v>
      </c>
      <c r="Z74" s="160">
        <v>14</v>
      </c>
      <c r="AA74" s="159" t="str">
        <f>IF('Enrollment Projection'!$E$34="","Must Complete 'Enrollment Projection' Tab",IF(AND('Enrollment Projection'!$E$34&gt;0,SUM('Enrollment Projection'!$B$17:$E$20)&gt;0),$C74*Z74,0))</f>
        <v>Must Complete 'Enrollment Projection' Tab</v>
      </c>
      <c r="AB74" s="160">
        <v>153</v>
      </c>
      <c r="AC74" s="159" t="str">
        <f>IF('Enrollment Projection'!$E$38="","Must Complete 'Enrollment Projection' Tab",IF('Enrollment Projection'!$E$38&gt;=0.4,$C74*AB74,0))</f>
        <v>Must Complete 'Enrollment Projection' Tab</v>
      </c>
      <c r="AD74" s="160">
        <v>52</v>
      </c>
      <c r="AE74" s="160">
        <f t="shared" si="2"/>
        <v>0</v>
      </c>
      <c r="AF74" s="156">
        <f>$C74*'Enrollment Projection'!$E$37</f>
        <v>0</v>
      </c>
      <c r="AG74" s="160">
        <v>139</v>
      </c>
      <c r="AH74" s="159" t="str">
        <f>IF('Enrollment Projection'!$E$37="","Must Complete 'Enrollment Projection' Tab",AF74*AG74)</f>
        <v>Must Complete 'Enrollment Projection' Tab</v>
      </c>
    </row>
    <row r="75" spans="1:34" ht="51.75" customHeight="1">
      <c r="A75" s="417" t="s">
        <v>405</v>
      </c>
      <c r="B75" s="418"/>
      <c r="C75" s="181">
        <f>IF(SUM(C6:C74)='Enrollment Projection'!$E$24,SUM(C6:C74),CONCATENATE(SUM(C6:C74)," Does Not Agree to 'Enrollment Projection' Tab"))</f>
        <v>0</v>
      </c>
      <c r="D75" s="182"/>
      <c r="E75" s="183">
        <f t="shared" ref="E75:F75" si="3">SUM(E6:E74)</f>
        <v>0</v>
      </c>
      <c r="F75" s="184">
        <f t="shared" si="3"/>
        <v>0</v>
      </c>
      <c r="G75" s="182"/>
      <c r="H75" s="185" t="str">
        <f>IF('Enrollment Projection'!$E$30="","Must Complete 'Enrollment Projection' Tab",SUM(H6:H74))</f>
        <v>Must Complete 'Enrollment Projection' Tab</v>
      </c>
      <c r="I75" s="186">
        <f>SUM(I6:I74)</f>
        <v>0</v>
      </c>
      <c r="J75" s="182"/>
      <c r="K75" s="185" t="str">
        <f>IF('Enrollment Projection'!$E$34="","Must Complete 'Enrollment Projection' Tab",SUM(K6:K74))</f>
        <v>Must Complete 'Enrollment Projection' Tab</v>
      </c>
      <c r="L75" s="184">
        <f>SUM(L6:L74)</f>
        <v>0</v>
      </c>
      <c r="M75" s="182"/>
      <c r="N75" s="185" t="str">
        <f>IF('Enrollment Projection'!$E$31="","Must Complete 'Enrollment Projection' Tab",SUM(N6:N74))</f>
        <v>Must Complete 'Enrollment Projection' Tab</v>
      </c>
      <c r="O75" s="184">
        <f>SUM(O6:O74)</f>
        <v>0</v>
      </c>
      <c r="P75" s="182"/>
      <c r="Q75" s="185" t="str">
        <f>IF('Enrollment Projection'!$E$33="","Must Complete 'Enrollment Projection' Tab",SUM(Q6:Q74))</f>
        <v>Must Complete 'Enrollment Projection' Tab</v>
      </c>
      <c r="R75" s="185" t="str">
        <f>IF(OR('Enrollment Projection'!$E$30="",'Enrollment Projection'!$E$31="",'Enrollment Projection'!$E$33="",'Enrollment Projection'!$E$34=""),"Must Complete 'Enrollment Projection' Tab",IF('School Information'!$A$13="","Must Complete 'School Information' Tab",IF($C$75='Enrollment Projection'!$E$24,SUM(R6:R74),"Enrollment must agree to 'Enrollment Projection' Tab")))</f>
        <v>Must Complete 'Enrollment Projection' Tab</v>
      </c>
      <c r="S75" s="182"/>
      <c r="T75" s="182"/>
      <c r="U75" s="185" t="str">
        <f>IF(OR('School Information'!$A$10="",'School Information'!$B$10=""),"Must Complete 'School Information' Tab",IF($C$75='Enrollment Projection'!$E$24,SUM(U6:U74),"Enrollment must agree to 'Enrollment Projection' Tab"))</f>
        <v>Must Complete 'School Information' Tab</v>
      </c>
      <c r="V75" s="182"/>
      <c r="W75" s="183">
        <f>SUM(W6:W74)</f>
        <v>0</v>
      </c>
      <c r="X75" s="185"/>
      <c r="Y75" s="183" t="str">
        <f>IF('Enrollment Projection'!$E$32="","Must Complete 'Enrollment Projection' Tab",SUM(Y6:Y74))</f>
        <v>Must Complete 'Enrollment Projection' Tab</v>
      </c>
      <c r="Z75" s="185"/>
      <c r="AA75" s="183" t="str">
        <f>IF('Enrollment Projection'!$E$34="","Must Complete 'Enrollment Projection' Tab",IF(SUM(AA6:AA74)&lt;15000,0,SUM(AA6:AA74)))</f>
        <v>Must Complete 'Enrollment Projection' Tab</v>
      </c>
      <c r="AB75" s="185"/>
      <c r="AC75" s="183" t="str">
        <f>IF('Enrollment Projection'!$E$38="","Must Complete 'Enrollment Projection' Tab",SUM(AC6:AC74))</f>
        <v>Must Complete 'Enrollment Projection' Tab</v>
      </c>
      <c r="AD75" s="185"/>
      <c r="AE75" s="183">
        <f t="shared" ref="AE75:AF75" si="4">SUM(AE6:AE74)</f>
        <v>0</v>
      </c>
      <c r="AF75" s="181">
        <f t="shared" si="4"/>
        <v>0</v>
      </c>
      <c r="AG75" s="185"/>
      <c r="AH75" s="183" t="str">
        <f>IF('Enrollment Projection'!$E$37="","Must Complete 'Enrollment Projection' Tab",IF(SUM(AH6:AH74)&lt;10000,0,SUM(AH6:AH74)))</f>
        <v>Must Complete 'Enrollment Projection' Tab</v>
      </c>
    </row>
    <row r="76" spans="1:34" ht="53.25" customHeight="1">
      <c r="A76" s="413" t="str">
        <f>IF('School Information'!$A$13="","Must Complete 'School Information' Tab",IF('School Information'!$A$13="Yes","Virtual Charter Schools Receive 90% per Charter Law",""))</f>
        <v>Must Complete 'School Information' Tab</v>
      </c>
      <c r="B76" s="414"/>
      <c r="C76" s="187"/>
      <c r="D76" s="187"/>
      <c r="E76" s="187"/>
      <c r="F76" s="187"/>
      <c r="G76" s="187"/>
      <c r="H76" s="187"/>
      <c r="I76" s="187"/>
      <c r="J76" s="187"/>
      <c r="K76" s="187"/>
      <c r="L76" s="187"/>
      <c r="M76" s="187"/>
      <c r="N76" s="187"/>
      <c r="O76" s="187"/>
      <c r="P76" s="187"/>
      <c r="Q76" s="187"/>
      <c r="R76" s="185" t="str">
        <f>IF(OR('Enrollment Projection'!$E$30="",'Enrollment Projection'!$E$31="",'Enrollment Projection'!$E$33="",'Enrollment Projection'!$E$34=""),"Must Complete 'Enrollment Projection' Tab",IF('School Information'!$A$13="","Must Complete 'School Information' Tab",IF('School Information'!$A$13="No","",IF(AND($C75='Enrollment Projection'!$E$24,'School Information'!$A$13="Yes"),ROUND(SUM(R6:R74)*0.9,0),"Enrollment must agree to 'Enrollment Projection' Tab"))))</f>
        <v>Must Complete 'Enrollment Projection' Tab</v>
      </c>
      <c r="S76" s="187"/>
      <c r="T76" s="187"/>
      <c r="U76" s="185" t="str">
        <f>IF(OR('School Information'!$A$10="",'School Information'!$B$10=""),"Must Complete 'School Information' Tab",IF('School Information'!$A$13="No","",IF(AND($C75='Enrollment Projection'!$E$24,'School Information'!$A$13="Yes"),ROUND(SUM(U6:U74)*0.9,0),"Enrollment must agree to 'Enrollment Projection' Tab")))</f>
        <v>Must Complete 'School Information' Tab</v>
      </c>
      <c r="V76" s="187"/>
      <c r="W76" s="187"/>
      <c r="X76" s="187"/>
      <c r="Y76" s="187"/>
      <c r="Z76" s="187"/>
      <c r="AA76" s="187"/>
      <c r="AB76" s="187"/>
      <c r="AC76" s="187"/>
      <c r="AD76" s="187"/>
      <c r="AE76" s="187"/>
      <c r="AF76" s="187"/>
      <c r="AG76" s="187"/>
      <c r="AH76" s="187"/>
    </row>
  </sheetData>
  <mergeCells count="23">
    <mergeCell ref="A76:B76"/>
    <mergeCell ref="L2:N2"/>
    <mergeCell ref="T2:T3"/>
    <mergeCell ref="U2:U3"/>
    <mergeCell ref="F2:H2"/>
    <mergeCell ref="I2:K2"/>
    <mergeCell ref="A75:B75"/>
    <mergeCell ref="AF2:AH2"/>
    <mergeCell ref="A1:B3"/>
    <mergeCell ref="C1:K1"/>
    <mergeCell ref="L1:R1"/>
    <mergeCell ref="S1:U1"/>
    <mergeCell ref="V1:AH1"/>
    <mergeCell ref="C2:C3"/>
    <mergeCell ref="D2:E2"/>
    <mergeCell ref="V2:W2"/>
    <mergeCell ref="X2:Y2"/>
    <mergeCell ref="Z2:AA2"/>
    <mergeCell ref="AB2:AC2"/>
    <mergeCell ref="AD2:AE2"/>
    <mergeCell ref="O2:Q2"/>
    <mergeCell ref="R2:R3"/>
    <mergeCell ref="S2:S3"/>
  </mergeCells>
  <conditionalFormatting sqref="A76">
    <cfRule type="expression" dxfId="29" priority="10">
      <formula>$A$76="Virtual Charter Schools Receive 90% per Charter Law"</formula>
    </cfRule>
    <cfRule type="containsText" dxfId="28" priority="11" operator="containsText" text="Must">
      <formula>NOT(ISERROR(SEARCH(("Must"),(A76))))</formula>
    </cfRule>
  </conditionalFormatting>
  <conditionalFormatting sqref="C75">
    <cfRule type="containsText" dxfId="27" priority="14" operator="containsText" text="Not">
      <formula>NOT(ISERROR(SEARCH(("Not"),(C75))))</formula>
    </cfRule>
    <cfRule type="containsText" dxfId="26" priority="15" operator="containsText" text="Must">
      <formula>NOT(ISERROR(SEARCH(("Must"),(C75))))</formula>
    </cfRule>
  </conditionalFormatting>
  <conditionalFormatting sqref="E75">
    <cfRule type="containsText" dxfId="25" priority="3" operator="containsText" text="Must">
      <formula>NOT(ISERROR(SEARCH(("Must"),(E75))))</formula>
    </cfRule>
  </conditionalFormatting>
  <conditionalFormatting sqref="H75">
    <cfRule type="containsText" dxfId="24" priority="4" operator="containsText" text="Must">
      <formula>NOT(ISERROR(SEARCH(("Must"),(H75))))</formula>
    </cfRule>
  </conditionalFormatting>
  <conditionalFormatting sqref="K75">
    <cfRule type="containsText" dxfId="23" priority="5" operator="containsText" text="Must">
      <formula>NOT(ISERROR(SEARCH(("Must"),(K75))))</formula>
    </cfRule>
  </conditionalFormatting>
  <conditionalFormatting sqref="N75">
    <cfRule type="containsText" dxfId="22" priority="6" operator="containsText" text="Must">
      <formula>NOT(ISERROR(SEARCH(("Must"),(N75))))</formula>
    </cfRule>
  </conditionalFormatting>
  <conditionalFormatting sqref="Q75:R75">
    <cfRule type="containsText" dxfId="21" priority="1" operator="containsText" text="Must">
      <formula>NOT(ISERROR(SEARCH(("Must"),(Q75))))</formula>
    </cfRule>
  </conditionalFormatting>
  <conditionalFormatting sqref="R76">
    <cfRule type="expression" dxfId="20" priority="8">
      <formula>$A$76="Virtual Charter Schools Receive 90% per Charter Law"</formula>
    </cfRule>
    <cfRule type="containsText" dxfId="19" priority="9" operator="containsText" text="Must">
      <formula>NOT(ISERROR(SEARCH(("Must"),(R76))))</formula>
    </cfRule>
  </conditionalFormatting>
  <conditionalFormatting sqref="U75">
    <cfRule type="containsText" dxfId="18" priority="2" operator="containsText" text="Must">
      <formula>NOT(ISERROR(SEARCH(("Must"),(U75))))</formula>
    </cfRule>
  </conditionalFormatting>
  <conditionalFormatting sqref="U76">
    <cfRule type="expression" dxfId="17" priority="12">
      <formula>$A$76="Virtual Charter Schools Receive 90% per Charter Law"</formula>
    </cfRule>
    <cfRule type="containsText" dxfId="16" priority="13" operator="containsText" text="Must">
      <formula>NOT(ISERROR(SEARCH(("Must"),(U76))))</formula>
    </cfRule>
  </conditionalFormatting>
  <printOptions horizontalCentered="1"/>
  <pageMargins left="0.3" right="0.3" top="0.4" bottom="0.4" header="0" footer="0"/>
  <pageSetup scale="70" orientation="portrait"/>
  <headerFooter>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AI1000"/>
  <sheetViews>
    <sheetView workbookViewId="0">
      <pane xSplit="2" ySplit="5" topLeftCell="C6" activePane="bottomRight" state="frozen"/>
      <selection activeCell="AG6" sqref="AG6:AG74"/>
      <selection pane="topRight" activeCell="AG6" sqref="AG6:AG74"/>
      <selection pane="bottomLeft" activeCell="AG6" sqref="AG6:AG74"/>
      <selection pane="bottomRight" activeCell="AG6" sqref="AG6:AG74"/>
    </sheetView>
  </sheetViews>
  <sheetFormatPr defaultColWidth="12.54296875" defaultRowHeight="15" customHeight="1"/>
  <cols>
    <col min="1" max="1" width="5" customWidth="1"/>
    <col min="2" max="2" width="20.1796875" customWidth="1"/>
    <col min="3" max="3" width="14.453125" customWidth="1"/>
    <col min="4" max="4" width="13.81640625" customWidth="1"/>
    <col min="5" max="5" width="15.54296875" customWidth="1"/>
    <col min="6" max="6" width="10.453125" customWidth="1"/>
    <col min="7" max="7" width="8.54296875" customWidth="1"/>
    <col min="8" max="8" width="15.54296875" customWidth="1"/>
    <col min="9" max="9" width="10.453125" customWidth="1"/>
    <col min="10" max="10" width="8.54296875" customWidth="1"/>
    <col min="11" max="11" width="15.54296875" customWidth="1"/>
    <col min="12" max="12" width="10.453125" customWidth="1"/>
    <col min="13" max="13" width="8.54296875" customWidth="1"/>
    <col min="14" max="14" width="15.54296875" customWidth="1"/>
    <col min="15" max="15" width="10.453125" customWidth="1"/>
    <col min="16" max="16" width="8.54296875" customWidth="1"/>
    <col min="17" max="17" width="15.54296875" customWidth="1"/>
    <col min="18" max="18" width="18.54296875" customWidth="1"/>
    <col min="19" max="20" width="15.81640625" customWidth="1"/>
    <col min="21" max="21" width="18.453125" customWidth="1"/>
    <col min="22" max="22" width="8.54296875" customWidth="1"/>
    <col min="23" max="23" width="15.54296875" customWidth="1"/>
    <col min="24" max="24" width="8.54296875" customWidth="1"/>
    <col min="25" max="25" width="15.54296875" customWidth="1"/>
    <col min="26" max="26" width="8.54296875" customWidth="1"/>
    <col min="27" max="27" width="15.54296875" customWidth="1"/>
    <col min="28" max="28" width="8.54296875" customWidth="1"/>
    <col min="29" max="29" width="15.54296875" customWidth="1"/>
    <col min="30" max="30" width="8.54296875" customWidth="1"/>
    <col min="31" max="31" width="15.54296875" customWidth="1"/>
    <col min="32" max="32" width="13.81640625" customWidth="1"/>
    <col min="33" max="33" width="8.54296875" customWidth="1"/>
    <col min="34" max="34" width="15.54296875" customWidth="1"/>
    <col min="35" max="35" width="8.81640625" customWidth="1"/>
  </cols>
  <sheetData>
    <row r="1" spans="1:35" ht="19.5" customHeight="1">
      <c r="A1" s="393" t="s">
        <v>281</v>
      </c>
      <c r="B1" s="394"/>
      <c r="C1" s="420" t="s">
        <v>282</v>
      </c>
      <c r="D1" s="421"/>
      <c r="E1" s="421"/>
      <c r="F1" s="421"/>
      <c r="G1" s="421"/>
      <c r="H1" s="421"/>
      <c r="I1" s="421"/>
      <c r="J1" s="421"/>
      <c r="K1" s="422"/>
      <c r="L1" s="423" t="s">
        <v>283</v>
      </c>
      <c r="M1" s="421"/>
      <c r="N1" s="421"/>
      <c r="O1" s="421"/>
      <c r="P1" s="421"/>
      <c r="Q1" s="421"/>
      <c r="R1" s="422"/>
      <c r="S1" s="424" t="s">
        <v>284</v>
      </c>
      <c r="T1" s="347"/>
      <c r="U1" s="348"/>
      <c r="V1" s="425" t="s">
        <v>285</v>
      </c>
      <c r="W1" s="421"/>
      <c r="X1" s="421"/>
      <c r="Y1" s="421"/>
      <c r="Z1" s="421"/>
      <c r="AA1" s="421"/>
      <c r="AB1" s="421"/>
      <c r="AC1" s="421"/>
      <c r="AD1" s="421"/>
      <c r="AE1" s="421"/>
      <c r="AF1" s="421"/>
      <c r="AG1" s="421"/>
      <c r="AH1" s="422"/>
      <c r="AI1" s="172"/>
    </row>
    <row r="2" spans="1:35" ht="21" customHeight="1">
      <c r="A2" s="395"/>
      <c r="B2" s="396"/>
      <c r="C2" s="426" t="s">
        <v>406</v>
      </c>
      <c r="D2" s="427" t="s">
        <v>288</v>
      </c>
      <c r="E2" s="428"/>
      <c r="F2" s="429" t="s">
        <v>289</v>
      </c>
      <c r="G2" s="430"/>
      <c r="H2" s="428"/>
      <c r="I2" s="429" t="s">
        <v>290</v>
      </c>
      <c r="J2" s="430"/>
      <c r="K2" s="428"/>
      <c r="L2" s="429" t="s">
        <v>291</v>
      </c>
      <c r="M2" s="430"/>
      <c r="N2" s="428"/>
      <c r="O2" s="429" t="s">
        <v>292</v>
      </c>
      <c r="P2" s="430"/>
      <c r="Q2" s="428"/>
      <c r="R2" s="431" t="s">
        <v>293</v>
      </c>
      <c r="S2" s="432" t="s">
        <v>407</v>
      </c>
      <c r="T2" s="432" t="s">
        <v>408</v>
      </c>
      <c r="U2" s="434" t="s">
        <v>296</v>
      </c>
      <c r="V2" s="419" t="s">
        <v>298</v>
      </c>
      <c r="W2" s="379"/>
      <c r="X2" s="419" t="s">
        <v>299</v>
      </c>
      <c r="Y2" s="379"/>
      <c r="Z2" s="419" t="s">
        <v>300</v>
      </c>
      <c r="AA2" s="379"/>
      <c r="AB2" s="419" t="s">
        <v>302</v>
      </c>
      <c r="AC2" s="379"/>
      <c r="AD2" s="419" t="s">
        <v>303</v>
      </c>
      <c r="AE2" s="379"/>
      <c r="AF2" s="419" t="s">
        <v>304</v>
      </c>
      <c r="AG2" s="378"/>
      <c r="AH2" s="379"/>
      <c r="AI2" s="172"/>
    </row>
    <row r="3" spans="1:35" ht="107.25" customHeight="1">
      <c r="A3" s="397"/>
      <c r="B3" s="398"/>
      <c r="C3" s="405"/>
      <c r="D3" s="120" t="s">
        <v>305</v>
      </c>
      <c r="E3" s="121" t="s">
        <v>306</v>
      </c>
      <c r="F3" s="120" t="s">
        <v>307</v>
      </c>
      <c r="G3" s="120" t="s">
        <v>308</v>
      </c>
      <c r="H3" s="121" t="s">
        <v>306</v>
      </c>
      <c r="I3" s="120" t="s">
        <v>307</v>
      </c>
      <c r="J3" s="120" t="s">
        <v>308</v>
      </c>
      <c r="K3" s="121" t="s">
        <v>306</v>
      </c>
      <c r="L3" s="120" t="s">
        <v>307</v>
      </c>
      <c r="M3" s="120" t="s">
        <v>309</v>
      </c>
      <c r="N3" s="121" t="s">
        <v>306</v>
      </c>
      <c r="O3" s="120" t="s">
        <v>307</v>
      </c>
      <c r="P3" s="120" t="s">
        <v>309</v>
      </c>
      <c r="Q3" s="121" t="s">
        <v>306</v>
      </c>
      <c r="R3" s="405"/>
      <c r="S3" s="433"/>
      <c r="T3" s="433"/>
      <c r="U3" s="435"/>
      <c r="V3" s="122" t="s">
        <v>308</v>
      </c>
      <c r="W3" s="123" t="s">
        <v>310</v>
      </c>
      <c r="X3" s="122" t="s">
        <v>308</v>
      </c>
      <c r="Y3" s="123" t="s">
        <v>310</v>
      </c>
      <c r="Z3" s="122" t="s">
        <v>308</v>
      </c>
      <c r="AA3" s="123" t="s">
        <v>409</v>
      </c>
      <c r="AB3" s="122" t="s">
        <v>308</v>
      </c>
      <c r="AC3" s="123" t="s">
        <v>310</v>
      </c>
      <c r="AD3" s="122" t="s">
        <v>308</v>
      </c>
      <c r="AE3" s="123" t="s">
        <v>310</v>
      </c>
      <c r="AF3" s="122" t="s">
        <v>312</v>
      </c>
      <c r="AG3" s="122" t="s">
        <v>308</v>
      </c>
      <c r="AH3" s="123" t="s">
        <v>410</v>
      </c>
      <c r="AI3" s="172"/>
    </row>
    <row r="4" spans="1:35" ht="15.75" customHeight="1">
      <c r="A4" s="173"/>
      <c r="B4" s="174"/>
      <c r="C4" s="175">
        <v>1</v>
      </c>
      <c r="D4" s="175">
        <f t="shared" ref="D4:AH4" si="0">C4+1</f>
        <v>2</v>
      </c>
      <c r="E4" s="175">
        <f t="shared" si="0"/>
        <v>3</v>
      </c>
      <c r="F4" s="175">
        <f t="shared" si="0"/>
        <v>4</v>
      </c>
      <c r="G4" s="175">
        <f t="shared" si="0"/>
        <v>5</v>
      </c>
      <c r="H4" s="175">
        <f t="shared" si="0"/>
        <v>6</v>
      </c>
      <c r="I4" s="175">
        <f t="shared" si="0"/>
        <v>7</v>
      </c>
      <c r="J4" s="175">
        <f t="shared" si="0"/>
        <v>8</v>
      </c>
      <c r="K4" s="175">
        <f t="shared" si="0"/>
        <v>9</v>
      </c>
      <c r="L4" s="175">
        <f t="shared" si="0"/>
        <v>10</v>
      </c>
      <c r="M4" s="175">
        <f t="shared" si="0"/>
        <v>11</v>
      </c>
      <c r="N4" s="175">
        <f t="shared" si="0"/>
        <v>12</v>
      </c>
      <c r="O4" s="175">
        <f t="shared" si="0"/>
        <v>13</v>
      </c>
      <c r="P4" s="175">
        <f t="shared" si="0"/>
        <v>14</v>
      </c>
      <c r="Q4" s="175">
        <f t="shared" si="0"/>
        <v>15</v>
      </c>
      <c r="R4" s="175">
        <f t="shared" si="0"/>
        <v>16</v>
      </c>
      <c r="S4" s="175">
        <f t="shared" si="0"/>
        <v>17</v>
      </c>
      <c r="T4" s="175">
        <f t="shared" si="0"/>
        <v>18</v>
      </c>
      <c r="U4" s="175">
        <f t="shared" si="0"/>
        <v>19</v>
      </c>
      <c r="V4" s="175">
        <f t="shared" si="0"/>
        <v>20</v>
      </c>
      <c r="W4" s="175">
        <f t="shared" si="0"/>
        <v>21</v>
      </c>
      <c r="X4" s="175">
        <f t="shared" si="0"/>
        <v>22</v>
      </c>
      <c r="Y4" s="175">
        <f t="shared" si="0"/>
        <v>23</v>
      </c>
      <c r="Z4" s="175">
        <f t="shared" si="0"/>
        <v>24</v>
      </c>
      <c r="AA4" s="175">
        <f t="shared" si="0"/>
        <v>25</v>
      </c>
      <c r="AB4" s="175">
        <f t="shared" si="0"/>
        <v>26</v>
      </c>
      <c r="AC4" s="175">
        <f t="shared" si="0"/>
        <v>27</v>
      </c>
      <c r="AD4" s="175">
        <f t="shared" si="0"/>
        <v>28</v>
      </c>
      <c r="AE4" s="175">
        <f t="shared" si="0"/>
        <v>29</v>
      </c>
      <c r="AF4" s="175">
        <f t="shared" si="0"/>
        <v>30</v>
      </c>
      <c r="AG4" s="175">
        <f t="shared" si="0"/>
        <v>31</v>
      </c>
      <c r="AH4" s="175">
        <f t="shared" si="0"/>
        <v>32</v>
      </c>
      <c r="AI4" s="176"/>
    </row>
    <row r="5" spans="1:35" ht="105.75" customHeight="1">
      <c r="A5" s="173"/>
      <c r="B5" s="177" t="s">
        <v>316</v>
      </c>
      <c r="C5" s="177" t="s">
        <v>317</v>
      </c>
      <c r="D5" s="177" t="s">
        <v>318</v>
      </c>
      <c r="E5" s="177" t="s">
        <v>319</v>
      </c>
      <c r="F5" s="177" t="s">
        <v>317</v>
      </c>
      <c r="G5" s="177" t="s">
        <v>320</v>
      </c>
      <c r="H5" s="177" t="s">
        <v>321</v>
      </c>
      <c r="I5" s="177" t="s">
        <v>317</v>
      </c>
      <c r="J5" s="177" t="s">
        <v>322</v>
      </c>
      <c r="K5" s="177" t="s">
        <v>323</v>
      </c>
      <c r="L5" s="177" t="s">
        <v>317</v>
      </c>
      <c r="M5" s="177" t="s">
        <v>324</v>
      </c>
      <c r="N5" s="177" t="s">
        <v>325</v>
      </c>
      <c r="O5" s="177" t="s">
        <v>317</v>
      </c>
      <c r="P5" s="177" t="s">
        <v>326</v>
      </c>
      <c r="Q5" s="177" t="s">
        <v>327</v>
      </c>
      <c r="R5" s="177" t="s">
        <v>328</v>
      </c>
      <c r="S5" s="177" t="s">
        <v>329</v>
      </c>
      <c r="T5" s="177" t="s">
        <v>330</v>
      </c>
      <c r="U5" s="177" t="s">
        <v>317</v>
      </c>
      <c r="V5" s="174"/>
      <c r="W5" s="174"/>
      <c r="X5" s="174"/>
      <c r="Y5" s="174"/>
      <c r="Z5" s="174"/>
      <c r="AA5" s="174"/>
      <c r="AB5" s="174"/>
      <c r="AC5" s="174"/>
      <c r="AD5" s="174"/>
      <c r="AE5" s="174"/>
      <c r="AF5" s="174"/>
      <c r="AG5" s="174"/>
      <c r="AH5" s="174"/>
      <c r="AI5" s="178"/>
    </row>
    <row r="6" spans="1:35" ht="25.5" customHeight="1">
      <c r="A6" s="138">
        <v>1</v>
      </c>
      <c r="B6" s="139" t="s">
        <v>331</v>
      </c>
      <c r="C6" s="140"/>
      <c r="D6" s="141">
        <v>5205</v>
      </c>
      <c r="E6" s="142">
        <f t="shared" ref="E6:E74" si="1">C6*D6</f>
        <v>0</v>
      </c>
      <c r="F6" s="144">
        <f>$C6*'Enrollment Projection'!$F$30</f>
        <v>0</v>
      </c>
      <c r="G6" s="141">
        <v>682</v>
      </c>
      <c r="H6" s="146" t="str">
        <f>IF('Enrollment Projection'!$F$30="","Must Complete 'Enrollment Projection' Tab",F6*G6)</f>
        <v>Must Complete 'Enrollment Projection' Tab</v>
      </c>
      <c r="I6" s="144">
        <f>$C6*'Enrollment Projection'!$F$34</f>
        <v>0</v>
      </c>
      <c r="J6" s="141">
        <v>186</v>
      </c>
      <c r="K6" s="146" t="str">
        <f>IF('Enrollment Projection'!$F$34="","Must Complete 'Enrollment Projection' Tab",I6*J6)</f>
        <v>Must Complete 'Enrollment Projection' Tab</v>
      </c>
      <c r="L6" s="144">
        <f>$C6*'Enrollment Projection'!$F$31</f>
        <v>0</v>
      </c>
      <c r="M6" s="141">
        <v>4647</v>
      </c>
      <c r="N6" s="146" t="str">
        <f>IF('Enrollment Projection'!$F$31="","Must Complete 'Enrollment Projection' Tab",L6*M6)</f>
        <v>Must Complete 'Enrollment Projection' Tab</v>
      </c>
      <c r="O6" s="144">
        <f>$C6*'Enrollment Projection'!$F$33</f>
        <v>0</v>
      </c>
      <c r="P6" s="141">
        <v>1859</v>
      </c>
      <c r="Q6" s="146" t="str">
        <f>IF('Enrollment Projection'!$F$33="","Must Complete 'Enrollment Projection' Tab",O6*P6)</f>
        <v>Must Complete 'Enrollment Projection' Tab</v>
      </c>
      <c r="R6" s="146" t="str">
        <f>IF(OR('Enrollment Projection'!$F$30="",'Enrollment Projection'!$F$31="",'Enrollment Projection'!$F$33="",'Enrollment Projection'!$F$34=""),"Must Complete 'Enrollment Projection' Tab",IF('School Information'!$A$13="","Must Complete 'School Information' Tab",ROUND(E6+H6+K6+N6+Q6,0)))</f>
        <v>Must Complete 'Enrollment Projection' Tab</v>
      </c>
      <c r="S6" s="147">
        <v>3683</v>
      </c>
      <c r="T6" s="141">
        <v>3683</v>
      </c>
      <c r="U6" s="148" t="str">
        <f>IF(OR('School Information'!$A$10="",'School Information'!$B$10=""),"Must Complete 'School Information' Tab",IF('School Information'!$B$10="No",$T6*C6,IF(AND('School Information'!$B$10="Yes",'School Information'!$A$10=$B6),$S6*C6,$T6*C6)))</f>
        <v>Must Complete 'School Information' Tab</v>
      </c>
      <c r="V6" s="149">
        <v>239</v>
      </c>
      <c r="W6" s="149">
        <f>IF('Enrollment Projection'!$F$31&gt;0,$C6*V6,0)</f>
        <v>0</v>
      </c>
      <c r="X6" s="149">
        <v>6</v>
      </c>
      <c r="Y6" s="148" t="str">
        <f>IF('Enrollment Projection'!$F$32="","Must Complete 'Enrollment Projection' Tab",IF('Enrollment Projection'!$F$32="Yes",$C6*X6,0))</f>
        <v>Must Complete 'Enrollment Projection' Tab</v>
      </c>
      <c r="Z6" s="149">
        <v>16</v>
      </c>
      <c r="AA6" s="148" t="str">
        <f>IF('Enrollment Projection'!$F$34="","Must Complete 'Enrollment Projection' Tab",IF(AND('Enrollment Projection'!$F$34&gt;0,SUM('Enrollment Projection'!$B$17:$F$20)&gt;0),$C6*Z6,0))</f>
        <v>Must Complete 'Enrollment Projection' Tab</v>
      </c>
      <c r="AB6" s="149">
        <v>485</v>
      </c>
      <c r="AC6" s="148" t="str">
        <f>IF('Enrollment Projection'!$F$38="","Must Complete 'Enrollment Projection' Tab",IF('Enrollment Projection'!$F$38&gt;=0.4,$C6*AB6,0))</f>
        <v>Must Complete 'Enrollment Projection' Tab</v>
      </c>
      <c r="AD6" s="149">
        <v>63</v>
      </c>
      <c r="AE6" s="149">
        <f t="shared" ref="AE6:AE74" si="2">$C6*AD6</f>
        <v>0</v>
      </c>
      <c r="AF6" s="144">
        <f>$C6*'Enrollment Projection'!$F$37</f>
        <v>0</v>
      </c>
      <c r="AG6" s="149">
        <v>145</v>
      </c>
      <c r="AH6" s="148" t="str">
        <f>IF('Enrollment Projection'!$F$37="","Must Complete 'Enrollment Projection' Tab",AF6*AG6)</f>
        <v>Must Complete 'Enrollment Projection' Tab</v>
      </c>
      <c r="AI6" s="176"/>
    </row>
    <row r="7" spans="1:35" ht="25.5" customHeight="1">
      <c r="A7" s="150">
        <v>2</v>
      </c>
      <c r="B7" s="151" t="s">
        <v>332</v>
      </c>
      <c r="C7" s="152"/>
      <c r="D7" s="153">
        <v>5778</v>
      </c>
      <c r="E7" s="155">
        <f t="shared" si="1"/>
        <v>0</v>
      </c>
      <c r="F7" s="156">
        <f>$C7*'Enrollment Projection'!$F$30</f>
        <v>0</v>
      </c>
      <c r="G7" s="153">
        <v>727</v>
      </c>
      <c r="H7" s="157" t="str">
        <f>IF('Enrollment Projection'!$F$30="","Must Complete 'Enrollment Projection' Tab",F7*G7)</f>
        <v>Must Complete 'Enrollment Projection' Tab</v>
      </c>
      <c r="I7" s="156">
        <f>$C7*'Enrollment Projection'!$F$34</f>
        <v>0</v>
      </c>
      <c r="J7" s="153">
        <v>198</v>
      </c>
      <c r="K7" s="157" t="str">
        <f>IF('Enrollment Projection'!$F$34="","Must Complete 'Enrollment Projection' Tab",I7*J7)</f>
        <v>Must Complete 'Enrollment Projection' Tab</v>
      </c>
      <c r="L7" s="156">
        <f>$C7*'Enrollment Projection'!$F$31</f>
        <v>0</v>
      </c>
      <c r="M7" s="153">
        <v>4958</v>
      </c>
      <c r="N7" s="157" t="str">
        <f>IF('Enrollment Projection'!$F$31="","Must Complete 'Enrollment Projection' Tab",L7*M7)</f>
        <v>Must Complete 'Enrollment Projection' Tab</v>
      </c>
      <c r="O7" s="156">
        <f>$C7*'Enrollment Projection'!$F$33</f>
        <v>0</v>
      </c>
      <c r="P7" s="153">
        <v>1983</v>
      </c>
      <c r="Q7" s="157" t="str">
        <f>IF('Enrollment Projection'!$F$33="","Must Complete 'Enrollment Projection' Tab",O7*P7)</f>
        <v>Must Complete 'Enrollment Projection' Tab</v>
      </c>
      <c r="R7" s="157" t="str">
        <f>IF(OR('Enrollment Projection'!$F$30="",'Enrollment Projection'!$F$31="",'Enrollment Projection'!$F$33="",'Enrollment Projection'!$F$34=""),"Must Complete 'Enrollment Projection' Tab",IF('School Information'!$A$13="","Must Complete 'School Information' Tab",ROUND(E7+H7+K7+N7+Q7,0)))</f>
        <v>Must Complete 'Enrollment Projection' Tab</v>
      </c>
      <c r="S7" s="158">
        <v>4377</v>
      </c>
      <c r="T7" s="153">
        <v>5008</v>
      </c>
      <c r="U7" s="159" t="str">
        <f>IF(OR('School Information'!$A$10="",'School Information'!$B$10=""),"Must Complete 'School Information' Tab",IF('School Information'!$B$10="No",$T7*C7,IF(AND('School Information'!$B$10="Yes",'School Information'!$A$10=$B7),$S7*C7,$T7*C7)))</f>
        <v>Must Complete 'School Information' Tab</v>
      </c>
      <c r="V7" s="160">
        <v>255</v>
      </c>
      <c r="W7" s="160">
        <f>IF('Enrollment Projection'!$F$31&gt;0,$C7*V7,0)</f>
        <v>0</v>
      </c>
      <c r="X7" s="160">
        <v>8</v>
      </c>
      <c r="Y7" s="159" t="str">
        <f>IF('Enrollment Projection'!$F$32="","Must Complete 'Enrollment Projection' Tab",IF('Enrollment Projection'!$F$32="Yes",$C7*X7,0))</f>
        <v>Must Complete 'Enrollment Projection' Tab</v>
      </c>
      <c r="Z7" s="160">
        <v>16</v>
      </c>
      <c r="AA7" s="159" t="str">
        <f>IF('Enrollment Projection'!$F$34="","Must Complete 'Enrollment Projection' Tab",IF(AND('Enrollment Projection'!$F$34&gt;0,SUM('Enrollment Projection'!$B$17:$F$20)&gt;0),$C7*Z7,0))</f>
        <v>Must Complete 'Enrollment Projection' Tab</v>
      </c>
      <c r="AB7" s="160">
        <v>342</v>
      </c>
      <c r="AC7" s="159" t="str">
        <f>IF('Enrollment Projection'!$F$38="","Must Complete 'Enrollment Projection' Tab",IF('Enrollment Projection'!$F$38&gt;=0.4,$C7*AB7,0))</f>
        <v>Must Complete 'Enrollment Projection' Tab</v>
      </c>
      <c r="AD7" s="160">
        <v>62</v>
      </c>
      <c r="AE7" s="160">
        <f t="shared" si="2"/>
        <v>0</v>
      </c>
      <c r="AF7" s="156">
        <f>$C7*'Enrollment Projection'!$F$37</f>
        <v>0</v>
      </c>
      <c r="AG7" s="160">
        <v>0</v>
      </c>
      <c r="AH7" s="159" t="str">
        <f>IF('Enrollment Projection'!$F$37="","Must Complete 'Enrollment Projection' Tab",AF7*AG7)</f>
        <v>Must Complete 'Enrollment Projection' Tab</v>
      </c>
      <c r="AI7" s="176"/>
    </row>
    <row r="8" spans="1:35" ht="25.5" customHeight="1">
      <c r="A8" s="150">
        <v>3</v>
      </c>
      <c r="B8" s="151" t="s">
        <v>333</v>
      </c>
      <c r="C8" s="152"/>
      <c r="D8" s="153">
        <v>3859</v>
      </c>
      <c r="E8" s="155">
        <f t="shared" si="1"/>
        <v>0</v>
      </c>
      <c r="F8" s="156">
        <f>$C8*'Enrollment Projection'!$F$30</f>
        <v>0</v>
      </c>
      <c r="G8" s="153">
        <v>542</v>
      </c>
      <c r="H8" s="157" t="str">
        <f>IF('Enrollment Projection'!$F$30="","Must Complete 'Enrollment Projection' Tab",F8*G8)</f>
        <v>Must Complete 'Enrollment Projection' Tab</v>
      </c>
      <c r="I8" s="156">
        <f>$C8*'Enrollment Projection'!$F$34</f>
        <v>0</v>
      </c>
      <c r="J8" s="153">
        <v>148</v>
      </c>
      <c r="K8" s="157" t="str">
        <f>IF('Enrollment Projection'!$F$34="","Must Complete 'Enrollment Projection' Tab",I8*J8)</f>
        <v>Must Complete 'Enrollment Projection' Tab</v>
      </c>
      <c r="L8" s="156">
        <f>$C8*'Enrollment Projection'!$F$31</f>
        <v>0</v>
      </c>
      <c r="M8" s="153">
        <v>3697</v>
      </c>
      <c r="N8" s="157" t="str">
        <f>IF('Enrollment Projection'!$F$31="","Must Complete 'Enrollment Projection' Tab",L8*M8)</f>
        <v>Must Complete 'Enrollment Projection' Tab</v>
      </c>
      <c r="O8" s="156">
        <f>$C8*'Enrollment Projection'!$F$33</f>
        <v>0</v>
      </c>
      <c r="P8" s="153">
        <v>1479</v>
      </c>
      <c r="Q8" s="157" t="str">
        <f>IF('Enrollment Projection'!$F$33="","Must Complete 'Enrollment Projection' Tab",O8*P8)</f>
        <v>Must Complete 'Enrollment Projection' Tab</v>
      </c>
      <c r="R8" s="157" t="str">
        <f>IF(OR('Enrollment Projection'!$F$30="",'Enrollment Projection'!$F$31="",'Enrollment Projection'!$F$33="",'Enrollment Projection'!$F$34=""),"Must Complete 'Enrollment Projection' Tab",IF('School Information'!$A$13="","Must Complete 'School Information' Tab",ROUND(E8+H8+K8+N8+Q8,0)))</f>
        <v>Must Complete 'Enrollment Projection' Tab</v>
      </c>
      <c r="S8" s="158">
        <v>9134</v>
      </c>
      <c r="T8" s="153">
        <v>10479</v>
      </c>
      <c r="U8" s="159" t="str">
        <f>IF(OR('School Information'!$A$10="",'School Information'!$B$10=""),"Must Complete 'School Information' Tab",IF('School Information'!$B$10="No",$T8*C8,IF(AND('School Information'!$B$10="Yes",'School Information'!$A$10=$B8),$S8*C8,$T8*C8)))</f>
        <v>Must Complete 'School Information' Tab</v>
      </c>
      <c r="V8" s="160">
        <v>222</v>
      </c>
      <c r="W8" s="160">
        <f>IF('Enrollment Projection'!$F$31&gt;0,$C8*V8,0)</f>
        <v>0</v>
      </c>
      <c r="X8" s="160">
        <v>5</v>
      </c>
      <c r="Y8" s="159" t="str">
        <f>IF('Enrollment Projection'!$F$32="","Must Complete 'Enrollment Projection' Tab",IF('Enrollment Projection'!$F$32="Yes",$C8*X8,0))</f>
        <v>Must Complete 'Enrollment Projection' Tab</v>
      </c>
      <c r="Z8" s="160">
        <v>13</v>
      </c>
      <c r="AA8" s="159" t="str">
        <f>IF('Enrollment Projection'!$F$34="","Must Complete 'Enrollment Projection' Tab",IF(AND('Enrollment Projection'!$F$34&gt;0,SUM('Enrollment Projection'!$B$17:$F$20)&gt;0),$C8*Z8,0))</f>
        <v>Must Complete 'Enrollment Projection' Tab</v>
      </c>
      <c r="AB8" s="160">
        <v>199</v>
      </c>
      <c r="AC8" s="159" t="str">
        <f>IF('Enrollment Projection'!$F$38="","Must Complete 'Enrollment Projection' Tab",IF('Enrollment Projection'!$F$38&gt;=0.4,$C8*AB8,0))</f>
        <v>Must Complete 'Enrollment Projection' Tab</v>
      </c>
      <c r="AD8" s="160">
        <v>50</v>
      </c>
      <c r="AE8" s="160">
        <f t="shared" si="2"/>
        <v>0</v>
      </c>
      <c r="AF8" s="156">
        <f>$C8*'Enrollment Projection'!$F$37</f>
        <v>0</v>
      </c>
      <c r="AG8" s="160">
        <v>151</v>
      </c>
      <c r="AH8" s="159" t="str">
        <f>IF('Enrollment Projection'!$F$37="","Must Complete 'Enrollment Projection' Tab",AF8*AG8)</f>
        <v>Must Complete 'Enrollment Projection' Tab</v>
      </c>
      <c r="AI8" s="176"/>
    </row>
    <row r="9" spans="1:35" ht="25.5" customHeight="1">
      <c r="A9" s="150">
        <v>4</v>
      </c>
      <c r="B9" s="151" t="s">
        <v>334</v>
      </c>
      <c r="C9" s="152"/>
      <c r="D9" s="153">
        <v>4753</v>
      </c>
      <c r="E9" s="155">
        <f t="shared" si="1"/>
        <v>0</v>
      </c>
      <c r="F9" s="156">
        <f>$C9*'Enrollment Projection'!$F$30</f>
        <v>0</v>
      </c>
      <c r="G9" s="153">
        <v>633</v>
      </c>
      <c r="H9" s="157" t="str">
        <f>IF('Enrollment Projection'!$F$30="","Must Complete 'Enrollment Projection' Tab",F9*G9)</f>
        <v>Must Complete 'Enrollment Projection' Tab</v>
      </c>
      <c r="I9" s="156">
        <f>$C9*'Enrollment Projection'!$F$34</f>
        <v>0</v>
      </c>
      <c r="J9" s="153">
        <v>173</v>
      </c>
      <c r="K9" s="157" t="str">
        <f>IF('Enrollment Projection'!$F$34="","Must Complete 'Enrollment Projection' Tab",I9*J9)</f>
        <v>Must Complete 'Enrollment Projection' Tab</v>
      </c>
      <c r="L9" s="156">
        <f>$C9*'Enrollment Projection'!$F$31</f>
        <v>0</v>
      </c>
      <c r="M9" s="153">
        <v>4313</v>
      </c>
      <c r="N9" s="157" t="str">
        <f>IF('Enrollment Projection'!$F$31="","Must Complete 'Enrollment Projection' Tab",L9*M9)</f>
        <v>Must Complete 'Enrollment Projection' Tab</v>
      </c>
      <c r="O9" s="156">
        <f>$C9*'Enrollment Projection'!$F$33</f>
        <v>0</v>
      </c>
      <c r="P9" s="153">
        <v>1725</v>
      </c>
      <c r="Q9" s="157" t="str">
        <f>IF('Enrollment Projection'!$F$33="","Must Complete 'Enrollment Projection' Tab",O9*P9)</f>
        <v>Must Complete 'Enrollment Projection' Tab</v>
      </c>
      <c r="R9" s="157" t="str">
        <f>IF(OR('Enrollment Projection'!$F$30="",'Enrollment Projection'!$F$31="",'Enrollment Projection'!$F$33="",'Enrollment Projection'!$F$34=""),"Must Complete 'Enrollment Projection' Tab",IF('School Information'!$A$13="","Must Complete 'School Information' Tab",ROUND(E9+H9+K9+N9+Q9,0)))</f>
        <v>Must Complete 'Enrollment Projection' Tab</v>
      </c>
      <c r="S9" s="158">
        <v>7517</v>
      </c>
      <c r="T9" s="153">
        <v>7517</v>
      </c>
      <c r="U9" s="159" t="str">
        <f>IF(OR('School Information'!$A$10="",'School Information'!$B$10=""),"Must Complete 'School Information' Tab",IF('School Information'!$B$10="No",$T9*C9,IF(AND('School Information'!$B$10="Yes",'School Information'!$A$10=$B9),$S9*C9,$T9*C9)))</f>
        <v>Must Complete 'School Information' Tab</v>
      </c>
      <c r="V9" s="160">
        <v>257</v>
      </c>
      <c r="W9" s="160">
        <f>IF('Enrollment Projection'!$F$31&gt;0,$C9*V9,0)</f>
        <v>0</v>
      </c>
      <c r="X9" s="160">
        <v>25</v>
      </c>
      <c r="Y9" s="159" t="str">
        <f>IF('Enrollment Projection'!$F$32="","Must Complete 'Enrollment Projection' Tab",IF('Enrollment Projection'!$F$32="Yes",$C9*X9,0))</f>
        <v>Must Complete 'Enrollment Projection' Tab</v>
      </c>
      <c r="Z9" s="160">
        <v>16</v>
      </c>
      <c r="AA9" s="159" t="str">
        <f>IF('Enrollment Projection'!$F$34="","Must Complete 'Enrollment Projection' Tab",IF(AND('Enrollment Projection'!$F$34&gt;0,SUM('Enrollment Projection'!$B$17:$F$20)&gt;0),$C9*Z9,0))</f>
        <v>Must Complete 'Enrollment Projection' Tab</v>
      </c>
      <c r="AB9" s="160">
        <v>461</v>
      </c>
      <c r="AC9" s="159" t="str">
        <f>IF('Enrollment Projection'!$F$38="","Must Complete 'Enrollment Projection' Tab",IF('Enrollment Projection'!$F$38&gt;=0.4,$C9*AB9,0))</f>
        <v>Must Complete 'Enrollment Projection' Tab</v>
      </c>
      <c r="AD9" s="160">
        <v>61</v>
      </c>
      <c r="AE9" s="160">
        <f t="shared" si="2"/>
        <v>0</v>
      </c>
      <c r="AF9" s="156">
        <f>$C9*'Enrollment Projection'!$F$37</f>
        <v>0</v>
      </c>
      <c r="AG9" s="160">
        <v>117</v>
      </c>
      <c r="AH9" s="159" t="str">
        <f>IF('Enrollment Projection'!$F$37="","Must Complete 'Enrollment Projection' Tab",AF9*AG9)</f>
        <v>Must Complete 'Enrollment Projection' Tab</v>
      </c>
      <c r="AI9" s="176"/>
    </row>
    <row r="10" spans="1:35" ht="25.5" customHeight="1">
      <c r="A10" s="168">
        <v>5</v>
      </c>
      <c r="B10" s="162" t="s">
        <v>335</v>
      </c>
      <c r="C10" s="163"/>
      <c r="D10" s="164">
        <v>5255</v>
      </c>
      <c r="E10" s="165">
        <f t="shared" si="1"/>
        <v>0</v>
      </c>
      <c r="F10" s="166">
        <f>$C10*'Enrollment Projection'!$F$30</f>
        <v>0</v>
      </c>
      <c r="G10" s="164">
        <v>701</v>
      </c>
      <c r="H10" s="167" t="str">
        <f>IF('Enrollment Projection'!$F$30="","Must Complete 'Enrollment Projection' Tab",F10*G10)</f>
        <v>Must Complete 'Enrollment Projection' Tab</v>
      </c>
      <c r="I10" s="166">
        <f>$C10*'Enrollment Projection'!$F$34</f>
        <v>0</v>
      </c>
      <c r="J10" s="164">
        <v>191</v>
      </c>
      <c r="K10" s="167" t="str">
        <f>IF('Enrollment Projection'!$F$34="","Must Complete 'Enrollment Projection' Tab",I10*J10)</f>
        <v>Must Complete 'Enrollment Projection' Tab</v>
      </c>
      <c r="L10" s="166">
        <f>$C10*'Enrollment Projection'!$F$31</f>
        <v>0</v>
      </c>
      <c r="M10" s="164">
        <v>4782</v>
      </c>
      <c r="N10" s="167" t="str">
        <f>IF('Enrollment Projection'!$F$31="","Must Complete 'Enrollment Projection' Tab",L10*M10)</f>
        <v>Must Complete 'Enrollment Projection' Tab</v>
      </c>
      <c r="O10" s="166">
        <f>$C10*'Enrollment Projection'!$F$33</f>
        <v>0</v>
      </c>
      <c r="P10" s="164">
        <v>1913</v>
      </c>
      <c r="Q10" s="167" t="str">
        <f>IF('Enrollment Projection'!$F$33="","Must Complete 'Enrollment Projection' Tab",O10*P10)</f>
        <v>Must Complete 'Enrollment Projection' Tab</v>
      </c>
      <c r="R10" s="167" t="str">
        <f>IF(OR('Enrollment Projection'!$F$30="",'Enrollment Projection'!$F$31="",'Enrollment Projection'!$F$33="",'Enrollment Projection'!$F$34=""),"Must Complete 'Enrollment Projection' Tab",IF('School Information'!$A$13="","Must Complete 'School Information' Tab",ROUND(E10+H10+K10+N10+Q10,0)))</f>
        <v>Must Complete 'Enrollment Projection' Tab</v>
      </c>
      <c r="S10" s="169">
        <v>3591</v>
      </c>
      <c r="T10" s="164">
        <v>3591</v>
      </c>
      <c r="U10" s="170" t="str">
        <f>IF(OR('School Information'!$A$10="",'School Information'!$B$10=""),"Must Complete 'School Information' Tab",IF('School Information'!$B$10="No",$T10*C10,IF(AND('School Information'!$B$10="Yes",'School Information'!$A$10=$B10),$S10*C10,$T10*C10)))</f>
        <v>Must Complete 'School Information' Tab</v>
      </c>
      <c r="V10" s="171">
        <v>238</v>
      </c>
      <c r="W10" s="171">
        <f>IF('Enrollment Projection'!$F$31&gt;0,$C10*V10,0)</f>
        <v>0</v>
      </c>
      <c r="X10" s="171">
        <v>6</v>
      </c>
      <c r="Y10" s="170" t="str">
        <f>IF('Enrollment Projection'!$F$32="","Must Complete 'Enrollment Projection' Tab",IF('Enrollment Projection'!$F$32="Yes",$C10*X10,0))</f>
        <v>Must Complete 'Enrollment Projection' Tab</v>
      </c>
      <c r="Z10" s="171">
        <v>17</v>
      </c>
      <c r="AA10" s="170" t="str">
        <f>IF('Enrollment Projection'!$F$34="","Must Complete 'Enrollment Projection' Tab",IF(AND('Enrollment Projection'!$F$34&gt;0,SUM('Enrollment Projection'!$B$17:$F$20)&gt;0),$C10*Z10,0))</f>
        <v>Must Complete 'Enrollment Projection' Tab</v>
      </c>
      <c r="AB10" s="171">
        <v>997</v>
      </c>
      <c r="AC10" s="170" t="str">
        <f>IF('Enrollment Projection'!$F$38="","Must Complete 'Enrollment Projection' Tab",IF('Enrollment Projection'!$F$38&gt;=0.4,$C10*AB10,0))</f>
        <v>Must Complete 'Enrollment Projection' Tab</v>
      </c>
      <c r="AD10" s="171">
        <v>67</v>
      </c>
      <c r="AE10" s="171">
        <f t="shared" si="2"/>
        <v>0</v>
      </c>
      <c r="AF10" s="166">
        <f>$C10*'Enrollment Projection'!$F$37</f>
        <v>0</v>
      </c>
      <c r="AG10" s="171">
        <v>0</v>
      </c>
      <c r="AH10" s="170" t="str">
        <f>IF('Enrollment Projection'!$F$37="","Must Complete 'Enrollment Projection' Tab",AF10*AG10)</f>
        <v>Must Complete 'Enrollment Projection' Tab</v>
      </c>
      <c r="AI10" s="176"/>
    </row>
    <row r="11" spans="1:35" ht="25.5" customHeight="1">
      <c r="A11" s="138">
        <v>6</v>
      </c>
      <c r="B11" s="139" t="s">
        <v>336</v>
      </c>
      <c r="C11" s="140"/>
      <c r="D11" s="153">
        <v>4376</v>
      </c>
      <c r="E11" s="142">
        <f t="shared" si="1"/>
        <v>0</v>
      </c>
      <c r="F11" s="144">
        <f>$C11*'Enrollment Projection'!$F$30</f>
        <v>0</v>
      </c>
      <c r="G11" s="153">
        <v>605</v>
      </c>
      <c r="H11" s="146" t="str">
        <f>IF('Enrollment Projection'!$F$30="","Must Complete 'Enrollment Projection' Tab",F11*G11)</f>
        <v>Must Complete 'Enrollment Projection' Tab</v>
      </c>
      <c r="I11" s="144">
        <f>$C11*'Enrollment Projection'!$F$34</f>
        <v>0</v>
      </c>
      <c r="J11" s="153">
        <v>165</v>
      </c>
      <c r="K11" s="146" t="str">
        <f>IF('Enrollment Projection'!$F$34="","Must Complete 'Enrollment Projection' Tab",I11*J11)</f>
        <v>Must Complete 'Enrollment Projection' Tab</v>
      </c>
      <c r="L11" s="144">
        <f>$C11*'Enrollment Projection'!$F$31</f>
        <v>0</v>
      </c>
      <c r="M11" s="153">
        <v>4127</v>
      </c>
      <c r="N11" s="146" t="str">
        <f>IF('Enrollment Projection'!$F$31="","Must Complete 'Enrollment Projection' Tab",L11*M11)</f>
        <v>Must Complete 'Enrollment Projection' Tab</v>
      </c>
      <c r="O11" s="144">
        <f>$C11*'Enrollment Projection'!$F$33</f>
        <v>0</v>
      </c>
      <c r="P11" s="153">
        <v>1651</v>
      </c>
      <c r="Q11" s="146" t="str">
        <f>IF('Enrollment Projection'!$F$33="","Must Complete 'Enrollment Projection' Tab",O11*P11)</f>
        <v>Must Complete 'Enrollment Projection' Tab</v>
      </c>
      <c r="R11" s="146" t="str">
        <f>IF(OR('Enrollment Projection'!$F$30="",'Enrollment Projection'!$F$31="",'Enrollment Projection'!$F$33="",'Enrollment Projection'!$F$34=""),"Must Complete 'Enrollment Projection' Tab",IF('School Information'!$A$13="","Must Complete 'School Information' Tab",ROUND(E11+H11+K11+N11+Q11,0)))</f>
        <v>Must Complete 'Enrollment Projection' Tab</v>
      </c>
      <c r="S11" s="158">
        <v>6421</v>
      </c>
      <c r="T11" s="153">
        <v>7708</v>
      </c>
      <c r="U11" s="148" t="str">
        <f>IF(OR('School Information'!$A$10="",'School Information'!$B$10=""),"Must Complete 'School Information' Tab",IF('School Information'!$B$10="No",$T11*C11,IF(AND('School Information'!$B$10="Yes",'School Information'!$A$10=$B11),$S11*C11,$T11*C11)))</f>
        <v>Must Complete 'School Information' Tab</v>
      </c>
      <c r="V11" s="149">
        <v>279</v>
      </c>
      <c r="W11" s="149">
        <f>IF('Enrollment Projection'!$F$31&gt;0,$C11*V11,0)</f>
        <v>0</v>
      </c>
      <c r="X11" s="149">
        <v>12</v>
      </c>
      <c r="Y11" s="148" t="str">
        <f>IF('Enrollment Projection'!$F$32="","Must Complete 'Enrollment Projection' Tab",IF('Enrollment Projection'!$F$32="Yes",$C11*X11,0))</f>
        <v>Must Complete 'Enrollment Projection' Tab</v>
      </c>
      <c r="Z11" s="149">
        <v>14</v>
      </c>
      <c r="AA11" s="148" t="str">
        <f>IF('Enrollment Projection'!$F$34="","Must Complete 'Enrollment Projection' Tab",IF(AND('Enrollment Projection'!$F$34&gt;0,SUM('Enrollment Projection'!$B$17:$F$20)&gt;0),$C11*Z11,0))</f>
        <v>Must Complete 'Enrollment Projection' Tab</v>
      </c>
      <c r="AB11" s="149">
        <v>296</v>
      </c>
      <c r="AC11" s="148" t="str">
        <f>IF('Enrollment Projection'!$F$38="","Must Complete 'Enrollment Projection' Tab",IF('Enrollment Projection'!$F$38&gt;=0.4,$C11*AB11,0))</f>
        <v>Must Complete 'Enrollment Projection' Tab</v>
      </c>
      <c r="AD11" s="149">
        <v>53</v>
      </c>
      <c r="AE11" s="149">
        <f t="shared" si="2"/>
        <v>0</v>
      </c>
      <c r="AF11" s="144">
        <f>$C11*'Enrollment Projection'!$F$37</f>
        <v>0</v>
      </c>
      <c r="AG11" s="149">
        <v>0</v>
      </c>
      <c r="AH11" s="148" t="str">
        <f>IF('Enrollment Projection'!$F$37="","Must Complete 'Enrollment Projection' Tab",AF11*AG11)</f>
        <v>Must Complete 'Enrollment Projection' Tab</v>
      </c>
      <c r="AI11" s="176"/>
    </row>
    <row r="12" spans="1:35" ht="25.5" customHeight="1">
      <c r="A12" s="150">
        <v>7</v>
      </c>
      <c r="B12" s="151" t="s">
        <v>337</v>
      </c>
      <c r="C12" s="152"/>
      <c r="D12" s="153">
        <v>3163</v>
      </c>
      <c r="E12" s="155">
        <f t="shared" si="1"/>
        <v>0</v>
      </c>
      <c r="F12" s="156">
        <f>$C12*'Enrollment Projection'!$F$30</f>
        <v>0</v>
      </c>
      <c r="G12" s="153">
        <v>431</v>
      </c>
      <c r="H12" s="157" t="str">
        <f>IF('Enrollment Projection'!$F$30="","Must Complete 'Enrollment Projection' Tab",F12*G12)</f>
        <v>Must Complete 'Enrollment Projection' Tab</v>
      </c>
      <c r="I12" s="156">
        <f>$C12*'Enrollment Projection'!$F$34</f>
        <v>0</v>
      </c>
      <c r="J12" s="153">
        <v>118</v>
      </c>
      <c r="K12" s="157" t="str">
        <f>IF('Enrollment Projection'!$F$34="","Must Complete 'Enrollment Projection' Tab",I12*J12)</f>
        <v>Must Complete 'Enrollment Projection' Tab</v>
      </c>
      <c r="L12" s="156">
        <f>$C12*'Enrollment Projection'!$F$31</f>
        <v>0</v>
      </c>
      <c r="M12" s="153">
        <v>2939</v>
      </c>
      <c r="N12" s="157" t="str">
        <f>IF('Enrollment Projection'!$F$31="","Must Complete 'Enrollment Projection' Tab",L12*M12)</f>
        <v>Must Complete 'Enrollment Projection' Tab</v>
      </c>
      <c r="O12" s="156">
        <f>$C12*'Enrollment Projection'!$F$33</f>
        <v>0</v>
      </c>
      <c r="P12" s="153">
        <v>1176</v>
      </c>
      <c r="Q12" s="157" t="str">
        <f>IF('Enrollment Projection'!$F$33="","Must Complete 'Enrollment Projection' Tab",O12*P12)</f>
        <v>Must Complete 'Enrollment Projection' Tab</v>
      </c>
      <c r="R12" s="157" t="str">
        <f>IF(OR('Enrollment Projection'!$F$30="",'Enrollment Projection'!$F$31="",'Enrollment Projection'!$F$33="",'Enrollment Projection'!$F$34=""),"Must Complete 'Enrollment Projection' Tab",IF('School Information'!$A$13="","Must Complete 'School Information' Tab",ROUND(E12+H12+K12+N12+Q12,0)))</f>
        <v>Must Complete 'Enrollment Projection' Tab</v>
      </c>
      <c r="S12" s="158">
        <v>18093</v>
      </c>
      <c r="T12" s="153">
        <v>19424</v>
      </c>
      <c r="U12" s="159" t="str">
        <f>IF(OR('School Information'!$A$10="",'School Information'!$B$10=""),"Must Complete 'School Information' Tab",IF('School Information'!$B$10="No",$T12*C12,IF(AND('School Information'!$B$10="Yes",'School Information'!$A$10=$B12),$S12*C12,$T12*C12)))</f>
        <v>Must Complete 'School Information' Tab</v>
      </c>
      <c r="V12" s="160">
        <v>254</v>
      </c>
      <c r="W12" s="160">
        <f>IF('Enrollment Projection'!$F$31&gt;0,$C12*V12,0)</f>
        <v>0</v>
      </c>
      <c r="X12" s="160">
        <v>12</v>
      </c>
      <c r="Y12" s="159" t="str">
        <f>IF('Enrollment Projection'!$F$32="","Must Complete 'Enrollment Projection' Tab",IF('Enrollment Projection'!$F$32="Yes",$C12*X12,0))</f>
        <v>Must Complete 'Enrollment Projection' Tab</v>
      </c>
      <c r="Z12" s="160">
        <v>17</v>
      </c>
      <c r="AA12" s="159" t="str">
        <f>IF('Enrollment Projection'!$F$34="","Must Complete 'Enrollment Projection' Tab",IF(AND('Enrollment Projection'!$F$34&gt;0,SUM('Enrollment Projection'!$B$17:$F$20)&gt;0),$C12*Z12,0))</f>
        <v>Must Complete 'Enrollment Projection' Tab</v>
      </c>
      <c r="AB12" s="160">
        <v>720</v>
      </c>
      <c r="AC12" s="159" t="str">
        <f>IF('Enrollment Projection'!$F$38="","Must Complete 'Enrollment Projection' Tab",IF('Enrollment Projection'!$F$38&gt;=0.4,$C12*AB12,0))</f>
        <v>Must Complete 'Enrollment Projection' Tab</v>
      </c>
      <c r="AD12" s="160">
        <v>66</v>
      </c>
      <c r="AE12" s="160">
        <f t="shared" si="2"/>
        <v>0</v>
      </c>
      <c r="AF12" s="156">
        <f>$C12*'Enrollment Projection'!$F$37</f>
        <v>0</v>
      </c>
      <c r="AG12" s="160">
        <v>0</v>
      </c>
      <c r="AH12" s="159" t="str">
        <f>IF('Enrollment Projection'!$F$37="","Must Complete 'Enrollment Projection' Tab",AF12*AG12)</f>
        <v>Must Complete 'Enrollment Projection' Tab</v>
      </c>
      <c r="AI12" s="176"/>
    </row>
    <row r="13" spans="1:35" ht="25.5" customHeight="1">
      <c r="A13" s="150">
        <v>8</v>
      </c>
      <c r="B13" s="151" t="s">
        <v>338</v>
      </c>
      <c r="C13" s="152"/>
      <c r="D13" s="153">
        <v>4803</v>
      </c>
      <c r="E13" s="155">
        <f t="shared" si="1"/>
        <v>0</v>
      </c>
      <c r="F13" s="156">
        <f>$C13*'Enrollment Projection'!$F$30</f>
        <v>0</v>
      </c>
      <c r="G13" s="153">
        <v>635</v>
      </c>
      <c r="H13" s="157" t="str">
        <f>IF('Enrollment Projection'!$F$30="","Must Complete 'Enrollment Projection' Tab",F13*G13)</f>
        <v>Must Complete 'Enrollment Projection' Tab</v>
      </c>
      <c r="I13" s="156">
        <f>$C13*'Enrollment Projection'!$F$34</f>
        <v>0</v>
      </c>
      <c r="J13" s="153">
        <v>173</v>
      </c>
      <c r="K13" s="157" t="str">
        <f>IF('Enrollment Projection'!$F$34="","Must Complete 'Enrollment Projection' Tab",I13*J13)</f>
        <v>Must Complete 'Enrollment Projection' Tab</v>
      </c>
      <c r="L13" s="156">
        <f>$C13*'Enrollment Projection'!$F$31</f>
        <v>0</v>
      </c>
      <c r="M13" s="153">
        <v>4333</v>
      </c>
      <c r="N13" s="157" t="str">
        <f>IF('Enrollment Projection'!$F$31="","Must Complete 'Enrollment Projection' Tab",L13*M13)</f>
        <v>Must Complete 'Enrollment Projection' Tab</v>
      </c>
      <c r="O13" s="156">
        <f>$C13*'Enrollment Projection'!$F$33</f>
        <v>0</v>
      </c>
      <c r="P13" s="153">
        <v>1733</v>
      </c>
      <c r="Q13" s="157" t="str">
        <f>IF('Enrollment Projection'!$F$33="","Must Complete 'Enrollment Projection' Tab",O13*P13)</f>
        <v>Must Complete 'Enrollment Projection' Tab</v>
      </c>
      <c r="R13" s="157" t="str">
        <f>IF(OR('Enrollment Projection'!$F$30="",'Enrollment Projection'!$F$31="",'Enrollment Projection'!$F$33="",'Enrollment Projection'!$F$34=""),"Must Complete 'Enrollment Projection' Tab",IF('School Information'!$A$13="","Must Complete 'School Information' Tab",ROUND(E13+H13+K13+N13+Q13,0)))</f>
        <v>Must Complete 'Enrollment Projection' Tab</v>
      </c>
      <c r="S13" s="158">
        <v>6573</v>
      </c>
      <c r="T13" s="153">
        <v>7279</v>
      </c>
      <c r="U13" s="159" t="str">
        <f>IF(OR('School Information'!$A$10="",'School Information'!$B$10=""),"Must Complete 'School Information' Tab",IF('School Information'!$B$10="No",$T13*C13,IF(AND('School Information'!$B$10="Yes",'School Information'!$A$10=$B13),$S13*C13,$T13*C13)))</f>
        <v>Must Complete 'School Information' Tab</v>
      </c>
      <c r="V13" s="160">
        <v>256</v>
      </c>
      <c r="W13" s="160">
        <f>IF('Enrollment Projection'!$F$31&gt;0,$C13*V13,0)</f>
        <v>0</v>
      </c>
      <c r="X13" s="160">
        <v>5</v>
      </c>
      <c r="Y13" s="159" t="str">
        <f>IF('Enrollment Projection'!$F$32="","Must Complete 'Enrollment Projection' Tab",IF('Enrollment Projection'!$F$32="Yes",$C13*X13,0))</f>
        <v>Must Complete 'Enrollment Projection' Tab</v>
      </c>
      <c r="Z13" s="160">
        <v>14</v>
      </c>
      <c r="AA13" s="159" t="str">
        <f>IF('Enrollment Projection'!$F$34="","Must Complete 'Enrollment Projection' Tab",IF(AND('Enrollment Projection'!$F$34&gt;0,SUM('Enrollment Projection'!$B$17:$F$20)&gt;0),$C13*Z13,0))</f>
        <v>Must Complete 'Enrollment Projection' Tab</v>
      </c>
      <c r="AB13" s="160">
        <v>327</v>
      </c>
      <c r="AC13" s="159" t="str">
        <f>IF('Enrollment Projection'!$F$38="","Must Complete 'Enrollment Projection' Tab",IF('Enrollment Projection'!$F$38&gt;=0.4,$C13*AB13,0))</f>
        <v>Must Complete 'Enrollment Projection' Tab</v>
      </c>
      <c r="AD13" s="160">
        <v>53</v>
      </c>
      <c r="AE13" s="160">
        <f t="shared" si="2"/>
        <v>0</v>
      </c>
      <c r="AF13" s="156">
        <f>$C13*'Enrollment Projection'!$F$37</f>
        <v>0</v>
      </c>
      <c r="AG13" s="160">
        <v>149</v>
      </c>
      <c r="AH13" s="159" t="str">
        <f>IF('Enrollment Projection'!$F$37="","Must Complete 'Enrollment Projection' Tab",AF13*AG13)</f>
        <v>Must Complete 'Enrollment Projection' Tab</v>
      </c>
      <c r="AI13" s="176"/>
    </row>
    <row r="14" spans="1:35" ht="25.5" customHeight="1">
      <c r="A14" s="150">
        <v>9</v>
      </c>
      <c r="B14" s="151" t="s">
        <v>339</v>
      </c>
      <c r="C14" s="152"/>
      <c r="D14" s="153">
        <v>4422</v>
      </c>
      <c r="E14" s="155">
        <f t="shared" si="1"/>
        <v>0</v>
      </c>
      <c r="F14" s="156">
        <f>$C14*'Enrollment Projection'!$F$30</f>
        <v>0</v>
      </c>
      <c r="G14" s="153">
        <v>588</v>
      </c>
      <c r="H14" s="157" t="str">
        <f>IF('Enrollment Projection'!$F$30="","Must Complete 'Enrollment Projection' Tab",F14*G14)</f>
        <v>Must Complete 'Enrollment Projection' Tab</v>
      </c>
      <c r="I14" s="156">
        <f>$C14*'Enrollment Projection'!$F$34</f>
        <v>0</v>
      </c>
      <c r="J14" s="153">
        <v>160</v>
      </c>
      <c r="K14" s="157" t="str">
        <f>IF('Enrollment Projection'!$F$34="","Must Complete 'Enrollment Projection' Tab",I14*J14)</f>
        <v>Must Complete 'Enrollment Projection' Tab</v>
      </c>
      <c r="L14" s="156">
        <f>$C14*'Enrollment Projection'!$F$31</f>
        <v>0</v>
      </c>
      <c r="M14" s="153">
        <v>4007</v>
      </c>
      <c r="N14" s="157" t="str">
        <f>IF('Enrollment Projection'!$F$31="","Must Complete 'Enrollment Projection' Tab",L14*M14)</f>
        <v>Must Complete 'Enrollment Projection' Tab</v>
      </c>
      <c r="O14" s="156">
        <f>$C14*'Enrollment Projection'!$F$33</f>
        <v>0</v>
      </c>
      <c r="P14" s="153">
        <v>1603</v>
      </c>
      <c r="Q14" s="157" t="str">
        <f>IF('Enrollment Projection'!$F$33="","Must Complete 'Enrollment Projection' Tab",O14*P14)</f>
        <v>Must Complete 'Enrollment Projection' Tab</v>
      </c>
      <c r="R14" s="157" t="str">
        <f>IF(OR('Enrollment Projection'!$F$30="",'Enrollment Projection'!$F$31="",'Enrollment Projection'!$F$33="",'Enrollment Projection'!$F$34=""),"Must Complete 'Enrollment Projection' Tab",IF('School Information'!$A$13="","Must Complete 'School Information' Tab",ROUND(E14+H14+K14+N14+Q14,0)))</f>
        <v>Must Complete 'Enrollment Projection' Tab</v>
      </c>
      <c r="S14" s="158">
        <v>7327</v>
      </c>
      <c r="T14" s="153">
        <v>8469</v>
      </c>
      <c r="U14" s="159" t="str">
        <f>IF(OR('School Information'!$A$10="",'School Information'!$B$10=""),"Must Complete 'School Information' Tab",IF('School Information'!$B$10="No",$T14*C14,IF(AND('School Information'!$B$10="Yes",'School Information'!$A$10=$B14),$S14*C14,$T14*C14)))</f>
        <v>Must Complete 'School Information' Tab</v>
      </c>
      <c r="V14" s="160">
        <v>244</v>
      </c>
      <c r="W14" s="160">
        <f>IF('Enrollment Projection'!$F$31&gt;0,$C14*V14,0)</f>
        <v>0</v>
      </c>
      <c r="X14" s="160">
        <v>6</v>
      </c>
      <c r="Y14" s="159" t="str">
        <f>IF('Enrollment Projection'!$F$32="","Must Complete 'Enrollment Projection' Tab",IF('Enrollment Projection'!$F$32="Yes",$C14*X14,0))</f>
        <v>Must Complete 'Enrollment Projection' Tab</v>
      </c>
      <c r="Z14" s="160">
        <v>17</v>
      </c>
      <c r="AA14" s="159" t="str">
        <f>IF('Enrollment Projection'!$F$34="","Must Complete 'Enrollment Projection' Tab",IF(AND('Enrollment Projection'!$F$34&gt;0,SUM('Enrollment Projection'!$B$17:$F$20)&gt;0),$C14*Z14,0))</f>
        <v>Must Complete 'Enrollment Projection' Tab</v>
      </c>
      <c r="AB14" s="160">
        <v>621</v>
      </c>
      <c r="AC14" s="159" t="str">
        <f>IF('Enrollment Projection'!$F$38="","Must Complete 'Enrollment Projection' Tab",IF('Enrollment Projection'!$F$38&gt;=0.4,$C14*AB14,0))</f>
        <v>Must Complete 'Enrollment Projection' Tab</v>
      </c>
      <c r="AD14" s="160">
        <v>63</v>
      </c>
      <c r="AE14" s="160">
        <f t="shared" si="2"/>
        <v>0</v>
      </c>
      <c r="AF14" s="156">
        <f>$C14*'Enrollment Projection'!$F$37</f>
        <v>0</v>
      </c>
      <c r="AG14" s="160">
        <v>142</v>
      </c>
      <c r="AH14" s="159" t="str">
        <f>IF('Enrollment Projection'!$F$37="","Must Complete 'Enrollment Projection' Tab",AF14*AG14)</f>
        <v>Must Complete 'Enrollment Projection' Tab</v>
      </c>
      <c r="AI14" s="176"/>
    </row>
    <row r="15" spans="1:35" ht="25.5" customHeight="1">
      <c r="A15" s="168">
        <v>10</v>
      </c>
      <c r="B15" s="162" t="s">
        <v>340</v>
      </c>
      <c r="C15" s="163"/>
      <c r="D15" s="164">
        <v>3639</v>
      </c>
      <c r="E15" s="165">
        <f t="shared" si="1"/>
        <v>0</v>
      </c>
      <c r="F15" s="166">
        <f>$C15*'Enrollment Projection'!$F$30</f>
        <v>0</v>
      </c>
      <c r="G15" s="164">
        <v>509</v>
      </c>
      <c r="H15" s="167" t="str">
        <f>IF('Enrollment Projection'!$F$30="","Must Complete 'Enrollment Projection' Tab",F15*G15)</f>
        <v>Must Complete 'Enrollment Projection' Tab</v>
      </c>
      <c r="I15" s="166">
        <f>$C15*'Enrollment Projection'!$F$34</f>
        <v>0</v>
      </c>
      <c r="J15" s="164">
        <v>139</v>
      </c>
      <c r="K15" s="167" t="str">
        <f>IF('Enrollment Projection'!$F$34="","Must Complete 'Enrollment Projection' Tab",I15*J15)</f>
        <v>Must Complete 'Enrollment Projection' Tab</v>
      </c>
      <c r="L15" s="166">
        <f>$C15*'Enrollment Projection'!$F$31</f>
        <v>0</v>
      </c>
      <c r="M15" s="164">
        <v>3471</v>
      </c>
      <c r="N15" s="167" t="str">
        <f>IF('Enrollment Projection'!$F$31="","Must Complete 'Enrollment Projection' Tab",L15*M15)</f>
        <v>Must Complete 'Enrollment Projection' Tab</v>
      </c>
      <c r="O15" s="166">
        <f>$C15*'Enrollment Projection'!$F$33</f>
        <v>0</v>
      </c>
      <c r="P15" s="164">
        <v>1389</v>
      </c>
      <c r="Q15" s="167" t="str">
        <f>IF('Enrollment Projection'!$F$33="","Must Complete 'Enrollment Projection' Tab",O15*P15)</f>
        <v>Must Complete 'Enrollment Projection' Tab</v>
      </c>
      <c r="R15" s="167" t="str">
        <f>IF(OR('Enrollment Projection'!$F$30="",'Enrollment Projection'!$F$31="",'Enrollment Projection'!$F$33="",'Enrollment Projection'!$F$34=""),"Must Complete 'Enrollment Projection' Tab",IF('School Information'!$A$13="","Must Complete 'School Information' Tab",ROUND(E15+H15+K15+N15+Q15,0)))</f>
        <v>Must Complete 'Enrollment Projection' Tab</v>
      </c>
      <c r="S15" s="169">
        <v>8417</v>
      </c>
      <c r="T15" s="164">
        <v>8907</v>
      </c>
      <c r="U15" s="170" t="str">
        <f>IF(OR('School Information'!$A$10="",'School Information'!$B$10=""),"Must Complete 'School Information' Tab",IF('School Information'!$B$10="No",$T15*C15,IF(AND('School Information'!$B$10="Yes",'School Information'!$A$10=$B15),$S15*C15,$T15*C15)))</f>
        <v>Must Complete 'School Information' Tab</v>
      </c>
      <c r="V15" s="171">
        <v>264</v>
      </c>
      <c r="W15" s="171">
        <f>IF('Enrollment Projection'!$F$31&gt;0,$C15*V15,0)</f>
        <v>0</v>
      </c>
      <c r="X15" s="171">
        <v>9</v>
      </c>
      <c r="Y15" s="170" t="str">
        <f>IF('Enrollment Projection'!$F$32="","Must Complete 'Enrollment Projection' Tab",IF('Enrollment Projection'!$F$32="Yes",$C15*X15,0))</f>
        <v>Must Complete 'Enrollment Projection' Tab</v>
      </c>
      <c r="Z15" s="171">
        <v>15</v>
      </c>
      <c r="AA15" s="170" t="str">
        <f>IF('Enrollment Projection'!$F$34="","Must Complete 'Enrollment Projection' Tab",IF(AND('Enrollment Projection'!$F$34&gt;0,SUM('Enrollment Projection'!$B$17:$F$20)&gt;0),$C15*Z15,0))</f>
        <v>Must Complete 'Enrollment Projection' Tab</v>
      </c>
      <c r="AB15" s="171">
        <v>480</v>
      </c>
      <c r="AC15" s="170" t="str">
        <f>IF('Enrollment Projection'!$F$38="","Must Complete 'Enrollment Projection' Tab",IF('Enrollment Projection'!$F$38&gt;=0.4,$C15*AB15,0))</f>
        <v>Must Complete 'Enrollment Projection' Tab</v>
      </c>
      <c r="AD15" s="171">
        <v>53</v>
      </c>
      <c r="AE15" s="171">
        <f t="shared" si="2"/>
        <v>0</v>
      </c>
      <c r="AF15" s="166">
        <f>$C15*'Enrollment Projection'!$F$37</f>
        <v>0</v>
      </c>
      <c r="AG15" s="171">
        <v>149</v>
      </c>
      <c r="AH15" s="170" t="str">
        <f>IF('Enrollment Projection'!$F$37="","Must Complete 'Enrollment Projection' Tab",AF15*AG15)</f>
        <v>Must Complete 'Enrollment Projection' Tab</v>
      </c>
      <c r="AI15" s="176"/>
    </row>
    <row r="16" spans="1:35" ht="25.5" customHeight="1">
      <c r="A16" s="138">
        <v>11</v>
      </c>
      <c r="B16" s="139" t="s">
        <v>341</v>
      </c>
      <c r="C16" s="140"/>
      <c r="D16" s="153">
        <v>5862</v>
      </c>
      <c r="E16" s="142">
        <f t="shared" si="1"/>
        <v>0</v>
      </c>
      <c r="F16" s="144">
        <f>$C16*'Enrollment Projection'!$F$30</f>
        <v>0</v>
      </c>
      <c r="G16" s="153">
        <v>729</v>
      </c>
      <c r="H16" s="146" t="str">
        <f>IF('Enrollment Projection'!$F$30="","Must Complete 'Enrollment Projection' Tab",F16*G16)</f>
        <v>Must Complete 'Enrollment Projection' Tab</v>
      </c>
      <c r="I16" s="144">
        <f>$C16*'Enrollment Projection'!$F$34</f>
        <v>0</v>
      </c>
      <c r="J16" s="153">
        <v>199</v>
      </c>
      <c r="K16" s="146" t="str">
        <f>IF('Enrollment Projection'!$F$34="","Must Complete 'Enrollment Projection' Tab",I16*J16)</f>
        <v>Must Complete 'Enrollment Projection' Tab</v>
      </c>
      <c r="L16" s="144">
        <f>$C16*'Enrollment Projection'!$F$31</f>
        <v>0</v>
      </c>
      <c r="M16" s="153">
        <v>4972</v>
      </c>
      <c r="N16" s="146" t="str">
        <f>IF('Enrollment Projection'!$F$31="","Must Complete 'Enrollment Projection' Tab",L16*M16)</f>
        <v>Must Complete 'Enrollment Projection' Tab</v>
      </c>
      <c r="O16" s="144">
        <f>$C16*'Enrollment Projection'!$F$33</f>
        <v>0</v>
      </c>
      <c r="P16" s="153">
        <v>1989</v>
      </c>
      <c r="Q16" s="146" t="str">
        <f>IF('Enrollment Projection'!$F$33="","Must Complete 'Enrollment Projection' Tab",O16*P16)</f>
        <v>Must Complete 'Enrollment Projection' Tab</v>
      </c>
      <c r="R16" s="146" t="str">
        <f>IF(OR('Enrollment Projection'!$F$30="",'Enrollment Projection'!$F$31="",'Enrollment Projection'!$F$33="",'Enrollment Projection'!$F$34=""),"Must Complete 'Enrollment Projection' Tab",IF('School Information'!$A$13="","Must Complete 'School Information' Tab",ROUND(E16+H16+K16+N16+Q16,0)))</f>
        <v>Must Complete 'Enrollment Projection' Tab</v>
      </c>
      <c r="S16" s="158">
        <v>4539</v>
      </c>
      <c r="T16" s="153">
        <v>5392</v>
      </c>
      <c r="U16" s="148" t="str">
        <f>IF(OR('School Information'!$A$10="",'School Information'!$B$10=""),"Must Complete 'School Information' Tab",IF('School Information'!$B$10="No",$T16*C16,IF(AND('School Information'!$B$10="Yes",'School Information'!$A$10=$B16),$S16*C16,$T16*C16)))</f>
        <v>Must Complete 'School Information' Tab</v>
      </c>
      <c r="V16" s="149">
        <v>252</v>
      </c>
      <c r="W16" s="149">
        <f>IF('Enrollment Projection'!$F$31&gt;0,$C16*V16,0)</f>
        <v>0</v>
      </c>
      <c r="X16" s="149">
        <v>12</v>
      </c>
      <c r="Y16" s="148" t="str">
        <f>IF('Enrollment Projection'!$F$32="","Must Complete 'Enrollment Projection' Tab",IF('Enrollment Projection'!$F$32="Yes",$C16*X16,0))</f>
        <v>Must Complete 'Enrollment Projection' Tab</v>
      </c>
      <c r="Z16" s="149">
        <v>17</v>
      </c>
      <c r="AA16" s="148" t="str">
        <f>IF('Enrollment Projection'!$F$34="","Must Complete 'Enrollment Projection' Tab",IF(AND('Enrollment Projection'!$F$34&gt;0,SUM('Enrollment Projection'!$B$17:$F$20)&gt;0),$C16*Z16,0))</f>
        <v>Must Complete 'Enrollment Projection' Tab</v>
      </c>
      <c r="AB16" s="149">
        <v>503</v>
      </c>
      <c r="AC16" s="148" t="str">
        <f>IF('Enrollment Projection'!$F$38="","Must Complete 'Enrollment Projection' Tab",IF('Enrollment Projection'!$F$38&gt;=0.4,$C16*AB16,0))</f>
        <v>Must Complete 'Enrollment Projection' Tab</v>
      </c>
      <c r="AD16" s="149">
        <v>62</v>
      </c>
      <c r="AE16" s="149">
        <f t="shared" si="2"/>
        <v>0</v>
      </c>
      <c r="AF16" s="144">
        <f>$C16*'Enrollment Projection'!$F$37</f>
        <v>0</v>
      </c>
      <c r="AG16" s="149">
        <v>0</v>
      </c>
      <c r="AH16" s="148" t="str">
        <f>IF('Enrollment Projection'!$F$37="","Must Complete 'Enrollment Projection' Tab",AF16*AG16)</f>
        <v>Must Complete 'Enrollment Projection' Tab</v>
      </c>
      <c r="AI16" s="176"/>
    </row>
    <row r="17" spans="1:35" ht="25.5" customHeight="1">
      <c r="A17" s="150">
        <v>12</v>
      </c>
      <c r="B17" s="151" t="s">
        <v>342</v>
      </c>
      <c r="C17" s="152"/>
      <c r="D17" s="153">
        <v>2242</v>
      </c>
      <c r="E17" s="155">
        <f t="shared" si="1"/>
        <v>0</v>
      </c>
      <c r="F17" s="156">
        <f>$C17*'Enrollment Projection'!$F$30</f>
        <v>0</v>
      </c>
      <c r="G17" s="153">
        <v>221</v>
      </c>
      <c r="H17" s="157" t="str">
        <f>IF('Enrollment Projection'!$F$30="","Must Complete 'Enrollment Projection' Tab",F17*G17)</f>
        <v>Must Complete 'Enrollment Projection' Tab</v>
      </c>
      <c r="I17" s="156">
        <f>$C17*'Enrollment Projection'!$F$34</f>
        <v>0</v>
      </c>
      <c r="J17" s="153">
        <v>60</v>
      </c>
      <c r="K17" s="157" t="str">
        <f>IF('Enrollment Projection'!$F$34="","Must Complete 'Enrollment Projection' Tab",I17*J17)</f>
        <v>Must Complete 'Enrollment Projection' Tab</v>
      </c>
      <c r="L17" s="156">
        <f>$C17*'Enrollment Projection'!$F$31</f>
        <v>0</v>
      </c>
      <c r="M17" s="153">
        <v>1506</v>
      </c>
      <c r="N17" s="157" t="str">
        <f>IF('Enrollment Projection'!$F$31="","Must Complete 'Enrollment Projection' Tab",L17*M17)</f>
        <v>Must Complete 'Enrollment Projection' Tab</v>
      </c>
      <c r="O17" s="156">
        <f>$C17*'Enrollment Projection'!$F$33</f>
        <v>0</v>
      </c>
      <c r="P17" s="153">
        <v>602</v>
      </c>
      <c r="Q17" s="157" t="str">
        <f>IF('Enrollment Projection'!$F$33="","Must Complete 'Enrollment Projection' Tab",O17*P17)</f>
        <v>Must Complete 'Enrollment Projection' Tab</v>
      </c>
      <c r="R17" s="157" t="str">
        <f>IF(OR('Enrollment Projection'!$F$30="",'Enrollment Projection'!$F$31="",'Enrollment Projection'!$F$33="",'Enrollment Projection'!$F$34=""),"Must Complete 'Enrollment Projection' Tab",IF('School Information'!$A$13="","Must Complete 'School Information' Tab",ROUND(E17+H17+K17+N17+Q17,0)))</f>
        <v>Must Complete 'Enrollment Projection' Tab</v>
      </c>
      <c r="S17" s="158">
        <v>17696</v>
      </c>
      <c r="T17" s="153">
        <v>19140</v>
      </c>
      <c r="U17" s="159" t="str">
        <f>IF(OR('School Information'!$A$10="",'School Information'!$B$10=""),"Must Complete 'School Information' Tab",IF('School Information'!$B$10="No",$T17*C17,IF(AND('School Information'!$B$10="Yes",'School Information'!$A$10=$B17),$S17*C17,$T17*C17)))</f>
        <v>Must Complete 'School Information' Tab</v>
      </c>
      <c r="V17" s="160">
        <v>296</v>
      </c>
      <c r="W17" s="160">
        <f>IF('Enrollment Projection'!$F$31&gt;0,$C17*V17,0)</f>
        <v>0</v>
      </c>
      <c r="X17" s="160">
        <v>12</v>
      </c>
      <c r="Y17" s="159" t="str">
        <f>IF('Enrollment Projection'!$F$32="","Must Complete 'Enrollment Projection' Tab",IF('Enrollment Projection'!$F$32="Yes",$C17*X17,0))</f>
        <v>Must Complete 'Enrollment Projection' Tab</v>
      </c>
      <c r="Z17" s="160">
        <v>0</v>
      </c>
      <c r="AA17" s="159" t="str">
        <f>IF('Enrollment Projection'!$F$34="","Must Complete 'Enrollment Projection' Tab",IF(AND('Enrollment Projection'!$F$34&gt;0,SUM('Enrollment Projection'!$B$17:$F$20)&gt;0),$C17*Z17,0))</f>
        <v>Must Complete 'Enrollment Projection' Tab</v>
      </c>
      <c r="AB17" s="160">
        <v>206</v>
      </c>
      <c r="AC17" s="159" t="str">
        <f>IF('Enrollment Projection'!$F$38="","Must Complete 'Enrollment Projection' Tab",IF('Enrollment Projection'!$F$38&gt;=0.4,$C17*AB17,0))</f>
        <v>Must Complete 'Enrollment Projection' Tab</v>
      </c>
      <c r="AD17" s="160">
        <v>43</v>
      </c>
      <c r="AE17" s="160">
        <f t="shared" si="2"/>
        <v>0</v>
      </c>
      <c r="AF17" s="156">
        <f>$C17*'Enrollment Projection'!$F$37</f>
        <v>0</v>
      </c>
      <c r="AG17" s="160">
        <v>0</v>
      </c>
      <c r="AH17" s="159" t="str">
        <f>IF('Enrollment Projection'!$F$37="","Must Complete 'Enrollment Projection' Tab",AF17*AG17)</f>
        <v>Must Complete 'Enrollment Projection' Tab</v>
      </c>
      <c r="AI17" s="176"/>
    </row>
    <row r="18" spans="1:35" ht="25.5" customHeight="1">
      <c r="A18" s="150">
        <v>13</v>
      </c>
      <c r="B18" s="151" t="s">
        <v>343</v>
      </c>
      <c r="C18" s="152"/>
      <c r="D18" s="153">
        <v>5253</v>
      </c>
      <c r="E18" s="155">
        <f t="shared" si="1"/>
        <v>0</v>
      </c>
      <c r="F18" s="156">
        <f>$C18*'Enrollment Projection'!$F$30</f>
        <v>0</v>
      </c>
      <c r="G18" s="153">
        <v>668</v>
      </c>
      <c r="H18" s="157" t="str">
        <f>IF('Enrollment Projection'!$F$30="","Must Complete 'Enrollment Projection' Tab",F18*G18)</f>
        <v>Must Complete 'Enrollment Projection' Tab</v>
      </c>
      <c r="I18" s="156">
        <f>$C18*'Enrollment Projection'!$F$34</f>
        <v>0</v>
      </c>
      <c r="J18" s="153">
        <v>182</v>
      </c>
      <c r="K18" s="157" t="str">
        <f>IF('Enrollment Projection'!$F$34="","Must Complete 'Enrollment Projection' Tab",I18*J18)</f>
        <v>Must Complete 'Enrollment Projection' Tab</v>
      </c>
      <c r="L18" s="156">
        <f>$C18*'Enrollment Projection'!$F$31</f>
        <v>0</v>
      </c>
      <c r="M18" s="153">
        <v>4556</v>
      </c>
      <c r="N18" s="157" t="str">
        <f>IF('Enrollment Projection'!$F$31="","Must Complete 'Enrollment Projection' Tab",L18*M18)</f>
        <v>Must Complete 'Enrollment Projection' Tab</v>
      </c>
      <c r="O18" s="156">
        <f>$C18*'Enrollment Projection'!$F$33</f>
        <v>0</v>
      </c>
      <c r="P18" s="153">
        <v>1823</v>
      </c>
      <c r="Q18" s="157" t="str">
        <f>IF('Enrollment Projection'!$F$33="","Must Complete 'Enrollment Projection' Tab",O18*P18)</f>
        <v>Must Complete 'Enrollment Projection' Tab</v>
      </c>
      <c r="R18" s="157" t="str">
        <f>IF(OR('Enrollment Projection'!$F$30="",'Enrollment Projection'!$F$31="",'Enrollment Projection'!$F$33="",'Enrollment Projection'!$F$34=""),"Must Complete 'Enrollment Projection' Tab",IF('School Information'!$A$13="","Must Complete 'School Information' Tab",ROUND(E18+H18+K18+N18+Q18,0)))</f>
        <v>Must Complete 'Enrollment Projection' Tab</v>
      </c>
      <c r="S18" s="158">
        <v>4845</v>
      </c>
      <c r="T18" s="153">
        <v>4845</v>
      </c>
      <c r="U18" s="159" t="str">
        <f>IF(OR('School Information'!$A$10="",'School Information'!$B$10=""),"Must Complete 'School Information' Tab",IF('School Information'!$B$10="No",$T18*C18,IF(AND('School Information'!$B$10="Yes",'School Information'!$A$10=$B18),$S18*C18,$T18*C18)))</f>
        <v>Must Complete 'School Information' Tab</v>
      </c>
      <c r="V18" s="160">
        <v>299</v>
      </c>
      <c r="W18" s="160">
        <f>IF('Enrollment Projection'!$F$31&gt;0,$C18*V18,0)</f>
        <v>0</v>
      </c>
      <c r="X18" s="160">
        <v>11</v>
      </c>
      <c r="Y18" s="159" t="str">
        <f>IF('Enrollment Projection'!$F$32="","Must Complete 'Enrollment Projection' Tab",IF('Enrollment Projection'!$F$32="Yes",$C18*X18,0))</f>
        <v>Must Complete 'Enrollment Projection' Tab</v>
      </c>
      <c r="Z18" s="160">
        <v>0</v>
      </c>
      <c r="AA18" s="159" t="str">
        <f>IF('Enrollment Projection'!$F$34="","Must Complete 'Enrollment Projection' Tab",IF(AND('Enrollment Projection'!$F$34&gt;0,SUM('Enrollment Projection'!$B$17:$F$20)&gt;0),$C18*Z18,0))</f>
        <v>Must Complete 'Enrollment Projection' Tab</v>
      </c>
      <c r="AB18" s="160">
        <v>1143</v>
      </c>
      <c r="AC18" s="159" t="str">
        <f>IF('Enrollment Projection'!$F$38="","Must Complete 'Enrollment Projection' Tab",IF('Enrollment Projection'!$F$38&gt;=0.4,$C18*AB18,0))</f>
        <v>Must Complete 'Enrollment Projection' Tab</v>
      </c>
      <c r="AD18" s="160">
        <v>77</v>
      </c>
      <c r="AE18" s="160">
        <f t="shared" si="2"/>
        <v>0</v>
      </c>
      <c r="AF18" s="156">
        <f>$C18*'Enrollment Projection'!$F$37</f>
        <v>0</v>
      </c>
      <c r="AG18" s="160">
        <v>0</v>
      </c>
      <c r="AH18" s="159" t="str">
        <f>IF('Enrollment Projection'!$F$37="","Must Complete 'Enrollment Projection' Tab",AF18*AG18)</f>
        <v>Must Complete 'Enrollment Projection' Tab</v>
      </c>
      <c r="AI18" s="176"/>
    </row>
    <row r="19" spans="1:35" ht="25.5" customHeight="1">
      <c r="A19" s="150">
        <v>14</v>
      </c>
      <c r="B19" s="151" t="s">
        <v>344</v>
      </c>
      <c r="C19" s="152"/>
      <c r="D19" s="153">
        <v>5831</v>
      </c>
      <c r="E19" s="155">
        <f t="shared" si="1"/>
        <v>0</v>
      </c>
      <c r="F19" s="156">
        <f>$C19*'Enrollment Projection'!$F$30</f>
        <v>0</v>
      </c>
      <c r="G19" s="153">
        <v>710</v>
      </c>
      <c r="H19" s="157" t="str">
        <f>IF('Enrollment Projection'!$F$30="","Must Complete 'Enrollment Projection' Tab",F19*G19)</f>
        <v>Must Complete 'Enrollment Projection' Tab</v>
      </c>
      <c r="I19" s="156">
        <f>$C19*'Enrollment Projection'!$F$34</f>
        <v>0</v>
      </c>
      <c r="J19" s="153">
        <v>194</v>
      </c>
      <c r="K19" s="157" t="str">
        <f>IF('Enrollment Projection'!$F$34="","Must Complete 'Enrollment Projection' Tab",I19*J19)</f>
        <v>Must Complete 'Enrollment Projection' Tab</v>
      </c>
      <c r="L19" s="156">
        <f>$C19*'Enrollment Projection'!$F$31</f>
        <v>0</v>
      </c>
      <c r="M19" s="153">
        <v>4842</v>
      </c>
      <c r="N19" s="157" t="str">
        <f>IF('Enrollment Projection'!$F$31="","Must Complete 'Enrollment Projection' Tab",L19*M19)</f>
        <v>Must Complete 'Enrollment Projection' Tab</v>
      </c>
      <c r="O19" s="156">
        <f>$C19*'Enrollment Projection'!$F$33</f>
        <v>0</v>
      </c>
      <c r="P19" s="153">
        <v>1937</v>
      </c>
      <c r="Q19" s="157" t="str">
        <f>IF('Enrollment Projection'!$F$33="","Must Complete 'Enrollment Projection' Tab",O19*P19)</f>
        <v>Must Complete 'Enrollment Projection' Tab</v>
      </c>
      <c r="R19" s="157" t="str">
        <f>IF(OR('Enrollment Projection'!$F$30="",'Enrollment Projection'!$F$31="",'Enrollment Projection'!$F$33="",'Enrollment Projection'!$F$34=""),"Must Complete 'Enrollment Projection' Tab",IF('School Information'!$A$13="","Must Complete 'School Information' Tab",ROUND(E19+H19+K19+N19+Q19,0)))</f>
        <v>Must Complete 'Enrollment Projection' Tab</v>
      </c>
      <c r="S19" s="158">
        <v>3955</v>
      </c>
      <c r="T19" s="153">
        <v>3955</v>
      </c>
      <c r="U19" s="159" t="str">
        <f>IF(OR('School Information'!$A$10="",'School Information'!$B$10=""),"Must Complete 'School Information' Tab",IF('School Information'!$B$10="No",$T19*C19,IF(AND('School Information'!$B$10="Yes",'School Information'!$A$10=$B19),$S19*C19,$T19*C19)))</f>
        <v>Must Complete 'School Information' Tab</v>
      </c>
      <c r="V19" s="160">
        <v>292</v>
      </c>
      <c r="W19" s="160">
        <f>IF('Enrollment Projection'!$F$31&gt;0,$C19*V19,0)</f>
        <v>0</v>
      </c>
      <c r="X19" s="160">
        <v>19</v>
      </c>
      <c r="Y19" s="159" t="str">
        <f>IF('Enrollment Projection'!$F$32="","Must Complete 'Enrollment Projection' Tab",IF('Enrollment Projection'!$F$32="Yes",$C19*X19,0))</f>
        <v>Must Complete 'Enrollment Projection' Tab</v>
      </c>
      <c r="Z19" s="160">
        <v>19</v>
      </c>
      <c r="AA19" s="159" t="str">
        <f>IF('Enrollment Projection'!$F$34="","Must Complete 'Enrollment Projection' Tab",IF(AND('Enrollment Projection'!$F$34&gt;0,SUM('Enrollment Projection'!$B$17:$F$20)&gt;0),$C19*Z19,0))</f>
        <v>Must Complete 'Enrollment Projection' Tab</v>
      </c>
      <c r="AB19" s="160">
        <v>680</v>
      </c>
      <c r="AC19" s="159" t="str">
        <f>IF('Enrollment Projection'!$F$38="","Must Complete 'Enrollment Projection' Tab",IF('Enrollment Projection'!$F$38&gt;=0.4,$C19*AB19,0))</f>
        <v>Must Complete 'Enrollment Projection' Tab</v>
      </c>
      <c r="AD19" s="160">
        <v>74</v>
      </c>
      <c r="AE19" s="160">
        <f t="shared" si="2"/>
        <v>0</v>
      </c>
      <c r="AF19" s="156">
        <f>$C19*'Enrollment Projection'!$F$37</f>
        <v>0</v>
      </c>
      <c r="AG19" s="160">
        <v>0</v>
      </c>
      <c r="AH19" s="159" t="str">
        <f>IF('Enrollment Projection'!$F$37="","Must Complete 'Enrollment Projection' Tab",AF19*AG19)</f>
        <v>Must Complete 'Enrollment Projection' Tab</v>
      </c>
      <c r="AI19" s="176"/>
    </row>
    <row r="20" spans="1:35" ht="25.5" customHeight="1">
      <c r="A20" s="168">
        <v>15</v>
      </c>
      <c r="B20" s="162" t="s">
        <v>345</v>
      </c>
      <c r="C20" s="163"/>
      <c r="D20" s="164">
        <v>5407</v>
      </c>
      <c r="E20" s="165">
        <f t="shared" si="1"/>
        <v>0</v>
      </c>
      <c r="F20" s="166">
        <f>$C20*'Enrollment Projection'!$F$30</f>
        <v>0</v>
      </c>
      <c r="G20" s="164">
        <v>720</v>
      </c>
      <c r="H20" s="167" t="str">
        <f>IF('Enrollment Projection'!$F$30="","Must Complete 'Enrollment Projection' Tab",F20*G20)</f>
        <v>Must Complete 'Enrollment Projection' Tab</v>
      </c>
      <c r="I20" s="166">
        <f>$C20*'Enrollment Projection'!$F$34</f>
        <v>0</v>
      </c>
      <c r="J20" s="164">
        <v>196</v>
      </c>
      <c r="K20" s="167" t="str">
        <f>IF('Enrollment Projection'!$F$34="","Must Complete 'Enrollment Projection' Tab",I20*J20)</f>
        <v>Must Complete 'Enrollment Projection' Tab</v>
      </c>
      <c r="L20" s="166">
        <f>$C20*'Enrollment Projection'!$F$31</f>
        <v>0</v>
      </c>
      <c r="M20" s="164">
        <v>4910</v>
      </c>
      <c r="N20" s="167" t="str">
        <f>IF('Enrollment Projection'!$F$31="","Must Complete 'Enrollment Projection' Tab",L20*M20)</f>
        <v>Must Complete 'Enrollment Projection' Tab</v>
      </c>
      <c r="O20" s="166">
        <f>$C20*'Enrollment Projection'!$F$33</f>
        <v>0</v>
      </c>
      <c r="P20" s="164">
        <v>1964</v>
      </c>
      <c r="Q20" s="167" t="str">
        <f>IF('Enrollment Projection'!$F$33="","Must Complete 'Enrollment Projection' Tab",O20*P20)</f>
        <v>Must Complete 'Enrollment Projection' Tab</v>
      </c>
      <c r="R20" s="167" t="str">
        <f>IF(OR('Enrollment Projection'!$F$30="",'Enrollment Projection'!$F$31="",'Enrollment Projection'!$F$33="",'Enrollment Projection'!$F$34=""),"Must Complete 'Enrollment Projection' Tab",IF('School Information'!$A$13="","Must Complete 'School Information' Tab",ROUND(E20+H20+K20+N20+Q20,0)))</f>
        <v>Must Complete 'Enrollment Projection' Tab</v>
      </c>
      <c r="S20" s="169">
        <v>4473</v>
      </c>
      <c r="T20" s="164">
        <v>4473</v>
      </c>
      <c r="U20" s="170" t="str">
        <f>IF(OR('School Information'!$A$10="",'School Information'!$B$10=""),"Must Complete 'School Information' Tab",IF('School Information'!$B$10="No",$T20*C20,IF(AND('School Information'!$B$10="Yes",'School Information'!$A$10=$B20),$S20*C20,$T20*C20)))</f>
        <v>Must Complete 'School Information' Tab</v>
      </c>
      <c r="V20" s="171">
        <v>269</v>
      </c>
      <c r="W20" s="171">
        <f>IF('Enrollment Projection'!$F$31&gt;0,$C20*V20,0)</f>
        <v>0</v>
      </c>
      <c r="X20" s="171">
        <v>10</v>
      </c>
      <c r="Y20" s="170" t="str">
        <f>IF('Enrollment Projection'!$F$32="","Must Complete 'Enrollment Projection' Tab",IF('Enrollment Projection'!$F$32="Yes",$C20*X20,0))</f>
        <v>Must Complete 'Enrollment Projection' Tab</v>
      </c>
      <c r="Z20" s="171">
        <v>19</v>
      </c>
      <c r="AA20" s="170" t="str">
        <f>IF('Enrollment Projection'!$F$34="","Must Complete 'Enrollment Projection' Tab",IF(AND('Enrollment Projection'!$F$34&gt;0,SUM('Enrollment Projection'!$B$17:$F$20)&gt;0),$C20*Z20,0))</f>
        <v>Must Complete 'Enrollment Projection' Tab</v>
      </c>
      <c r="AB20" s="171">
        <v>1174</v>
      </c>
      <c r="AC20" s="170" t="str">
        <f>IF('Enrollment Projection'!$F$38="","Must Complete 'Enrollment Projection' Tab",IF('Enrollment Projection'!$F$38&gt;=0.4,$C20*AB20,0))</f>
        <v>Must Complete 'Enrollment Projection' Tab</v>
      </c>
      <c r="AD20" s="171">
        <v>75</v>
      </c>
      <c r="AE20" s="171">
        <f t="shared" si="2"/>
        <v>0</v>
      </c>
      <c r="AF20" s="166">
        <f>$C20*'Enrollment Projection'!$F$37</f>
        <v>0</v>
      </c>
      <c r="AG20" s="171">
        <v>148</v>
      </c>
      <c r="AH20" s="170" t="str">
        <f>IF('Enrollment Projection'!$F$37="","Must Complete 'Enrollment Projection' Tab",AF20*AG20)</f>
        <v>Must Complete 'Enrollment Projection' Tab</v>
      </c>
      <c r="AI20" s="176"/>
    </row>
    <row r="21" spans="1:35" ht="25.5" customHeight="1">
      <c r="A21" s="138">
        <v>16</v>
      </c>
      <c r="B21" s="139" t="s">
        <v>346</v>
      </c>
      <c r="C21" s="140"/>
      <c r="D21" s="153">
        <v>2211</v>
      </c>
      <c r="E21" s="142">
        <f t="shared" si="1"/>
        <v>0</v>
      </c>
      <c r="F21" s="144">
        <f>$C21*'Enrollment Projection'!$F$30</f>
        <v>0</v>
      </c>
      <c r="G21" s="153">
        <v>297</v>
      </c>
      <c r="H21" s="146" t="str">
        <f>IF('Enrollment Projection'!$F$30="","Must Complete 'Enrollment Projection' Tab",F21*G21)</f>
        <v>Must Complete 'Enrollment Projection' Tab</v>
      </c>
      <c r="I21" s="144">
        <f>$C21*'Enrollment Projection'!$F$34</f>
        <v>0</v>
      </c>
      <c r="J21" s="153">
        <v>81</v>
      </c>
      <c r="K21" s="146" t="str">
        <f>IF('Enrollment Projection'!$F$34="","Must Complete 'Enrollment Projection' Tab",I21*J21)</f>
        <v>Must Complete 'Enrollment Projection' Tab</v>
      </c>
      <c r="L21" s="144">
        <f>$C21*'Enrollment Projection'!$F$31</f>
        <v>0</v>
      </c>
      <c r="M21" s="153">
        <v>2023</v>
      </c>
      <c r="N21" s="146" t="str">
        <f>IF('Enrollment Projection'!$F$31="","Must Complete 'Enrollment Projection' Tab",L21*M21)</f>
        <v>Must Complete 'Enrollment Projection' Tab</v>
      </c>
      <c r="O21" s="144">
        <f>$C21*'Enrollment Projection'!$F$33</f>
        <v>0</v>
      </c>
      <c r="P21" s="153">
        <v>809</v>
      </c>
      <c r="Q21" s="146" t="str">
        <f>IF('Enrollment Projection'!$F$33="","Must Complete 'Enrollment Projection' Tab",O21*P21)</f>
        <v>Must Complete 'Enrollment Projection' Tab</v>
      </c>
      <c r="R21" s="146" t="str">
        <f>IF(OR('Enrollment Projection'!$F$30="",'Enrollment Projection'!$F$31="",'Enrollment Projection'!$F$33="",'Enrollment Projection'!$F$34=""),"Must Complete 'Enrollment Projection' Tab",IF('School Information'!$A$13="","Must Complete 'School Information' Tab",ROUND(E21+H21+K21+N21+Q21,0)))</f>
        <v>Must Complete 'Enrollment Projection' Tab</v>
      </c>
      <c r="S21" s="158">
        <v>17603</v>
      </c>
      <c r="T21" s="153">
        <v>20170</v>
      </c>
      <c r="U21" s="148" t="str">
        <f>IF(OR('School Information'!$A$10="",'School Information'!$B$10=""),"Must Complete 'School Information' Tab",IF('School Information'!$B$10="No",$T21*C21,IF(AND('School Information'!$B$10="Yes",'School Information'!$A$10=$B21),$S21*C21,$T21*C21)))</f>
        <v>Must Complete 'School Information' Tab</v>
      </c>
      <c r="V21" s="149">
        <v>244</v>
      </c>
      <c r="W21" s="149">
        <f>IF('Enrollment Projection'!$F$31&gt;0,$C21*V21,0)</f>
        <v>0</v>
      </c>
      <c r="X21" s="149">
        <v>9</v>
      </c>
      <c r="Y21" s="148" t="str">
        <f>IF('Enrollment Projection'!$F$32="","Must Complete 'Enrollment Projection' Tab",IF('Enrollment Projection'!$F$32="Yes",$C21*X21,0))</f>
        <v>Must Complete 'Enrollment Projection' Tab</v>
      </c>
      <c r="Z21" s="149">
        <v>14</v>
      </c>
      <c r="AA21" s="148" t="str">
        <f>IF('Enrollment Projection'!$F$34="","Must Complete 'Enrollment Projection' Tab",IF(AND('Enrollment Projection'!$F$34&gt;0,SUM('Enrollment Projection'!$B$17:$F$20)&gt;0),$C21*Z21,0))</f>
        <v>Must Complete 'Enrollment Projection' Tab</v>
      </c>
      <c r="AB21" s="149">
        <v>366</v>
      </c>
      <c r="AC21" s="148" t="str">
        <f>IF('Enrollment Projection'!$F$38="","Must Complete 'Enrollment Projection' Tab",IF('Enrollment Projection'!$F$38&gt;=0.4,$C21*AB21,0))</f>
        <v>Must Complete 'Enrollment Projection' Tab</v>
      </c>
      <c r="AD21" s="149">
        <v>54</v>
      </c>
      <c r="AE21" s="149">
        <f t="shared" si="2"/>
        <v>0</v>
      </c>
      <c r="AF21" s="144">
        <f>$C21*'Enrollment Projection'!$F$37</f>
        <v>0</v>
      </c>
      <c r="AG21" s="149">
        <v>0</v>
      </c>
      <c r="AH21" s="148" t="str">
        <f>IF('Enrollment Projection'!$F$37="","Must Complete 'Enrollment Projection' Tab",AF21*AG21)</f>
        <v>Must Complete 'Enrollment Projection' Tab</v>
      </c>
      <c r="AI21" s="176"/>
    </row>
    <row r="22" spans="1:35" ht="25.5" customHeight="1">
      <c r="A22" s="150">
        <v>17</v>
      </c>
      <c r="B22" s="151" t="s">
        <v>347</v>
      </c>
      <c r="C22" s="152"/>
      <c r="D22" s="153">
        <v>3557</v>
      </c>
      <c r="E22" s="155">
        <f t="shared" si="1"/>
        <v>0</v>
      </c>
      <c r="F22" s="156">
        <f>$C22*'Enrollment Projection'!$F$30</f>
        <v>0</v>
      </c>
      <c r="G22" s="153">
        <v>449</v>
      </c>
      <c r="H22" s="157" t="str">
        <f>IF('Enrollment Projection'!$F$30="","Must Complete 'Enrollment Projection' Tab",F22*G22)</f>
        <v>Must Complete 'Enrollment Projection' Tab</v>
      </c>
      <c r="I22" s="156">
        <f>$C22*'Enrollment Projection'!$F$34</f>
        <v>0</v>
      </c>
      <c r="J22" s="153">
        <v>123</v>
      </c>
      <c r="K22" s="157" t="str">
        <f>IF('Enrollment Projection'!$F$34="","Must Complete 'Enrollment Projection' Tab",I22*J22)</f>
        <v>Must Complete 'Enrollment Projection' Tab</v>
      </c>
      <c r="L22" s="156">
        <f>$C22*'Enrollment Projection'!$F$31</f>
        <v>0</v>
      </c>
      <c r="M22" s="153">
        <v>3063</v>
      </c>
      <c r="N22" s="157" t="str">
        <f>IF('Enrollment Projection'!$F$31="","Must Complete 'Enrollment Projection' Tab",L22*M22)</f>
        <v>Must Complete 'Enrollment Projection' Tab</v>
      </c>
      <c r="O22" s="156">
        <f>$C22*'Enrollment Projection'!$F$33</f>
        <v>0</v>
      </c>
      <c r="P22" s="153">
        <v>1225</v>
      </c>
      <c r="Q22" s="157" t="str">
        <f>IF('Enrollment Projection'!$F$33="","Must Complete 'Enrollment Projection' Tab",O22*P22)</f>
        <v>Must Complete 'Enrollment Projection' Tab</v>
      </c>
      <c r="R22" s="157" t="str">
        <f>IF(OR('Enrollment Projection'!$F$30="",'Enrollment Projection'!$F$31="",'Enrollment Projection'!$F$33="",'Enrollment Projection'!$F$34=""),"Must Complete 'Enrollment Projection' Tab",IF('School Information'!$A$13="","Must Complete 'School Information' Tab",ROUND(E22+H22+K22+N22+Q22,0)))</f>
        <v>Must Complete 'Enrollment Projection' Tab</v>
      </c>
      <c r="S22" s="158">
        <v>9878</v>
      </c>
      <c r="T22" s="153">
        <v>11167</v>
      </c>
      <c r="U22" s="159" t="str">
        <f>IF(OR('School Information'!$A$10="",'School Information'!$B$10=""),"Must Complete 'School Information' Tab",IF('School Information'!$B$10="No",$T22*C22,IF(AND('School Information'!$B$10="Yes",'School Information'!$A$10=$B22),$S22*C22,$T22*C22)))</f>
        <v>Must Complete 'School Information' Tab</v>
      </c>
      <c r="V22" s="160">
        <v>224</v>
      </c>
      <c r="W22" s="160">
        <f>IF('Enrollment Projection'!$F$31&gt;0,$C22*V22,0)</f>
        <v>0</v>
      </c>
      <c r="X22" s="160">
        <v>5</v>
      </c>
      <c r="Y22" s="159" t="str">
        <f>IF('Enrollment Projection'!$F$32="","Must Complete 'Enrollment Projection' Tab",IF('Enrollment Projection'!$F$32="Yes",$C22*X22,0))</f>
        <v>Must Complete 'Enrollment Projection' Tab</v>
      </c>
      <c r="Z22" s="160">
        <v>20</v>
      </c>
      <c r="AA22" s="159" t="str">
        <f>IF('Enrollment Projection'!$F$34="","Must Complete 'Enrollment Projection' Tab",IF(AND('Enrollment Projection'!$F$34&gt;0,SUM('Enrollment Projection'!$B$17:$F$20)&gt;0),$C22*Z22,0))</f>
        <v>Must Complete 'Enrollment Projection' Tab</v>
      </c>
      <c r="AB22" s="160">
        <v>602</v>
      </c>
      <c r="AC22" s="159" t="str">
        <f>IF('Enrollment Projection'!$F$38="","Must Complete 'Enrollment Projection' Tab",IF('Enrollment Projection'!$F$38&gt;=0.4,$C22*AB22,0))</f>
        <v>Must Complete 'Enrollment Projection' Tab</v>
      </c>
      <c r="AD22" s="160">
        <v>69</v>
      </c>
      <c r="AE22" s="160">
        <f t="shared" si="2"/>
        <v>0</v>
      </c>
      <c r="AF22" s="156">
        <f>$C22*'Enrollment Projection'!$F$37</f>
        <v>0</v>
      </c>
      <c r="AG22" s="160">
        <v>154</v>
      </c>
      <c r="AH22" s="159" t="str">
        <f>IF('Enrollment Projection'!$F$37="","Must Complete 'Enrollment Projection' Tab",AF22*AG22)</f>
        <v>Must Complete 'Enrollment Projection' Tab</v>
      </c>
      <c r="AI22" s="176"/>
    </row>
    <row r="23" spans="1:35" ht="25.5" customHeight="1">
      <c r="A23" s="150">
        <v>18</v>
      </c>
      <c r="B23" s="151" t="s">
        <v>348</v>
      </c>
      <c r="C23" s="152"/>
      <c r="D23" s="153">
        <v>5128</v>
      </c>
      <c r="E23" s="155">
        <f t="shared" si="1"/>
        <v>0</v>
      </c>
      <c r="F23" s="156">
        <f>$C23*'Enrollment Projection'!$F$30</f>
        <v>0</v>
      </c>
      <c r="G23" s="153">
        <v>643</v>
      </c>
      <c r="H23" s="157" t="str">
        <f>IF('Enrollment Projection'!$F$30="","Must Complete 'Enrollment Projection' Tab",F23*G23)</f>
        <v>Must Complete 'Enrollment Projection' Tab</v>
      </c>
      <c r="I23" s="156">
        <f>$C23*'Enrollment Projection'!$F$34</f>
        <v>0</v>
      </c>
      <c r="J23" s="153">
        <v>175</v>
      </c>
      <c r="K23" s="157" t="str">
        <f>IF('Enrollment Projection'!$F$34="","Must Complete 'Enrollment Projection' Tab",I23*J23)</f>
        <v>Must Complete 'Enrollment Projection' Tab</v>
      </c>
      <c r="L23" s="156">
        <f>$C23*'Enrollment Projection'!$F$31</f>
        <v>0</v>
      </c>
      <c r="M23" s="153">
        <v>4384</v>
      </c>
      <c r="N23" s="157" t="str">
        <f>IF('Enrollment Projection'!$F$31="","Must Complete 'Enrollment Projection' Tab",L23*M23)</f>
        <v>Must Complete 'Enrollment Projection' Tab</v>
      </c>
      <c r="O23" s="156">
        <f>$C23*'Enrollment Projection'!$F$33</f>
        <v>0</v>
      </c>
      <c r="P23" s="153">
        <v>0</v>
      </c>
      <c r="Q23" s="157" t="str">
        <f>IF('Enrollment Projection'!$F$33="","Must Complete 'Enrollment Projection' Tab",O23*P23)</f>
        <v>Must Complete 'Enrollment Projection' Tab</v>
      </c>
      <c r="R23" s="157" t="str">
        <f>IF(OR('Enrollment Projection'!$F$30="",'Enrollment Projection'!$F$31="",'Enrollment Projection'!$F$33="",'Enrollment Projection'!$F$34=""),"Must Complete 'Enrollment Projection' Tab",IF('School Information'!$A$13="","Must Complete 'School Information' Tab",ROUND(E23+H23+K23+N23+Q23,0)))</f>
        <v>Must Complete 'Enrollment Projection' Tab</v>
      </c>
      <c r="S23" s="158">
        <v>5341</v>
      </c>
      <c r="T23" s="153">
        <v>5341</v>
      </c>
      <c r="U23" s="159" t="str">
        <f>IF(OR('School Information'!$A$10="",'School Information'!$B$10=""),"Must Complete 'School Information' Tab",IF('School Information'!$B$10="No",$T23*C23,IF(AND('School Information'!$B$10="Yes",'School Information'!$A$10=$B23),$S23*C23,$T23*C23)))</f>
        <v>Must Complete 'School Information' Tab</v>
      </c>
      <c r="V23" s="160">
        <v>270</v>
      </c>
      <c r="W23" s="160">
        <f>IF('Enrollment Projection'!$F$31&gt;0,$C23*V23,0)</f>
        <v>0</v>
      </c>
      <c r="X23" s="160">
        <v>10</v>
      </c>
      <c r="Y23" s="159" t="str">
        <f>IF('Enrollment Projection'!$F$32="","Must Complete 'Enrollment Projection' Tab",IF('Enrollment Projection'!$F$32="Yes",$C23*X23,0))</f>
        <v>Must Complete 'Enrollment Projection' Tab</v>
      </c>
      <c r="Z23" s="160">
        <v>21</v>
      </c>
      <c r="AA23" s="159" t="str">
        <f>IF('Enrollment Projection'!$F$34="","Must Complete 'Enrollment Projection' Tab",IF(AND('Enrollment Projection'!$F$34&gt;0,SUM('Enrollment Projection'!$B$17:$F$20)&gt;0),$C23*Z23,0))</f>
        <v>Must Complete 'Enrollment Projection' Tab</v>
      </c>
      <c r="AB23" s="160">
        <v>1428</v>
      </c>
      <c r="AC23" s="159" t="str">
        <f>IF('Enrollment Projection'!$F$38="","Must Complete 'Enrollment Projection' Tab",IF('Enrollment Projection'!$F$38&gt;=0.4,$C23*AB23,0))</f>
        <v>Must Complete 'Enrollment Projection' Tab</v>
      </c>
      <c r="AD23" s="160">
        <v>87</v>
      </c>
      <c r="AE23" s="160">
        <f t="shared" si="2"/>
        <v>0</v>
      </c>
      <c r="AF23" s="156">
        <f>$C23*'Enrollment Projection'!$F$37</f>
        <v>0</v>
      </c>
      <c r="AG23" s="160">
        <v>0</v>
      </c>
      <c r="AH23" s="159" t="str">
        <f>IF('Enrollment Projection'!$F$37="","Must Complete 'Enrollment Projection' Tab",AF23*AG23)</f>
        <v>Must Complete 'Enrollment Projection' Tab</v>
      </c>
      <c r="AI23" s="176"/>
    </row>
    <row r="24" spans="1:35" ht="25.5" customHeight="1">
      <c r="A24" s="150">
        <v>19</v>
      </c>
      <c r="B24" s="151" t="s">
        <v>349</v>
      </c>
      <c r="C24" s="152"/>
      <c r="D24" s="153">
        <v>3020</v>
      </c>
      <c r="E24" s="155">
        <f t="shared" si="1"/>
        <v>0</v>
      </c>
      <c r="F24" s="156">
        <f>$C24*'Enrollment Projection'!$F$30</f>
        <v>0</v>
      </c>
      <c r="G24" s="153">
        <v>399</v>
      </c>
      <c r="H24" s="157" t="str">
        <f>IF('Enrollment Projection'!$F$30="","Must Complete 'Enrollment Projection' Tab",F24*G24)</f>
        <v>Must Complete 'Enrollment Projection' Tab</v>
      </c>
      <c r="I24" s="156">
        <f>$C24*'Enrollment Projection'!$F$34</f>
        <v>0</v>
      </c>
      <c r="J24" s="153">
        <v>109</v>
      </c>
      <c r="K24" s="157" t="str">
        <f>IF('Enrollment Projection'!$F$34="","Must Complete 'Enrollment Projection' Tab",I24*J24)</f>
        <v>Must Complete 'Enrollment Projection' Tab</v>
      </c>
      <c r="L24" s="156">
        <f>$C24*'Enrollment Projection'!$F$31</f>
        <v>0</v>
      </c>
      <c r="M24" s="153">
        <v>2720</v>
      </c>
      <c r="N24" s="157" t="str">
        <f>IF('Enrollment Projection'!$F$31="","Must Complete 'Enrollment Projection' Tab",L24*M24)</f>
        <v>Must Complete 'Enrollment Projection' Tab</v>
      </c>
      <c r="O24" s="156">
        <f>$C24*'Enrollment Projection'!$F$33</f>
        <v>0</v>
      </c>
      <c r="P24" s="153">
        <v>1088</v>
      </c>
      <c r="Q24" s="157" t="str">
        <f>IF('Enrollment Projection'!$F$33="","Must Complete 'Enrollment Projection' Tab",O24*P24)</f>
        <v>Must Complete 'Enrollment Projection' Tab</v>
      </c>
      <c r="R24" s="157" t="str">
        <f>IF(OR('Enrollment Projection'!$F$30="",'Enrollment Projection'!$F$31="",'Enrollment Projection'!$F$33="",'Enrollment Projection'!$F$34=""),"Must Complete 'Enrollment Projection' Tab",IF('School Information'!$A$13="","Must Complete 'School Information' Tab",ROUND(E24+H24+K24+N24+Q24,0)))</f>
        <v>Must Complete 'Enrollment Projection' Tab</v>
      </c>
      <c r="S24" s="158">
        <v>8851</v>
      </c>
      <c r="T24" s="153">
        <v>8851</v>
      </c>
      <c r="U24" s="159" t="str">
        <f>IF(OR('School Information'!$A$10="",'School Information'!$B$10=""),"Must Complete 'School Information' Tab",IF('School Information'!$B$10="No",$T24*C24,IF(AND('School Information'!$B$10="Yes",'School Information'!$A$10=$B24),$S24*C24,$T24*C24)))</f>
        <v>Must Complete 'School Information' Tab</v>
      </c>
      <c r="V24" s="160">
        <v>249</v>
      </c>
      <c r="W24" s="160">
        <f>IF('Enrollment Projection'!$F$31&gt;0,$C24*V24,0)</f>
        <v>0</v>
      </c>
      <c r="X24" s="160">
        <v>10</v>
      </c>
      <c r="Y24" s="159" t="str">
        <f>IF('Enrollment Projection'!$F$32="","Must Complete 'Enrollment Projection' Tab",IF('Enrollment Projection'!$F$32="Yes",$C24*X24,0))</f>
        <v>Must Complete 'Enrollment Projection' Tab</v>
      </c>
      <c r="Z24" s="160">
        <v>17</v>
      </c>
      <c r="AA24" s="159" t="str">
        <f>IF('Enrollment Projection'!$F$34="","Must Complete 'Enrollment Projection' Tab",IF(AND('Enrollment Projection'!$F$34&gt;0,SUM('Enrollment Projection'!$B$17:$F$20)&gt;0),$C24*Z24,0))</f>
        <v>Must Complete 'Enrollment Projection' Tab</v>
      </c>
      <c r="AB24" s="160">
        <v>341</v>
      </c>
      <c r="AC24" s="159" t="str">
        <f>IF('Enrollment Projection'!$F$38="","Must Complete 'Enrollment Projection' Tab",IF('Enrollment Projection'!$F$38&gt;=0.4,$C24*AB24,0))</f>
        <v>Must Complete 'Enrollment Projection' Tab</v>
      </c>
      <c r="AD24" s="160">
        <v>67</v>
      </c>
      <c r="AE24" s="160">
        <f t="shared" si="2"/>
        <v>0</v>
      </c>
      <c r="AF24" s="156">
        <f>$C24*'Enrollment Projection'!$F$37</f>
        <v>0</v>
      </c>
      <c r="AG24" s="160">
        <v>0</v>
      </c>
      <c r="AH24" s="159" t="str">
        <f>IF('Enrollment Projection'!$F$37="","Must Complete 'Enrollment Projection' Tab",AF24*AG24)</f>
        <v>Must Complete 'Enrollment Projection' Tab</v>
      </c>
      <c r="AI24" s="176"/>
    </row>
    <row r="25" spans="1:35" ht="25.5" customHeight="1">
      <c r="A25" s="168">
        <v>20</v>
      </c>
      <c r="B25" s="162" t="s">
        <v>350</v>
      </c>
      <c r="C25" s="163"/>
      <c r="D25" s="164">
        <v>5418</v>
      </c>
      <c r="E25" s="165">
        <f t="shared" si="1"/>
        <v>0</v>
      </c>
      <c r="F25" s="166">
        <f>$C25*'Enrollment Projection'!$F$30</f>
        <v>0</v>
      </c>
      <c r="G25" s="164">
        <v>718</v>
      </c>
      <c r="H25" s="167" t="str">
        <f>IF('Enrollment Projection'!$F$30="","Must Complete 'Enrollment Projection' Tab",F25*G25)</f>
        <v>Must Complete 'Enrollment Projection' Tab</v>
      </c>
      <c r="I25" s="166">
        <f>$C25*'Enrollment Projection'!$F$34</f>
        <v>0</v>
      </c>
      <c r="J25" s="164">
        <v>196</v>
      </c>
      <c r="K25" s="167" t="str">
        <f>IF('Enrollment Projection'!$F$34="","Must Complete 'Enrollment Projection' Tab",I25*J25)</f>
        <v>Must Complete 'Enrollment Projection' Tab</v>
      </c>
      <c r="L25" s="166">
        <f>$C25*'Enrollment Projection'!$F$31</f>
        <v>0</v>
      </c>
      <c r="M25" s="164">
        <v>4894</v>
      </c>
      <c r="N25" s="167" t="str">
        <f>IF('Enrollment Projection'!$F$31="","Must Complete 'Enrollment Projection' Tab",L25*M25)</f>
        <v>Must Complete 'Enrollment Projection' Tab</v>
      </c>
      <c r="O25" s="166">
        <f>$C25*'Enrollment Projection'!$F$33</f>
        <v>0</v>
      </c>
      <c r="P25" s="164">
        <v>1958</v>
      </c>
      <c r="Q25" s="167" t="str">
        <f>IF('Enrollment Projection'!$F$33="","Must Complete 'Enrollment Projection' Tab",O25*P25)</f>
        <v>Must Complete 'Enrollment Projection' Tab</v>
      </c>
      <c r="R25" s="167" t="str">
        <f>IF(OR('Enrollment Projection'!$F$30="",'Enrollment Projection'!$F$31="",'Enrollment Projection'!$F$33="",'Enrollment Projection'!$F$34=""),"Must Complete 'Enrollment Projection' Tab",IF('School Information'!$A$13="","Must Complete 'School Information' Tab",ROUND(E25+H25+K25+N25+Q25,0)))</f>
        <v>Must Complete 'Enrollment Projection' Tab</v>
      </c>
      <c r="S25" s="169">
        <v>3573</v>
      </c>
      <c r="T25" s="164">
        <v>3707</v>
      </c>
      <c r="U25" s="170" t="str">
        <f>IF(OR('School Information'!$A$10="",'School Information'!$B$10=""),"Must Complete 'School Information' Tab",IF('School Information'!$B$10="No",$T25*C25,IF(AND('School Information'!$B$10="Yes",'School Information'!$A$10=$B25),$S25*C25,$T25*C25)))</f>
        <v>Must Complete 'School Information' Tab</v>
      </c>
      <c r="V25" s="171">
        <v>270</v>
      </c>
      <c r="W25" s="171">
        <f>IF('Enrollment Projection'!$F$31&gt;0,$C25*V25,0)</f>
        <v>0</v>
      </c>
      <c r="X25" s="171">
        <v>6</v>
      </c>
      <c r="Y25" s="170" t="str">
        <f>IF('Enrollment Projection'!$F$32="","Must Complete 'Enrollment Projection' Tab",IF('Enrollment Projection'!$F$32="Yes",$C25*X25,0))</f>
        <v>Must Complete 'Enrollment Projection' Tab</v>
      </c>
      <c r="Z25" s="171">
        <v>17</v>
      </c>
      <c r="AA25" s="170" t="str">
        <f>IF('Enrollment Projection'!$F$34="","Must Complete 'Enrollment Projection' Tab",IF(AND('Enrollment Projection'!$F$34&gt;0,SUM('Enrollment Projection'!$B$17:$F$20)&gt;0),$C25*Z25,0))</f>
        <v>Must Complete 'Enrollment Projection' Tab</v>
      </c>
      <c r="AB25" s="171">
        <v>567</v>
      </c>
      <c r="AC25" s="170" t="str">
        <f>IF('Enrollment Projection'!$F$38="","Must Complete 'Enrollment Projection' Tab",IF('Enrollment Projection'!$F$38&gt;=0.4,$C25*AB25,0))</f>
        <v>Must Complete 'Enrollment Projection' Tab</v>
      </c>
      <c r="AD25" s="171">
        <v>67</v>
      </c>
      <c r="AE25" s="171">
        <f t="shared" si="2"/>
        <v>0</v>
      </c>
      <c r="AF25" s="166">
        <f>$C25*'Enrollment Projection'!$F$37</f>
        <v>0</v>
      </c>
      <c r="AG25" s="171">
        <v>0</v>
      </c>
      <c r="AH25" s="170" t="str">
        <f>IF('Enrollment Projection'!$F$37="","Must Complete 'Enrollment Projection' Tab",AF25*AG25)</f>
        <v>Must Complete 'Enrollment Projection' Tab</v>
      </c>
      <c r="AI25" s="176"/>
    </row>
    <row r="26" spans="1:35" ht="25.5" customHeight="1">
      <c r="A26" s="138">
        <v>21</v>
      </c>
      <c r="B26" s="139" t="s">
        <v>351</v>
      </c>
      <c r="C26" s="140"/>
      <c r="D26" s="153">
        <v>5475</v>
      </c>
      <c r="E26" s="142">
        <f t="shared" si="1"/>
        <v>0</v>
      </c>
      <c r="F26" s="144">
        <f>$C26*'Enrollment Projection'!$F$30</f>
        <v>0</v>
      </c>
      <c r="G26" s="153">
        <v>707</v>
      </c>
      <c r="H26" s="146" t="str">
        <f>IF('Enrollment Projection'!$F$30="","Must Complete 'Enrollment Projection' Tab",F26*G26)</f>
        <v>Must Complete 'Enrollment Projection' Tab</v>
      </c>
      <c r="I26" s="144">
        <f>$C26*'Enrollment Projection'!$F$34</f>
        <v>0</v>
      </c>
      <c r="J26" s="153">
        <v>193</v>
      </c>
      <c r="K26" s="146" t="str">
        <f>IF('Enrollment Projection'!$F$34="","Must Complete 'Enrollment Projection' Tab",I26*J26)</f>
        <v>Must Complete 'Enrollment Projection' Tab</v>
      </c>
      <c r="L26" s="144">
        <f>$C26*'Enrollment Projection'!$F$31</f>
        <v>0</v>
      </c>
      <c r="M26" s="153">
        <v>4820</v>
      </c>
      <c r="N26" s="146" t="str">
        <f>IF('Enrollment Projection'!$F$31="","Must Complete 'Enrollment Projection' Tab",L26*M26)</f>
        <v>Must Complete 'Enrollment Projection' Tab</v>
      </c>
      <c r="O26" s="144">
        <f>$C26*'Enrollment Projection'!$F$33</f>
        <v>0</v>
      </c>
      <c r="P26" s="153">
        <v>1928</v>
      </c>
      <c r="Q26" s="146" t="str">
        <f>IF('Enrollment Projection'!$F$33="","Must Complete 'Enrollment Projection' Tab",O26*P26)</f>
        <v>Must Complete 'Enrollment Projection' Tab</v>
      </c>
      <c r="R26" s="146" t="str">
        <f>IF(OR('Enrollment Projection'!$F$30="",'Enrollment Projection'!$F$31="",'Enrollment Projection'!$F$33="",'Enrollment Projection'!$F$34=""),"Must Complete 'Enrollment Projection' Tab",IF('School Information'!$A$13="","Must Complete 'School Information' Tab",ROUND(E26+H26+K26+N26+Q26,0)))</f>
        <v>Must Complete 'Enrollment Projection' Tab</v>
      </c>
      <c r="S26" s="158">
        <v>2978</v>
      </c>
      <c r="T26" s="153">
        <v>4197</v>
      </c>
      <c r="U26" s="148" t="str">
        <f>IF(OR('School Information'!$A$10="",'School Information'!$B$10=""),"Must Complete 'School Information' Tab",IF('School Information'!$B$10="No",$T26*C26,IF(AND('School Information'!$B$10="Yes",'School Information'!$A$10=$B26),$S26*C26,$T26*C26)))</f>
        <v>Must Complete 'School Information' Tab</v>
      </c>
      <c r="V26" s="149">
        <v>261</v>
      </c>
      <c r="W26" s="149">
        <f>IF('Enrollment Projection'!$F$31&gt;0,$C26*V26,0)</f>
        <v>0</v>
      </c>
      <c r="X26" s="149">
        <v>9</v>
      </c>
      <c r="Y26" s="148" t="str">
        <f>IF('Enrollment Projection'!$F$32="","Must Complete 'Enrollment Projection' Tab",IF('Enrollment Projection'!$F$32="Yes",$C26*X26,0))</f>
        <v>Must Complete 'Enrollment Projection' Tab</v>
      </c>
      <c r="Z26" s="149">
        <v>18</v>
      </c>
      <c r="AA26" s="148" t="str">
        <f>IF('Enrollment Projection'!$F$34="","Must Complete 'Enrollment Projection' Tab",IF(AND('Enrollment Projection'!$F$34&gt;0,SUM('Enrollment Projection'!$B$17:$F$20)&gt;0),$C26*Z26,0))</f>
        <v>Must Complete 'Enrollment Projection' Tab</v>
      </c>
      <c r="AB26" s="149">
        <v>704</v>
      </c>
      <c r="AC26" s="148" t="str">
        <f>IF('Enrollment Projection'!$F$38="","Must Complete 'Enrollment Projection' Tab",IF('Enrollment Projection'!$F$38&gt;=0.4,$C26*AB26,0))</f>
        <v>Must Complete 'Enrollment Projection' Tab</v>
      </c>
      <c r="AD26" s="149">
        <v>68</v>
      </c>
      <c r="AE26" s="149">
        <f t="shared" si="2"/>
        <v>0</v>
      </c>
      <c r="AF26" s="144">
        <f>$C26*'Enrollment Projection'!$F$37</f>
        <v>0</v>
      </c>
      <c r="AG26" s="149">
        <v>0</v>
      </c>
      <c r="AH26" s="148" t="str">
        <f>IF('Enrollment Projection'!$F$37="","Must Complete 'Enrollment Projection' Tab",AF26*AG26)</f>
        <v>Must Complete 'Enrollment Projection' Tab</v>
      </c>
      <c r="AI26" s="176"/>
    </row>
    <row r="27" spans="1:35" ht="25.5" customHeight="1">
      <c r="A27" s="150">
        <v>22</v>
      </c>
      <c r="B27" s="151" t="s">
        <v>352</v>
      </c>
      <c r="C27" s="152"/>
      <c r="D27" s="153">
        <v>5958</v>
      </c>
      <c r="E27" s="155">
        <f t="shared" si="1"/>
        <v>0</v>
      </c>
      <c r="F27" s="156">
        <f>$C27*'Enrollment Projection'!$F$30</f>
        <v>0</v>
      </c>
      <c r="G27" s="153">
        <v>775</v>
      </c>
      <c r="H27" s="157" t="str">
        <f>IF('Enrollment Projection'!$F$30="","Must Complete 'Enrollment Projection' Tab",F27*G27)</f>
        <v>Must Complete 'Enrollment Projection' Tab</v>
      </c>
      <c r="I27" s="156">
        <f>$C27*'Enrollment Projection'!$F$34</f>
        <v>0</v>
      </c>
      <c r="J27" s="153">
        <v>211</v>
      </c>
      <c r="K27" s="157" t="str">
        <f>IF('Enrollment Projection'!$F$34="","Must Complete 'Enrollment Projection' Tab",I27*J27)</f>
        <v>Must Complete 'Enrollment Projection' Tab</v>
      </c>
      <c r="L27" s="156">
        <f>$C27*'Enrollment Projection'!$F$31</f>
        <v>0</v>
      </c>
      <c r="M27" s="153">
        <v>5284</v>
      </c>
      <c r="N27" s="157" t="str">
        <f>IF('Enrollment Projection'!$F$31="","Must Complete 'Enrollment Projection' Tab",L27*M27)</f>
        <v>Must Complete 'Enrollment Projection' Tab</v>
      </c>
      <c r="O27" s="156">
        <f>$C27*'Enrollment Projection'!$F$33</f>
        <v>0</v>
      </c>
      <c r="P27" s="153">
        <v>2113</v>
      </c>
      <c r="Q27" s="157" t="str">
        <f>IF('Enrollment Projection'!$F$33="","Must Complete 'Enrollment Projection' Tab",O27*P27)</f>
        <v>Must Complete 'Enrollment Projection' Tab</v>
      </c>
      <c r="R27" s="157" t="str">
        <f>IF(OR('Enrollment Projection'!$F$30="",'Enrollment Projection'!$F$31="",'Enrollment Projection'!$F$33="",'Enrollment Projection'!$F$34=""),"Must Complete 'Enrollment Projection' Tab",IF('School Information'!$A$13="","Must Complete 'School Information' Tab",ROUND(E27+H27+K27+N27+Q27,0)))</f>
        <v>Must Complete 'Enrollment Projection' Tab</v>
      </c>
      <c r="S27" s="158">
        <v>2960</v>
      </c>
      <c r="T27" s="153">
        <v>3378</v>
      </c>
      <c r="U27" s="159" t="str">
        <f>IF(OR('School Information'!$A$10="",'School Information'!$B$10=""),"Must Complete 'School Information' Tab",IF('School Information'!$B$10="No",$T27*C27,IF(AND('School Information'!$B$10="Yes",'School Information'!$A$10=$B27),$S27*C27,$T27*C27)))</f>
        <v>Must Complete 'School Information' Tab</v>
      </c>
      <c r="V27" s="160">
        <v>286</v>
      </c>
      <c r="W27" s="160">
        <f>IF('Enrollment Projection'!$F$31&gt;0,$C27*V27,0)</f>
        <v>0</v>
      </c>
      <c r="X27" s="160">
        <v>13</v>
      </c>
      <c r="Y27" s="159" t="str">
        <f>IF('Enrollment Projection'!$F$32="","Must Complete 'Enrollment Projection' Tab",IF('Enrollment Projection'!$F$32="Yes",$C27*X27,0))</f>
        <v>Must Complete 'Enrollment Projection' Tab</v>
      </c>
      <c r="Z27" s="160">
        <v>16</v>
      </c>
      <c r="AA27" s="159" t="str">
        <f>IF('Enrollment Projection'!$F$34="","Must Complete 'Enrollment Projection' Tab",IF(AND('Enrollment Projection'!$F$34&gt;0,SUM('Enrollment Projection'!$B$17:$F$20)&gt;0),$C27*Z27,0))</f>
        <v>Must Complete 'Enrollment Projection' Tab</v>
      </c>
      <c r="AB27" s="160">
        <v>429</v>
      </c>
      <c r="AC27" s="159" t="str">
        <f>IF('Enrollment Projection'!$F$38="","Must Complete 'Enrollment Projection' Tab",IF('Enrollment Projection'!$F$38&gt;=0.4,$C27*AB27,0))</f>
        <v>Must Complete 'Enrollment Projection' Tab</v>
      </c>
      <c r="AD27" s="160">
        <v>63</v>
      </c>
      <c r="AE27" s="160">
        <f t="shared" si="2"/>
        <v>0</v>
      </c>
      <c r="AF27" s="156">
        <f>$C27*'Enrollment Projection'!$F$37</f>
        <v>0</v>
      </c>
      <c r="AG27" s="160">
        <v>0</v>
      </c>
      <c r="AH27" s="159" t="str">
        <f>IF('Enrollment Projection'!$F$37="","Must Complete 'Enrollment Projection' Tab",AF27*AG27)</f>
        <v>Must Complete 'Enrollment Projection' Tab</v>
      </c>
      <c r="AI27" s="176"/>
    </row>
    <row r="28" spans="1:35" ht="25.5" customHeight="1">
      <c r="A28" s="150">
        <v>23</v>
      </c>
      <c r="B28" s="151" t="s">
        <v>353</v>
      </c>
      <c r="C28" s="152"/>
      <c r="D28" s="153">
        <v>4778</v>
      </c>
      <c r="E28" s="155">
        <f t="shared" si="1"/>
        <v>0</v>
      </c>
      <c r="F28" s="156">
        <f>$C28*'Enrollment Projection'!$F$30</f>
        <v>0</v>
      </c>
      <c r="G28" s="153">
        <v>636</v>
      </c>
      <c r="H28" s="157" t="str">
        <f>IF('Enrollment Projection'!$F$30="","Must Complete 'Enrollment Projection' Tab",F28*G28)</f>
        <v>Must Complete 'Enrollment Projection' Tab</v>
      </c>
      <c r="I28" s="156">
        <f>$C28*'Enrollment Projection'!$F$34</f>
        <v>0</v>
      </c>
      <c r="J28" s="153">
        <v>174</v>
      </c>
      <c r="K28" s="157" t="str">
        <f>IF('Enrollment Projection'!$F$34="","Must Complete 'Enrollment Projection' Tab",I28*J28)</f>
        <v>Must Complete 'Enrollment Projection' Tab</v>
      </c>
      <c r="L28" s="156">
        <f>$C28*'Enrollment Projection'!$F$31</f>
        <v>0</v>
      </c>
      <c r="M28" s="153">
        <v>4338</v>
      </c>
      <c r="N28" s="157" t="str">
        <f>IF('Enrollment Projection'!$F$31="","Must Complete 'Enrollment Projection' Tab",L28*M28)</f>
        <v>Must Complete 'Enrollment Projection' Tab</v>
      </c>
      <c r="O28" s="156">
        <f>$C28*'Enrollment Projection'!$F$33</f>
        <v>0</v>
      </c>
      <c r="P28" s="153">
        <v>1735</v>
      </c>
      <c r="Q28" s="157" t="str">
        <f>IF('Enrollment Projection'!$F$33="","Must Complete 'Enrollment Projection' Tab",O28*P28)</f>
        <v>Must Complete 'Enrollment Projection' Tab</v>
      </c>
      <c r="R28" s="157" t="str">
        <f>IF(OR('Enrollment Projection'!$F$30="",'Enrollment Projection'!$F$31="",'Enrollment Projection'!$F$33="",'Enrollment Projection'!$F$34=""),"Must Complete 'Enrollment Projection' Tab",IF('School Information'!$A$13="","Must Complete 'School Information' Tab",ROUND(E28+H28+K28+N28+Q28,0)))</f>
        <v>Must Complete 'Enrollment Projection' Tab</v>
      </c>
      <c r="S28" s="158">
        <v>4897</v>
      </c>
      <c r="T28" s="153">
        <v>6315</v>
      </c>
      <c r="U28" s="159" t="str">
        <f>IF(OR('School Information'!$A$10="",'School Information'!$B$10=""),"Must Complete 'School Information' Tab",IF('School Information'!$B$10="No",$T28*C28,IF(AND('School Information'!$B$10="Yes",'School Information'!$A$10=$B28),$S28*C28,$T28*C28)))</f>
        <v>Must Complete 'School Information' Tab</v>
      </c>
      <c r="V28" s="160">
        <v>253</v>
      </c>
      <c r="W28" s="160">
        <f>IF('Enrollment Projection'!$F$31&gt;0,$C28*V28,0)</f>
        <v>0</v>
      </c>
      <c r="X28" s="160">
        <v>7</v>
      </c>
      <c r="Y28" s="159" t="str">
        <f>IF('Enrollment Projection'!$F$32="","Must Complete 'Enrollment Projection' Tab",IF('Enrollment Projection'!$F$32="Yes",$C28*X28,0))</f>
        <v>Must Complete 'Enrollment Projection' Tab</v>
      </c>
      <c r="Z28" s="160">
        <v>17</v>
      </c>
      <c r="AA28" s="159" t="str">
        <f>IF('Enrollment Projection'!$F$34="","Must Complete 'Enrollment Projection' Tab",IF(AND('Enrollment Projection'!$F$34&gt;0,SUM('Enrollment Projection'!$B$17:$F$20)&gt;0),$C28*Z28,0))</f>
        <v>Must Complete 'Enrollment Projection' Tab</v>
      </c>
      <c r="AB28" s="160">
        <v>627</v>
      </c>
      <c r="AC28" s="159" t="str">
        <f>IF('Enrollment Projection'!$F$38="","Must Complete 'Enrollment Projection' Tab",IF('Enrollment Projection'!$F$38&gt;=0.4,$C28*AB28,0))</f>
        <v>Must Complete 'Enrollment Projection' Tab</v>
      </c>
      <c r="AD28" s="160">
        <v>68</v>
      </c>
      <c r="AE28" s="160">
        <f t="shared" si="2"/>
        <v>0</v>
      </c>
      <c r="AF28" s="156">
        <f>$C28*'Enrollment Projection'!$F$37</f>
        <v>0</v>
      </c>
      <c r="AG28" s="160">
        <v>154</v>
      </c>
      <c r="AH28" s="159" t="str">
        <f>IF('Enrollment Projection'!$F$37="","Must Complete 'Enrollment Projection' Tab",AF28*AG28)</f>
        <v>Must Complete 'Enrollment Projection' Tab</v>
      </c>
      <c r="AI28" s="176"/>
    </row>
    <row r="29" spans="1:35" ht="25.5" customHeight="1">
      <c r="A29" s="150">
        <v>24</v>
      </c>
      <c r="B29" s="151" t="s">
        <v>354</v>
      </c>
      <c r="C29" s="152"/>
      <c r="D29" s="153">
        <v>2386</v>
      </c>
      <c r="E29" s="155">
        <f t="shared" si="1"/>
        <v>0</v>
      </c>
      <c r="F29" s="156">
        <f>$C29*'Enrollment Projection'!$F$30</f>
        <v>0</v>
      </c>
      <c r="G29" s="153">
        <v>221</v>
      </c>
      <c r="H29" s="157" t="str">
        <f>IF('Enrollment Projection'!$F$30="","Must Complete 'Enrollment Projection' Tab",F29*G29)</f>
        <v>Must Complete 'Enrollment Projection' Tab</v>
      </c>
      <c r="I29" s="156">
        <f>$C29*'Enrollment Projection'!$F$34</f>
        <v>0</v>
      </c>
      <c r="J29" s="153">
        <v>60</v>
      </c>
      <c r="K29" s="157" t="str">
        <f>IF('Enrollment Projection'!$F$34="","Must Complete 'Enrollment Projection' Tab",I29*J29)</f>
        <v>Must Complete 'Enrollment Projection' Tab</v>
      </c>
      <c r="L29" s="156">
        <f>$C29*'Enrollment Projection'!$F$31</f>
        <v>0</v>
      </c>
      <c r="M29" s="153">
        <v>1506</v>
      </c>
      <c r="N29" s="157" t="str">
        <f>IF('Enrollment Projection'!$F$31="","Must Complete 'Enrollment Projection' Tab",L29*M29)</f>
        <v>Must Complete 'Enrollment Projection' Tab</v>
      </c>
      <c r="O29" s="156">
        <f>$C29*'Enrollment Projection'!$F$33</f>
        <v>0</v>
      </c>
      <c r="P29" s="153">
        <v>602</v>
      </c>
      <c r="Q29" s="157" t="str">
        <f>IF('Enrollment Projection'!$F$33="","Must Complete 'Enrollment Projection' Tab",O29*P29)</f>
        <v>Must Complete 'Enrollment Projection' Tab</v>
      </c>
      <c r="R29" s="157" t="str">
        <f>IF(OR('Enrollment Projection'!$F$30="",'Enrollment Projection'!$F$31="",'Enrollment Projection'!$F$33="",'Enrollment Projection'!$F$34=""),"Must Complete 'Enrollment Projection' Tab",IF('School Information'!$A$13="","Must Complete 'School Information' Tab",ROUND(E29+H29+K29+N29+Q29,0)))</f>
        <v>Must Complete 'Enrollment Projection' Tab</v>
      </c>
      <c r="S29" s="158">
        <v>26755</v>
      </c>
      <c r="T29" s="153">
        <v>27567</v>
      </c>
      <c r="U29" s="159" t="str">
        <f>IF(OR('School Information'!$A$10="",'School Information'!$B$10=""),"Must Complete 'School Information' Tab",IF('School Information'!$B$10="No",$T29*C29,IF(AND('School Information'!$B$10="Yes",'School Information'!$A$10=$B29),$S29*C29,$T29*C29)))</f>
        <v>Must Complete 'School Information' Tab</v>
      </c>
      <c r="V29" s="160">
        <v>234</v>
      </c>
      <c r="W29" s="160">
        <f>IF('Enrollment Projection'!$F$31&gt;0,$C29*V29,0)</f>
        <v>0</v>
      </c>
      <c r="X29" s="160">
        <v>6</v>
      </c>
      <c r="Y29" s="159" t="str">
        <f>IF('Enrollment Projection'!$F$32="","Must Complete 'Enrollment Projection' Tab",IF('Enrollment Projection'!$F$32="Yes",$C29*X29,0))</f>
        <v>Must Complete 'Enrollment Projection' Tab</v>
      </c>
      <c r="Z29" s="160">
        <v>20</v>
      </c>
      <c r="AA29" s="159" t="str">
        <f>IF('Enrollment Projection'!$F$34="","Must Complete 'Enrollment Projection' Tab",IF(AND('Enrollment Projection'!$F$34&gt;0,SUM('Enrollment Projection'!$B$17:$F$20)&gt;0),$C29*Z29,0))</f>
        <v>Must Complete 'Enrollment Projection' Tab</v>
      </c>
      <c r="AB29" s="160">
        <v>489</v>
      </c>
      <c r="AC29" s="159" t="str">
        <f>IF('Enrollment Projection'!$F$38="","Must Complete 'Enrollment Projection' Tab",IF('Enrollment Projection'!$F$38&gt;=0.4,$C29*AB29,0))</f>
        <v>Must Complete 'Enrollment Projection' Tab</v>
      </c>
      <c r="AD29" s="160">
        <v>63</v>
      </c>
      <c r="AE29" s="160">
        <f t="shared" si="2"/>
        <v>0</v>
      </c>
      <c r="AF29" s="156">
        <f>$C29*'Enrollment Projection'!$F$37</f>
        <v>0</v>
      </c>
      <c r="AG29" s="160">
        <v>142</v>
      </c>
      <c r="AH29" s="159" t="str">
        <f>IF('Enrollment Projection'!$F$37="","Must Complete 'Enrollment Projection' Tab",AF29*AG29)</f>
        <v>Must Complete 'Enrollment Projection' Tab</v>
      </c>
      <c r="AI29" s="176"/>
    </row>
    <row r="30" spans="1:35" ht="25.5" customHeight="1">
      <c r="A30" s="168">
        <v>25</v>
      </c>
      <c r="B30" s="162" t="s">
        <v>355</v>
      </c>
      <c r="C30" s="163"/>
      <c r="D30" s="164">
        <v>4950</v>
      </c>
      <c r="E30" s="165">
        <f t="shared" si="1"/>
        <v>0</v>
      </c>
      <c r="F30" s="166">
        <f>$C30*'Enrollment Projection'!$F$30</f>
        <v>0</v>
      </c>
      <c r="G30" s="164">
        <v>648</v>
      </c>
      <c r="H30" s="167" t="str">
        <f>IF('Enrollment Projection'!$F$30="","Must Complete 'Enrollment Projection' Tab",F30*G30)</f>
        <v>Must Complete 'Enrollment Projection' Tab</v>
      </c>
      <c r="I30" s="166">
        <f>$C30*'Enrollment Projection'!$F$34</f>
        <v>0</v>
      </c>
      <c r="J30" s="164">
        <v>177</v>
      </c>
      <c r="K30" s="167" t="str">
        <f>IF('Enrollment Projection'!$F$34="","Must Complete 'Enrollment Projection' Tab",I30*J30)</f>
        <v>Must Complete 'Enrollment Projection' Tab</v>
      </c>
      <c r="L30" s="166">
        <f>$C30*'Enrollment Projection'!$F$31</f>
        <v>0</v>
      </c>
      <c r="M30" s="164">
        <v>4415</v>
      </c>
      <c r="N30" s="167" t="str">
        <f>IF('Enrollment Projection'!$F$31="","Must Complete 'Enrollment Projection' Tab",L30*M30)</f>
        <v>Must Complete 'Enrollment Projection' Tab</v>
      </c>
      <c r="O30" s="166">
        <f>$C30*'Enrollment Projection'!$F$33</f>
        <v>0</v>
      </c>
      <c r="P30" s="164">
        <v>1766</v>
      </c>
      <c r="Q30" s="167" t="str">
        <f>IF('Enrollment Projection'!$F$33="","Must Complete 'Enrollment Projection' Tab",O30*P30)</f>
        <v>Must Complete 'Enrollment Projection' Tab</v>
      </c>
      <c r="R30" s="167" t="str">
        <f>IF(OR('Enrollment Projection'!$F$30="",'Enrollment Projection'!$F$31="",'Enrollment Projection'!$F$33="",'Enrollment Projection'!$F$34=""),"Must Complete 'Enrollment Projection' Tab",IF('School Information'!$A$13="","Must Complete 'School Information' Tab",ROUND(E30+H30+K30+N30+Q30,0)))</f>
        <v>Must Complete 'Enrollment Projection' Tab</v>
      </c>
      <c r="S30" s="169">
        <v>6199</v>
      </c>
      <c r="T30" s="164">
        <v>6199</v>
      </c>
      <c r="U30" s="170" t="str">
        <f>IF(OR('School Information'!$A$10="",'School Information'!$B$10=""),"Must Complete 'School Information' Tab",IF('School Information'!$B$10="No",$T30*C30,IF(AND('School Information'!$B$10="Yes",'School Information'!$A$10=$B30),$S30*C30,$T30*C30)))</f>
        <v>Must Complete 'School Information' Tab</v>
      </c>
      <c r="V30" s="171">
        <v>242</v>
      </c>
      <c r="W30" s="171">
        <f>IF('Enrollment Projection'!$F$31&gt;0,$C30*V30,0)</f>
        <v>0</v>
      </c>
      <c r="X30" s="171">
        <v>7</v>
      </c>
      <c r="Y30" s="170" t="str">
        <f>IF('Enrollment Projection'!$F$32="","Must Complete 'Enrollment Projection' Tab",IF('Enrollment Projection'!$F$32="Yes",$C30*X30,0))</f>
        <v>Must Complete 'Enrollment Projection' Tab</v>
      </c>
      <c r="Z30" s="171">
        <v>16</v>
      </c>
      <c r="AA30" s="170" t="str">
        <f>IF('Enrollment Projection'!$F$34="","Must Complete 'Enrollment Projection' Tab",IF(AND('Enrollment Projection'!$F$34&gt;0,SUM('Enrollment Projection'!$B$17:$F$20)&gt;0),$C30*Z30,0))</f>
        <v>Must Complete 'Enrollment Projection' Tab</v>
      </c>
      <c r="AB30" s="171">
        <v>579</v>
      </c>
      <c r="AC30" s="170" t="str">
        <f>IF('Enrollment Projection'!$F$38="","Must Complete 'Enrollment Projection' Tab",IF('Enrollment Projection'!$F$38&gt;=0.4,$C30*AB30,0))</f>
        <v>Must Complete 'Enrollment Projection' Tab</v>
      </c>
      <c r="AD30" s="171">
        <v>59</v>
      </c>
      <c r="AE30" s="171">
        <f t="shared" si="2"/>
        <v>0</v>
      </c>
      <c r="AF30" s="166">
        <f>$C30*'Enrollment Projection'!$F$37</f>
        <v>0</v>
      </c>
      <c r="AG30" s="171">
        <v>0</v>
      </c>
      <c r="AH30" s="170" t="str">
        <f>IF('Enrollment Projection'!$F$37="","Must Complete 'Enrollment Projection' Tab",AF30*AG30)</f>
        <v>Must Complete 'Enrollment Projection' Tab</v>
      </c>
      <c r="AI30" s="176"/>
    </row>
    <row r="31" spans="1:35" ht="25.5" customHeight="1">
      <c r="A31" s="138">
        <v>26</v>
      </c>
      <c r="B31" s="139" t="s">
        <v>356</v>
      </c>
      <c r="C31" s="140"/>
      <c r="D31" s="153">
        <v>4051</v>
      </c>
      <c r="E31" s="142">
        <f t="shared" si="1"/>
        <v>0</v>
      </c>
      <c r="F31" s="144">
        <f>$C31*'Enrollment Projection'!$F$30</f>
        <v>0</v>
      </c>
      <c r="G31" s="153">
        <v>502</v>
      </c>
      <c r="H31" s="146" t="str">
        <f>IF('Enrollment Projection'!$F$30="","Must Complete 'Enrollment Projection' Tab",F31*G31)</f>
        <v>Must Complete 'Enrollment Projection' Tab</v>
      </c>
      <c r="I31" s="144">
        <f>$C31*'Enrollment Projection'!$F$34</f>
        <v>0</v>
      </c>
      <c r="J31" s="153">
        <v>137</v>
      </c>
      <c r="K31" s="146" t="str">
        <f>IF('Enrollment Projection'!$F$34="","Must Complete 'Enrollment Projection' Tab",I31*J31)</f>
        <v>Must Complete 'Enrollment Projection' Tab</v>
      </c>
      <c r="L31" s="144">
        <f>$C31*'Enrollment Projection'!$F$31</f>
        <v>0</v>
      </c>
      <c r="M31" s="153">
        <v>3420</v>
      </c>
      <c r="N31" s="146" t="str">
        <f>IF('Enrollment Projection'!$F$31="","Must Complete 'Enrollment Projection' Tab",L31*M31)</f>
        <v>Must Complete 'Enrollment Projection' Tab</v>
      </c>
      <c r="O31" s="144">
        <f>$C31*'Enrollment Projection'!$F$33</f>
        <v>0</v>
      </c>
      <c r="P31" s="153">
        <v>1368</v>
      </c>
      <c r="Q31" s="146" t="str">
        <f>IF('Enrollment Projection'!$F$33="","Must Complete 'Enrollment Projection' Tab",O31*P31)</f>
        <v>Must Complete 'Enrollment Projection' Tab</v>
      </c>
      <c r="R31" s="146" t="str">
        <f>IF(OR('Enrollment Projection'!$F$30="",'Enrollment Projection'!$F$31="",'Enrollment Projection'!$F$33="",'Enrollment Projection'!$F$34=""),"Must Complete 'Enrollment Projection' Tab",IF('School Information'!$A$13="","Must Complete 'School Information' Tab",ROUND(E31+H31+K31+N31+Q31,0)))</f>
        <v>Must Complete 'Enrollment Projection' Tab</v>
      </c>
      <c r="S31" s="158">
        <v>7726</v>
      </c>
      <c r="T31" s="153">
        <v>8150</v>
      </c>
      <c r="U31" s="148" t="str">
        <f>IF(OR('School Information'!$A$10="",'School Information'!$B$10=""),"Must Complete 'School Information' Tab",IF('School Information'!$B$10="No",$T31*C31,IF(AND('School Information'!$B$10="Yes",'School Information'!$A$10=$B31),$S31*C31,$T31*C31)))</f>
        <v>Must Complete 'School Information' Tab</v>
      </c>
      <c r="V31" s="149">
        <v>235</v>
      </c>
      <c r="W31" s="149">
        <f>IF('Enrollment Projection'!$F$31&gt;0,$C31*V31,0)</f>
        <v>0</v>
      </c>
      <c r="X31" s="149">
        <v>6</v>
      </c>
      <c r="Y31" s="148" t="str">
        <f>IF('Enrollment Projection'!$F$32="","Must Complete 'Enrollment Projection' Tab",IF('Enrollment Projection'!$F$32="Yes",$C31*X31,0))</f>
        <v>Must Complete 'Enrollment Projection' Tab</v>
      </c>
      <c r="Z31" s="149">
        <v>18</v>
      </c>
      <c r="AA31" s="148" t="str">
        <f>IF('Enrollment Projection'!$F$34="","Must Complete 'Enrollment Projection' Tab",IF(AND('Enrollment Projection'!$F$34&gt;0,SUM('Enrollment Projection'!$B$17:$F$20)&gt;0),$C31*Z31,0))</f>
        <v>Must Complete 'Enrollment Projection' Tab</v>
      </c>
      <c r="AB31" s="149">
        <v>553</v>
      </c>
      <c r="AC31" s="148" t="str">
        <f>IF('Enrollment Projection'!$F$38="","Must Complete 'Enrollment Projection' Tab",IF('Enrollment Projection'!$F$38&gt;=0.4,$C31*AB31,0))</f>
        <v>Must Complete 'Enrollment Projection' Tab</v>
      </c>
      <c r="AD31" s="149">
        <v>68</v>
      </c>
      <c r="AE31" s="149">
        <f t="shared" si="2"/>
        <v>0</v>
      </c>
      <c r="AF31" s="144">
        <f>$C31*'Enrollment Projection'!$F$37</f>
        <v>0</v>
      </c>
      <c r="AG31" s="149">
        <v>156</v>
      </c>
      <c r="AH31" s="148" t="str">
        <f>IF('Enrollment Projection'!$F$37="","Must Complete 'Enrollment Projection' Tab",AF31*AG31)</f>
        <v>Must Complete 'Enrollment Projection' Tab</v>
      </c>
      <c r="AI31" s="176"/>
    </row>
    <row r="32" spans="1:35" ht="25.5" customHeight="1">
      <c r="A32" s="150">
        <v>27</v>
      </c>
      <c r="B32" s="151" t="s">
        <v>357</v>
      </c>
      <c r="C32" s="152"/>
      <c r="D32" s="153">
        <v>5308</v>
      </c>
      <c r="E32" s="155">
        <f t="shared" si="1"/>
        <v>0</v>
      </c>
      <c r="F32" s="156">
        <f>$C32*'Enrollment Projection'!$F$30</f>
        <v>0</v>
      </c>
      <c r="G32" s="153">
        <v>692</v>
      </c>
      <c r="H32" s="157" t="str">
        <f>IF('Enrollment Projection'!$F$30="","Must Complete 'Enrollment Projection' Tab",F32*G32)</f>
        <v>Must Complete 'Enrollment Projection' Tab</v>
      </c>
      <c r="I32" s="156">
        <f>$C32*'Enrollment Projection'!$F$34</f>
        <v>0</v>
      </c>
      <c r="J32" s="153">
        <v>189</v>
      </c>
      <c r="K32" s="157" t="str">
        <f>IF('Enrollment Projection'!$F$34="","Must Complete 'Enrollment Projection' Tab",I32*J32)</f>
        <v>Must Complete 'Enrollment Projection' Tab</v>
      </c>
      <c r="L32" s="156">
        <f>$C32*'Enrollment Projection'!$F$31</f>
        <v>0</v>
      </c>
      <c r="M32" s="153">
        <v>4716</v>
      </c>
      <c r="N32" s="157" t="str">
        <f>IF('Enrollment Projection'!$F$31="","Must Complete 'Enrollment Projection' Tab",L32*M32)</f>
        <v>Must Complete 'Enrollment Projection' Tab</v>
      </c>
      <c r="O32" s="156">
        <f>$C32*'Enrollment Projection'!$F$33</f>
        <v>0</v>
      </c>
      <c r="P32" s="153">
        <v>1887</v>
      </c>
      <c r="Q32" s="157" t="str">
        <f>IF('Enrollment Projection'!$F$33="","Must Complete 'Enrollment Projection' Tab",O32*P32)</f>
        <v>Must Complete 'Enrollment Projection' Tab</v>
      </c>
      <c r="R32" s="157" t="str">
        <f>IF(OR('Enrollment Projection'!$F$30="",'Enrollment Projection'!$F$31="",'Enrollment Projection'!$F$33="",'Enrollment Projection'!$F$34=""),"Must Complete 'Enrollment Projection' Tab",IF('School Information'!$A$13="","Must Complete 'School Information' Tab",ROUND(E32+H32+K32+N32+Q32,0)))</f>
        <v>Must Complete 'Enrollment Projection' Tab</v>
      </c>
      <c r="S32" s="158">
        <v>4436</v>
      </c>
      <c r="T32" s="153">
        <v>5342</v>
      </c>
      <c r="U32" s="159" t="str">
        <f>IF(OR('School Information'!$A$10="",'School Information'!$B$10=""),"Must Complete 'School Information' Tab",IF('School Information'!$B$10="No",$T32*C32,IF(AND('School Information'!$B$10="Yes",'School Information'!$A$10=$B32),$S32*C32,$T32*C32)))</f>
        <v>Must Complete 'School Information' Tab</v>
      </c>
      <c r="V32" s="160">
        <v>270</v>
      </c>
      <c r="W32" s="160">
        <f>IF('Enrollment Projection'!$F$31&gt;0,$C32*V32,0)</f>
        <v>0</v>
      </c>
      <c r="X32" s="160">
        <v>10</v>
      </c>
      <c r="Y32" s="159" t="str">
        <f>IF('Enrollment Projection'!$F$32="","Must Complete 'Enrollment Projection' Tab",IF('Enrollment Projection'!$F$32="Yes",$C32*X32,0))</f>
        <v>Must Complete 'Enrollment Projection' Tab</v>
      </c>
      <c r="Z32" s="160">
        <v>15</v>
      </c>
      <c r="AA32" s="159" t="str">
        <f>IF('Enrollment Projection'!$F$34="","Must Complete 'Enrollment Projection' Tab",IF(AND('Enrollment Projection'!$F$34&gt;0,SUM('Enrollment Projection'!$B$17:$F$20)&gt;0),$C32*Z32,0))</f>
        <v>Must Complete 'Enrollment Projection' Tab</v>
      </c>
      <c r="AB32" s="160">
        <v>359</v>
      </c>
      <c r="AC32" s="159" t="str">
        <f>IF('Enrollment Projection'!$F$38="","Must Complete 'Enrollment Projection' Tab",IF('Enrollment Projection'!$F$38&gt;=0.4,$C32*AB32,0))</f>
        <v>Must Complete 'Enrollment Projection' Tab</v>
      </c>
      <c r="AD32" s="160">
        <v>57</v>
      </c>
      <c r="AE32" s="160">
        <f t="shared" si="2"/>
        <v>0</v>
      </c>
      <c r="AF32" s="156">
        <f>$C32*'Enrollment Projection'!$F$37</f>
        <v>0</v>
      </c>
      <c r="AG32" s="160">
        <v>145</v>
      </c>
      <c r="AH32" s="159" t="str">
        <f>IF('Enrollment Projection'!$F$37="","Must Complete 'Enrollment Projection' Tab",AF32*AG32)</f>
        <v>Must Complete 'Enrollment Projection' Tab</v>
      </c>
      <c r="AI32" s="176"/>
    </row>
    <row r="33" spans="1:35" ht="25.5" customHeight="1">
      <c r="A33" s="150">
        <v>28</v>
      </c>
      <c r="B33" s="151" t="s">
        <v>358</v>
      </c>
      <c r="C33" s="152"/>
      <c r="D33" s="153">
        <v>3971</v>
      </c>
      <c r="E33" s="155">
        <f t="shared" si="1"/>
        <v>0</v>
      </c>
      <c r="F33" s="156">
        <f>$C33*'Enrollment Projection'!$F$30</f>
        <v>0</v>
      </c>
      <c r="G33" s="153">
        <v>537</v>
      </c>
      <c r="H33" s="157" t="str">
        <f>IF('Enrollment Projection'!$F$30="","Must Complete 'Enrollment Projection' Tab",F33*G33)</f>
        <v>Must Complete 'Enrollment Projection' Tab</v>
      </c>
      <c r="I33" s="156">
        <f>$C33*'Enrollment Projection'!$F$34</f>
        <v>0</v>
      </c>
      <c r="J33" s="153">
        <v>146</v>
      </c>
      <c r="K33" s="157" t="str">
        <f>IF('Enrollment Projection'!$F$34="","Must Complete 'Enrollment Projection' Tab",I33*J33)</f>
        <v>Must Complete 'Enrollment Projection' Tab</v>
      </c>
      <c r="L33" s="156">
        <f>$C33*'Enrollment Projection'!$F$31</f>
        <v>0</v>
      </c>
      <c r="M33" s="153">
        <v>3660</v>
      </c>
      <c r="N33" s="157" t="str">
        <f>IF('Enrollment Projection'!$F$31="","Must Complete 'Enrollment Projection' Tab",L33*M33)</f>
        <v>Must Complete 'Enrollment Projection' Tab</v>
      </c>
      <c r="O33" s="156">
        <f>$C33*'Enrollment Projection'!$F$33</f>
        <v>0</v>
      </c>
      <c r="P33" s="153">
        <v>1464</v>
      </c>
      <c r="Q33" s="157" t="str">
        <f>IF('Enrollment Projection'!$F$33="","Must Complete 'Enrollment Projection' Tab",O33*P33)</f>
        <v>Must Complete 'Enrollment Projection' Tab</v>
      </c>
      <c r="R33" s="157" t="str">
        <f>IF(OR('Enrollment Projection'!$F$30="",'Enrollment Projection'!$F$31="",'Enrollment Projection'!$F$33="",'Enrollment Projection'!$F$34=""),"Must Complete 'Enrollment Projection' Tab",IF('School Information'!$A$13="","Must Complete 'School Information' Tab",ROUND(E33+H33+K33+N33+Q33,0)))</f>
        <v>Must Complete 'Enrollment Projection' Tab</v>
      </c>
      <c r="S33" s="158">
        <v>6683</v>
      </c>
      <c r="T33" s="153">
        <v>7510</v>
      </c>
      <c r="U33" s="159" t="str">
        <f>IF(OR('School Information'!$A$10="",'School Information'!$B$10=""),"Must Complete 'School Information' Tab",IF('School Information'!$B$10="No",$T33*C33,IF(AND('School Information'!$B$10="Yes",'School Information'!$A$10=$B33),$S33*C33,$T33*C33)))</f>
        <v>Must Complete 'School Information' Tab</v>
      </c>
      <c r="V33" s="160">
        <v>216</v>
      </c>
      <c r="W33" s="160">
        <f>IF('Enrollment Projection'!$F$31&gt;0,$C33*V33,0)</f>
        <v>0</v>
      </c>
      <c r="X33" s="160">
        <v>6</v>
      </c>
      <c r="Y33" s="159" t="str">
        <f>IF('Enrollment Projection'!$F$32="","Must Complete 'Enrollment Projection' Tab",IF('Enrollment Projection'!$F$32="Yes",$C33*X33,0))</f>
        <v>Must Complete 'Enrollment Projection' Tab</v>
      </c>
      <c r="Z33" s="160">
        <v>16</v>
      </c>
      <c r="AA33" s="159" t="str">
        <f>IF('Enrollment Projection'!$F$34="","Must Complete 'Enrollment Projection' Tab",IF(AND('Enrollment Projection'!$F$34&gt;0,SUM('Enrollment Projection'!$B$17:$F$20)&gt;0),$C33*Z33,0))</f>
        <v>Must Complete 'Enrollment Projection' Tab</v>
      </c>
      <c r="AB33" s="160">
        <v>472</v>
      </c>
      <c r="AC33" s="159" t="str">
        <f>IF('Enrollment Projection'!$F$38="","Must Complete 'Enrollment Projection' Tab",IF('Enrollment Projection'!$F$38&gt;=0.4,$C33*AB33,0))</f>
        <v>Must Complete 'Enrollment Projection' Tab</v>
      </c>
      <c r="AD33" s="160">
        <v>59</v>
      </c>
      <c r="AE33" s="160">
        <f t="shared" si="2"/>
        <v>0</v>
      </c>
      <c r="AF33" s="156">
        <f>$C33*'Enrollment Projection'!$F$37</f>
        <v>0</v>
      </c>
      <c r="AG33" s="160">
        <v>147</v>
      </c>
      <c r="AH33" s="159" t="str">
        <f>IF('Enrollment Projection'!$F$37="","Must Complete 'Enrollment Projection' Tab",AF33*AG33)</f>
        <v>Must Complete 'Enrollment Projection' Tab</v>
      </c>
      <c r="AI33" s="176"/>
    </row>
    <row r="34" spans="1:35" ht="25.5" customHeight="1">
      <c r="A34" s="150">
        <v>29</v>
      </c>
      <c r="B34" s="151" t="s">
        <v>359</v>
      </c>
      <c r="C34" s="152"/>
      <c r="D34" s="153">
        <v>4701</v>
      </c>
      <c r="E34" s="155">
        <f t="shared" si="1"/>
        <v>0</v>
      </c>
      <c r="F34" s="156">
        <f>$C34*'Enrollment Projection'!$F$30</f>
        <v>0</v>
      </c>
      <c r="G34" s="153">
        <v>625</v>
      </c>
      <c r="H34" s="157" t="str">
        <f>IF('Enrollment Projection'!$F$30="","Must Complete 'Enrollment Projection' Tab",F34*G34)</f>
        <v>Must Complete 'Enrollment Projection' Tab</v>
      </c>
      <c r="I34" s="156">
        <f>$C34*'Enrollment Projection'!$F$34</f>
        <v>0</v>
      </c>
      <c r="J34" s="153">
        <v>171</v>
      </c>
      <c r="K34" s="157" t="str">
        <f>IF('Enrollment Projection'!$F$34="","Must Complete 'Enrollment Projection' Tab",I34*J34)</f>
        <v>Must Complete 'Enrollment Projection' Tab</v>
      </c>
      <c r="L34" s="156">
        <f>$C34*'Enrollment Projection'!$F$31</f>
        <v>0</v>
      </c>
      <c r="M34" s="153">
        <v>4264</v>
      </c>
      <c r="N34" s="157" t="str">
        <f>IF('Enrollment Projection'!$F$31="","Must Complete 'Enrollment Projection' Tab",L34*M34)</f>
        <v>Must Complete 'Enrollment Projection' Tab</v>
      </c>
      <c r="O34" s="156">
        <f>$C34*'Enrollment Projection'!$F$33</f>
        <v>0</v>
      </c>
      <c r="P34" s="153">
        <v>1706</v>
      </c>
      <c r="Q34" s="157" t="str">
        <f>IF('Enrollment Projection'!$F$33="","Must Complete 'Enrollment Projection' Tab",O34*P34)</f>
        <v>Must Complete 'Enrollment Projection' Tab</v>
      </c>
      <c r="R34" s="157" t="str">
        <f>IF(OR('Enrollment Projection'!$F$30="",'Enrollment Projection'!$F$31="",'Enrollment Projection'!$F$33="",'Enrollment Projection'!$F$34=""),"Must Complete 'Enrollment Projection' Tab",IF('School Information'!$A$13="","Must Complete 'School Information' Tab",ROUND(E34+H34+K34+N34+Q34,0)))</f>
        <v>Must Complete 'Enrollment Projection' Tab</v>
      </c>
      <c r="S34" s="158">
        <v>6122</v>
      </c>
      <c r="T34" s="153">
        <v>7025</v>
      </c>
      <c r="U34" s="159" t="str">
        <f>IF(OR('School Information'!$A$10="",'School Information'!$B$10=""),"Must Complete 'School Information' Tab",IF('School Information'!$B$10="No",$T34*C34,IF(AND('School Information'!$B$10="Yes",'School Information'!$A$10=$B34),$S34*C34,$T34*C34)))</f>
        <v>Must Complete 'School Information' Tab</v>
      </c>
      <c r="V34" s="160">
        <v>227</v>
      </c>
      <c r="W34" s="160">
        <f>IF('Enrollment Projection'!$F$31&gt;0,$C34*V34,0)</f>
        <v>0</v>
      </c>
      <c r="X34" s="160">
        <v>10</v>
      </c>
      <c r="Y34" s="159" t="str">
        <f>IF('Enrollment Projection'!$F$32="","Must Complete 'Enrollment Projection' Tab",IF('Enrollment Projection'!$F$32="Yes",$C34*X34,0))</f>
        <v>Must Complete 'Enrollment Projection' Tab</v>
      </c>
      <c r="Z34" s="160">
        <v>15</v>
      </c>
      <c r="AA34" s="159" t="str">
        <f>IF('Enrollment Projection'!$F$34="","Must Complete 'Enrollment Projection' Tab",IF(AND('Enrollment Projection'!$F$34&gt;0,SUM('Enrollment Projection'!$B$17:$F$20)&gt;0),$C34*Z34,0))</f>
        <v>Must Complete 'Enrollment Projection' Tab</v>
      </c>
      <c r="AB34" s="160">
        <v>374</v>
      </c>
      <c r="AC34" s="159" t="str">
        <f>IF('Enrollment Projection'!$F$38="","Must Complete 'Enrollment Projection' Tab",IF('Enrollment Projection'!$F$38&gt;=0.4,$C34*AB34,0))</f>
        <v>Must Complete 'Enrollment Projection' Tab</v>
      </c>
      <c r="AD34" s="160">
        <v>58</v>
      </c>
      <c r="AE34" s="160">
        <f t="shared" si="2"/>
        <v>0</v>
      </c>
      <c r="AF34" s="156">
        <f>$C34*'Enrollment Projection'!$F$37</f>
        <v>0</v>
      </c>
      <c r="AG34" s="160">
        <v>153</v>
      </c>
      <c r="AH34" s="159" t="str">
        <f>IF('Enrollment Projection'!$F$37="","Must Complete 'Enrollment Projection' Tab",AF34*AG34)</f>
        <v>Must Complete 'Enrollment Projection' Tab</v>
      </c>
      <c r="AI34" s="176"/>
    </row>
    <row r="35" spans="1:35" ht="25.5" customHeight="1">
      <c r="A35" s="168">
        <v>30</v>
      </c>
      <c r="B35" s="162" t="s">
        <v>360</v>
      </c>
      <c r="C35" s="163"/>
      <c r="D35" s="164">
        <v>5420</v>
      </c>
      <c r="E35" s="165">
        <f t="shared" si="1"/>
        <v>0</v>
      </c>
      <c r="F35" s="166">
        <f>$C35*'Enrollment Projection'!$F$30</f>
        <v>0</v>
      </c>
      <c r="G35" s="164">
        <v>701</v>
      </c>
      <c r="H35" s="167" t="str">
        <f>IF('Enrollment Projection'!$F$30="","Must Complete 'Enrollment Projection' Tab",F35*G35)</f>
        <v>Must Complete 'Enrollment Projection' Tab</v>
      </c>
      <c r="I35" s="166">
        <f>$C35*'Enrollment Projection'!$F$34</f>
        <v>0</v>
      </c>
      <c r="J35" s="164">
        <v>191</v>
      </c>
      <c r="K35" s="167" t="str">
        <f>IF('Enrollment Projection'!$F$34="","Must Complete 'Enrollment Projection' Tab",I35*J35)</f>
        <v>Must Complete 'Enrollment Projection' Tab</v>
      </c>
      <c r="L35" s="166">
        <f>$C35*'Enrollment Projection'!$F$31</f>
        <v>0</v>
      </c>
      <c r="M35" s="164">
        <v>4778</v>
      </c>
      <c r="N35" s="167" t="str">
        <f>IF('Enrollment Projection'!$F$31="","Must Complete 'Enrollment Projection' Tab",L35*M35)</f>
        <v>Must Complete 'Enrollment Projection' Tab</v>
      </c>
      <c r="O35" s="166">
        <f>$C35*'Enrollment Projection'!$F$33</f>
        <v>0</v>
      </c>
      <c r="P35" s="164">
        <v>1911</v>
      </c>
      <c r="Q35" s="167" t="str">
        <f>IF('Enrollment Projection'!$F$33="","Must Complete 'Enrollment Projection' Tab",O35*P35)</f>
        <v>Must Complete 'Enrollment Projection' Tab</v>
      </c>
      <c r="R35" s="167" t="str">
        <f>IF(OR('Enrollment Projection'!$F$30="",'Enrollment Projection'!$F$31="",'Enrollment Projection'!$F$33="",'Enrollment Projection'!$F$34=""),"Must Complete 'Enrollment Projection' Tab",IF('School Information'!$A$13="","Must Complete 'School Information' Tab",ROUND(E35+H35+K35+N35+Q35,0)))</f>
        <v>Must Complete 'Enrollment Projection' Tab</v>
      </c>
      <c r="S35" s="169">
        <v>4729</v>
      </c>
      <c r="T35" s="164">
        <v>4960</v>
      </c>
      <c r="U35" s="170" t="str">
        <f>IF(OR('School Information'!$A$10="",'School Information'!$B$10=""),"Must Complete 'School Information' Tab",IF('School Information'!$B$10="No",$T35*C35,IF(AND('School Information'!$B$10="Yes",'School Information'!$A$10=$B35),$S35*C35,$T35*C35)))</f>
        <v>Must Complete 'School Information' Tab</v>
      </c>
      <c r="V35" s="171">
        <v>225</v>
      </c>
      <c r="W35" s="171">
        <f>IF('Enrollment Projection'!$F$31&gt;0,$C35*V35,0)</f>
        <v>0</v>
      </c>
      <c r="X35" s="171">
        <v>6</v>
      </c>
      <c r="Y35" s="170" t="str">
        <f>IF('Enrollment Projection'!$F$32="","Must Complete 'Enrollment Projection' Tab",IF('Enrollment Projection'!$F$32="Yes",$C35*X35,0))</f>
        <v>Must Complete 'Enrollment Projection' Tab</v>
      </c>
      <c r="Z35" s="171">
        <v>14</v>
      </c>
      <c r="AA35" s="170" t="str">
        <f>IF('Enrollment Projection'!$F$34="","Must Complete 'Enrollment Projection' Tab",IF(AND('Enrollment Projection'!$F$34&gt;0,SUM('Enrollment Projection'!$B$17:$F$20)&gt;0),$C35*Z35,0))</f>
        <v>Must Complete 'Enrollment Projection' Tab</v>
      </c>
      <c r="AB35" s="171">
        <v>316</v>
      </c>
      <c r="AC35" s="170" t="str">
        <f>IF('Enrollment Projection'!$F$38="","Must Complete 'Enrollment Projection' Tab",IF('Enrollment Projection'!$F$38&gt;=0.4,$C35*AB35,0))</f>
        <v>Must Complete 'Enrollment Projection' Tab</v>
      </c>
      <c r="AD35" s="171">
        <v>53</v>
      </c>
      <c r="AE35" s="171">
        <f t="shared" si="2"/>
        <v>0</v>
      </c>
      <c r="AF35" s="166">
        <f>$C35*'Enrollment Projection'!$F$37</f>
        <v>0</v>
      </c>
      <c r="AG35" s="171">
        <v>0</v>
      </c>
      <c r="AH35" s="170" t="str">
        <f>IF('Enrollment Projection'!$F$37="","Must Complete 'Enrollment Projection' Tab",AF35*AG35)</f>
        <v>Must Complete 'Enrollment Projection' Tab</v>
      </c>
      <c r="AI35" s="176"/>
    </row>
    <row r="36" spans="1:35" ht="25.5" customHeight="1">
      <c r="A36" s="138">
        <v>31</v>
      </c>
      <c r="B36" s="139" t="s">
        <v>361</v>
      </c>
      <c r="C36" s="140"/>
      <c r="D36" s="153">
        <v>4363</v>
      </c>
      <c r="E36" s="142">
        <f t="shared" si="1"/>
        <v>0</v>
      </c>
      <c r="F36" s="144">
        <f>$C36*'Enrollment Projection'!$F$30</f>
        <v>0</v>
      </c>
      <c r="G36" s="153">
        <v>591</v>
      </c>
      <c r="H36" s="146" t="str">
        <f>IF('Enrollment Projection'!$F$30="","Must Complete 'Enrollment Projection' Tab",F36*G36)</f>
        <v>Must Complete 'Enrollment Projection' Tab</v>
      </c>
      <c r="I36" s="144">
        <f>$C36*'Enrollment Projection'!$F$34</f>
        <v>0</v>
      </c>
      <c r="J36" s="153">
        <v>161</v>
      </c>
      <c r="K36" s="146" t="str">
        <f>IF('Enrollment Projection'!$F$34="","Must Complete 'Enrollment Projection' Tab",I36*J36)</f>
        <v>Must Complete 'Enrollment Projection' Tab</v>
      </c>
      <c r="L36" s="144">
        <f>$C36*'Enrollment Projection'!$F$31</f>
        <v>0</v>
      </c>
      <c r="M36" s="153">
        <v>4030</v>
      </c>
      <c r="N36" s="146" t="str">
        <f>IF('Enrollment Projection'!$F$31="","Must Complete 'Enrollment Projection' Tab",L36*M36)</f>
        <v>Must Complete 'Enrollment Projection' Tab</v>
      </c>
      <c r="O36" s="144">
        <f>$C36*'Enrollment Projection'!$F$33</f>
        <v>0</v>
      </c>
      <c r="P36" s="153">
        <v>1612</v>
      </c>
      <c r="Q36" s="146" t="str">
        <f>IF('Enrollment Projection'!$F$33="","Must Complete 'Enrollment Projection' Tab",O36*P36)</f>
        <v>Must Complete 'Enrollment Projection' Tab</v>
      </c>
      <c r="R36" s="146" t="str">
        <f>IF(OR('Enrollment Projection'!$F$30="",'Enrollment Projection'!$F$31="",'Enrollment Projection'!$F$33="",'Enrollment Projection'!$F$34=""),"Must Complete 'Enrollment Projection' Tab",IF('School Information'!$A$13="","Must Complete 'School Information' Tab",ROUND(E36+H36+K36+N36+Q36,0)))</f>
        <v>Must Complete 'Enrollment Projection' Tab</v>
      </c>
      <c r="S36" s="158">
        <v>7900</v>
      </c>
      <c r="T36" s="153">
        <v>9173</v>
      </c>
      <c r="U36" s="148" t="str">
        <f>IF(OR('School Information'!$A$10="",'School Information'!$B$10=""),"Must Complete 'School Information' Tab",IF('School Information'!$B$10="No",$T36*C36,IF(AND('School Information'!$B$10="Yes",'School Information'!$A$10=$B36),$S36*C36,$T36*C36)))</f>
        <v>Must Complete 'School Information' Tab</v>
      </c>
      <c r="V36" s="149">
        <v>255</v>
      </c>
      <c r="W36" s="149">
        <f>IF('Enrollment Projection'!$F$31&gt;0,$C36*V36,0)</f>
        <v>0</v>
      </c>
      <c r="X36" s="149">
        <v>7</v>
      </c>
      <c r="Y36" s="148" t="str">
        <f>IF('Enrollment Projection'!$F$32="","Must Complete 'Enrollment Projection' Tab",IF('Enrollment Projection'!$F$32="Yes",$C36*X36,0))</f>
        <v>Must Complete 'Enrollment Projection' Tab</v>
      </c>
      <c r="Z36" s="149">
        <v>15</v>
      </c>
      <c r="AA36" s="148" t="str">
        <f>IF('Enrollment Projection'!$F$34="","Must Complete 'Enrollment Projection' Tab",IF(AND('Enrollment Projection'!$F$34&gt;0,SUM('Enrollment Projection'!$B$17:$F$20)&gt;0),$C36*Z36,0))</f>
        <v>Must Complete 'Enrollment Projection' Tab</v>
      </c>
      <c r="AB36" s="149">
        <v>644</v>
      </c>
      <c r="AC36" s="148" t="str">
        <f>IF('Enrollment Projection'!$F$38="","Must Complete 'Enrollment Projection' Tab",IF('Enrollment Projection'!$F$38&gt;=0.4,$C36*AB36,0))</f>
        <v>Must Complete 'Enrollment Projection' Tab</v>
      </c>
      <c r="AD36" s="149">
        <v>54</v>
      </c>
      <c r="AE36" s="149">
        <f t="shared" si="2"/>
        <v>0</v>
      </c>
      <c r="AF36" s="144">
        <f>$C36*'Enrollment Projection'!$F$37</f>
        <v>0</v>
      </c>
      <c r="AG36" s="149">
        <v>133</v>
      </c>
      <c r="AH36" s="148" t="str">
        <f>IF('Enrollment Projection'!$F$37="","Must Complete 'Enrollment Projection' Tab",AF36*AG36)</f>
        <v>Must Complete 'Enrollment Projection' Tab</v>
      </c>
      <c r="AI36" s="176"/>
    </row>
    <row r="37" spans="1:35" ht="25.5" customHeight="1">
      <c r="A37" s="150">
        <v>32</v>
      </c>
      <c r="B37" s="151" t="s">
        <v>362</v>
      </c>
      <c r="C37" s="152"/>
      <c r="D37" s="153">
        <v>5499</v>
      </c>
      <c r="E37" s="155">
        <f t="shared" si="1"/>
        <v>0</v>
      </c>
      <c r="F37" s="156">
        <f>$C37*'Enrollment Projection'!$F$30</f>
        <v>0</v>
      </c>
      <c r="G37" s="153">
        <v>737</v>
      </c>
      <c r="H37" s="157" t="str">
        <f>IF('Enrollment Projection'!$F$30="","Must Complete 'Enrollment Projection' Tab",F37*G37)</f>
        <v>Must Complete 'Enrollment Projection' Tab</v>
      </c>
      <c r="I37" s="156">
        <f>$C37*'Enrollment Projection'!$F$34</f>
        <v>0</v>
      </c>
      <c r="J37" s="153">
        <v>201</v>
      </c>
      <c r="K37" s="157" t="str">
        <f>IF('Enrollment Projection'!$F$34="","Must Complete 'Enrollment Projection' Tab",I37*J37)</f>
        <v>Must Complete 'Enrollment Projection' Tab</v>
      </c>
      <c r="L37" s="156">
        <f>$C37*'Enrollment Projection'!$F$31</f>
        <v>0</v>
      </c>
      <c r="M37" s="153">
        <v>5027</v>
      </c>
      <c r="N37" s="157" t="str">
        <f>IF('Enrollment Projection'!$F$31="","Must Complete 'Enrollment Projection' Tab",L37*M37)</f>
        <v>Must Complete 'Enrollment Projection' Tab</v>
      </c>
      <c r="O37" s="156">
        <f>$C37*'Enrollment Projection'!$F$33</f>
        <v>0</v>
      </c>
      <c r="P37" s="153">
        <v>2011</v>
      </c>
      <c r="Q37" s="157" t="str">
        <f>IF('Enrollment Projection'!$F$33="","Must Complete 'Enrollment Projection' Tab",O37*P37)</f>
        <v>Must Complete 'Enrollment Projection' Tab</v>
      </c>
      <c r="R37" s="157" t="str">
        <f>IF(OR('Enrollment Projection'!$F$30="",'Enrollment Projection'!$F$31="",'Enrollment Projection'!$F$33="",'Enrollment Projection'!$F$34=""),"Must Complete 'Enrollment Projection' Tab",IF('School Information'!$A$13="","Must Complete 'School Information' Tab",ROUND(E37+H37+K37+N37+Q37,0)))</f>
        <v>Must Complete 'Enrollment Projection' Tab</v>
      </c>
      <c r="S37" s="158">
        <v>3670</v>
      </c>
      <c r="T37" s="153">
        <v>4027</v>
      </c>
      <c r="U37" s="159" t="str">
        <f>IF(OR('School Information'!$A$10="",'School Information'!$B$10=""),"Must Complete 'School Information' Tab",IF('School Information'!$B$10="No",$T37*C37,IF(AND('School Information'!$B$10="Yes",'School Information'!$A$10=$B37),$S37*C37,$T37*C37)))</f>
        <v>Must Complete 'School Information' Tab</v>
      </c>
      <c r="V37" s="160">
        <v>258</v>
      </c>
      <c r="W37" s="160">
        <f>IF('Enrollment Projection'!$F$31&gt;0,$C37*V37,0)</f>
        <v>0</v>
      </c>
      <c r="X37" s="160">
        <v>6</v>
      </c>
      <c r="Y37" s="159" t="str">
        <f>IF('Enrollment Projection'!$F$32="","Must Complete 'Enrollment Projection' Tab",IF('Enrollment Projection'!$F$32="Yes",$C37*X37,0))</f>
        <v>Must Complete 'Enrollment Projection' Tab</v>
      </c>
      <c r="Z37" s="160">
        <v>17</v>
      </c>
      <c r="AA37" s="159" t="str">
        <f>IF('Enrollment Projection'!$F$34="","Must Complete 'Enrollment Projection' Tab",IF(AND('Enrollment Projection'!$F$34&gt;0,SUM('Enrollment Projection'!$B$17:$F$20)&gt;0),$C37*Z37,0))</f>
        <v>Must Complete 'Enrollment Projection' Tab</v>
      </c>
      <c r="AB37" s="160">
        <v>262</v>
      </c>
      <c r="AC37" s="159" t="str">
        <f>IF('Enrollment Projection'!$F$38="","Must Complete 'Enrollment Projection' Tab",IF('Enrollment Projection'!$F$38&gt;=0.4,$C37*AB37,0))</f>
        <v>Must Complete 'Enrollment Projection' Tab</v>
      </c>
      <c r="AD37" s="160">
        <v>66</v>
      </c>
      <c r="AE37" s="160">
        <f t="shared" si="2"/>
        <v>0</v>
      </c>
      <c r="AF37" s="156">
        <f>$C37*'Enrollment Projection'!$F$37</f>
        <v>0</v>
      </c>
      <c r="AG37" s="160">
        <v>145</v>
      </c>
      <c r="AH37" s="159" t="str">
        <f>IF('Enrollment Projection'!$F$37="","Must Complete 'Enrollment Projection' Tab",AF37*AG37)</f>
        <v>Must Complete 'Enrollment Projection' Tab</v>
      </c>
      <c r="AI37" s="176"/>
    </row>
    <row r="38" spans="1:35" ht="25.5" customHeight="1">
      <c r="A38" s="150">
        <v>33</v>
      </c>
      <c r="B38" s="151" t="s">
        <v>363</v>
      </c>
      <c r="C38" s="152"/>
      <c r="D38" s="153">
        <v>4998</v>
      </c>
      <c r="E38" s="155">
        <f t="shared" si="1"/>
        <v>0</v>
      </c>
      <c r="F38" s="156">
        <f>$C38*'Enrollment Projection'!$F$30</f>
        <v>0</v>
      </c>
      <c r="G38" s="153">
        <v>644</v>
      </c>
      <c r="H38" s="157" t="str">
        <f>IF('Enrollment Projection'!$F$30="","Must Complete 'Enrollment Projection' Tab",F38*G38)</f>
        <v>Must Complete 'Enrollment Projection' Tab</v>
      </c>
      <c r="I38" s="156">
        <f>$C38*'Enrollment Projection'!$F$34</f>
        <v>0</v>
      </c>
      <c r="J38" s="153">
        <v>176</v>
      </c>
      <c r="K38" s="157" t="str">
        <f>IF('Enrollment Projection'!$F$34="","Must Complete 'Enrollment Projection' Tab",I38*J38)</f>
        <v>Must Complete 'Enrollment Projection' Tab</v>
      </c>
      <c r="L38" s="156">
        <f>$C38*'Enrollment Projection'!$F$31</f>
        <v>0</v>
      </c>
      <c r="M38" s="153">
        <v>4394</v>
      </c>
      <c r="N38" s="157" t="str">
        <f>IF('Enrollment Projection'!$F$31="","Must Complete 'Enrollment Projection' Tab",L38*M38)</f>
        <v>Must Complete 'Enrollment Projection' Tab</v>
      </c>
      <c r="O38" s="156">
        <f>$C38*'Enrollment Projection'!$F$33</f>
        <v>0</v>
      </c>
      <c r="P38" s="153">
        <v>1757</v>
      </c>
      <c r="Q38" s="157" t="str">
        <f>IF('Enrollment Projection'!$F$33="","Must Complete 'Enrollment Projection' Tab",O38*P38)</f>
        <v>Must Complete 'Enrollment Projection' Tab</v>
      </c>
      <c r="R38" s="157" t="str">
        <f>IF(OR('Enrollment Projection'!$F$30="",'Enrollment Projection'!$F$31="",'Enrollment Projection'!$F$33="",'Enrollment Projection'!$F$34=""),"Must Complete 'Enrollment Projection' Tab",IF('School Information'!$A$13="","Must Complete 'School Information' Tab",ROUND(E38+H38+K38+N38+Q38,0)))</f>
        <v>Must Complete 'Enrollment Projection' Tab</v>
      </c>
      <c r="S38" s="158">
        <v>3249</v>
      </c>
      <c r="T38" s="153">
        <v>6001</v>
      </c>
      <c r="U38" s="159" t="str">
        <f>IF(OR('School Information'!$A$10="",'School Information'!$B$10=""),"Must Complete 'School Information' Tab",IF('School Information'!$B$10="No",$T38*C38,IF(AND('School Information'!$B$10="Yes",'School Information'!$A$10=$B38),$S38*C38,$T38*C38)))</f>
        <v>Must Complete 'School Information' Tab</v>
      </c>
      <c r="V38" s="160">
        <v>265</v>
      </c>
      <c r="W38" s="160">
        <f>IF('Enrollment Projection'!$F$31&gt;0,$C38*V38,0)</f>
        <v>0</v>
      </c>
      <c r="X38" s="160">
        <v>12</v>
      </c>
      <c r="Y38" s="159" t="str">
        <f>IF('Enrollment Projection'!$F$32="","Must Complete 'Enrollment Projection' Tab",IF('Enrollment Projection'!$F$32="Yes",$C38*X38,0))</f>
        <v>Must Complete 'Enrollment Projection' Tab</v>
      </c>
      <c r="Z38" s="160">
        <v>20</v>
      </c>
      <c r="AA38" s="159" t="str">
        <f>IF('Enrollment Projection'!$F$34="","Must Complete 'Enrollment Projection' Tab",IF(AND('Enrollment Projection'!$F$34&gt;0,SUM('Enrollment Projection'!$B$17:$F$20)&gt;0),$C38*Z38,0))</f>
        <v>Must Complete 'Enrollment Projection' Tab</v>
      </c>
      <c r="AB38" s="160">
        <v>1520</v>
      </c>
      <c r="AC38" s="159" t="str">
        <f>IF('Enrollment Projection'!$F$38="","Must Complete 'Enrollment Projection' Tab",IF('Enrollment Projection'!$F$38&gt;=0.4,$C38*AB38,0))</f>
        <v>Must Complete 'Enrollment Projection' Tab</v>
      </c>
      <c r="AD38" s="160">
        <v>83</v>
      </c>
      <c r="AE38" s="160">
        <f t="shared" si="2"/>
        <v>0</v>
      </c>
      <c r="AF38" s="156">
        <f>$C38*'Enrollment Projection'!$F$37</f>
        <v>0</v>
      </c>
      <c r="AG38" s="160">
        <v>0</v>
      </c>
      <c r="AH38" s="159" t="str">
        <f>IF('Enrollment Projection'!$F$37="","Must Complete 'Enrollment Projection' Tab",AF38*AG38)</f>
        <v>Must Complete 'Enrollment Projection' Tab</v>
      </c>
      <c r="AI38" s="176"/>
    </row>
    <row r="39" spans="1:35" ht="25.5" customHeight="1">
      <c r="A39" s="150">
        <v>34</v>
      </c>
      <c r="B39" s="151" t="s">
        <v>364</v>
      </c>
      <c r="C39" s="152"/>
      <c r="D39" s="153">
        <v>5293</v>
      </c>
      <c r="E39" s="155">
        <f t="shared" si="1"/>
        <v>0</v>
      </c>
      <c r="F39" s="156">
        <f>$C39*'Enrollment Projection'!$F$30</f>
        <v>0</v>
      </c>
      <c r="G39" s="153">
        <v>683</v>
      </c>
      <c r="H39" s="157" t="str">
        <f>IF('Enrollment Projection'!$F$30="","Must Complete 'Enrollment Projection' Tab",F39*G39)</f>
        <v>Must Complete 'Enrollment Projection' Tab</v>
      </c>
      <c r="I39" s="156">
        <f>$C39*'Enrollment Projection'!$F$34</f>
        <v>0</v>
      </c>
      <c r="J39" s="153">
        <v>186</v>
      </c>
      <c r="K39" s="157" t="str">
        <f>IF('Enrollment Projection'!$F$34="","Must Complete 'Enrollment Projection' Tab",I39*J39)</f>
        <v>Must Complete 'Enrollment Projection' Tab</v>
      </c>
      <c r="L39" s="156">
        <f>$C39*'Enrollment Projection'!$F$31</f>
        <v>0</v>
      </c>
      <c r="M39" s="153">
        <v>4654</v>
      </c>
      <c r="N39" s="157" t="str">
        <f>IF('Enrollment Projection'!$F$31="","Must Complete 'Enrollment Projection' Tab",L39*M39)</f>
        <v>Must Complete 'Enrollment Projection' Tab</v>
      </c>
      <c r="O39" s="156">
        <f>$C39*'Enrollment Projection'!$F$33</f>
        <v>0</v>
      </c>
      <c r="P39" s="153">
        <v>1862</v>
      </c>
      <c r="Q39" s="157" t="str">
        <f>IF('Enrollment Projection'!$F$33="","Must Complete 'Enrollment Projection' Tab",O39*P39)</f>
        <v>Must Complete 'Enrollment Projection' Tab</v>
      </c>
      <c r="R39" s="157" t="str">
        <f>IF(OR('Enrollment Projection'!$F$30="",'Enrollment Projection'!$F$31="",'Enrollment Projection'!$F$33="",'Enrollment Projection'!$F$34=""),"Must Complete 'Enrollment Projection' Tab",IF('School Information'!$A$13="","Must Complete 'School Information' Tab",ROUND(E39+H39+K39+N39+Q39,0)))</f>
        <v>Must Complete 'Enrollment Projection' Tab</v>
      </c>
      <c r="S39" s="158">
        <v>5166</v>
      </c>
      <c r="T39" s="153">
        <v>6025</v>
      </c>
      <c r="U39" s="159" t="str">
        <f>IF(OR('School Information'!$A$10="",'School Information'!$B$10=""),"Must Complete 'School Information' Tab",IF('School Information'!$B$10="No",$T39*C39,IF(AND('School Information'!$B$10="Yes",'School Information'!$A$10=$B39),$S39*C39,$T39*C39)))</f>
        <v>Must Complete 'School Information' Tab</v>
      </c>
      <c r="V39" s="160">
        <v>273</v>
      </c>
      <c r="W39" s="160">
        <f>IF('Enrollment Projection'!$F$31&gt;0,$C39*V39,0)</f>
        <v>0</v>
      </c>
      <c r="X39" s="160">
        <v>19</v>
      </c>
      <c r="Y39" s="159" t="str">
        <f>IF('Enrollment Projection'!$F$32="","Must Complete 'Enrollment Projection' Tab",IF('Enrollment Projection'!$F$32="Yes",$C39*X39,0))</f>
        <v>Must Complete 'Enrollment Projection' Tab</v>
      </c>
      <c r="Z39" s="160">
        <v>18</v>
      </c>
      <c r="AA39" s="159" t="str">
        <f>IF('Enrollment Projection'!$F$34="","Must Complete 'Enrollment Projection' Tab",IF(AND('Enrollment Projection'!$F$34&gt;0,SUM('Enrollment Projection'!$B$17:$F$20)&gt;0),$C39*Z39,0))</f>
        <v>Must Complete 'Enrollment Projection' Tab</v>
      </c>
      <c r="AB39" s="160">
        <v>991</v>
      </c>
      <c r="AC39" s="159" t="str">
        <f>IF('Enrollment Projection'!$F$38="","Must Complete 'Enrollment Projection' Tab",IF('Enrollment Projection'!$F$38&gt;=0.4,$C39*AB39,0))</f>
        <v>Must Complete 'Enrollment Projection' Tab</v>
      </c>
      <c r="AD39" s="160">
        <v>73</v>
      </c>
      <c r="AE39" s="160">
        <f t="shared" si="2"/>
        <v>0</v>
      </c>
      <c r="AF39" s="156">
        <f>$C39*'Enrollment Projection'!$F$37</f>
        <v>0</v>
      </c>
      <c r="AG39" s="160">
        <v>0</v>
      </c>
      <c r="AH39" s="159" t="str">
        <f>IF('Enrollment Projection'!$F$37="","Must Complete 'Enrollment Projection' Tab",AF39*AG39)</f>
        <v>Must Complete 'Enrollment Projection' Tab</v>
      </c>
      <c r="AI39" s="176"/>
    </row>
    <row r="40" spans="1:35" ht="25.5" customHeight="1">
      <c r="A40" s="168">
        <v>35</v>
      </c>
      <c r="B40" s="162" t="s">
        <v>365</v>
      </c>
      <c r="C40" s="163"/>
      <c r="D40" s="164">
        <v>4186</v>
      </c>
      <c r="E40" s="165">
        <f t="shared" si="1"/>
        <v>0</v>
      </c>
      <c r="F40" s="166">
        <f>$C40*'Enrollment Projection'!$F$30</f>
        <v>0</v>
      </c>
      <c r="G40" s="164">
        <v>579</v>
      </c>
      <c r="H40" s="167" t="str">
        <f>IF('Enrollment Projection'!$F$30="","Must Complete 'Enrollment Projection' Tab",F40*G40)</f>
        <v>Must Complete 'Enrollment Projection' Tab</v>
      </c>
      <c r="I40" s="166">
        <f>$C40*'Enrollment Projection'!$F$34</f>
        <v>0</v>
      </c>
      <c r="J40" s="164">
        <v>158</v>
      </c>
      <c r="K40" s="167" t="str">
        <f>IF('Enrollment Projection'!$F$34="","Must Complete 'Enrollment Projection' Tab",I40*J40)</f>
        <v>Must Complete 'Enrollment Projection' Tab</v>
      </c>
      <c r="L40" s="166">
        <f>$C40*'Enrollment Projection'!$F$31</f>
        <v>0</v>
      </c>
      <c r="M40" s="164">
        <v>3945</v>
      </c>
      <c r="N40" s="167" t="str">
        <f>IF('Enrollment Projection'!$F$31="","Must Complete 'Enrollment Projection' Tab",L40*M40)</f>
        <v>Must Complete 'Enrollment Projection' Tab</v>
      </c>
      <c r="O40" s="166">
        <f>$C40*'Enrollment Projection'!$F$33</f>
        <v>0</v>
      </c>
      <c r="P40" s="164">
        <v>1578</v>
      </c>
      <c r="Q40" s="167" t="str">
        <f>IF('Enrollment Projection'!$F$33="","Must Complete 'Enrollment Projection' Tab",O40*P40)</f>
        <v>Must Complete 'Enrollment Projection' Tab</v>
      </c>
      <c r="R40" s="167" t="str">
        <f>IF(OR('Enrollment Projection'!$F$30="",'Enrollment Projection'!$F$31="",'Enrollment Projection'!$F$33="",'Enrollment Projection'!$F$34=""),"Must Complete 'Enrollment Projection' Tab",IF('School Information'!$A$13="","Must Complete 'School Information' Tab",ROUND(E40+H40+K40+N40+Q40,0)))</f>
        <v>Must Complete 'Enrollment Projection' Tab</v>
      </c>
      <c r="S40" s="169">
        <v>7302</v>
      </c>
      <c r="T40" s="164">
        <v>7902</v>
      </c>
      <c r="U40" s="170" t="str">
        <f>IF(OR('School Information'!$A$10="",'School Information'!$B$10=""),"Must Complete 'School Information' Tab",IF('School Information'!$B$10="No",$T40*C40,IF(AND('School Information'!$B$10="Yes",'School Information'!$A$10=$B40),$S40*C40,$T40*C40)))</f>
        <v>Must Complete 'School Information' Tab</v>
      </c>
      <c r="V40" s="171">
        <v>281</v>
      </c>
      <c r="W40" s="171">
        <f>IF('Enrollment Projection'!$F$31&gt;0,$C40*V40,0)</f>
        <v>0</v>
      </c>
      <c r="X40" s="171">
        <v>14</v>
      </c>
      <c r="Y40" s="170" t="str">
        <f>IF('Enrollment Projection'!$F$32="","Must Complete 'Enrollment Projection' Tab",IF('Enrollment Projection'!$F$32="Yes",$C40*X40,0))</f>
        <v>Must Complete 'Enrollment Projection' Tab</v>
      </c>
      <c r="Z40" s="171">
        <v>19</v>
      </c>
      <c r="AA40" s="170" t="str">
        <f>IF('Enrollment Projection'!$F$34="","Must Complete 'Enrollment Projection' Tab",IF(AND('Enrollment Projection'!$F$34&gt;0,SUM('Enrollment Projection'!$B$17:$F$20)&gt;0),$C40*Z40,0))</f>
        <v>Must Complete 'Enrollment Projection' Tab</v>
      </c>
      <c r="AB40" s="171">
        <v>571</v>
      </c>
      <c r="AC40" s="170" t="str">
        <f>IF('Enrollment Projection'!$F$38="","Must Complete 'Enrollment Projection' Tab",IF('Enrollment Projection'!$F$38&gt;=0.4,$C40*AB40,0))</f>
        <v>Must Complete 'Enrollment Projection' Tab</v>
      </c>
      <c r="AD40" s="171">
        <v>75</v>
      </c>
      <c r="AE40" s="171">
        <f t="shared" si="2"/>
        <v>0</v>
      </c>
      <c r="AF40" s="166">
        <f>$C40*'Enrollment Projection'!$F$37</f>
        <v>0</v>
      </c>
      <c r="AG40" s="171">
        <v>0</v>
      </c>
      <c r="AH40" s="170" t="str">
        <f>IF('Enrollment Projection'!$F$37="","Must Complete 'Enrollment Projection' Tab",AF40*AG40)</f>
        <v>Must Complete 'Enrollment Projection' Tab</v>
      </c>
      <c r="AI40" s="176"/>
    </row>
    <row r="41" spans="1:35" ht="25.5" customHeight="1">
      <c r="A41" s="138">
        <v>36</v>
      </c>
      <c r="B41" s="139" t="s">
        <v>366</v>
      </c>
      <c r="C41" s="140"/>
      <c r="D41" s="153">
        <v>3426</v>
      </c>
      <c r="E41" s="142">
        <f t="shared" si="1"/>
        <v>0</v>
      </c>
      <c r="F41" s="144">
        <f>$C41*'Enrollment Projection'!$F$30</f>
        <v>0</v>
      </c>
      <c r="G41" s="153">
        <v>467</v>
      </c>
      <c r="H41" s="146" t="str">
        <f>IF('Enrollment Projection'!$F$30="","Must Complete 'Enrollment Projection' Tab",F41*G41)</f>
        <v>Must Complete 'Enrollment Projection' Tab</v>
      </c>
      <c r="I41" s="144">
        <f>$C41*'Enrollment Projection'!$F$34</f>
        <v>0</v>
      </c>
      <c r="J41" s="153">
        <v>127</v>
      </c>
      <c r="K41" s="146" t="str">
        <f>IF('Enrollment Projection'!$F$34="","Must Complete 'Enrollment Projection' Tab",I41*J41)</f>
        <v>Must Complete 'Enrollment Projection' Tab</v>
      </c>
      <c r="L41" s="144">
        <f>$C41*'Enrollment Projection'!$F$31</f>
        <v>0</v>
      </c>
      <c r="M41" s="153">
        <v>3181</v>
      </c>
      <c r="N41" s="146" t="str">
        <f>IF('Enrollment Projection'!$F$31="","Must Complete 'Enrollment Projection' Tab",L41*M41)</f>
        <v>Must Complete 'Enrollment Projection' Tab</v>
      </c>
      <c r="O41" s="144">
        <f>$C41*'Enrollment Projection'!$F$33</f>
        <v>0</v>
      </c>
      <c r="P41" s="153">
        <v>1272</v>
      </c>
      <c r="Q41" s="146" t="str">
        <f>IF('Enrollment Projection'!$F$33="","Must Complete 'Enrollment Projection' Tab",O41*P41)</f>
        <v>Must Complete 'Enrollment Projection' Tab</v>
      </c>
      <c r="R41" s="146" t="str">
        <f>IF(OR('Enrollment Projection'!$F$30="",'Enrollment Projection'!$F$31="",'Enrollment Projection'!$F$33="",'Enrollment Projection'!$F$34=""),"Must Complete 'Enrollment Projection' Tab",IF('School Information'!$A$13="","Must Complete 'School Information' Tab",ROUND(E41+H41+K41+N41+Q41,0)))</f>
        <v>Must Complete 'Enrollment Projection' Tab</v>
      </c>
      <c r="S41" s="158">
        <v>8513</v>
      </c>
      <c r="T41" s="153">
        <v>9433</v>
      </c>
      <c r="U41" s="148" t="str">
        <f>IF(OR('School Information'!$A$10="",'School Information'!$B$10=""),"Must Complete 'School Information' Tab",IF('School Information'!$B$10="No",$T41*C41,IF(AND('School Information'!$B$10="Yes",'School Information'!$A$10=$B41),$S41*C41,$T41*C41)))</f>
        <v>Must Complete 'School Information' Tab</v>
      </c>
      <c r="V41" s="149">
        <v>192</v>
      </c>
      <c r="W41" s="149">
        <f>IF('Enrollment Projection'!$F$31&gt;0,$C41*V41,0)</f>
        <v>0</v>
      </c>
      <c r="X41" s="149">
        <v>6</v>
      </c>
      <c r="Y41" s="148" t="str">
        <f>IF('Enrollment Projection'!$F$32="","Must Complete 'Enrollment Projection' Tab",IF('Enrollment Projection'!$F$32="Yes",$C41*X41,0))</f>
        <v>Must Complete 'Enrollment Projection' Tab</v>
      </c>
      <c r="Z41" s="149">
        <v>235</v>
      </c>
      <c r="AA41" s="148" t="str">
        <f>IF('Enrollment Projection'!$F$34="","Must Complete 'Enrollment Projection' Tab",IF(AND('Enrollment Projection'!$F$34&gt;0,SUM('Enrollment Projection'!$B$17:$F$20)&gt;0),$C41*Z41,0))</f>
        <v>Must Complete 'Enrollment Projection' Tab</v>
      </c>
      <c r="AB41" s="149">
        <v>786</v>
      </c>
      <c r="AC41" s="148" t="str">
        <f>IF('Enrollment Projection'!$F$38="","Must Complete 'Enrollment Projection' Tab",IF('Enrollment Projection'!$F$38&gt;=0.4,$C41*AB41,0))</f>
        <v>Must Complete 'Enrollment Projection' Tab</v>
      </c>
      <c r="AD41" s="149">
        <v>70</v>
      </c>
      <c r="AE41" s="149">
        <f t="shared" si="2"/>
        <v>0</v>
      </c>
      <c r="AF41" s="144">
        <f>$C41*'Enrollment Projection'!$F$37</f>
        <v>0</v>
      </c>
      <c r="AG41" s="149">
        <v>90</v>
      </c>
      <c r="AH41" s="148" t="str">
        <f>IF('Enrollment Projection'!$F$37="","Must Complete 'Enrollment Projection' Tab",AF41*AG41)</f>
        <v>Must Complete 'Enrollment Projection' Tab</v>
      </c>
      <c r="AI41" s="176"/>
    </row>
    <row r="42" spans="1:35" ht="25.5" customHeight="1">
      <c r="A42" s="150">
        <v>37</v>
      </c>
      <c r="B42" s="151" t="s">
        <v>367</v>
      </c>
      <c r="C42" s="152"/>
      <c r="D42" s="153">
        <v>5170</v>
      </c>
      <c r="E42" s="155">
        <f t="shared" si="1"/>
        <v>0</v>
      </c>
      <c r="F42" s="156">
        <f>$C42*'Enrollment Projection'!$F$30</f>
        <v>0</v>
      </c>
      <c r="G42" s="153">
        <v>690</v>
      </c>
      <c r="H42" s="157" t="str">
        <f>IF('Enrollment Projection'!$F$30="","Must Complete 'Enrollment Projection' Tab",F42*G42)</f>
        <v>Must Complete 'Enrollment Projection' Tab</v>
      </c>
      <c r="I42" s="156">
        <f>$C42*'Enrollment Projection'!$F$34</f>
        <v>0</v>
      </c>
      <c r="J42" s="153">
        <v>188</v>
      </c>
      <c r="K42" s="157" t="str">
        <f>IF('Enrollment Projection'!$F$34="","Must Complete 'Enrollment Projection' Tab",I42*J42)</f>
        <v>Must Complete 'Enrollment Projection' Tab</v>
      </c>
      <c r="L42" s="156">
        <f>$C42*'Enrollment Projection'!$F$31</f>
        <v>0</v>
      </c>
      <c r="M42" s="153">
        <v>4704</v>
      </c>
      <c r="N42" s="157" t="str">
        <f>IF('Enrollment Projection'!$F$31="","Must Complete 'Enrollment Projection' Tab",L42*M42)</f>
        <v>Must Complete 'Enrollment Projection' Tab</v>
      </c>
      <c r="O42" s="156">
        <f>$C42*'Enrollment Projection'!$F$33</f>
        <v>0</v>
      </c>
      <c r="P42" s="153">
        <v>1881</v>
      </c>
      <c r="Q42" s="157" t="str">
        <f>IF('Enrollment Projection'!$F$33="","Must Complete 'Enrollment Projection' Tab",O42*P42)</f>
        <v>Must Complete 'Enrollment Projection' Tab</v>
      </c>
      <c r="R42" s="157" t="str">
        <f>IF(OR('Enrollment Projection'!$F$30="",'Enrollment Projection'!$F$31="",'Enrollment Projection'!$F$33="",'Enrollment Projection'!$F$34=""),"Must Complete 'Enrollment Projection' Tab",IF('School Information'!$A$13="","Must Complete 'School Information' Tab",ROUND(E42+H42+K42+N42+Q42,0)))</f>
        <v>Must Complete 'Enrollment Projection' Tab</v>
      </c>
      <c r="S42" s="158">
        <v>5557</v>
      </c>
      <c r="T42" s="153">
        <v>6562</v>
      </c>
      <c r="U42" s="159" t="str">
        <f>IF(OR('School Information'!$A$10="",'School Information'!$B$10=""),"Must Complete 'School Information' Tab",IF('School Information'!$B$10="No",$T42*C42,IF(AND('School Information'!$B$10="Yes",'School Information'!$A$10=$B42),$S42*C42,$T42*C42)))</f>
        <v>Must Complete 'School Information' Tab</v>
      </c>
      <c r="V42" s="160">
        <v>246</v>
      </c>
      <c r="W42" s="160">
        <f>IF('Enrollment Projection'!$F$31&gt;0,$C42*V42,0)</f>
        <v>0</v>
      </c>
      <c r="X42" s="160">
        <v>5</v>
      </c>
      <c r="Y42" s="159" t="str">
        <f>IF('Enrollment Projection'!$F$32="","Must Complete 'Enrollment Projection' Tab",IF('Enrollment Projection'!$F$32="Yes",$C42*X42,0))</f>
        <v>Must Complete 'Enrollment Projection' Tab</v>
      </c>
      <c r="Z42" s="160">
        <v>16</v>
      </c>
      <c r="AA42" s="159" t="str">
        <f>IF('Enrollment Projection'!$F$34="","Must Complete 'Enrollment Projection' Tab",IF(AND('Enrollment Projection'!$F$34&gt;0,SUM('Enrollment Projection'!$B$17:$F$20)&gt;0),$C42*Z42,0))</f>
        <v>Must Complete 'Enrollment Projection' Tab</v>
      </c>
      <c r="AB42" s="160">
        <v>458</v>
      </c>
      <c r="AC42" s="159" t="str">
        <f>IF('Enrollment Projection'!$F$38="","Must Complete 'Enrollment Projection' Tab",IF('Enrollment Projection'!$F$38&gt;=0.4,$C42*AB42,0))</f>
        <v>Must Complete 'Enrollment Projection' Tab</v>
      </c>
      <c r="AD42" s="160">
        <v>58</v>
      </c>
      <c r="AE42" s="160">
        <f t="shared" si="2"/>
        <v>0</v>
      </c>
      <c r="AF42" s="156">
        <f>$C42*'Enrollment Projection'!$F$37</f>
        <v>0</v>
      </c>
      <c r="AG42" s="160">
        <v>140</v>
      </c>
      <c r="AH42" s="159" t="str">
        <f>IF('Enrollment Projection'!$F$37="","Must Complete 'Enrollment Projection' Tab",AF42*AG42)</f>
        <v>Must Complete 'Enrollment Projection' Tab</v>
      </c>
      <c r="AI42" s="176"/>
    </row>
    <row r="43" spans="1:35" ht="25.5" customHeight="1">
      <c r="A43" s="150">
        <v>38</v>
      </c>
      <c r="B43" s="151" t="s">
        <v>368</v>
      </c>
      <c r="C43" s="152"/>
      <c r="D43" s="153">
        <v>2337</v>
      </c>
      <c r="E43" s="155">
        <f t="shared" si="1"/>
        <v>0</v>
      </c>
      <c r="F43" s="156">
        <f>$C43*'Enrollment Projection'!$F$30</f>
        <v>0</v>
      </c>
      <c r="G43" s="153">
        <v>221</v>
      </c>
      <c r="H43" s="157" t="str">
        <f>IF('Enrollment Projection'!$F$30="","Must Complete 'Enrollment Projection' Tab",F43*G43)</f>
        <v>Must Complete 'Enrollment Projection' Tab</v>
      </c>
      <c r="I43" s="156">
        <f>$C43*'Enrollment Projection'!$F$34</f>
        <v>0</v>
      </c>
      <c r="J43" s="153">
        <v>60</v>
      </c>
      <c r="K43" s="157" t="str">
        <f>IF('Enrollment Projection'!$F$34="","Must Complete 'Enrollment Projection' Tab",I43*J43)</f>
        <v>Must Complete 'Enrollment Projection' Tab</v>
      </c>
      <c r="L43" s="156">
        <f>$C43*'Enrollment Projection'!$F$31</f>
        <v>0</v>
      </c>
      <c r="M43" s="153">
        <v>1506</v>
      </c>
      <c r="N43" s="157" t="str">
        <f>IF('Enrollment Projection'!$F$31="","Must Complete 'Enrollment Projection' Tab",L43*M43)</f>
        <v>Must Complete 'Enrollment Projection' Tab</v>
      </c>
      <c r="O43" s="156">
        <f>$C43*'Enrollment Projection'!$F$33</f>
        <v>0</v>
      </c>
      <c r="P43" s="153">
        <v>602</v>
      </c>
      <c r="Q43" s="157" t="str">
        <f>IF('Enrollment Projection'!$F$33="","Must Complete 'Enrollment Projection' Tab",O43*P43)</f>
        <v>Must Complete 'Enrollment Projection' Tab</v>
      </c>
      <c r="R43" s="157" t="str">
        <f>IF(OR('Enrollment Projection'!$F$30="",'Enrollment Projection'!$F$31="",'Enrollment Projection'!$F$33="",'Enrollment Projection'!$F$34=""),"Must Complete 'Enrollment Projection' Tab",IF('School Information'!$A$13="","Must Complete 'School Information' Tab",ROUND(E43+H43+K43+N43+Q43,0)))</f>
        <v>Must Complete 'Enrollment Projection' Tab</v>
      </c>
      <c r="S43" s="158">
        <v>15207</v>
      </c>
      <c r="T43" s="153">
        <v>15207</v>
      </c>
      <c r="U43" s="159" t="str">
        <f>IF(OR('School Information'!$A$10="",'School Information'!$B$10=""),"Must Complete 'School Information' Tab",IF('School Information'!$B$10="No",$T43*C43,IF(AND('School Information'!$B$10="Yes",'School Information'!$A$10=$B43),$S43*C43,$T43*C43)))</f>
        <v>Must Complete 'School Information' Tab</v>
      </c>
      <c r="V43" s="160">
        <v>265</v>
      </c>
      <c r="W43" s="160">
        <f>IF('Enrollment Projection'!$F$31&gt;0,$C43*V43,0)</f>
        <v>0</v>
      </c>
      <c r="X43" s="160">
        <v>5</v>
      </c>
      <c r="Y43" s="159" t="str">
        <f>IF('Enrollment Projection'!$F$32="","Must Complete 'Enrollment Projection' Tab",IF('Enrollment Projection'!$F$32="Yes",$C43*X43,0))</f>
        <v>Must Complete 'Enrollment Projection' Tab</v>
      </c>
      <c r="Z43" s="160">
        <v>18</v>
      </c>
      <c r="AA43" s="159" t="str">
        <f>IF('Enrollment Projection'!$F$34="","Must Complete 'Enrollment Projection' Tab",IF(AND('Enrollment Projection'!$F$34&gt;0,SUM('Enrollment Projection'!$B$17:$F$20)&gt;0),$C43*Z43,0))</f>
        <v>Must Complete 'Enrollment Projection' Tab</v>
      </c>
      <c r="AB43" s="160">
        <v>298</v>
      </c>
      <c r="AC43" s="159" t="str">
        <f>IF('Enrollment Projection'!$F$38="","Must Complete 'Enrollment Projection' Tab",IF('Enrollment Projection'!$F$38&gt;=0.4,$C43*AB43,0))</f>
        <v>Must Complete 'Enrollment Projection' Tab</v>
      </c>
      <c r="AD43" s="160">
        <v>61</v>
      </c>
      <c r="AE43" s="160">
        <f t="shared" si="2"/>
        <v>0</v>
      </c>
      <c r="AF43" s="156">
        <f>$C43*'Enrollment Projection'!$F$37</f>
        <v>0</v>
      </c>
      <c r="AG43" s="160">
        <v>192</v>
      </c>
      <c r="AH43" s="159" t="str">
        <f>IF('Enrollment Projection'!$F$37="","Must Complete 'Enrollment Projection' Tab",AF43*AG43)</f>
        <v>Must Complete 'Enrollment Projection' Tab</v>
      </c>
      <c r="AI43" s="176"/>
    </row>
    <row r="44" spans="1:35" ht="25.5" customHeight="1">
      <c r="A44" s="150">
        <v>39</v>
      </c>
      <c r="B44" s="151" t="s">
        <v>369</v>
      </c>
      <c r="C44" s="152"/>
      <c r="D44" s="153">
        <v>3722</v>
      </c>
      <c r="E44" s="155">
        <f t="shared" si="1"/>
        <v>0</v>
      </c>
      <c r="F44" s="156">
        <f>$C44*'Enrollment Projection'!$F$30</f>
        <v>0</v>
      </c>
      <c r="G44" s="153">
        <v>473</v>
      </c>
      <c r="H44" s="157" t="str">
        <f>IF('Enrollment Projection'!$F$30="","Must Complete 'Enrollment Projection' Tab",F44*G44)</f>
        <v>Must Complete 'Enrollment Projection' Tab</v>
      </c>
      <c r="I44" s="156">
        <f>$C44*'Enrollment Projection'!$F$34</f>
        <v>0</v>
      </c>
      <c r="J44" s="153">
        <v>129</v>
      </c>
      <c r="K44" s="157" t="str">
        <f>IF('Enrollment Projection'!$F$34="","Must Complete 'Enrollment Projection' Tab",I44*J44)</f>
        <v>Must Complete 'Enrollment Projection' Tab</v>
      </c>
      <c r="L44" s="156">
        <f>$C44*'Enrollment Projection'!$F$31</f>
        <v>0</v>
      </c>
      <c r="M44" s="153">
        <v>3223</v>
      </c>
      <c r="N44" s="157" t="str">
        <f>IF('Enrollment Projection'!$F$31="","Must Complete 'Enrollment Projection' Tab",L44*M44)</f>
        <v>Must Complete 'Enrollment Projection' Tab</v>
      </c>
      <c r="O44" s="156">
        <f>$C44*'Enrollment Projection'!$F$33</f>
        <v>0</v>
      </c>
      <c r="P44" s="153">
        <v>1289</v>
      </c>
      <c r="Q44" s="157" t="str">
        <f>IF('Enrollment Projection'!$F$33="","Must Complete 'Enrollment Projection' Tab",O44*P44)</f>
        <v>Must Complete 'Enrollment Projection' Tab</v>
      </c>
      <c r="R44" s="157" t="str">
        <f>IF(OR('Enrollment Projection'!$F$30="",'Enrollment Projection'!$F$31="",'Enrollment Projection'!$F$33="",'Enrollment Projection'!$F$34=""),"Must Complete 'Enrollment Projection' Tab",IF('School Information'!$A$13="","Must Complete 'School Information' Tab",ROUND(E44+H44+K44+N44+Q44,0)))</f>
        <v>Must Complete 'Enrollment Projection' Tab</v>
      </c>
      <c r="S44" s="158">
        <v>9431</v>
      </c>
      <c r="T44" s="153">
        <v>9431</v>
      </c>
      <c r="U44" s="159" t="str">
        <f>IF(OR('School Information'!$A$10="",'School Information'!$B$10=""),"Must Complete 'School Information' Tab",IF('School Information'!$B$10="No",$T44*C44,IF(AND('School Information'!$B$10="Yes",'School Information'!$A$10=$B44),$S44*C44,$T44*C44)))</f>
        <v>Must Complete 'School Information' Tab</v>
      </c>
      <c r="V44" s="160">
        <v>260</v>
      </c>
      <c r="W44" s="160">
        <f>IF('Enrollment Projection'!$F$31&gt;0,$C44*V44,0)</f>
        <v>0</v>
      </c>
      <c r="X44" s="160">
        <v>11</v>
      </c>
      <c r="Y44" s="159" t="str">
        <f>IF('Enrollment Projection'!$F$32="","Must Complete 'Enrollment Projection' Tab",IF('Enrollment Projection'!$F$32="Yes",$C44*X44,0))</f>
        <v>Must Complete 'Enrollment Projection' Tab</v>
      </c>
      <c r="Z44" s="160">
        <v>17</v>
      </c>
      <c r="AA44" s="159" t="str">
        <f>IF('Enrollment Projection'!$F$34="","Must Complete 'Enrollment Projection' Tab",IF(AND('Enrollment Projection'!$F$34&gt;0,SUM('Enrollment Projection'!$B$17:$F$20)&gt;0),$C44*Z44,0))</f>
        <v>Must Complete 'Enrollment Projection' Tab</v>
      </c>
      <c r="AB44" s="160">
        <v>412</v>
      </c>
      <c r="AC44" s="159" t="str">
        <f>IF('Enrollment Projection'!$F$38="","Must Complete 'Enrollment Projection' Tab",IF('Enrollment Projection'!$F$38&gt;=0.4,$C44*AB44,0))</f>
        <v>Must Complete 'Enrollment Projection' Tab</v>
      </c>
      <c r="AD44" s="160">
        <v>64</v>
      </c>
      <c r="AE44" s="160">
        <f t="shared" si="2"/>
        <v>0</v>
      </c>
      <c r="AF44" s="156">
        <f>$C44*'Enrollment Projection'!$F$37</f>
        <v>0</v>
      </c>
      <c r="AG44" s="160">
        <v>96</v>
      </c>
      <c r="AH44" s="159" t="str">
        <f>IF('Enrollment Projection'!$F$37="","Must Complete 'Enrollment Projection' Tab",AF44*AG44)</f>
        <v>Must Complete 'Enrollment Projection' Tab</v>
      </c>
      <c r="AI44" s="176"/>
    </row>
    <row r="45" spans="1:35" ht="25.5" customHeight="1">
      <c r="A45" s="168">
        <v>40</v>
      </c>
      <c r="B45" s="162" t="s">
        <v>370</v>
      </c>
      <c r="C45" s="163"/>
      <c r="D45" s="164">
        <v>4897</v>
      </c>
      <c r="E45" s="165">
        <f t="shared" si="1"/>
        <v>0</v>
      </c>
      <c r="F45" s="166">
        <f>$C45*'Enrollment Projection'!$F$30</f>
        <v>0</v>
      </c>
      <c r="G45" s="164">
        <v>648</v>
      </c>
      <c r="H45" s="167" t="str">
        <f>IF('Enrollment Projection'!$F$30="","Must Complete 'Enrollment Projection' Tab",F45*G45)</f>
        <v>Must Complete 'Enrollment Projection' Tab</v>
      </c>
      <c r="I45" s="166">
        <f>$C45*'Enrollment Projection'!$F$34</f>
        <v>0</v>
      </c>
      <c r="J45" s="164">
        <v>177</v>
      </c>
      <c r="K45" s="167" t="str">
        <f>IF('Enrollment Projection'!$F$34="","Must Complete 'Enrollment Projection' Tab",I45*J45)</f>
        <v>Must Complete 'Enrollment Projection' Tab</v>
      </c>
      <c r="L45" s="166">
        <f>$C45*'Enrollment Projection'!$F$31</f>
        <v>0</v>
      </c>
      <c r="M45" s="164">
        <v>4420</v>
      </c>
      <c r="N45" s="167" t="str">
        <f>IF('Enrollment Projection'!$F$31="","Must Complete 'Enrollment Projection' Tab",L45*M45)</f>
        <v>Must Complete 'Enrollment Projection' Tab</v>
      </c>
      <c r="O45" s="166">
        <f>$C45*'Enrollment Projection'!$F$33</f>
        <v>0</v>
      </c>
      <c r="P45" s="164">
        <v>1768</v>
      </c>
      <c r="Q45" s="167" t="str">
        <f>IF('Enrollment Projection'!$F$33="","Must Complete 'Enrollment Projection' Tab",O45*P45)</f>
        <v>Must Complete 'Enrollment Projection' Tab</v>
      </c>
      <c r="R45" s="167" t="str">
        <f>IF(OR('Enrollment Projection'!$F$30="",'Enrollment Projection'!$F$31="",'Enrollment Projection'!$F$33="",'Enrollment Projection'!$F$34=""),"Must Complete 'Enrollment Projection' Tab",IF('School Information'!$A$13="","Must Complete 'School Information' Tab",ROUND(E45+H45+K45+N45+Q45,0)))</f>
        <v>Must Complete 'Enrollment Projection' Tab</v>
      </c>
      <c r="S45" s="169">
        <v>5840</v>
      </c>
      <c r="T45" s="164">
        <v>6580</v>
      </c>
      <c r="U45" s="170" t="str">
        <f>IF(OR('School Information'!$A$10="",'School Information'!$B$10=""),"Must Complete 'School Information' Tab",IF('School Information'!$B$10="No",$T45*C45,IF(AND('School Information'!$B$10="Yes",'School Information'!$A$10=$B45),$S45*C45,$T45*C45)))</f>
        <v>Must Complete 'School Information' Tab</v>
      </c>
      <c r="V45" s="171">
        <v>257</v>
      </c>
      <c r="W45" s="171">
        <f>IF('Enrollment Projection'!$F$31&gt;0,$C45*V45,0)</f>
        <v>0</v>
      </c>
      <c r="X45" s="171">
        <v>6</v>
      </c>
      <c r="Y45" s="170" t="str">
        <f>IF('Enrollment Projection'!$F$32="","Must Complete 'Enrollment Projection' Tab",IF('Enrollment Projection'!$F$32="Yes",$C45*X45,0))</f>
        <v>Must Complete 'Enrollment Projection' Tab</v>
      </c>
      <c r="Z45" s="171">
        <v>18</v>
      </c>
      <c r="AA45" s="170" t="str">
        <f>IF('Enrollment Projection'!$F$34="","Must Complete 'Enrollment Projection' Tab",IF(AND('Enrollment Projection'!$F$34&gt;0,SUM('Enrollment Projection'!$B$17:$F$20)&gt;0),$C45*Z45,0))</f>
        <v>Must Complete 'Enrollment Projection' Tab</v>
      </c>
      <c r="AB45" s="171">
        <v>470</v>
      </c>
      <c r="AC45" s="170" t="str">
        <f>IF('Enrollment Projection'!$F$38="","Must Complete 'Enrollment Projection' Tab",IF('Enrollment Projection'!$F$38&gt;=0.4,$C45*AB45,0))</f>
        <v>Must Complete 'Enrollment Projection' Tab</v>
      </c>
      <c r="AD45" s="171">
        <v>67</v>
      </c>
      <c r="AE45" s="171">
        <f t="shared" si="2"/>
        <v>0</v>
      </c>
      <c r="AF45" s="166">
        <f>$C45*'Enrollment Projection'!$F$37</f>
        <v>0</v>
      </c>
      <c r="AG45" s="171">
        <v>148</v>
      </c>
      <c r="AH45" s="170" t="str">
        <f>IF('Enrollment Projection'!$F$37="","Must Complete 'Enrollment Projection' Tab",AF45*AG45)</f>
        <v>Must Complete 'Enrollment Projection' Tab</v>
      </c>
      <c r="AI45" s="176"/>
    </row>
    <row r="46" spans="1:35" ht="25.5" customHeight="1">
      <c r="A46" s="138">
        <v>41</v>
      </c>
      <c r="B46" s="139" t="s">
        <v>371</v>
      </c>
      <c r="C46" s="140"/>
      <c r="D46" s="153">
        <v>2666</v>
      </c>
      <c r="E46" s="142">
        <f t="shared" si="1"/>
        <v>0</v>
      </c>
      <c r="F46" s="144">
        <f>$C46*'Enrollment Projection'!$F$30</f>
        <v>0</v>
      </c>
      <c r="G46" s="153">
        <v>353</v>
      </c>
      <c r="H46" s="146" t="str">
        <f>IF('Enrollment Projection'!$F$30="","Must Complete 'Enrollment Projection' Tab",F46*G46)</f>
        <v>Must Complete 'Enrollment Projection' Tab</v>
      </c>
      <c r="I46" s="144">
        <f>$C46*'Enrollment Projection'!$F$34</f>
        <v>0</v>
      </c>
      <c r="J46" s="153">
        <v>96</v>
      </c>
      <c r="K46" s="146" t="str">
        <f>IF('Enrollment Projection'!$F$34="","Must Complete 'Enrollment Projection' Tab",I46*J46)</f>
        <v>Must Complete 'Enrollment Projection' Tab</v>
      </c>
      <c r="L46" s="144">
        <f>$C46*'Enrollment Projection'!$F$31</f>
        <v>0</v>
      </c>
      <c r="M46" s="153">
        <v>2407</v>
      </c>
      <c r="N46" s="146" t="str">
        <f>IF('Enrollment Projection'!$F$31="","Must Complete 'Enrollment Projection' Tab",L46*M46)</f>
        <v>Must Complete 'Enrollment Projection' Tab</v>
      </c>
      <c r="O46" s="144">
        <f>$C46*'Enrollment Projection'!$F$33</f>
        <v>0</v>
      </c>
      <c r="P46" s="153">
        <v>963</v>
      </c>
      <c r="Q46" s="146" t="str">
        <f>IF('Enrollment Projection'!$F$33="","Must Complete 'Enrollment Projection' Tab",O46*P46)</f>
        <v>Must Complete 'Enrollment Projection' Tab</v>
      </c>
      <c r="R46" s="146" t="str">
        <f>IF(OR('Enrollment Projection'!$F$30="",'Enrollment Projection'!$F$31="",'Enrollment Projection'!$F$33="",'Enrollment Projection'!$F$34=""),"Must Complete 'Enrollment Projection' Tab",IF('School Information'!$A$13="","Must Complete 'School Information' Tab",ROUND(E46+H46+K46+N46+Q46,0)))</f>
        <v>Must Complete 'Enrollment Projection' Tab</v>
      </c>
      <c r="S46" s="158">
        <v>18096</v>
      </c>
      <c r="T46" s="153">
        <v>20257</v>
      </c>
      <c r="U46" s="148" t="str">
        <f>IF(OR('School Information'!$A$10="",'School Information'!$B$10=""),"Must Complete 'School Information' Tab",IF('School Information'!$B$10="No",$T46*C46,IF(AND('School Information'!$B$10="Yes",'School Information'!$A$10=$B46),$S46*C46,$T46*C46)))</f>
        <v>Must Complete 'School Information' Tab</v>
      </c>
      <c r="V46" s="149">
        <v>290</v>
      </c>
      <c r="W46" s="149">
        <f>IF('Enrollment Projection'!$F$31&gt;0,$C46*V46,0)</f>
        <v>0</v>
      </c>
      <c r="X46" s="149">
        <v>9</v>
      </c>
      <c r="Y46" s="148" t="str">
        <f>IF('Enrollment Projection'!$F$32="","Must Complete 'Enrollment Projection' Tab",IF('Enrollment Projection'!$F$32="Yes",$C46*X46,0))</f>
        <v>Must Complete 'Enrollment Projection' Tab</v>
      </c>
      <c r="Z46" s="149">
        <v>0</v>
      </c>
      <c r="AA46" s="148" t="str">
        <f>IF('Enrollment Projection'!$F$34="","Must Complete 'Enrollment Projection' Tab",IF(AND('Enrollment Projection'!$F$34&gt;0,SUM('Enrollment Projection'!$B$17:$F$20)&gt;0),$C46*Z46,0))</f>
        <v>Must Complete 'Enrollment Projection' Tab</v>
      </c>
      <c r="AB46" s="149">
        <v>739</v>
      </c>
      <c r="AC46" s="148" t="str">
        <f>IF('Enrollment Projection'!$F$38="","Must Complete 'Enrollment Projection' Tab",IF('Enrollment Projection'!$F$38&gt;=0.4,$C46*AB46,0))</f>
        <v>Must Complete 'Enrollment Projection' Tab</v>
      </c>
      <c r="AD46" s="149">
        <v>70</v>
      </c>
      <c r="AE46" s="149">
        <f t="shared" si="2"/>
        <v>0</v>
      </c>
      <c r="AF46" s="144">
        <f>$C46*'Enrollment Projection'!$F$37</f>
        <v>0</v>
      </c>
      <c r="AG46" s="149">
        <v>0</v>
      </c>
      <c r="AH46" s="148" t="str">
        <f>IF('Enrollment Projection'!$F$37="","Must Complete 'Enrollment Projection' Tab",AF46*AG46)</f>
        <v>Must Complete 'Enrollment Projection' Tab</v>
      </c>
      <c r="AI46" s="176"/>
    </row>
    <row r="47" spans="1:35" ht="25.5" customHeight="1">
      <c r="A47" s="150">
        <v>42</v>
      </c>
      <c r="B47" s="151" t="s">
        <v>372</v>
      </c>
      <c r="C47" s="152"/>
      <c r="D47" s="153">
        <v>4447</v>
      </c>
      <c r="E47" s="155">
        <f t="shared" si="1"/>
        <v>0</v>
      </c>
      <c r="F47" s="156">
        <f>$C47*'Enrollment Projection'!$F$30</f>
        <v>0</v>
      </c>
      <c r="G47" s="153">
        <v>605</v>
      </c>
      <c r="H47" s="157" t="str">
        <f>IF('Enrollment Projection'!$F$30="","Must Complete 'Enrollment Projection' Tab",F47*G47)</f>
        <v>Must Complete 'Enrollment Projection' Tab</v>
      </c>
      <c r="I47" s="156">
        <f>$C47*'Enrollment Projection'!$F$34</f>
        <v>0</v>
      </c>
      <c r="J47" s="153">
        <v>165</v>
      </c>
      <c r="K47" s="157" t="str">
        <f>IF('Enrollment Projection'!$F$34="","Must Complete 'Enrollment Projection' Tab",I47*J47)</f>
        <v>Must Complete 'Enrollment Projection' Tab</v>
      </c>
      <c r="L47" s="156">
        <f>$C47*'Enrollment Projection'!$F$31</f>
        <v>0</v>
      </c>
      <c r="M47" s="153">
        <v>4122</v>
      </c>
      <c r="N47" s="157" t="str">
        <f>IF('Enrollment Projection'!$F$31="","Must Complete 'Enrollment Projection' Tab",L47*M47)</f>
        <v>Must Complete 'Enrollment Projection' Tab</v>
      </c>
      <c r="O47" s="156">
        <f>$C47*'Enrollment Projection'!$F$33</f>
        <v>0</v>
      </c>
      <c r="P47" s="153">
        <v>1649</v>
      </c>
      <c r="Q47" s="157" t="str">
        <f>IF('Enrollment Projection'!$F$33="","Must Complete 'Enrollment Projection' Tab",O47*P47)</f>
        <v>Must Complete 'Enrollment Projection' Tab</v>
      </c>
      <c r="R47" s="157" t="str">
        <f>IF(OR('Enrollment Projection'!$F$30="",'Enrollment Projection'!$F$31="",'Enrollment Projection'!$F$33="",'Enrollment Projection'!$F$34=""),"Must Complete 'Enrollment Projection' Tab",IF('School Information'!$A$13="","Must Complete 'School Information' Tab",ROUND(E47+H47+K47+N47+Q47,0)))</f>
        <v>Must Complete 'Enrollment Projection' Tab</v>
      </c>
      <c r="S47" s="158">
        <v>16487</v>
      </c>
      <c r="T47" s="153">
        <v>18074</v>
      </c>
      <c r="U47" s="159" t="str">
        <f>IF(OR('School Information'!$A$10="",'School Information'!$B$10=""),"Must Complete 'School Information' Tab",IF('School Information'!$B$10="No",$T47*C47,IF(AND('School Information'!$B$10="Yes",'School Information'!$A$10=$B47),$S47*C47,$T47*C47)))</f>
        <v>Must Complete 'School Information' Tab</v>
      </c>
      <c r="V47" s="160">
        <v>259</v>
      </c>
      <c r="W47" s="160">
        <f>IF('Enrollment Projection'!$F$31&gt;0,$C47*V47,0)</f>
        <v>0</v>
      </c>
      <c r="X47" s="160">
        <v>14</v>
      </c>
      <c r="Y47" s="159" t="str">
        <f>IF('Enrollment Projection'!$F$32="","Must Complete 'Enrollment Projection' Tab",IF('Enrollment Projection'!$F$32="Yes",$C47*X47,0))</f>
        <v>Must Complete 'Enrollment Projection' Tab</v>
      </c>
      <c r="Z47" s="160">
        <v>17</v>
      </c>
      <c r="AA47" s="159" t="str">
        <f>IF('Enrollment Projection'!$F$34="","Must Complete 'Enrollment Projection' Tab",IF(AND('Enrollment Projection'!$F$34&gt;0,SUM('Enrollment Projection'!$B$17:$F$20)&gt;0),$C47*Z47,0))</f>
        <v>Must Complete 'Enrollment Projection' Tab</v>
      </c>
      <c r="AB47" s="160">
        <v>676</v>
      </c>
      <c r="AC47" s="159" t="str">
        <f>IF('Enrollment Projection'!$F$38="","Must Complete 'Enrollment Projection' Tab",IF('Enrollment Projection'!$F$38&gt;=0.4,$C47*AB47,0))</f>
        <v>Must Complete 'Enrollment Projection' Tab</v>
      </c>
      <c r="AD47" s="160">
        <v>69</v>
      </c>
      <c r="AE47" s="160">
        <f t="shared" si="2"/>
        <v>0</v>
      </c>
      <c r="AF47" s="156">
        <f>$C47*'Enrollment Projection'!$F$37</f>
        <v>0</v>
      </c>
      <c r="AG47" s="160">
        <v>0</v>
      </c>
      <c r="AH47" s="159" t="str">
        <f>IF('Enrollment Projection'!$F$37="","Must Complete 'Enrollment Projection' Tab",AF47*AG47)</f>
        <v>Must Complete 'Enrollment Projection' Tab</v>
      </c>
      <c r="AI47" s="176"/>
    </row>
    <row r="48" spans="1:35" ht="25.5" customHeight="1">
      <c r="A48" s="150">
        <v>43</v>
      </c>
      <c r="B48" s="151" t="s">
        <v>373</v>
      </c>
      <c r="C48" s="152"/>
      <c r="D48" s="153">
        <v>4302</v>
      </c>
      <c r="E48" s="155">
        <f t="shared" si="1"/>
        <v>0</v>
      </c>
      <c r="F48" s="156">
        <f>$C48*'Enrollment Projection'!$F$30</f>
        <v>0</v>
      </c>
      <c r="G48" s="153">
        <v>586</v>
      </c>
      <c r="H48" s="157" t="str">
        <f>IF('Enrollment Projection'!$F$30="","Must Complete 'Enrollment Projection' Tab",F48*G48)</f>
        <v>Must Complete 'Enrollment Projection' Tab</v>
      </c>
      <c r="I48" s="156">
        <f>$C48*'Enrollment Projection'!$F$34</f>
        <v>0</v>
      </c>
      <c r="J48" s="153">
        <v>160</v>
      </c>
      <c r="K48" s="157" t="str">
        <f>IF('Enrollment Projection'!$F$34="","Must Complete 'Enrollment Projection' Tab",I48*J48)</f>
        <v>Must Complete 'Enrollment Projection' Tab</v>
      </c>
      <c r="L48" s="156">
        <f>$C48*'Enrollment Projection'!$F$31</f>
        <v>0</v>
      </c>
      <c r="M48" s="153">
        <v>3996</v>
      </c>
      <c r="N48" s="157" t="str">
        <f>IF('Enrollment Projection'!$F$31="","Must Complete 'Enrollment Projection' Tab",L48*M48)</f>
        <v>Must Complete 'Enrollment Projection' Tab</v>
      </c>
      <c r="O48" s="156">
        <f>$C48*'Enrollment Projection'!$F$33</f>
        <v>0</v>
      </c>
      <c r="P48" s="153">
        <v>1598</v>
      </c>
      <c r="Q48" s="157" t="str">
        <f>IF('Enrollment Projection'!$F$33="","Must Complete 'Enrollment Projection' Tab",O48*P48)</f>
        <v>Must Complete 'Enrollment Projection' Tab</v>
      </c>
      <c r="R48" s="157" t="str">
        <f>IF(OR('Enrollment Projection'!$F$30="",'Enrollment Projection'!$F$31="",'Enrollment Projection'!$F$33="",'Enrollment Projection'!$F$34=""),"Must Complete 'Enrollment Projection' Tab",IF('School Information'!$A$13="","Must Complete 'School Information' Tab",ROUND(E48+H48+K48+N48+Q48,0)))</f>
        <v>Must Complete 'Enrollment Projection' Tab</v>
      </c>
      <c r="S48" s="158">
        <v>8186</v>
      </c>
      <c r="T48" s="153">
        <v>8665</v>
      </c>
      <c r="U48" s="159" t="str">
        <f>IF(OR('School Information'!$A$10="",'School Information'!$B$10=""),"Must Complete 'School Information' Tab",IF('School Information'!$B$10="No",$T48*C48,IF(AND('School Information'!$B$10="Yes",'School Information'!$A$10=$B48),$S48*C48,$T48*C48)))</f>
        <v>Must Complete 'School Information' Tab</v>
      </c>
      <c r="V48" s="160">
        <v>269</v>
      </c>
      <c r="W48" s="160">
        <f>IF('Enrollment Projection'!$F$31&gt;0,$C48*V48,0)</f>
        <v>0</v>
      </c>
      <c r="X48" s="160">
        <v>6</v>
      </c>
      <c r="Y48" s="159" t="str">
        <f>IF('Enrollment Projection'!$F$32="","Must Complete 'Enrollment Projection' Tab",IF('Enrollment Projection'!$F$32="Yes",$C48*X48,0))</f>
        <v>Must Complete 'Enrollment Projection' Tab</v>
      </c>
      <c r="Z48" s="160">
        <v>0</v>
      </c>
      <c r="AA48" s="159" t="str">
        <f>IF('Enrollment Projection'!$F$34="","Must Complete 'Enrollment Projection' Tab",IF(AND('Enrollment Projection'!$F$34&gt;0,SUM('Enrollment Projection'!$B$17:$F$20)&gt;0),$C48*Z48,0))</f>
        <v>Must Complete 'Enrollment Projection' Tab</v>
      </c>
      <c r="AB48" s="160">
        <v>471</v>
      </c>
      <c r="AC48" s="159" t="str">
        <f>IF('Enrollment Projection'!$F$38="","Must Complete 'Enrollment Projection' Tab",IF('Enrollment Projection'!$F$38&gt;=0.4,$C48*AB48,0))</f>
        <v>Must Complete 'Enrollment Projection' Tab</v>
      </c>
      <c r="AD48" s="160">
        <v>61</v>
      </c>
      <c r="AE48" s="160">
        <f t="shared" si="2"/>
        <v>0</v>
      </c>
      <c r="AF48" s="156">
        <f>$C48*'Enrollment Projection'!$F$37</f>
        <v>0</v>
      </c>
      <c r="AG48" s="160">
        <v>0</v>
      </c>
      <c r="AH48" s="159" t="str">
        <f>IF('Enrollment Projection'!$F$37="","Must Complete 'Enrollment Projection' Tab",AF48*AG48)</f>
        <v>Must Complete 'Enrollment Projection' Tab</v>
      </c>
      <c r="AI48" s="176"/>
    </row>
    <row r="49" spans="1:35" ht="25.5" customHeight="1">
      <c r="A49" s="150">
        <v>44</v>
      </c>
      <c r="B49" s="151" t="s">
        <v>378</v>
      </c>
      <c r="C49" s="152"/>
      <c r="D49" s="153">
        <v>4696</v>
      </c>
      <c r="E49" s="155">
        <f t="shared" si="1"/>
        <v>0</v>
      </c>
      <c r="F49" s="156">
        <f>$C49*'Enrollment Projection'!$F$30</f>
        <v>0</v>
      </c>
      <c r="G49" s="153">
        <v>631</v>
      </c>
      <c r="H49" s="157" t="str">
        <f>IF('Enrollment Projection'!$F$30="","Must Complete 'Enrollment Projection' Tab",F49*G49)</f>
        <v>Must Complete 'Enrollment Projection' Tab</v>
      </c>
      <c r="I49" s="156">
        <f>$C49*'Enrollment Projection'!$F$34</f>
        <v>0</v>
      </c>
      <c r="J49" s="153">
        <v>172</v>
      </c>
      <c r="K49" s="157" t="str">
        <f>IF('Enrollment Projection'!$F$34="","Must Complete 'Enrollment Projection' Tab",I49*J49)</f>
        <v>Must Complete 'Enrollment Projection' Tab</v>
      </c>
      <c r="L49" s="156">
        <f>$C49*'Enrollment Projection'!$F$31</f>
        <v>0</v>
      </c>
      <c r="M49" s="153">
        <v>4301</v>
      </c>
      <c r="N49" s="157" t="str">
        <f>IF('Enrollment Projection'!$F$31="","Must Complete 'Enrollment Projection' Tab",L49*M49)</f>
        <v>Must Complete 'Enrollment Projection' Tab</v>
      </c>
      <c r="O49" s="156">
        <f>$C49*'Enrollment Projection'!$F$33</f>
        <v>0</v>
      </c>
      <c r="P49" s="153">
        <v>1721</v>
      </c>
      <c r="Q49" s="157" t="str">
        <f>IF('Enrollment Projection'!$F$33="","Must Complete 'Enrollment Projection' Tab",O49*P49)</f>
        <v>Must Complete 'Enrollment Projection' Tab</v>
      </c>
      <c r="R49" s="157" t="str">
        <f>IF(OR('Enrollment Projection'!$F$30="",'Enrollment Projection'!$F$31="",'Enrollment Projection'!$F$33="",'Enrollment Projection'!$F$34=""),"Must Complete 'Enrollment Projection' Tab",IF('School Information'!$A$13="","Must Complete 'School Information' Tab",ROUND(E49+H49+K49+N49+Q49,0)))</f>
        <v>Must Complete 'Enrollment Projection' Tab</v>
      </c>
      <c r="S49" s="158">
        <v>6167</v>
      </c>
      <c r="T49" s="153">
        <v>6167</v>
      </c>
      <c r="U49" s="159" t="str">
        <f>IF(OR('School Information'!$A$10="",'School Information'!$B$10=""),"Must Complete 'School Information' Tab",IF('School Information'!$B$10="No",$T49*C49,IF(AND('School Information'!$B$10="Yes",'School Information'!$A$10=$B49),$S49*C49,$T49*C49)))</f>
        <v>Must Complete 'School Information' Tab</v>
      </c>
      <c r="V49" s="160">
        <v>244</v>
      </c>
      <c r="W49" s="160">
        <f>IF('Enrollment Projection'!$F$31&gt;0,$C49*V49,0)</f>
        <v>0</v>
      </c>
      <c r="X49" s="160">
        <v>10</v>
      </c>
      <c r="Y49" s="159" t="str">
        <f>IF('Enrollment Projection'!$F$32="","Must Complete 'Enrollment Projection' Tab",IF('Enrollment Projection'!$F$32="Yes",$C49*X49,0))</f>
        <v>Must Complete 'Enrollment Projection' Tab</v>
      </c>
      <c r="Z49" s="160">
        <v>16</v>
      </c>
      <c r="AA49" s="159" t="str">
        <f>IF('Enrollment Projection'!$F$34="","Must Complete 'Enrollment Projection' Tab",IF(AND('Enrollment Projection'!$F$34&gt;0,SUM('Enrollment Projection'!$B$17:$F$20)&gt;0),$C49*Z49,0))</f>
        <v>Must Complete 'Enrollment Projection' Tab</v>
      </c>
      <c r="AB49" s="160">
        <v>511</v>
      </c>
      <c r="AC49" s="159" t="str">
        <f>IF('Enrollment Projection'!$F$38="","Must Complete 'Enrollment Projection' Tab",IF('Enrollment Projection'!$F$38&gt;=0.4,$C49*AB49,0))</f>
        <v>Must Complete 'Enrollment Projection' Tab</v>
      </c>
      <c r="AD49" s="160">
        <v>63</v>
      </c>
      <c r="AE49" s="160">
        <f t="shared" si="2"/>
        <v>0</v>
      </c>
      <c r="AF49" s="156">
        <f>$C49*'Enrollment Projection'!$F$37</f>
        <v>0</v>
      </c>
      <c r="AG49" s="160">
        <v>149</v>
      </c>
      <c r="AH49" s="159" t="str">
        <f>IF('Enrollment Projection'!$F$37="","Must Complete 'Enrollment Projection' Tab",AF49*AG49)</f>
        <v>Must Complete 'Enrollment Projection' Tab</v>
      </c>
      <c r="AI49" s="176"/>
    </row>
    <row r="50" spans="1:35" ht="25.5" customHeight="1">
      <c r="A50" s="168">
        <v>45</v>
      </c>
      <c r="B50" s="162" t="s">
        <v>380</v>
      </c>
      <c r="C50" s="163"/>
      <c r="D50" s="164">
        <v>2199</v>
      </c>
      <c r="E50" s="165">
        <f t="shared" si="1"/>
        <v>0</v>
      </c>
      <c r="F50" s="166">
        <f>$C50*'Enrollment Projection'!$F$30</f>
        <v>0</v>
      </c>
      <c r="G50" s="164">
        <v>221</v>
      </c>
      <c r="H50" s="167" t="str">
        <f>IF('Enrollment Projection'!$F$30="","Must Complete 'Enrollment Projection' Tab",F50*G50)</f>
        <v>Must Complete 'Enrollment Projection' Tab</v>
      </c>
      <c r="I50" s="166">
        <f>$C50*'Enrollment Projection'!$F$34</f>
        <v>0</v>
      </c>
      <c r="J50" s="164">
        <v>60</v>
      </c>
      <c r="K50" s="167" t="str">
        <f>IF('Enrollment Projection'!$F$34="","Must Complete 'Enrollment Projection' Tab",I50*J50)</f>
        <v>Must Complete 'Enrollment Projection' Tab</v>
      </c>
      <c r="L50" s="166">
        <f>$C50*'Enrollment Projection'!$F$31</f>
        <v>0</v>
      </c>
      <c r="M50" s="164">
        <v>1506</v>
      </c>
      <c r="N50" s="167" t="str">
        <f>IF('Enrollment Projection'!$F$31="","Must Complete 'Enrollment Projection' Tab",L50*M50)</f>
        <v>Must Complete 'Enrollment Projection' Tab</v>
      </c>
      <c r="O50" s="166">
        <f>$C50*'Enrollment Projection'!$F$33</f>
        <v>0</v>
      </c>
      <c r="P50" s="164">
        <v>602</v>
      </c>
      <c r="Q50" s="167" t="str">
        <f>IF('Enrollment Projection'!$F$33="","Must Complete 'Enrollment Projection' Tab",O50*P50)</f>
        <v>Must Complete 'Enrollment Projection' Tab</v>
      </c>
      <c r="R50" s="167" t="str">
        <f>IF(OR('Enrollment Projection'!$F$30="",'Enrollment Projection'!$F$31="",'Enrollment Projection'!$F$33="",'Enrollment Projection'!$F$34=""),"Must Complete 'Enrollment Projection' Tab",IF('School Information'!$A$13="","Must Complete 'School Information' Tab",ROUND(E50+H50+K50+N50+Q50,0)))</f>
        <v>Must Complete 'Enrollment Projection' Tab</v>
      </c>
      <c r="S50" s="169">
        <v>19963</v>
      </c>
      <c r="T50" s="164">
        <v>22623</v>
      </c>
      <c r="U50" s="170" t="str">
        <f>IF(OR('School Information'!$A$10="",'School Information'!$B$10=""),"Must Complete 'School Information' Tab",IF('School Information'!$B$10="No",$T50*C50,IF(AND('School Information'!$B$10="Yes",'School Information'!$A$10=$B50),$S50*C50,$T50*C50)))</f>
        <v>Must Complete 'School Information' Tab</v>
      </c>
      <c r="V50" s="171">
        <v>247</v>
      </c>
      <c r="W50" s="171">
        <f>IF('Enrollment Projection'!$F$31&gt;0,$C50*V50,0)</f>
        <v>0</v>
      </c>
      <c r="X50" s="171">
        <v>7</v>
      </c>
      <c r="Y50" s="170" t="str">
        <f>IF('Enrollment Projection'!$F$32="","Must Complete 'Enrollment Projection' Tab",IF('Enrollment Projection'!$F$32="Yes",$C50*X50,0))</f>
        <v>Must Complete 'Enrollment Projection' Tab</v>
      </c>
      <c r="Z50" s="171">
        <v>13</v>
      </c>
      <c r="AA50" s="170" t="str">
        <f>IF('Enrollment Projection'!$F$34="","Must Complete 'Enrollment Projection' Tab",IF(AND('Enrollment Projection'!$F$34&gt;0,SUM('Enrollment Projection'!$B$17:$F$20)&gt;0),$C50*Z50,0))</f>
        <v>Must Complete 'Enrollment Projection' Tab</v>
      </c>
      <c r="AB50" s="171">
        <v>224</v>
      </c>
      <c r="AC50" s="170" t="str">
        <f>IF('Enrollment Projection'!$F$38="","Must Complete 'Enrollment Projection' Tab",IF('Enrollment Projection'!$F$38&gt;=0.4,$C50*AB50,0))</f>
        <v>Must Complete 'Enrollment Projection' Tab</v>
      </c>
      <c r="AD50" s="171">
        <v>48</v>
      </c>
      <c r="AE50" s="171">
        <f t="shared" si="2"/>
        <v>0</v>
      </c>
      <c r="AF50" s="166">
        <f>$C50*'Enrollment Projection'!$F$37</f>
        <v>0</v>
      </c>
      <c r="AG50" s="171">
        <v>131</v>
      </c>
      <c r="AH50" s="170" t="str">
        <f>IF('Enrollment Projection'!$F$37="","Must Complete 'Enrollment Projection' Tab",AF50*AG50)</f>
        <v>Must Complete 'Enrollment Projection' Tab</v>
      </c>
      <c r="AI50" s="176"/>
    </row>
    <row r="51" spans="1:35" ht="25.5" customHeight="1">
      <c r="A51" s="138">
        <v>46</v>
      </c>
      <c r="B51" s="139" t="s">
        <v>381</v>
      </c>
      <c r="C51" s="140"/>
      <c r="D51" s="153">
        <v>5966</v>
      </c>
      <c r="E51" s="142">
        <f t="shared" si="1"/>
        <v>0</v>
      </c>
      <c r="F51" s="144">
        <f>$C51*'Enrollment Projection'!$F$30</f>
        <v>0</v>
      </c>
      <c r="G51" s="153">
        <v>736</v>
      </c>
      <c r="H51" s="146" t="str">
        <f>IF('Enrollment Projection'!$F$30="","Must Complete 'Enrollment Projection' Tab",F51*G51)</f>
        <v>Must Complete 'Enrollment Projection' Tab</v>
      </c>
      <c r="I51" s="144">
        <f>$C51*'Enrollment Projection'!$F$34</f>
        <v>0</v>
      </c>
      <c r="J51" s="153">
        <v>201</v>
      </c>
      <c r="K51" s="146" t="str">
        <f>IF('Enrollment Projection'!$F$34="","Must Complete 'Enrollment Projection' Tab",I51*J51)</f>
        <v>Must Complete 'Enrollment Projection' Tab</v>
      </c>
      <c r="L51" s="144">
        <f>$C51*'Enrollment Projection'!$F$31</f>
        <v>0</v>
      </c>
      <c r="M51" s="153">
        <v>5019</v>
      </c>
      <c r="N51" s="146" t="str">
        <f>IF('Enrollment Projection'!$F$31="","Must Complete 'Enrollment Projection' Tab",L51*M51)</f>
        <v>Must Complete 'Enrollment Projection' Tab</v>
      </c>
      <c r="O51" s="144">
        <f>$C51*'Enrollment Projection'!$F$33</f>
        <v>0</v>
      </c>
      <c r="P51" s="153">
        <v>2008</v>
      </c>
      <c r="Q51" s="146" t="str">
        <f>IF('Enrollment Projection'!$F$33="","Must Complete 'Enrollment Projection' Tab",O51*P51)</f>
        <v>Must Complete 'Enrollment Projection' Tab</v>
      </c>
      <c r="R51" s="146" t="str">
        <f>IF(OR('Enrollment Projection'!$F$30="",'Enrollment Projection'!$F$31="",'Enrollment Projection'!$F$33="",'Enrollment Projection'!$F$34=""),"Must Complete 'Enrollment Projection' Tab",IF('School Information'!$A$13="","Must Complete 'School Information' Tab",ROUND(E51+H51+K51+N51+Q51,0)))</f>
        <v>Must Complete 'Enrollment Projection' Tab</v>
      </c>
      <c r="S51" s="158">
        <v>2881</v>
      </c>
      <c r="T51" s="153">
        <v>4826</v>
      </c>
      <c r="U51" s="148" t="str">
        <f>IF(OR('School Information'!$A$10="",'School Information'!$B$10=""),"Must Complete 'School Information' Tab",IF('School Information'!$B$10="No",$T51*C51,IF(AND('School Information'!$B$10="Yes",'School Information'!$A$10=$B51),$S51*C51,$T51*C51)))</f>
        <v>Must Complete 'School Information' Tab</v>
      </c>
      <c r="V51" s="149">
        <v>306</v>
      </c>
      <c r="W51" s="149">
        <f>IF('Enrollment Projection'!$F$31&gt;0,$C51*V51,0)</f>
        <v>0</v>
      </c>
      <c r="X51" s="149">
        <v>16</v>
      </c>
      <c r="Y51" s="148" t="str">
        <f>IF('Enrollment Projection'!$F$32="","Must Complete 'Enrollment Projection' Tab",IF('Enrollment Projection'!$F$32="Yes",$C51*X51,0))</f>
        <v>Must Complete 'Enrollment Projection' Tab</v>
      </c>
      <c r="Z51" s="149">
        <v>21</v>
      </c>
      <c r="AA51" s="148" t="str">
        <f>IF('Enrollment Projection'!$F$34="","Must Complete 'Enrollment Projection' Tab",IF(AND('Enrollment Projection'!$F$34&gt;0,SUM('Enrollment Projection'!$B$17:$F$20)&gt;0),$C51*Z51,0))</f>
        <v>Must Complete 'Enrollment Projection' Tab</v>
      </c>
      <c r="AB51" s="149">
        <v>1175</v>
      </c>
      <c r="AC51" s="148" t="str">
        <f>IF('Enrollment Projection'!$F$38="","Must Complete 'Enrollment Projection' Tab",IF('Enrollment Projection'!$F$38&gt;=0.4,$C51*AB51,0))</f>
        <v>Must Complete 'Enrollment Projection' Tab</v>
      </c>
      <c r="AD51" s="149">
        <v>81</v>
      </c>
      <c r="AE51" s="149">
        <f t="shared" si="2"/>
        <v>0</v>
      </c>
      <c r="AF51" s="144">
        <f>$C51*'Enrollment Projection'!$F$37</f>
        <v>0</v>
      </c>
      <c r="AG51" s="149">
        <v>0</v>
      </c>
      <c r="AH51" s="148" t="str">
        <f>IF('Enrollment Projection'!$F$37="","Must Complete 'Enrollment Projection' Tab",AF51*AG51)</f>
        <v>Must Complete 'Enrollment Projection' Tab</v>
      </c>
      <c r="AI51" s="176"/>
    </row>
    <row r="52" spans="1:35" ht="25.5" customHeight="1">
      <c r="A52" s="150">
        <v>47</v>
      </c>
      <c r="B52" s="151" t="s">
        <v>382</v>
      </c>
      <c r="C52" s="152"/>
      <c r="D52" s="153">
        <v>2868</v>
      </c>
      <c r="E52" s="155">
        <f t="shared" si="1"/>
        <v>0</v>
      </c>
      <c r="F52" s="156">
        <f>$C52*'Enrollment Projection'!$F$30</f>
        <v>0</v>
      </c>
      <c r="G52" s="153">
        <v>329</v>
      </c>
      <c r="H52" s="157" t="str">
        <f>IF('Enrollment Projection'!$F$30="","Must Complete 'Enrollment Projection' Tab",F52*G52)</f>
        <v>Must Complete 'Enrollment Projection' Tab</v>
      </c>
      <c r="I52" s="156">
        <f>$C52*'Enrollment Projection'!$F$34</f>
        <v>0</v>
      </c>
      <c r="J52" s="153">
        <v>90</v>
      </c>
      <c r="K52" s="157" t="str">
        <f>IF('Enrollment Projection'!$F$34="","Must Complete 'Enrollment Projection' Tab",I52*J52)</f>
        <v>Must Complete 'Enrollment Projection' Tab</v>
      </c>
      <c r="L52" s="156">
        <f>$C52*'Enrollment Projection'!$F$31</f>
        <v>0</v>
      </c>
      <c r="M52" s="153">
        <v>2246</v>
      </c>
      <c r="N52" s="157" t="str">
        <f>IF('Enrollment Projection'!$F$31="","Must Complete 'Enrollment Projection' Tab",L52*M52)</f>
        <v>Must Complete 'Enrollment Projection' Tab</v>
      </c>
      <c r="O52" s="156">
        <f>$C52*'Enrollment Projection'!$F$33</f>
        <v>0</v>
      </c>
      <c r="P52" s="153">
        <v>898</v>
      </c>
      <c r="Q52" s="157" t="str">
        <f>IF('Enrollment Projection'!$F$33="","Must Complete 'Enrollment Projection' Tab",O52*P52)</f>
        <v>Must Complete 'Enrollment Projection' Tab</v>
      </c>
      <c r="R52" s="157" t="str">
        <f>IF(OR('Enrollment Projection'!$F$30="",'Enrollment Projection'!$F$31="",'Enrollment Projection'!$F$33="",'Enrollment Projection'!$F$34=""),"Must Complete 'Enrollment Projection' Tab",IF('School Information'!$A$13="","Must Complete 'School Information' Tab",ROUND(E52+H52+K52+N52+Q52,0)))</f>
        <v>Must Complete 'Enrollment Projection' Tab</v>
      </c>
      <c r="S52" s="158">
        <v>17982</v>
      </c>
      <c r="T52" s="153">
        <v>19722</v>
      </c>
      <c r="U52" s="159" t="str">
        <f>IF(OR('School Information'!$A$10="",'School Information'!$B$10=""),"Must Complete 'School Information' Tab",IF('School Information'!$B$10="No",$T52*C52,IF(AND('School Information'!$B$10="Yes",'School Information'!$A$10=$B52),$S52*C52,$T52*C52)))</f>
        <v>Must Complete 'School Information' Tab</v>
      </c>
      <c r="V52" s="160">
        <v>260</v>
      </c>
      <c r="W52" s="160">
        <f>IF('Enrollment Projection'!$F$31&gt;0,$C52*V52,0)</f>
        <v>0</v>
      </c>
      <c r="X52" s="160">
        <v>11</v>
      </c>
      <c r="Y52" s="159" t="str">
        <f>IF('Enrollment Projection'!$F$32="","Must Complete 'Enrollment Projection' Tab",IF('Enrollment Projection'!$F$32="Yes",$C52*X52,0))</f>
        <v>Must Complete 'Enrollment Projection' Tab</v>
      </c>
      <c r="Z52" s="160">
        <v>16</v>
      </c>
      <c r="AA52" s="159" t="str">
        <f>IF('Enrollment Projection'!$F$34="","Must Complete 'Enrollment Projection' Tab",IF(AND('Enrollment Projection'!$F$34&gt;0,SUM('Enrollment Projection'!$B$17:$F$20)&gt;0),$C52*Z52,0))</f>
        <v>Must Complete 'Enrollment Projection' Tab</v>
      </c>
      <c r="AB52" s="160">
        <v>300</v>
      </c>
      <c r="AC52" s="159" t="str">
        <f>IF('Enrollment Projection'!$F$38="","Must Complete 'Enrollment Projection' Tab",IF('Enrollment Projection'!$F$38&gt;=0.4,$C52*AB52,0))</f>
        <v>Must Complete 'Enrollment Projection' Tab</v>
      </c>
      <c r="AD52" s="160">
        <v>57</v>
      </c>
      <c r="AE52" s="160">
        <f t="shared" si="2"/>
        <v>0</v>
      </c>
      <c r="AF52" s="156">
        <f>$C52*'Enrollment Projection'!$F$37</f>
        <v>0</v>
      </c>
      <c r="AG52" s="160">
        <v>106</v>
      </c>
      <c r="AH52" s="159" t="str">
        <f>IF('Enrollment Projection'!$F$37="","Must Complete 'Enrollment Projection' Tab",AF52*AG52)</f>
        <v>Must Complete 'Enrollment Projection' Tab</v>
      </c>
      <c r="AI52" s="176"/>
    </row>
    <row r="53" spans="1:35" ht="25.5" customHeight="1">
      <c r="A53" s="150">
        <v>48</v>
      </c>
      <c r="B53" s="151" t="s">
        <v>383</v>
      </c>
      <c r="C53" s="152"/>
      <c r="D53" s="153">
        <v>3042</v>
      </c>
      <c r="E53" s="155">
        <f t="shared" si="1"/>
        <v>0</v>
      </c>
      <c r="F53" s="156">
        <f>$C53*'Enrollment Projection'!$F$30</f>
        <v>0</v>
      </c>
      <c r="G53" s="153">
        <v>406</v>
      </c>
      <c r="H53" s="157" t="str">
        <f>IF('Enrollment Projection'!$F$30="","Must Complete 'Enrollment Projection' Tab",F53*G53)</f>
        <v>Must Complete 'Enrollment Projection' Tab</v>
      </c>
      <c r="I53" s="156">
        <f>$C53*'Enrollment Projection'!$F$34</f>
        <v>0</v>
      </c>
      <c r="J53" s="153">
        <v>111</v>
      </c>
      <c r="K53" s="157" t="str">
        <f>IF('Enrollment Projection'!$F$34="","Must Complete 'Enrollment Projection' Tab",I53*J53)</f>
        <v>Must Complete 'Enrollment Projection' Tab</v>
      </c>
      <c r="L53" s="156">
        <f>$C53*'Enrollment Projection'!$F$31</f>
        <v>0</v>
      </c>
      <c r="M53" s="153">
        <v>2766</v>
      </c>
      <c r="N53" s="157" t="str">
        <f>IF('Enrollment Projection'!$F$31="","Must Complete 'Enrollment Projection' Tab",L53*M53)</f>
        <v>Must Complete 'Enrollment Projection' Tab</v>
      </c>
      <c r="O53" s="156">
        <f>$C53*'Enrollment Projection'!$F$33</f>
        <v>0</v>
      </c>
      <c r="P53" s="153">
        <v>1106</v>
      </c>
      <c r="Q53" s="157" t="str">
        <f>IF('Enrollment Projection'!$F$33="","Must Complete 'Enrollment Projection' Tab",O53*P53)</f>
        <v>Must Complete 'Enrollment Projection' Tab</v>
      </c>
      <c r="R53" s="157" t="str">
        <f>IF(OR('Enrollment Projection'!$F$30="",'Enrollment Projection'!$F$31="",'Enrollment Projection'!$F$33="",'Enrollment Projection'!$F$34=""),"Must Complete 'Enrollment Projection' Tab",IF('School Information'!$A$13="","Must Complete 'School Information' Tab",ROUND(E53+H53+K53+N53+Q53,0)))</f>
        <v>Must Complete 'Enrollment Projection' Tab</v>
      </c>
      <c r="S53" s="158">
        <v>11942</v>
      </c>
      <c r="T53" s="153">
        <v>14878</v>
      </c>
      <c r="U53" s="159" t="str">
        <f>IF(OR('School Information'!$A$10="",'School Information'!$B$10=""),"Must Complete 'School Information' Tab",IF('School Information'!$B$10="No",$T53*C53,IF(AND('School Information'!$B$10="Yes",'School Information'!$A$10=$B53),$S53*C53,$T53*C53)))</f>
        <v>Must Complete 'School Information' Tab</v>
      </c>
      <c r="V53" s="160">
        <v>241</v>
      </c>
      <c r="W53" s="160">
        <f>IF('Enrollment Projection'!$F$31&gt;0,$C53*V53,0)</f>
        <v>0</v>
      </c>
      <c r="X53" s="160">
        <v>11</v>
      </c>
      <c r="Y53" s="159" t="str">
        <f>IF('Enrollment Projection'!$F$32="","Must Complete 'Enrollment Projection' Tab",IF('Enrollment Projection'!$F$32="Yes",$C53*X53,0))</f>
        <v>Must Complete 'Enrollment Projection' Tab</v>
      </c>
      <c r="Z53" s="160">
        <v>18</v>
      </c>
      <c r="AA53" s="159" t="str">
        <f>IF('Enrollment Projection'!$F$34="","Must Complete 'Enrollment Projection' Tab",IF(AND('Enrollment Projection'!$F$34&gt;0,SUM('Enrollment Projection'!$B$17:$F$20)&gt;0),$C53*Z53,0))</f>
        <v>Must Complete 'Enrollment Projection' Tab</v>
      </c>
      <c r="AB53" s="160">
        <v>463</v>
      </c>
      <c r="AC53" s="159" t="str">
        <f>IF('Enrollment Projection'!$F$38="","Must Complete 'Enrollment Projection' Tab",IF('Enrollment Projection'!$F$38&gt;=0.4,$C53*AB53,0))</f>
        <v>Must Complete 'Enrollment Projection' Tab</v>
      </c>
      <c r="AD53" s="160">
        <v>70</v>
      </c>
      <c r="AE53" s="160">
        <f t="shared" si="2"/>
        <v>0</v>
      </c>
      <c r="AF53" s="156">
        <f>$C53*'Enrollment Projection'!$F$37</f>
        <v>0</v>
      </c>
      <c r="AG53" s="160">
        <v>137</v>
      </c>
      <c r="AH53" s="159" t="str">
        <f>IF('Enrollment Projection'!$F$37="","Must Complete 'Enrollment Projection' Tab",AF53*AG53)</f>
        <v>Must Complete 'Enrollment Projection' Tab</v>
      </c>
      <c r="AI53" s="176"/>
    </row>
    <row r="54" spans="1:35" ht="25.5" customHeight="1">
      <c r="A54" s="150">
        <v>49</v>
      </c>
      <c r="B54" s="151" t="s">
        <v>384</v>
      </c>
      <c r="C54" s="152"/>
      <c r="D54" s="153">
        <v>4748</v>
      </c>
      <c r="E54" s="155">
        <f t="shared" si="1"/>
        <v>0</v>
      </c>
      <c r="F54" s="156">
        <f>$C54*'Enrollment Projection'!$F$30</f>
        <v>0</v>
      </c>
      <c r="G54" s="153">
        <v>646</v>
      </c>
      <c r="H54" s="157" t="str">
        <f>IF('Enrollment Projection'!$F$30="","Must Complete 'Enrollment Projection' Tab",F54*G54)</f>
        <v>Must Complete 'Enrollment Projection' Tab</v>
      </c>
      <c r="I54" s="156">
        <f>$C54*'Enrollment Projection'!$F$34</f>
        <v>0</v>
      </c>
      <c r="J54" s="153">
        <v>176</v>
      </c>
      <c r="K54" s="157" t="str">
        <f>IF('Enrollment Projection'!$F$34="","Must Complete 'Enrollment Projection' Tab",I54*J54)</f>
        <v>Must Complete 'Enrollment Projection' Tab</v>
      </c>
      <c r="L54" s="156">
        <f>$C54*'Enrollment Projection'!$F$31</f>
        <v>0</v>
      </c>
      <c r="M54" s="153">
        <v>4405</v>
      </c>
      <c r="N54" s="157" t="str">
        <f>IF('Enrollment Projection'!$F$31="","Must Complete 'Enrollment Projection' Tab",L54*M54)</f>
        <v>Must Complete 'Enrollment Projection' Tab</v>
      </c>
      <c r="O54" s="156">
        <f>$C54*'Enrollment Projection'!$F$33</f>
        <v>0</v>
      </c>
      <c r="P54" s="153">
        <v>1762</v>
      </c>
      <c r="Q54" s="157" t="str">
        <f>IF('Enrollment Projection'!$F$33="","Must Complete 'Enrollment Projection' Tab",O54*P54)</f>
        <v>Must Complete 'Enrollment Projection' Tab</v>
      </c>
      <c r="R54" s="157" t="str">
        <f>IF(OR('Enrollment Projection'!$F$30="",'Enrollment Projection'!$F$31="",'Enrollment Projection'!$F$33="",'Enrollment Projection'!$F$34=""),"Must Complete 'Enrollment Projection' Tab",IF('School Information'!$A$13="","Must Complete 'School Information' Tab",ROUND(E54+H54+K54+N54+Q54,0)))</f>
        <v>Must Complete 'Enrollment Projection' Tab</v>
      </c>
      <c r="S54" s="158">
        <v>4379</v>
      </c>
      <c r="T54" s="153">
        <v>4379</v>
      </c>
      <c r="U54" s="159" t="str">
        <f>IF(OR('School Information'!$A$10="",'School Information'!$B$10=""),"Must Complete 'School Information' Tab",IF('School Information'!$B$10="No",$T54*C54,IF(AND('School Information'!$B$10="Yes",'School Information'!$A$10=$B54),$S54*C54,$T54*C54)))</f>
        <v>Must Complete 'School Information' Tab</v>
      </c>
      <c r="V54" s="160">
        <v>245</v>
      </c>
      <c r="W54" s="160">
        <f>IF('Enrollment Projection'!$F$31&gt;0,$C54*V54,0)</f>
        <v>0</v>
      </c>
      <c r="X54" s="160">
        <v>5</v>
      </c>
      <c r="Y54" s="159" t="str">
        <f>IF('Enrollment Projection'!$F$32="","Must Complete 'Enrollment Projection' Tab",IF('Enrollment Projection'!$F$32="Yes",$C54*X54,0))</f>
        <v>Must Complete 'Enrollment Projection' Tab</v>
      </c>
      <c r="Z54" s="160">
        <v>19</v>
      </c>
      <c r="AA54" s="159" t="str">
        <f>IF('Enrollment Projection'!$F$34="","Must Complete 'Enrollment Projection' Tab",IF(AND('Enrollment Projection'!$F$34&gt;0,SUM('Enrollment Projection'!$B$17:$F$20)&gt;0),$C54*Z54,0))</f>
        <v>Must Complete 'Enrollment Projection' Tab</v>
      </c>
      <c r="AB54" s="160">
        <v>705</v>
      </c>
      <c r="AC54" s="159" t="str">
        <f>IF('Enrollment Projection'!$F$38="","Must Complete 'Enrollment Projection' Tab",IF('Enrollment Projection'!$F$38&gt;=0.4,$C54*AB54,0))</f>
        <v>Must Complete 'Enrollment Projection' Tab</v>
      </c>
      <c r="AD54" s="160">
        <v>70</v>
      </c>
      <c r="AE54" s="160">
        <f t="shared" si="2"/>
        <v>0</v>
      </c>
      <c r="AF54" s="156">
        <f>$C54*'Enrollment Projection'!$F$37</f>
        <v>0</v>
      </c>
      <c r="AG54" s="160">
        <v>151</v>
      </c>
      <c r="AH54" s="159" t="str">
        <f>IF('Enrollment Projection'!$F$37="","Must Complete 'Enrollment Projection' Tab",AF54*AG54)</f>
        <v>Must Complete 'Enrollment Projection' Tab</v>
      </c>
      <c r="AI54" s="176"/>
    </row>
    <row r="55" spans="1:35" ht="25.5" customHeight="1">
      <c r="A55" s="168">
        <v>50</v>
      </c>
      <c r="B55" s="162" t="s">
        <v>385</v>
      </c>
      <c r="C55" s="163"/>
      <c r="D55" s="164">
        <v>4730</v>
      </c>
      <c r="E55" s="165">
        <f t="shared" si="1"/>
        <v>0</v>
      </c>
      <c r="F55" s="166">
        <f>$C55*'Enrollment Projection'!$F$30</f>
        <v>0</v>
      </c>
      <c r="G55" s="164">
        <v>634</v>
      </c>
      <c r="H55" s="167" t="str">
        <f>IF('Enrollment Projection'!$F$30="","Must Complete 'Enrollment Projection' Tab",F55*G55)</f>
        <v>Must Complete 'Enrollment Projection' Tab</v>
      </c>
      <c r="I55" s="166">
        <f>$C55*'Enrollment Projection'!$F$34</f>
        <v>0</v>
      </c>
      <c r="J55" s="164">
        <v>173</v>
      </c>
      <c r="K55" s="167" t="str">
        <f>IF('Enrollment Projection'!$F$34="","Must Complete 'Enrollment Projection' Tab",I55*J55)</f>
        <v>Must Complete 'Enrollment Projection' Tab</v>
      </c>
      <c r="L55" s="166">
        <f>$C55*'Enrollment Projection'!$F$31</f>
        <v>0</v>
      </c>
      <c r="M55" s="164">
        <v>4324</v>
      </c>
      <c r="N55" s="167" t="str">
        <f>IF('Enrollment Projection'!$F$31="","Must Complete 'Enrollment Projection' Tab",L55*M55)</f>
        <v>Must Complete 'Enrollment Projection' Tab</v>
      </c>
      <c r="O55" s="166">
        <f>$C55*'Enrollment Projection'!$F$33</f>
        <v>0</v>
      </c>
      <c r="P55" s="164">
        <v>1730</v>
      </c>
      <c r="Q55" s="167" t="str">
        <f>IF('Enrollment Projection'!$F$33="","Must Complete 'Enrollment Projection' Tab",O55*P55)</f>
        <v>Must Complete 'Enrollment Projection' Tab</v>
      </c>
      <c r="R55" s="167" t="str">
        <f>IF(OR('Enrollment Projection'!$F$30="",'Enrollment Projection'!$F$31="",'Enrollment Projection'!$F$33="",'Enrollment Projection'!$F$34=""),"Must Complete 'Enrollment Projection' Tab",IF('School Information'!$A$13="","Must Complete 'School Information' Tab",ROUND(E55+H55+K55+N55+Q55,0)))</f>
        <v>Must Complete 'Enrollment Projection' Tab</v>
      </c>
      <c r="S55" s="169">
        <v>4204</v>
      </c>
      <c r="T55" s="164">
        <v>5851</v>
      </c>
      <c r="U55" s="170" t="str">
        <f>IF(OR('School Information'!$A$10="",'School Information'!$B$10=""),"Must Complete 'School Information' Tab",IF('School Information'!$B$10="No",$T55*C55,IF(AND('School Information'!$B$10="Yes",'School Information'!$A$10=$B55),$S55*C55,$T55*C55)))</f>
        <v>Must Complete 'School Information' Tab</v>
      </c>
      <c r="V55" s="171">
        <v>252</v>
      </c>
      <c r="W55" s="171">
        <f>IF('Enrollment Projection'!$F$31&gt;0,$C55*V55,0)</f>
        <v>0</v>
      </c>
      <c r="X55" s="171">
        <v>7</v>
      </c>
      <c r="Y55" s="170" t="str">
        <f>IF('Enrollment Projection'!$F$32="","Must Complete 'Enrollment Projection' Tab",IF('Enrollment Projection'!$F$32="Yes",$C55*X55,0))</f>
        <v>Must Complete 'Enrollment Projection' Tab</v>
      </c>
      <c r="Z55" s="171">
        <v>19</v>
      </c>
      <c r="AA55" s="170" t="str">
        <f>IF('Enrollment Projection'!$F$34="","Must Complete 'Enrollment Projection' Tab",IF(AND('Enrollment Projection'!$F$34&gt;0,SUM('Enrollment Projection'!$B$17:$F$20)&gt;0),$C55*Z55,0))</f>
        <v>Must Complete 'Enrollment Projection' Tab</v>
      </c>
      <c r="AB55" s="171">
        <v>479</v>
      </c>
      <c r="AC55" s="170" t="str">
        <f>IF('Enrollment Projection'!$F$38="","Must Complete 'Enrollment Projection' Tab",IF('Enrollment Projection'!$F$38&gt;=0.4,$C55*AB55,0))</f>
        <v>Must Complete 'Enrollment Projection' Tab</v>
      </c>
      <c r="AD55" s="171">
        <v>74</v>
      </c>
      <c r="AE55" s="171">
        <f t="shared" si="2"/>
        <v>0</v>
      </c>
      <c r="AF55" s="166">
        <f>$C55*'Enrollment Projection'!$F$37</f>
        <v>0</v>
      </c>
      <c r="AG55" s="171">
        <v>136</v>
      </c>
      <c r="AH55" s="170" t="str">
        <f>IF('Enrollment Projection'!$F$37="","Must Complete 'Enrollment Projection' Tab",AF55*AG55)</f>
        <v>Must Complete 'Enrollment Projection' Tab</v>
      </c>
      <c r="AI55" s="176"/>
    </row>
    <row r="56" spans="1:35" ht="25.5" customHeight="1">
      <c r="A56" s="138">
        <v>51</v>
      </c>
      <c r="B56" s="139" t="s">
        <v>386</v>
      </c>
      <c r="C56" s="140"/>
      <c r="D56" s="153">
        <v>4623</v>
      </c>
      <c r="E56" s="142">
        <f t="shared" si="1"/>
        <v>0</v>
      </c>
      <c r="F56" s="144">
        <f>$C56*'Enrollment Projection'!$F$30</f>
        <v>0</v>
      </c>
      <c r="G56" s="153">
        <v>606</v>
      </c>
      <c r="H56" s="146" t="str">
        <f>IF('Enrollment Projection'!$F$30="","Must Complete 'Enrollment Projection' Tab",F56*G56)</f>
        <v>Must Complete 'Enrollment Projection' Tab</v>
      </c>
      <c r="I56" s="144">
        <f>$C56*'Enrollment Projection'!$F$34</f>
        <v>0</v>
      </c>
      <c r="J56" s="153">
        <v>165</v>
      </c>
      <c r="K56" s="146" t="str">
        <f>IF('Enrollment Projection'!$F$34="","Must Complete 'Enrollment Projection' Tab",I56*J56)</f>
        <v>Must Complete 'Enrollment Projection' Tab</v>
      </c>
      <c r="L56" s="144">
        <f>$C56*'Enrollment Projection'!$F$31</f>
        <v>0</v>
      </c>
      <c r="M56" s="153">
        <v>4134</v>
      </c>
      <c r="N56" s="146" t="str">
        <f>IF('Enrollment Projection'!$F$31="","Must Complete 'Enrollment Projection' Tab",L56*M56)</f>
        <v>Must Complete 'Enrollment Projection' Tab</v>
      </c>
      <c r="O56" s="144">
        <f>$C56*'Enrollment Projection'!$F$33</f>
        <v>0</v>
      </c>
      <c r="P56" s="153">
        <v>1653</v>
      </c>
      <c r="Q56" s="146" t="str">
        <f>IF('Enrollment Projection'!$F$33="","Must Complete 'Enrollment Projection' Tab",O56*P56)</f>
        <v>Must Complete 'Enrollment Projection' Tab</v>
      </c>
      <c r="R56" s="146" t="str">
        <f>IF(OR('Enrollment Projection'!$F$30="",'Enrollment Projection'!$F$31="",'Enrollment Projection'!$F$33="",'Enrollment Projection'!$F$34=""),"Must Complete 'Enrollment Projection' Tab",IF('School Information'!$A$13="","Must Complete 'School Information' Tab",ROUND(E56+H56+K56+N56+Q56,0)))</f>
        <v>Must Complete 'Enrollment Projection' Tab</v>
      </c>
      <c r="S56" s="158">
        <v>7194</v>
      </c>
      <c r="T56" s="153">
        <v>7629</v>
      </c>
      <c r="U56" s="148" t="str">
        <f>IF(OR('School Information'!$A$10="",'School Information'!$B$10=""),"Must Complete 'School Information' Tab",IF('School Information'!$B$10="No",$T56*C56,IF(AND('School Information'!$B$10="Yes",'School Information'!$A$10=$B56),$S56*C56,$T56*C56)))</f>
        <v>Must Complete 'School Information' Tab</v>
      </c>
      <c r="V56" s="149">
        <v>268</v>
      </c>
      <c r="W56" s="149">
        <f>IF('Enrollment Projection'!$F$31&gt;0,$C56*V56,0)</f>
        <v>0</v>
      </c>
      <c r="X56" s="149">
        <v>8</v>
      </c>
      <c r="Y56" s="148" t="str">
        <f>IF('Enrollment Projection'!$F$32="","Must Complete 'Enrollment Projection' Tab",IF('Enrollment Projection'!$F$32="Yes",$C56*X56,0))</f>
        <v>Must Complete 'Enrollment Projection' Tab</v>
      </c>
      <c r="Z56" s="149">
        <v>18</v>
      </c>
      <c r="AA56" s="148" t="str">
        <f>IF('Enrollment Projection'!$F$34="","Must Complete 'Enrollment Projection' Tab",IF(AND('Enrollment Projection'!$F$34&gt;0,SUM('Enrollment Projection'!$B$17:$F$20)&gt;0),$C56*Z56,0))</f>
        <v>Must Complete 'Enrollment Projection' Tab</v>
      </c>
      <c r="AB56" s="149">
        <v>520</v>
      </c>
      <c r="AC56" s="148" t="str">
        <f>IF('Enrollment Projection'!$F$38="","Must Complete 'Enrollment Projection' Tab",IF('Enrollment Projection'!$F$38&gt;=0.4,$C56*AB56,0))</f>
        <v>Must Complete 'Enrollment Projection' Tab</v>
      </c>
      <c r="AD56" s="149">
        <v>69</v>
      </c>
      <c r="AE56" s="149">
        <f t="shared" si="2"/>
        <v>0</v>
      </c>
      <c r="AF56" s="144">
        <f>$C56*'Enrollment Projection'!$F$37</f>
        <v>0</v>
      </c>
      <c r="AG56" s="149">
        <v>162</v>
      </c>
      <c r="AH56" s="148" t="str">
        <f>IF('Enrollment Projection'!$F$37="","Must Complete 'Enrollment Projection' Tab",AF56*AG56)</f>
        <v>Must Complete 'Enrollment Projection' Tab</v>
      </c>
      <c r="AI56" s="176"/>
    </row>
    <row r="57" spans="1:35" ht="25.5" customHeight="1">
      <c r="A57" s="150">
        <v>52</v>
      </c>
      <c r="B57" s="151" t="s">
        <v>390</v>
      </c>
      <c r="C57" s="152"/>
      <c r="D57" s="153">
        <v>4326</v>
      </c>
      <c r="E57" s="155">
        <f t="shared" si="1"/>
        <v>0</v>
      </c>
      <c r="F57" s="156">
        <f>$C57*'Enrollment Projection'!$F$30</f>
        <v>0</v>
      </c>
      <c r="G57" s="153">
        <v>584</v>
      </c>
      <c r="H57" s="157" t="str">
        <f>IF('Enrollment Projection'!$F$30="","Must Complete 'Enrollment Projection' Tab",F57*G57)</f>
        <v>Must Complete 'Enrollment Projection' Tab</v>
      </c>
      <c r="I57" s="156">
        <f>$C57*'Enrollment Projection'!$F$34</f>
        <v>0</v>
      </c>
      <c r="J57" s="153">
        <v>159</v>
      </c>
      <c r="K57" s="157" t="str">
        <f>IF('Enrollment Projection'!$F$34="","Must Complete 'Enrollment Projection' Tab",I57*J57)</f>
        <v>Must Complete 'Enrollment Projection' Tab</v>
      </c>
      <c r="L57" s="156">
        <f>$C57*'Enrollment Projection'!$F$31</f>
        <v>0</v>
      </c>
      <c r="M57" s="153">
        <v>3984</v>
      </c>
      <c r="N57" s="157" t="str">
        <f>IF('Enrollment Projection'!$F$31="","Must Complete 'Enrollment Projection' Tab",L57*M57)</f>
        <v>Must Complete 'Enrollment Projection' Tab</v>
      </c>
      <c r="O57" s="156">
        <f>$C57*'Enrollment Projection'!$F$33</f>
        <v>0</v>
      </c>
      <c r="P57" s="153">
        <v>1593</v>
      </c>
      <c r="Q57" s="157" t="str">
        <f>IF('Enrollment Projection'!$F$33="","Must Complete 'Enrollment Projection' Tab",O57*P57)</f>
        <v>Must Complete 'Enrollment Projection' Tab</v>
      </c>
      <c r="R57" s="157" t="str">
        <f>IF(OR('Enrollment Projection'!$F$30="",'Enrollment Projection'!$F$31="",'Enrollment Projection'!$F$33="",'Enrollment Projection'!$F$34=""),"Must Complete 'Enrollment Projection' Tab",IF('School Information'!$A$13="","Must Complete 'School Information' Tab",ROUND(E57+H57+K57+N57+Q57,0)))</f>
        <v>Must Complete 'Enrollment Projection' Tab</v>
      </c>
      <c r="S57" s="158">
        <v>8326</v>
      </c>
      <c r="T57" s="153">
        <v>9513</v>
      </c>
      <c r="U57" s="159" t="str">
        <f>IF(OR('School Information'!$A$10="",'School Information'!$B$10=""),"Must Complete 'School Information' Tab",IF('School Information'!$B$10="No",$T57*C57,IF(AND('School Information'!$B$10="Yes",'School Information'!$A$10=$B57),$S57*C57,$T57*C57)))</f>
        <v>Must Complete 'School Information' Tab</v>
      </c>
      <c r="V57" s="160">
        <v>246</v>
      </c>
      <c r="W57" s="160">
        <f>IF('Enrollment Projection'!$F$31&gt;0,$C57*V57,0)</f>
        <v>0</v>
      </c>
      <c r="X57" s="160">
        <v>6</v>
      </c>
      <c r="Y57" s="159" t="str">
        <f>IF('Enrollment Projection'!$F$32="","Must Complete 'Enrollment Projection' Tab",IF('Enrollment Projection'!$F$32="Yes",$C57*X57,0))</f>
        <v>Must Complete 'Enrollment Projection' Tab</v>
      </c>
      <c r="Z57" s="160">
        <v>13</v>
      </c>
      <c r="AA57" s="159" t="str">
        <f>IF('Enrollment Projection'!$F$34="","Must Complete 'Enrollment Projection' Tab",IF(AND('Enrollment Projection'!$F$34&gt;0,SUM('Enrollment Projection'!$B$17:$F$20)&gt;0),$C57*Z57,0))</f>
        <v>Must Complete 'Enrollment Projection' Tab</v>
      </c>
      <c r="AB57" s="160">
        <v>283</v>
      </c>
      <c r="AC57" s="159" t="str">
        <f>IF('Enrollment Projection'!$F$38="","Must Complete 'Enrollment Projection' Tab",IF('Enrollment Projection'!$F$38&gt;=0.4,$C57*AB57,0))</f>
        <v>Must Complete 'Enrollment Projection' Tab</v>
      </c>
      <c r="AD57" s="160">
        <v>47</v>
      </c>
      <c r="AE57" s="160">
        <f t="shared" si="2"/>
        <v>0</v>
      </c>
      <c r="AF57" s="156">
        <f>$C57*'Enrollment Projection'!$F$37</f>
        <v>0</v>
      </c>
      <c r="AG57" s="160">
        <v>144</v>
      </c>
      <c r="AH57" s="159" t="str">
        <f>IF('Enrollment Projection'!$F$37="","Must Complete 'Enrollment Projection' Tab",AF57*AG57)</f>
        <v>Must Complete 'Enrollment Projection' Tab</v>
      </c>
      <c r="AI57" s="176"/>
    </row>
    <row r="58" spans="1:35" ht="25.5" customHeight="1">
      <c r="A58" s="150">
        <v>53</v>
      </c>
      <c r="B58" s="151" t="s">
        <v>393</v>
      </c>
      <c r="C58" s="152"/>
      <c r="D58" s="153">
        <v>5130</v>
      </c>
      <c r="E58" s="155">
        <f t="shared" si="1"/>
        <v>0</v>
      </c>
      <c r="F58" s="156">
        <f>$C58*'Enrollment Projection'!$F$30</f>
        <v>0</v>
      </c>
      <c r="G58" s="153">
        <v>675</v>
      </c>
      <c r="H58" s="157" t="str">
        <f>IF('Enrollment Projection'!$F$30="","Must Complete 'Enrollment Projection' Tab",F58*G58)</f>
        <v>Must Complete 'Enrollment Projection' Tab</v>
      </c>
      <c r="I58" s="156">
        <f>$C58*'Enrollment Projection'!$F$34</f>
        <v>0</v>
      </c>
      <c r="J58" s="153">
        <v>184</v>
      </c>
      <c r="K58" s="157" t="str">
        <f>IF('Enrollment Projection'!$F$34="","Must Complete 'Enrollment Projection' Tab",I58*J58)</f>
        <v>Must Complete 'Enrollment Projection' Tab</v>
      </c>
      <c r="L58" s="156">
        <f>$C58*'Enrollment Projection'!$F$31</f>
        <v>0</v>
      </c>
      <c r="M58" s="153">
        <v>4599</v>
      </c>
      <c r="N58" s="157" t="str">
        <f>IF('Enrollment Projection'!$F$31="","Must Complete 'Enrollment Projection' Tab",L58*M58)</f>
        <v>Must Complete 'Enrollment Projection' Tab</v>
      </c>
      <c r="O58" s="156">
        <f>$C58*'Enrollment Projection'!$F$33</f>
        <v>0</v>
      </c>
      <c r="P58" s="153">
        <v>1840</v>
      </c>
      <c r="Q58" s="157" t="str">
        <f>IF('Enrollment Projection'!$F$33="","Must Complete 'Enrollment Projection' Tab",O58*P58)</f>
        <v>Must Complete 'Enrollment Projection' Tab</v>
      </c>
      <c r="R58" s="157" t="str">
        <f>IF(OR('Enrollment Projection'!$F$30="",'Enrollment Projection'!$F$31="",'Enrollment Projection'!$F$33="",'Enrollment Projection'!$F$34=""),"Must Complete 'Enrollment Projection' Tab",IF('School Information'!$A$13="","Must Complete 'School Information' Tab",ROUND(E58+H58+K58+N58+Q58,0)))</f>
        <v>Must Complete 'Enrollment Projection' Tab</v>
      </c>
      <c r="S58" s="158">
        <v>4636</v>
      </c>
      <c r="T58" s="153">
        <v>5455</v>
      </c>
      <c r="U58" s="159" t="str">
        <f>IF(OR('School Information'!$A$10="",'School Information'!$B$10=""),"Must Complete 'School Information' Tab",IF('School Information'!$B$10="No",$T58*C58,IF(AND('School Information'!$B$10="Yes",'School Information'!$A$10=$B58),$S58*C58,$T58*C58)))</f>
        <v>Must Complete 'School Information' Tab</v>
      </c>
      <c r="V58" s="160">
        <v>249</v>
      </c>
      <c r="W58" s="160">
        <f>IF('Enrollment Projection'!$F$31&gt;0,$C58*V58,0)</f>
        <v>0</v>
      </c>
      <c r="X58" s="160">
        <v>6</v>
      </c>
      <c r="Y58" s="159" t="str">
        <f>IF('Enrollment Projection'!$F$32="","Must Complete 'Enrollment Projection' Tab",IF('Enrollment Projection'!$F$32="Yes",$C58*X58,0))</f>
        <v>Must Complete 'Enrollment Projection' Tab</v>
      </c>
      <c r="Z58" s="160">
        <v>18</v>
      </c>
      <c r="AA58" s="159" t="str">
        <f>IF('Enrollment Projection'!$F$34="","Must Complete 'Enrollment Projection' Tab",IF(AND('Enrollment Projection'!$F$34&gt;0,SUM('Enrollment Projection'!$B$17:$F$20)&gt;0),$C58*Z58,0))</f>
        <v>Must Complete 'Enrollment Projection' Tab</v>
      </c>
      <c r="AB58" s="160">
        <v>491</v>
      </c>
      <c r="AC58" s="159" t="str">
        <f>IF('Enrollment Projection'!$F$38="","Must Complete 'Enrollment Projection' Tab",IF('Enrollment Projection'!$F$38&gt;=0.4,$C58*AB58,0))</f>
        <v>Must Complete 'Enrollment Projection' Tab</v>
      </c>
      <c r="AD58" s="160">
        <v>68</v>
      </c>
      <c r="AE58" s="160">
        <f t="shared" si="2"/>
        <v>0</v>
      </c>
      <c r="AF58" s="156">
        <f>$C58*'Enrollment Projection'!$F$37</f>
        <v>0</v>
      </c>
      <c r="AG58" s="160">
        <v>152</v>
      </c>
      <c r="AH58" s="159" t="str">
        <f>IF('Enrollment Projection'!$F$37="","Must Complete 'Enrollment Projection' Tab",AF58*AG58)</f>
        <v>Must Complete 'Enrollment Projection' Tab</v>
      </c>
      <c r="AI58" s="176"/>
    </row>
    <row r="59" spans="1:35" ht="25.5" customHeight="1">
      <c r="A59" s="150">
        <v>54</v>
      </c>
      <c r="B59" s="151" t="s">
        <v>394</v>
      </c>
      <c r="C59" s="152"/>
      <c r="D59" s="153">
        <v>4202</v>
      </c>
      <c r="E59" s="155">
        <f t="shared" si="1"/>
        <v>0</v>
      </c>
      <c r="F59" s="156">
        <f>$C59*'Enrollment Projection'!$F$30</f>
        <v>0</v>
      </c>
      <c r="G59" s="153">
        <v>517</v>
      </c>
      <c r="H59" s="157" t="str">
        <f>IF('Enrollment Projection'!$F$30="","Must Complete 'Enrollment Projection' Tab",F59*G59)</f>
        <v>Must Complete 'Enrollment Projection' Tab</v>
      </c>
      <c r="I59" s="156">
        <f>$C59*'Enrollment Projection'!$F$34</f>
        <v>0</v>
      </c>
      <c r="J59" s="153">
        <v>141</v>
      </c>
      <c r="K59" s="157" t="str">
        <f>IF('Enrollment Projection'!$F$34="","Must Complete 'Enrollment Projection' Tab",I59*J59)</f>
        <v>Must Complete 'Enrollment Projection' Tab</v>
      </c>
      <c r="L59" s="156">
        <f>$C59*'Enrollment Projection'!$F$31</f>
        <v>0</v>
      </c>
      <c r="M59" s="153">
        <v>3526</v>
      </c>
      <c r="N59" s="157" t="str">
        <f>IF('Enrollment Projection'!$F$31="","Must Complete 'Enrollment Projection' Tab",L59*M59)</f>
        <v>Must Complete 'Enrollment Projection' Tab</v>
      </c>
      <c r="O59" s="156">
        <f>$C59*'Enrollment Projection'!$F$33</f>
        <v>0</v>
      </c>
      <c r="P59" s="153">
        <v>1410</v>
      </c>
      <c r="Q59" s="157" t="str">
        <f>IF('Enrollment Projection'!$F$33="","Must Complete 'Enrollment Projection' Tab",O59*P59)</f>
        <v>Must Complete 'Enrollment Projection' Tab</v>
      </c>
      <c r="R59" s="157" t="str">
        <f>IF(OR('Enrollment Projection'!$F$30="",'Enrollment Projection'!$F$31="",'Enrollment Projection'!$F$33="",'Enrollment Projection'!$F$34=""),"Must Complete 'Enrollment Projection' Tab",IF('School Information'!$A$13="","Must Complete 'School Information' Tab",ROUND(E59+H59+K59+N59+Q59,0)))</f>
        <v>Must Complete 'Enrollment Projection' Tab</v>
      </c>
      <c r="S59" s="158">
        <v>11331</v>
      </c>
      <c r="T59" s="153">
        <v>11331</v>
      </c>
      <c r="U59" s="159" t="str">
        <f>IF(OR('School Information'!$A$10="",'School Information'!$B$10=""),"Must Complete 'School Information' Tab",IF('School Information'!$B$10="No",$T59*C59,IF(AND('School Information'!$B$10="Yes",'School Information'!$A$10=$B59),$S59*C59,$T59*C59)))</f>
        <v>Must Complete 'School Information' Tab</v>
      </c>
      <c r="V59" s="160">
        <v>467</v>
      </c>
      <c r="W59" s="160">
        <f>IF('Enrollment Projection'!$F$31&gt;0,$C59*V59,0)</f>
        <v>0</v>
      </c>
      <c r="X59" s="160">
        <v>50</v>
      </c>
      <c r="Y59" s="159" t="str">
        <f>IF('Enrollment Projection'!$F$32="","Must Complete 'Enrollment Projection' Tab",IF('Enrollment Projection'!$F$32="Yes",$C59*X59,0))</f>
        <v>Must Complete 'Enrollment Projection' Tab</v>
      </c>
      <c r="Z59" s="160">
        <v>0</v>
      </c>
      <c r="AA59" s="159" t="str">
        <f>IF('Enrollment Projection'!$F$34="","Must Complete 'Enrollment Projection' Tab",IF(AND('Enrollment Projection'!$F$34&gt;0,SUM('Enrollment Projection'!$B$17:$F$20)&gt;0),$C59*Z59,0))</f>
        <v>Must Complete 'Enrollment Projection' Tab</v>
      </c>
      <c r="AB59" s="160">
        <v>1541</v>
      </c>
      <c r="AC59" s="159" t="str">
        <f>IF('Enrollment Projection'!$F$38="","Must Complete 'Enrollment Projection' Tab",IF('Enrollment Projection'!$F$38&gt;=0.4,$C59*AB59,0))</f>
        <v>Must Complete 'Enrollment Projection' Tab</v>
      </c>
      <c r="AD59" s="160">
        <v>78</v>
      </c>
      <c r="AE59" s="160">
        <f t="shared" si="2"/>
        <v>0</v>
      </c>
      <c r="AF59" s="156">
        <f>$C59*'Enrollment Projection'!$F$37</f>
        <v>0</v>
      </c>
      <c r="AG59" s="160">
        <v>0</v>
      </c>
      <c r="AH59" s="159" t="str">
        <f>IF('Enrollment Projection'!$F$37="","Must Complete 'Enrollment Projection' Tab",AF59*AG59)</f>
        <v>Must Complete 'Enrollment Projection' Tab</v>
      </c>
      <c r="AI59" s="176"/>
    </row>
    <row r="60" spans="1:35" ht="25.5" customHeight="1">
      <c r="A60" s="168">
        <v>55</v>
      </c>
      <c r="B60" s="162" t="s">
        <v>395</v>
      </c>
      <c r="C60" s="163"/>
      <c r="D60" s="164">
        <v>4533</v>
      </c>
      <c r="E60" s="165">
        <f t="shared" si="1"/>
        <v>0</v>
      </c>
      <c r="F60" s="166">
        <f>$C60*'Enrollment Projection'!$F$30</f>
        <v>0</v>
      </c>
      <c r="G60" s="164">
        <v>595</v>
      </c>
      <c r="H60" s="167" t="str">
        <f>IF('Enrollment Projection'!$F$30="","Must Complete 'Enrollment Projection' Tab",F60*G60)</f>
        <v>Must Complete 'Enrollment Projection' Tab</v>
      </c>
      <c r="I60" s="166">
        <f>$C60*'Enrollment Projection'!$F$34</f>
        <v>0</v>
      </c>
      <c r="J60" s="164">
        <v>162</v>
      </c>
      <c r="K60" s="167" t="str">
        <f>IF('Enrollment Projection'!$F$34="","Must Complete 'Enrollment Projection' Tab",I60*J60)</f>
        <v>Must Complete 'Enrollment Projection' Tab</v>
      </c>
      <c r="L60" s="166">
        <f>$C60*'Enrollment Projection'!$F$31</f>
        <v>0</v>
      </c>
      <c r="M60" s="164">
        <v>4059</v>
      </c>
      <c r="N60" s="167" t="str">
        <f>IF('Enrollment Projection'!$F$31="","Must Complete 'Enrollment Projection' Tab",L60*M60)</f>
        <v>Must Complete 'Enrollment Projection' Tab</v>
      </c>
      <c r="O60" s="166">
        <f>$C60*'Enrollment Projection'!$F$33</f>
        <v>0</v>
      </c>
      <c r="P60" s="164">
        <v>1623</v>
      </c>
      <c r="Q60" s="167" t="str">
        <f>IF('Enrollment Projection'!$F$33="","Must Complete 'Enrollment Projection' Tab",O60*P60)</f>
        <v>Must Complete 'Enrollment Projection' Tab</v>
      </c>
      <c r="R60" s="167" t="str">
        <f>IF(OR('Enrollment Projection'!$F$30="",'Enrollment Projection'!$F$31="",'Enrollment Projection'!$F$33="",'Enrollment Projection'!$F$34=""),"Must Complete 'Enrollment Projection' Tab",IF('School Information'!$A$13="","Must Complete 'School Information' Tab",ROUND(E60+H60+K60+N60+Q60,0)))</f>
        <v>Must Complete 'Enrollment Projection' Tab</v>
      </c>
      <c r="S60" s="169">
        <v>5924</v>
      </c>
      <c r="T60" s="164">
        <v>5924</v>
      </c>
      <c r="U60" s="170" t="str">
        <f>IF(OR('School Information'!$A$10="",'School Information'!$B$10=""),"Must Complete 'School Information' Tab",IF('School Information'!$B$10="No",$T60*C60,IF(AND('School Information'!$B$10="Yes",'School Information'!$A$10=$B60),$S60*C60,$T60*C60)))</f>
        <v>Must Complete 'School Information' Tab</v>
      </c>
      <c r="V60" s="171">
        <v>234</v>
      </c>
      <c r="W60" s="171">
        <f>IF('Enrollment Projection'!$F$31&gt;0,$C60*V60,0)</f>
        <v>0</v>
      </c>
      <c r="X60" s="171">
        <v>8</v>
      </c>
      <c r="Y60" s="170" t="str">
        <f>IF('Enrollment Projection'!$F$32="","Must Complete 'Enrollment Projection' Tab",IF('Enrollment Projection'!$F$32="Yes",$C60*X60,0))</f>
        <v>Must Complete 'Enrollment Projection' Tab</v>
      </c>
      <c r="Z60" s="171">
        <v>16</v>
      </c>
      <c r="AA60" s="170" t="str">
        <f>IF('Enrollment Projection'!$F$34="","Must Complete 'Enrollment Projection' Tab",IF(AND('Enrollment Projection'!$F$34&gt;0,SUM('Enrollment Projection'!$B$17:$F$20)&gt;0),$C60*Z60,0))</f>
        <v>Must Complete 'Enrollment Projection' Tab</v>
      </c>
      <c r="AB60" s="171">
        <v>408</v>
      </c>
      <c r="AC60" s="170" t="str">
        <f>IF('Enrollment Projection'!$F$38="","Must Complete 'Enrollment Projection' Tab",IF('Enrollment Projection'!$F$38&gt;=0.4,$C60*AB60,0))</f>
        <v>Must Complete 'Enrollment Projection' Tab</v>
      </c>
      <c r="AD60" s="171">
        <v>61</v>
      </c>
      <c r="AE60" s="171">
        <f t="shared" si="2"/>
        <v>0</v>
      </c>
      <c r="AF60" s="166">
        <f>$C60*'Enrollment Projection'!$F$37</f>
        <v>0</v>
      </c>
      <c r="AG60" s="171">
        <v>157</v>
      </c>
      <c r="AH60" s="170" t="str">
        <f>IF('Enrollment Projection'!$F$37="","Must Complete 'Enrollment Projection' Tab",AF60*AG60)</f>
        <v>Must Complete 'Enrollment Projection' Tab</v>
      </c>
      <c r="AI60" s="176"/>
    </row>
    <row r="61" spans="1:35" ht="25.5" customHeight="1">
      <c r="A61" s="138">
        <v>56</v>
      </c>
      <c r="B61" s="139" t="s">
        <v>396</v>
      </c>
      <c r="C61" s="140"/>
      <c r="D61" s="153">
        <v>5116</v>
      </c>
      <c r="E61" s="142">
        <f t="shared" si="1"/>
        <v>0</v>
      </c>
      <c r="F61" s="144">
        <f>$C61*'Enrollment Projection'!$F$30</f>
        <v>0</v>
      </c>
      <c r="G61" s="153">
        <v>678</v>
      </c>
      <c r="H61" s="146" t="str">
        <f>IF('Enrollment Projection'!$F$30="","Must Complete 'Enrollment Projection' Tab",F61*G61)</f>
        <v>Must Complete 'Enrollment Projection' Tab</v>
      </c>
      <c r="I61" s="144">
        <f>$C61*'Enrollment Projection'!$F$34</f>
        <v>0</v>
      </c>
      <c r="J61" s="153">
        <v>185</v>
      </c>
      <c r="K61" s="146" t="str">
        <f>IF('Enrollment Projection'!$F$34="","Must Complete 'Enrollment Projection' Tab",I61*J61)</f>
        <v>Must Complete 'Enrollment Projection' Tab</v>
      </c>
      <c r="L61" s="144">
        <f>$C61*'Enrollment Projection'!$F$31</f>
        <v>0</v>
      </c>
      <c r="M61" s="153">
        <v>4621</v>
      </c>
      <c r="N61" s="146" t="str">
        <f>IF('Enrollment Projection'!$F$31="","Must Complete 'Enrollment Projection' Tab",L61*M61)</f>
        <v>Must Complete 'Enrollment Projection' Tab</v>
      </c>
      <c r="O61" s="144">
        <f>$C61*'Enrollment Projection'!$F$33</f>
        <v>0</v>
      </c>
      <c r="P61" s="153">
        <v>1849</v>
      </c>
      <c r="Q61" s="146" t="str">
        <f>IF('Enrollment Projection'!$F$33="","Must Complete 'Enrollment Projection' Tab",O61*P61)</f>
        <v>Must Complete 'Enrollment Projection' Tab</v>
      </c>
      <c r="R61" s="146" t="str">
        <f>IF(OR('Enrollment Projection'!$F$30="",'Enrollment Projection'!$F$31="",'Enrollment Projection'!$F$33="",'Enrollment Projection'!$F$34=""),"Must Complete 'Enrollment Projection' Tab",IF('School Information'!$A$13="","Must Complete 'School Information' Tab",ROUND(E61+H61+K61+N61+Q61,0)))</f>
        <v>Must Complete 'Enrollment Projection' Tab</v>
      </c>
      <c r="S61" s="158">
        <v>5202</v>
      </c>
      <c r="T61" s="153">
        <v>6719</v>
      </c>
      <c r="U61" s="148" t="str">
        <f>IF(OR('School Information'!$A$10="",'School Information'!$B$10=""),"Must Complete 'School Information' Tab",IF('School Information'!$B$10="No",$T61*C61,IF(AND('School Information'!$B$10="Yes",'School Information'!$A$10=$B61),$S61*C61,$T61*C61)))</f>
        <v>Must Complete 'School Information' Tab</v>
      </c>
      <c r="V61" s="149">
        <v>288</v>
      </c>
      <c r="W61" s="149">
        <f>IF('Enrollment Projection'!$F$31&gt;0,$C61*V61,0)</f>
        <v>0</v>
      </c>
      <c r="X61" s="149">
        <v>13</v>
      </c>
      <c r="Y61" s="148" t="str">
        <f>IF('Enrollment Projection'!$F$32="","Must Complete 'Enrollment Projection' Tab",IF('Enrollment Projection'!$F$32="Yes",$C61*X61,0))</f>
        <v>Must Complete 'Enrollment Projection' Tab</v>
      </c>
      <c r="Z61" s="149">
        <v>18</v>
      </c>
      <c r="AA61" s="148" t="str">
        <f>IF('Enrollment Projection'!$F$34="","Must Complete 'Enrollment Projection' Tab",IF(AND('Enrollment Projection'!$F$34&gt;0,SUM('Enrollment Projection'!$B$17:$F$20)&gt;0),$C61*Z61,0))</f>
        <v>Must Complete 'Enrollment Projection' Tab</v>
      </c>
      <c r="AB61" s="149">
        <v>1147</v>
      </c>
      <c r="AC61" s="148" t="str">
        <f>IF('Enrollment Projection'!$F$38="","Must Complete 'Enrollment Projection' Tab",IF('Enrollment Projection'!$F$38&gt;=0.4,$C61*AB61,0))</f>
        <v>Must Complete 'Enrollment Projection' Tab</v>
      </c>
      <c r="AD61" s="149">
        <v>70</v>
      </c>
      <c r="AE61" s="149">
        <f t="shared" si="2"/>
        <v>0</v>
      </c>
      <c r="AF61" s="144">
        <f>$C61*'Enrollment Projection'!$F$37</f>
        <v>0</v>
      </c>
      <c r="AG61" s="149">
        <v>136</v>
      </c>
      <c r="AH61" s="148" t="str">
        <f>IF('Enrollment Projection'!$F$37="","Must Complete 'Enrollment Projection' Tab",AF61*AG61)</f>
        <v>Must Complete 'Enrollment Projection' Tab</v>
      </c>
      <c r="AI61" s="176"/>
    </row>
    <row r="62" spans="1:35" ht="25.5" customHeight="1">
      <c r="A62" s="150">
        <v>57</v>
      </c>
      <c r="B62" s="151" t="s">
        <v>397</v>
      </c>
      <c r="C62" s="152"/>
      <c r="D62" s="153">
        <v>5482</v>
      </c>
      <c r="E62" s="155">
        <f t="shared" si="1"/>
        <v>0</v>
      </c>
      <c r="F62" s="156">
        <f>$C62*'Enrollment Projection'!$F$30</f>
        <v>0</v>
      </c>
      <c r="G62" s="153">
        <v>713</v>
      </c>
      <c r="H62" s="157" t="str">
        <f>IF('Enrollment Projection'!$F$30="","Must Complete 'Enrollment Projection' Tab",F62*G62)</f>
        <v>Must Complete 'Enrollment Projection' Tab</v>
      </c>
      <c r="I62" s="156">
        <f>$C62*'Enrollment Projection'!$F$34</f>
        <v>0</v>
      </c>
      <c r="J62" s="153">
        <v>195</v>
      </c>
      <c r="K62" s="157" t="str">
        <f>IF('Enrollment Projection'!$F$34="","Must Complete 'Enrollment Projection' Tab",I62*J62)</f>
        <v>Must Complete 'Enrollment Projection' Tab</v>
      </c>
      <c r="L62" s="156">
        <f>$C62*'Enrollment Projection'!$F$31</f>
        <v>0</v>
      </c>
      <c r="M62" s="153">
        <v>4864</v>
      </c>
      <c r="N62" s="157" t="str">
        <f>IF('Enrollment Projection'!$F$31="","Must Complete 'Enrollment Projection' Tab",L62*M62)</f>
        <v>Must Complete 'Enrollment Projection' Tab</v>
      </c>
      <c r="O62" s="156">
        <f>$C62*'Enrollment Projection'!$F$33</f>
        <v>0</v>
      </c>
      <c r="P62" s="153">
        <v>1946</v>
      </c>
      <c r="Q62" s="157" t="str">
        <f>IF('Enrollment Projection'!$F$33="","Must Complete 'Enrollment Projection' Tab",O62*P62)</f>
        <v>Must Complete 'Enrollment Projection' Tab</v>
      </c>
      <c r="R62" s="157" t="str">
        <f>IF(OR('Enrollment Projection'!$F$30="",'Enrollment Projection'!$F$31="",'Enrollment Projection'!$F$33="",'Enrollment Projection'!$F$34=""),"Must Complete 'Enrollment Projection' Tab",IF('School Information'!$A$13="","Must Complete 'School Information' Tab",ROUND(E62+H62+K62+N62+Q62,0)))</f>
        <v>Must Complete 'Enrollment Projection' Tab</v>
      </c>
      <c r="S62" s="158">
        <v>3252</v>
      </c>
      <c r="T62" s="153">
        <v>3252</v>
      </c>
      <c r="U62" s="159" t="str">
        <f>IF(OR('School Information'!$A$10="",'School Information'!$B$10=""),"Must Complete 'School Information' Tab",IF('School Information'!$B$10="No",$T62*C62,IF(AND('School Information'!$B$10="Yes",'School Information'!$A$10=$B62),$S62*C62,$T62*C62)))</f>
        <v>Must Complete 'School Information' Tab</v>
      </c>
      <c r="V62" s="160">
        <v>248</v>
      </c>
      <c r="W62" s="160">
        <f>IF('Enrollment Projection'!$F$31&gt;0,$C62*V62,0)</f>
        <v>0</v>
      </c>
      <c r="X62" s="160">
        <v>8</v>
      </c>
      <c r="Y62" s="159" t="str">
        <f>IF('Enrollment Projection'!$F$32="","Must Complete 'Enrollment Projection' Tab",IF('Enrollment Projection'!$F$32="Yes",$C62*X62,0))</f>
        <v>Must Complete 'Enrollment Projection' Tab</v>
      </c>
      <c r="Z62" s="160">
        <v>16</v>
      </c>
      <c r="AA62" s="159" t="str">
        <f>IF('Enrollment Projection'!$F$34="","Must Complete 'Enrollment Projection' Tab",IF(AND('Enrollment Projection'!$F$34&gt;0,SUM('Enrollment Projection'!$B$17:$F$20)&gt;0),$C62*Z62,0))</f>
        <v>Must Complete 'Enrollment Projection' Tab</v>
      </c>
      <c r="AB62" s="160">
        <v>469</v>
      </c>
      <c r="AC62" s="159" t="str">
        <f>IF('Enrollment Projection'!$F$38="","Must Complete 'Enrollment Projection' Tab",IF('Enrollment Projection'!$F$38&gt;=0.4,$C62*AB62,0))</f>
        <v>Must Complete 'Enrollment Projection' Tab</v>
      </c>
      <c r="AD62" s="160">
        <v>57</v>
      </c>
      <c r="AE62" s="160">
        <f t="shared" si="2"/>
        <v>0</v>
      </c>
      <c r="AF62" s="156">
        <f>$C62*'Enrollment Projection'!$F$37</f>
        <v>0</v>
      </c>
      <c r="AG62" s="160">
        <v>151</v>
      </c>
      <c r="AH62" s="159" t="str">
        <f>IF('Enrollment Projection'!$F$37="","Must Complete 'Enrollment Projection' Tab",AF62*AG62)</f>
        <v>Must Complete 'Enrollment Projection' Tab</v>
      </c>
      <c r="AI62" s="176"/>
    </row>
    <row r="63" spans="1:35" ht="25.5" customHeight="1">
      <c r="A63" s="150">
        <v>58</v>
      </c>
      <c r="B63" s="151" t="s">
        <v>398</v>
      </c>
      <c r="C63" s="152"/>
      <c r="D63" s="153">
        <v>5543</v>
      </c>
      <c r="E63" s="155">
        <f t="shared" si="1"/>
        <v>0</v>
      </c>
      <c r="F63" s="156">
        <f>$C63*'Enrollment Projection'!$F$30</f>
        <v>0</v>
      </c>
      <c r="G63" s="153">
        <v>729</v>
      </c>
      <c r="H63" s="157" t="str">
        <f>IF('Enrollment Projection'!$F$30="","Must Complete 'Enrollment Projection' Tab",F63*G63)</f>
        <v>Must Complete 'Enrollment Projection' Tab</v>
      </c>
      <c r="I63" s="156">
        <f>$C63*'Enrollment Projection'!$F$34</f>
        <v>0</v>
      </c>
      <c r="J63" s="153">
        <v>199</v>
      </c>
      <c r="K63" s="157" t="str">
        <f>IF('Enrollment Projection'!$F$34="","Must Complete 'Enrollment Projection' Tab",I63*J63)</f>
        <v>Must Complete 'Enrollment Projection' Tab</v>
      </c>
      <c r="L63" s="156">
        <f>$C63*'Enrollment Projection'!$F$31</f>
        <v>0</v>
      </c>
      <c r="M63" s="153">
        <v>4973</v>
      </c>
      <c r="N63" s="157" t="str">
        <f>IF('Enrollment Projection'!$F$31="","Must Complete 'Enrollment Projection' Tab",L63*M63)</f>
        <v>Must Complete 'Enrollment Projection' Tab</v>
      </c>
      <c r="O63" s="156">
        <f>$C63*'Enrollment Projection'!$F$33</f>
        <v>0</v>
      </c>
      <c r="P63" s="153">
        <v>1989</v>
      </c>
      <c r="Q63" s="157" t="str">
        <f>IF('Enrollment Projection'!$F$33="","Must Complete 'Enrollment Projection' Tab",O63*P63)</f>
        <v>Must Complete 'Enrollment Projection' Tab</v>
      </c>
      <c r="R63" s="157" t="str">
        <f>IF(OR('Enrollment Projection'!$F$30="",'Enrollment Projection'!$F$31="",'Enrollment Projection'!$F$33="",'Enrollment Projection'!$F$34=""),"Must Complete 'Enrollment Projection' Tab",IF('School Information'!$A$13="","Must Complete 'School Information' Tab",ROUND(E63+H63+K63+N63+Q63,0)))</f>
        <v>Must Complete 'Enrollment Projection' Tab</v>
      </c>
      <c r="S63" s="158">
        <v>3317</v>
      </c>
      <c r="T63" s="153">
        <v>3726</v>
      </c>
      <c r="U63" s="159" t="str">
        <f>IF(OR('School Information'!$A$10="",'School Information'!$B$10=""),"Must Complete 'School Information' Tab",IF('School Information'!$B$10="No",$T63*C63,IF(AND('School Information'!$B$10="Yes",'School Information'!$A$10=$B63),$S63*C63,$T63*C63)))</f>
        <v>Must Complete 'School Information' Tab</v>
      </c>
      <c r="V63" s="160">
        <v>263</v>
      </c>
      <c r="W63" s="160">
        <f>IF('Enrollment Projection'!$F$31&gt;0,$C63*V63,0)</f>
        <v>0</v>
      </c>
      <c r="X63" s="160">
        <v>11</v>
      </c>
      <c r="Y63" s="159" t="str">
        <f>IF('Enrollment Projection'!$F$32="","Must Complete 'Enrollment Projection' Tab",IF('Enrollment Projection'!$F$32="Yes",$C63*X63,0))</f>
        <v>Must Complete 'Enrollment Projection' Tab</v>
      </c>
      <c r="Z63" s="160">
        <v>16</v>
      </c>
      <c r="AA63" s="159" t="str">
        <f>IF('Enrollment Projection'!$F$34="","Must Complete 'Enrollment Projection' Tab",IF(AND('Enrollment Projection'!$F$34&gt;0,SUM('Enrollment Projection'!$B$17:$F$20)&gt;0),$C63*Z63,0))</f>
        <v>Must Complete 'Enrollment Projection' Tab</v>
      </c>
      <c r="AB63" s="160">
        <v>288</v>
      </c>
      <c r="AC63" s="159" t="str">
        <f>IF('Enrollment Projection'!$F$38="","Must Complete 'Enrollment Projection' Tab",IF('Enrollment Projection'!$F$38&gt;=0.4,$C63*AB63,0))</f>
        <v>Must Complete 'Enrollment Projection' Tab</v>
      </c>
      <c r="AD63" s="160">
        <v>59</v>
      </c>
      <c r="AE63" s="160">
        <f t="shared" si="2"/>
        <v>0</v>
      </c>
      <c r="AF63" s="156">
        <f>$C63*'Enrollment Projection'!$F$37</f>
        <v>0</v>
      </c>
      <c r="AG63" s="160">
        <v>142</v>
      </c>
      <c r="AH63" s="159" t="str">
        <f>IF('Enrollment Projection'!$F$37="","Must Complete 'Enrollment Projection' Tab",AF63*AG63)</f>
        <v>Must Complete 'Enrollment Projection' Tab</v>
      </c>
      <c r="AI63" s="176"/>
    </row>
    <row r="64" spans="1:35" ht="25.5" customHeight="1">
      <c r="A64" s="150">
        <v>59</v>
      </c>
      <c r="B64" s="151" t="s">
        <v>399</v>
      </c>
      <c r="C64" s="152"/>
      <c r="D64" s="153">
        <v>6051</v>
      </c>
      <c r="E64" s="155">
        <f t="shared" si="1"/>
        <v>0</v>
      </c>
      <c r="F64" s="156">
        <f>$C64*'Enrollment Projection'!$F$30</f>
        <v>0</v>
      </c>
      <c r="G64" s="153">
        <v>792</v>
      </c>
      <c r="H64" s="157" t="str">
        <f>IF('Enrollment Projection'!$F$30="","Must Complete 'Enrollment Projection' Tab",F64*G64)</f>
        <v>Must Complete 'Enrollment Projection' Tab</v>
      </c>
      <c r="I64" s="156">
        <f>$C64*'Enrollment Projection'!$F$34</f>
        <v>0</v>
      </c>
      <c r="J64" s="153">
        <v>216</v>
      </c>
      <c r="K64" s="157" t="str">
        <f>IF('Enrollment Projection'!$F$34="","Must Complete 'Enrollment Projection' Tab",I64*J64)</f>
        <v>Must Complete 'Enrollment Projection' Tab</v>
      </c>
      <c r="L64" s="156">
        <f>$C64*'Enrollment Projection'!$F$31</f>
        <v>0</v>
      </c>
      <c r="M64" s="153">
        <v>5398</v>
      </c>
      <c r="N64" s="157" t="str">
        <f>IF('Enrollment Projection'!$F$31="","Must Complete 'Enrollment Projection' Tab",L64*M64)</f>
        <v>Must Complete 'Enrollment Projection' Tab</v>
      </c>
      <c r="O64" s="156">
        <f>$C64*'Enrollment Projection'!$F$33</f>
        <v>0</v>
      </c>
      <c r="P64" s="153">
        <v>2159</v>
      </c>
      <c r="Q64" s="157" t="str">
        <f>IF('Enrollment Projection'!$F$33="","Must Complete 'Enrollment Projection' Tab",O64*P64)</f>
        <v>Must Complete 'Enrollment Projection' Tab</v>
      </c>
      <c r="R64" s="157" t="str">
        <f>IF(OR('Enrollment Projection'!$F$30="",'Enrollment Projection'!$F$31="",'Enrollment Projection'!$F$33="",'Enrollment Projection'!$F$34=""),"Must Complete 'Enrollment Projection' Tab",IF('School Information'!$A$13="","Must Complete 'School Information' Tab",ROUND(E64+H64+K64+N64+Q64,0)))</f>
        <v>Must Complete 'Enrollment Projection' Tab</v>
      </c>
      <c r="S64" s="158">
        <v>3133</v>
      </c>
      <c r="T64" s="153">
        <v>3133</v>
      </c>
      <c r="U64" s="159" t="str">
        <f>IF(OR('School Information'!$A$10="",'School Information'!$B$10=""),"Must Complete 'School Information' Tab",IF('School Information'!$B$10="No",$T64*C64,IF(AND('School Information'!$B$10="Yes",'School Information'!$A$10=$B64),$S64*C64,$T64*C64)))</f>
        <v>Must Complete 'School Information' Tab</v>
      </c>
      <c r="V64" s="160">
        <v>273</v>
      </c>
      <c r="W64" s="160">
        <f>IF('Enrollment Projection'!$F$31&gt;0,$C64*V64,0)</f>
        <v>0</v>
      </c>
      <c r="X64" s="160">
        <v>11</v>
      </c>
      <c r="Y64" s="159" t="str">
        <f>IF('Enrollment Projection'!$F$32="","Must Complete 'Enrollment Projection' Tab",IF('Enrollment Projection'!$F$32="Yes",$C64*X64,0))</f>
        <v>Must Complete 'Enrollment Projection' Tab</v>
      </c>
      <c r="Z64" s="160">
        <v>17</v>
      </c>
      <c r="AA64" s="159" t="str">
        <f>IF('Enrollment Projection'!$F$34="","Must Complete 'Enrollment Projection' Tab",IF(AND('Enrollment Projection'!$F$34&gt;0,SUM('Enrollment Projection'!$B$17:$F$20)&gt;0),$C64*Z64,0))</f>
        <v>Must Complete 'Enrollment Projection' Tab</v>
      </c>
      <c r="AB64" s="160">
        <v>451</v>
      </c>
      <c r="AC64" s="159" t="str">
        <f>IF('Enrollment Projection'!$F$38="","Must Complete 'Enrollment Projection' Tab",IF('Enrollment Projection'!$F$38&gt;=0.4,$C64*AB64,0))</f>
        <v>Must Complete 'Enrollment Projection' Tab</v>
      </c>
      <c r="AD64" s="160">
        <v>66</v>
      </c>
      <c r="AE64" s="160">
        <f t="shared" si="2"/>
        <v>0</v>
      </c>
      <c r="AF64" s="156">
        <f>$C64*'Enrollment Projection'!$F$37</f>
        <v>0</v>
      </c>
      <c r="AG64" s="160">
        <v>138</v>
      </c>
      <c r="AH64" s="159" t="str">
        <f>IF('Enrollment Projection'!$F$37="","Must Complete 'Enrollment Projection' Tab",AF64*AG64)</f>
        <v>Must Complete 'Enrollment Projection' Tab</v>
      </c>
      <c r="AI64" s="176"/>
    </row>
    <row r="65" spans="1:35" ht="25.5" customHeight="1">
      <c r="A65" s="168">
        <v>60</v>
      </c>
      <c r="B65" s="162" t="s">
        <v>400</v>
      </c>
      <c r="C65" s="163"/>
      <c r="D65" s="164">
        <v>4761</v>
      </c>
      <c r="E65" s="165">
        <f t="shared" si="1"/>
        <v>0</v>
      </c>
      <c r="F65" s="166">
        <f>$C65*'Enrollment Projection'!$F$30</f>
        <v>0</v>
      </c>
      <c r="G65" s="164">
        <v>634</v>
      </c>
      <c r="H65" s="167" t="str">
        <f>IF('Enrollment Projection'!$F$30="","Must Complete 'Enrollment Projection' Tab",F65*G65)</f>
        <v>Must Complete 'Enrollment Projection' Tab</v>
      </c>
      <c r="I65" s="166">
        <f>$C65*'Enrollment Projection'!$F$34</f>
        <v>0</v>
      </c>
      <c r="J65" s="164">
        <v>173</v>
      </c>
      <c r="K65" s="167" t="str">
        <f>IF('Enrollment Projection'!$F$34="","Must Complete 'Enrollment Projection' Tab",I65*J65)</f>
        <v>Must Complete 'Enrollment Projection' Tab</v>
      </c>
      <c r="L65" s="166">
        <f>$C65*'Enrollment Projection'!$F$31</f>
        <v>0</v>
      </c>
      <c r="M65" s="164">
        <v>4324</v>
      </c>
      <c r="N65" s="167" t="str">
        <f>IF('Enrollment Projection'!$F$31="","Must Complete 'Enrollment Projection' Tab",L65*M65)</f>
        <v>Must Complete 'Enrollment Projection' Tab</v>
      </c>
      <c r="O65" s="166">
        <f>$C65*'Enrollment Projection'!$F$33</f>
        <v>0</v>
      </c>
      <c r="P65" s="164">
        <v>1730</v>
      </c>
      <c r="Q65" s="167" t="str">
        <f>IF('Enrollment Projection'!$F$33="","Must Complete 'Enrollment Projection' Tab",O65*P65)</f>
        <v>Must Complete 'Enrollment Projection' Tab</v>
      </c>
      <c r="R65" s="167" t="str">
        <f>IF(OR('Enrollment Projection'!$F$30="",'Enrollment Projection'!$F$31="",'Enrollment Projection'!$F$33="",'Enrollment Projection'!$F$34=""),"Must Complete 'Enrollment Projection' Tab",IF('School Information'!$A$13="","Must Complete 'School Information' Tab",ROUND(E65+H65+K65+N65+Q65,0)))</f>
        <v>Must Complete 'Enrollment Projection' Tab</v>
      </c>
      <c r="S65" s="169">
        <v>5903</v>
      </c>
      <c r="T65" s="164">
        <v>7942</v>
      </c>
      <c r="U65" s="170" t="str">
        <f>IF(OR('School Information'!$A$10="",'School Information'!$B$10=""),"Must Complete 'School Information' Tab",IF('School Information'!$B$10="No",$T65*C65,IF(AND('School Information'!$B$10="Yes",'School Information'!$A$10=$B65),$S65*C65,$T65*C65)))</f>
        <v>Must Complete 'School Information' Tab</v>
      </c>
      <c r="V65" s="171">
        <v>262</v>
      </c>
      <c r="W65" s="171">
        <f>IF('Enrollment Projection'!$F$31&gt;0,$C65*V65,0)</f>
        <v>0</v>
      </c>
      <c r="X65" s="171">
        <v>8</v>
      </c>
      <c r="Y65" s="170" t="str">
        <f>IF('Enrollment Projection'!$F$32="","Must Complete 'Enrollment Projection' Tab",IF('Enrollment Projection'!$F$32="Yes",$C65*X65,0))</f>
        <v>Must Complete 'Enrollment Projection' Tab</v>
      </c>
      <c r="Z65" s="171">
        <v>17</v>
      </c>
      <c r="AA65" s="170" t="str">
        <f>IF('Enrollment Projection'!$F$34="","Must Complete 'Enrollment Projection' Tab",IF(AND('Enrollment Projection'!$F$34&gt;0,SUM('Enrollment Projection'!$B$17:$F$20)&gt;0),$C65*Z65,0))</f>
        <v>Must Complete 'Enrollment Projection' Tab</v>
      </c>
      <c r="AB65" s="171">
        <v>607</v>
      </c>
      <c r="AC65" s="170" t="str">
        <f>IF('Enrollment Projection'!$F$38="","Must Complete 'Enrollment Projection' Tab",IF('Enrollment Projection'!$F$38&gt;=0.4,$C65*AB65,0))</f>
        <v>Must Complete 'Enrollment Projection' Tab</v>
      </c>
      <c r="AD65" s="171">
        <v>68</v>
      </c>
      <c r="AE65" s="171">
        <f t="shared" si="2"/>
        <v>0</v>
      </c>
      <c r="AF65" s="166">
        <f>$C65*'Enrollment Projection'!$F$37</f>
        <v>0</v>
      </c>
      <c r="AG65" s="171">
        <v>0</v>
      </c>
      <c r="AH65" s="170" t="str">
        <f>IF('Enrollment Projection'!$F$37="","Must Complete 'Enrollment Projection' Tab",AF65*AG65)</f>
        <v>Must Complete 'Enrollment Projection' Tab</v>
      </c>
      <c r="AI65" s="176"/>
    </row>
    <row r="66" spans="1:35" ht="25.5" customHeight="1">
      <c r="A66" s="138">
        <v>61</v>
      </c>
      <c r="B66" s="139" t="s">
        <v>401</v>
      </c>
      <c r="C66" s="140"/>
      <c r="D66" s="153">
        <v>2652</v>
      </c>
      <c r="E66" s="142">
        <f t="shared" si="1"/>
        <v>0</v>
      </c>
      <c r="F66" s="144">
        <f>$C66*'Enrollment Projection'!$F$30</f>
        <v>0</v>
      </c>
      <c r="G66" s="153">
        <v>362</v>
      </c>
      <c r="H66" s="146" t="str">
        <f>IF('Enrollment Projection'!$F$30="","Must Complete 'Enrollment Projection' Tab",F66*G66)</f>
        <v>Must Complete 'Enrollment Projection' Tab</v>
      </c>
      <c r="I66" s="144">
        <f>$C66*'Enrollment Projection'!$F$34</f>
        <v>0</v>
      </c>
      <c r="J66" s="153">
        <v>99</v>
      </c>
      <c r="K66" s="146" t="str">
        <f>IF('Enrollment Projection'!$F$34="","Must Complete 'Enrollment Projection' Tab",I66*J66)</f>
        <v>Must Complete 'Enrollment Projection' Tab</v>
      </c>
      <c r="L66" s="144">
        <f>$C66*'Enrollment Projection'!$F$31</f>
        <v>0</v>
      </c>
      <c r="M66" s="153">
        <v>2465</v>
      </c>
      <c r="N66" s="146" t="str">
        <f>IF('Enrollment Projection'!$F$31="","Must Complete 'Enrollment Projection' Tab",L66*M66)</f>
        <v>Must Complete 'Enrollment Projection' Tab</v>
      </c>
      <c r="O66" s="144">
        <f>$C66*'Enrollment Projection'!$F$33</f>
        <v>0</v>
      </c>
      <c r="P66" s="153">
        <v>986</v>
      </c>
      <c r="Q66" s="146" t="str">
        <f>IF('Enrollment Projection'!$F$33="","Must Complete 'Enrollment Projection' Tab",O66*P66)</f>
        <v>Must Complete 'Enrollment Projection' Tab</v>
      </c>
      <c r="R66" s="146" t="str">
        <f>IF(OR('Enrollment Projection'!$F$30="",'Enrollment Projection'!$F$31="",'Enrollment Projection'!$F$33="",'Enrollment Projection'!$F$34=""),"Must Complete 'Enrollment Projection' Tab",IF('School Information'!$A$13="","Must Complete 'School Information' Tab",ROUND(E66+H66+K66+N66+Q66,0)))</f>
        <v>Must Complete 'Enrollment Projection' Tab</v>
      </c>
      <c r="S66" s="158">
        <v>13429</v>
      </c>
      <c r="T66" s="153">
        <v>15290</v>
      </c>
      <c r="U66" s="148" t="str">
        <f>IF(OR('School Information'!$A$10="",'School Information'!$B$10=""),"Must Complete 'School Information' Tab",IF('School Information'!$B$10="No",$T66*C66,IF(AND('School Information'!$B$10="Yes",'School Information'!$A$10=$B66),$S66*C66,$T66*C66)))</f>
        <v>Must Complete 'School Information' Tab</v>
      </c>
      <c r="V66" s="149">
        <v>247</v>
      </c>
      <c r="W66" s="149">
        <f>IF('Enrollment Projection'!$F$31&gt;0,$C66*V66,0)</f>
        <v>0</v>
      </c>
      <c r="X66" s="149">
        <v>4</v>
      </c>
      <c r="Y66" s="148" t="str">
        <f>IF('Enrollment Projection'!$F$32="","Must Complete 'Enrollment Projection' Tab",IF('Enrollment Projection'!$F$32="Yes",$C66*X66,0))</f>
        <v>Must Complete 'Enrollment Projection' Tab</v>
      </c>
      <c r="Z66" s="149">
        <v>17</v>
      </c>
      <c r="AA66" s="148" t="str">
        <f>IF('Enrollment Projection'!$F$34="","Must Complete 'Enrollment Projection' Tab",IF(AND('Enrollment Projection'!$F$34&gt;0,SUM('Enrollment Projection'!$B$17:$F$20)&gt;0),$C66*Z66,0))</f>
        <v>Must Complete 'Enrollment Projection' Tab</v>
      </c>
      <c r="AB66" s="149">
        <v>306</v>
      </c>
      <c r="AC66" s="148" t="str">
        <f>IF('Enrollment Projection'!$F$38="","Must Complete 'Enrollment Projection' Tab",IF('Enrollment Projection'!$F$38&gt;=0.4,$C66*AB66,0))</f>
        <v>Must Complete 'Enrollment Projection' Tab</v>
      </c>
      <c r="AD66" s="149">
        <v>63</v>
      </c>
      <c r="AE66" s="149">
        <f t="shared" si="2"/>
        <v>0</v>
      </c>
      <c r="AF66" s="144">
        <f>$C66*'Enrollment Projection'!$F$37</f>
        <v>0</v>
      </c>
      <c r="AG66" s="149">
        <v>151</v>
      </c>
      <c r="AH66" s="148" t="str">
        <f>IF('Enrollment Projection'!$F$37="","Must Complete 'Enrollment Projection' Tab",AF66*AG66)</f>
        <v>Must Complete 'Enrollment Projection' Tab</v>
      </c>
      <c r="AI66" s="176"/>
    </row>
    <row r="67" spans="1:35" ht="25.5" customHeight="1">
      <c r="A67" s="150">
        <v>62</v>
      </c>
      <c r="B67" s="151" t="s">
        <v>402</v>
      </c>
      <c r="C67" s="152"/>
      <c r="D67" s="153">
        <v>5337</v>
      </c>
      <c r="E67" s="155">
        <f t="shared" si="1"/>
        <v>0</v>
      </c>
      <c r="F67" s="156">
        <f>$C67*'Enrollment Projection'!$F$30</f>
        <v>0</v>
      </c>
      <c r="G67" s="153">
        <v>705</v>
      </c>
      <c r="H67" s="157" t="str">
        <f>IF('Enrollment Projection'!$F$30="","Must Complete 'Enrollment Projection' Tab",F67*G67)</f>
        <v>Must Complete 'Enrollment Projection' Tab</v>
      </c>
      <c r="I67" s="156">
        <f>$C67*'Enrollment Projection'!$F$34</f>
        <v>0</v>
      </c>
      <c r="J67" s="153">
        <v>192</v>
      </c>
      <c r="K67" s="157" t="str">
        <f>IF('Enrollment Projection'!$F$34="","Must Complete 'Enrollment Projection' Tab",I67*J67)</f>
        <v>Must Complete 'Enrollment Projection' Tab</v>
      </c>
      <c r="L67" s="156">
        <f>$C67*'Enrollment Projection'!$F$31</f>
        <v>0</v>
      </c>
      <c r="M67" s="153">
        <v>4805</v>
      </c>
      <c r="N67" s="157" t="str">
        <f>IF('Enrollment Projection'!$F$31="","Must Complete 'Enrollment Projection' Tab",L67*M67)</f>
        <v>Must Complete 'Enrollment Projection' Tab</v>
      </c>
      <c r="O67" s="156">
        <f>$C67*'Enrollment Projection'!$F$33</f>
        <v>0</v>
      </c>
      <c r="P67" s="153">
        <v>0</v>
      </c>
      <c r="Q67" s="157" t="str">
        <f>IF('Enrollment Projection'!$F$33="","Must Complete 'Enrollment Projection' Tab",O67*P67)</f>
        <v>Must Complete 'Enrollment Projection' Tab</v>
      </c>
      <c r="R67" s="157" t="str">
        <f>IF(OR('Enrollment Projection'!$F$30="",'Enrollment Projection'!$F$31="",'Enrollment Projection'!$F$33="",'Enrollment Projection'!$F$34=""),"Must Complete 'Enrollment Projection' Tab",IF('School Information'!$A$13="","Must Complete 'School Information' Tab",ROUND(E67+H67+K67+N67+Q67,0)))</f>
        <v>Must Complete 'Enrollment Projection' Tab</v>
      </c>
      <c r="S67" s="158">
        <v>4193</v>
      </c>
      <c r="T67" s="153">
        <v>4193</v>
      </c>
      <c r="U67" s="159" t="str">
        <f>IF(OR('School Information'!$A$10="",'School Information'!$B$10=""),"Must Complete 'School Information' Tab",IF('School Information'!$B$10="No",$T67*C67,IF(AND('School Information'!$B$10="Yes",'School Information'!$A$10=$B67),$S67*C67,$T67*C67)))</f>
        <v>Must Complete 'School Information' Tab</v>
      </c>
      <c r="V67" s="160">
        <v>283</v>
      </c>
      <c r="W67" s="160">
        <f>IF('Enrollment Projection'!$F$31&gt;0,$C67*V67,0)</f>
        <v>0</v>
      </c>
      <c r="X67" s="160">
        <v>17</v>
      </c>
      <c r="Y67" s="159" t="str">
        <f>IF('Enrollment Projection'!$F$32="","Must Complete 'Enrollment Projection' Tab",IF('Enrollment Projection'!$F$32="Yes",$C67*X67,0))</f>
        <v>Must Complete 'Enrollment Projection' Tab</v>
      </c>
      <c r="Z67" s="160">
        <v>18</v>
      </c>
      <c r="AA67" s="159" t="str">
        <f>IF('Enrollment Projection'!$F$34="","Must Complete 'Enrollment Projection' Tab",IF(AND('Enrollment Projection'!$F$34&gt;0,SUM('Enrollment Projection'!$B$17:$F$20)&gt;0),$C67*Z67,0))</f>
        <v>Must Complete 'Enrollment Projection' Tab</v>
      </c>
      <c r="AB67" s="160">
        <v>575</v>
      </c>
      <c r="AC67" s="159" t="str">
        <f>IF('Enrollment Projection'!$F$38="","Must Complete 'Enrollment Projection' Tab",IF('Enrollment Projection'!$F$38&gt;=0.4,$C67*AB67,0))</f>
        <v>Must Complete 'Enrollment Projection' Tab</v>
      </c>
      <c r="AD67" s="160">
        <v>71</v>
      </c>
      <c r="AE67" s="160">
        <f t="shared" si="2"/>
        <v>0</v>
      </c>
      <c r="AF67" s="156">
        <f>$C67*'Enrollment Projection'!$F$37</f>
        <v>0</v>
      </c>
      <c r="AG67" s="160">
        <v>0</v>
      </c>
      <c r="AH67" s="159" t="str">
        <f>IF('Enrollment Projection'!$F$37="","Must Complete 'Enrollment Projection' Tab",AF67*AG67)</f>
        <v>Must Complete 'Enrollment Projection' Tab</v>
      </c>
      <c r="AI67" s="176"/>
    </row>
    <row r="68" spans="1:35" ht="25.5" customHeight="1">
      <c r="A68" s="150">
        <v>63</v>
      </c>
      <c r="B68" s="151" t="s">
        <v>403</v>
      </c>
      <c r="C68" s="152"/>
      <c r="D68" s="153">
        <v>3292</v>
      </c>
      <c r="E68" s="155">
        <f t="shared" si="1"/>
        <v>0</v>
      </c>
      <c r="F68" s="156">
        <f>$C68*'Enrollment Projection'!$F$30</f>
        <v>0</v>
      </c>
      <c r="G68" s="153">
        <v>418</v>
      </c>
      <c r="H68" s="157" t="str">
        <f>IF('Enrollment Projection'!$F$30="","Must Complete 'Enrollment Projection' Tab",F68*G68)</f>
        <v>Must Complete 'Enrollment Projection' Tab</v>
      </c>
      <c r="I68" s="156">
        <f>$C68*'Enrollment Projection'!$F$34</f>
        <v>0</v>
      </c>
      <c r="J68" s="153">
        <v>114</v>
      </c>
      <c r="K68" s="157" t="str">
        <f>IF('Enrollment Projection'!$F$34="","Must Complete 'Enrollment Projection' Tab",I68*J68)</f>
        <v>Must Complete 'Enrollment Projection' Tab</v>
      </c>
      <c r="L68" s="156">
        <f>$C68*'Enrollment Projection'!$F$31</f>
        <v>0</v>
      </c>
      <c r="M68" s="153">
        <v>2853</v>
      </c>
      <c r="N68" s="157" t="str">
        <f>IF('Enrollment Projection'!$F$31="","Must Complete 'Enrollment Projection' Tab",L68*M68)</f>
        <v>Must Complete 'Enrollment Projection' Tab</v>
      </c>
      <c r="O68" s="156">
        <f>$C68*'Enrollment Projection'!$F$33</f>
        <v>0</v>
      </c>
      <c r="P68" s="153">
        <v>1141</v>
      </c>
      <c r="Q68" s="157" t="str">
        <f>IF('Enrollment Projection'!$F$33="","Must Complete 'Enrollment Projection' Tab",O68*P68)</f>
        <v>Must Complete 'Enrollment Projection' Tab</v>
      </c>
      <c r="R68" s="157" t="str">
        <f>IF(OR('Enrollment Projection'!$F$30="",'Enrollment Projection'!$F$31="",'Enrollment Projection'!$F$33="",'Enrollment Projection'!$F$34=""),"Must Complete 'Enrollment Projection' Tab",IF('School Information'!$A$13="","Must Complete 'School Information' Tab",ROUND(E68+H68+K68+N68+Q68,0)))</f>
        <v>Must Complete 'Enrollment Projection' Tab</v>
      </c>
      <c r="S68" s="158">
        <v>14110</v>
      </c>
      <c r="T68" s="153">
        <v>15601</v>
      </c>
      <c r="U68" s="159" t="str">
        <f>IF(OR('School Information'!$A$10="",'School Information'!$B$10=""),"Must Complete 'School Information' Tab",IF('School Information'!$B$10="No",$T68*C68,IF(AND('School Information'!$B$10="Yes",'School Information'!$A$10=$B68),$S68*C68,$T68*C68)))</f>
        <v>Must Complete 'School Information' Tab</v>
      </c>
      <c r="V68" s="160">
        <v>245</v>
      </c>
      <c r="W68" s="160">
        <f>IF('Enrollment Projection'!$F$31&gt;0,$C68*V68,0)</f>
        <v>0</v>
      </c>
      <c r="X68" s="160">
        <v>5</v>
      </c>
      <c r="Y68" s="159" t="str">
        <f>IF('Enrollment Projection'!$F$32="","Must Complete 'Enrollment Projection' Tab",IF('Enrollment Projection'!$F$32="Yes",$C68*X68,0))</f>
        <v>Must Complete 'Enrollment Projection' Tab</v>
      </c>
      <c r="Z68" s="160">
        <v>12</v>
      </c>
      <c r="AA68" s="159" t="str">
        <f>IF('Enrollment Projection'!$F$34="","Must Complete 'Enrollment Projection' Tab",IF(AND('Enrollment Projection'!$F$34&gt;0,SUM('Enrollment Projection'!$B$17:$F$20)&gt;0),$C68*Z68,0))</f>
        <v>Must Complete 'Enrollment Projection' Tab</v>
      </c>
      <c r="AB68" s="160">
        <v>199</v>
      </c>
      <c r="AC68" s="159" t="str">
        <f>IF('Enrollment Projection'!$F$38="","Must Complete 'Enrollment Projection' Tab",IF('Enrollment Projection'!$F$38&gt;=0.4,$C68*AB68,0))</f>
        <v>Must Complete 'Enrollment Projection' Tab</v>
      </c>
      <c r="AD68" s="160">
        <v>44</v>
      </c>
      <c r="AE68" s="160">
        <f t="shared" si="2"/>
        <v>0</v>
      </c>
      <c r="AF68" s="156">
        <f>$C68*'Enrollment Projection'!$F$37</f>
        <v>0</v>
      </c>
      <c r="AG68" s="160">
        <v>0</v>
      </c>
      <c r="AH68" s="159" t="str">
        <f>IF('Enrollment Projection'!$F$37="","Must Complete 'Enrollment Projection' Tab",AF68*AG68)</f>
        <v>Must Complete 'Enrollment Projection' Tab</v>
      </c>
      <c r="AI68" s="176"/>
    </row>
    <row r="69" spans="1:35" ht="25.5" customHeight="1">
      <c r="A69" s="150">
        <v>64</v>
      </c>
      <c r="B69" s="151" t="s">
        <v>404</v>
      </c>
      <c r="C69" s="152"/>
      <c r="D69" s="153">
        <v>5104</v>
      </c>
      <c r="E69" s="155">
        <f t="shared" si="1"/>
        <v>0</v>
      </c>
      <c r="F69" s="156">
        <f>$C69*'Enrollment Projection'!$F$30</f>
        <v>0</v>
      </c>
      <c r="G69" s="153">
        <v>668</v>
      </c>
      <c r="H69" s="157" t="str">
        <f>IF('Enrollment Projection'!$F$30="","Must Complete 'Enrollment Projection' Tab",F69*G69)</f>
        <v>Must Complete 'Enrollment Projection' Tab</v>
      </c>
      <c r="I69" s="156">
        <f>$C69*'Enrollment Projection'!$F$34</f>
        <v>0</v>
      </c>
      <c r="J69" s="153">
        <v>182</v>
      </c>
      <c r="K69" s="157" t="str">
        <f>IF('Enrollment Projection'!$F$34="","Must Complete 'Enrollment Projection' Tab",I69*J69)</f>
        <v>Must Complete 'Enrollment Projection' Tab</v>
      </c>
      <c r="L69" s="156">
        <f>$C69*'Enrollment Projection'!$F$31</f>
        <v>0</v>
      </c>
      <c r="M69" s="153">
        <v>4557</v>
      </c>
      <c r="N69" s="157" t="str">
        <f>IF('Enrollment Projection'!$F$31="","Must Complete 'Enrollment Projection' Tab",L69*M69)</f>
        <v>Must Complete 'Enrollment Projection' Tab</v>
      </c>
      <c r="O69" s="156">
        <f>$C69*'Enrollment Projection'!$F$33</f>
        <v>0</v>
      </c>
      <c r="P69" s="153">
        <v>1823</v>
      </c>
      <c r="Q69" s="157" t="str">
        <f>IF('Enrollment Projection'!$F$33="","Must Complete 'Enrollment Projection' Tab",O69*P69)</f>
        <v>Must Complete 'Enrollment Projection' Tab</v>
      </c>
      <c r="R69" s="157" t="str">
        <f>IF(OR('Enrollment Projection'!$F$30="",'Enrollment Projection'!$F$31="",'Enrollment Projection'!$F$33="",'Enrollment Projection'!$F$34=""),"Must Complete 'Enrollment Projection' Tab",IF('School Information'!$A$13="","Must Complete 'School Information' Tab",ROUND(E69+H69+K69+N69+Q69,0)))</f>
        <v>Must Complete 'Enrollment Projection' Tab</v>
      </c>
      <c r="S69" s="158">
        <v>4454</v>
      </c>
      <c r="T69" s="153">
        <v>4693</v>
      </c>
      <c r="U69" s="159" t="str">
        <f>IF(OR('School Information'!$A$10="",'School Information'!$B$10=""),"Must Complete 'School Information' Tab",IF('School Information'!$B$10="No",$T69*C69,IF(AND('School Information'!$B$10="Yes",'School Information'!$A$10=$B69),$S69*C69,$T69*C69)))</f>
        <v>Must Complete 'School Information' Tab</v>
      </c>
      <c r="V69" s="160">
        <v>294</v>
      </c>
      <c r="W69" s="160">
        <f>IF('Enrollment Projection'!$F$31&gt;0,$C69*V69,0)</f>
        <v>0</v>
      </c>
      <c r="X69" s="160">
        <v>22</v>
      </c>
      <c r="Y69" s="159" t="str">
        <f>IF('Enrollment Projection'!$F$32="","Must Complete 'Enrollment Projection' Tab",IF('Enrollment Projection'!$F$32="Yes",$C69*X69,0))</f>
        <v>Must Complete 'Enrollment Projection' Tab</v>
      </c>
      <c r="Z69" s="160">
        <v>17</v>
      </c>
      <c r="AA69" s="159" t="str">
        <f>IF('Enrollment Projection'!$F$34="","Must Complete 'Enrollment Projection' Tab",IF(AND('Enrollment Projection'!$F$34&gt;0,SUM('Enrollment Projection'!$B$17:$F$20)&gt;0),$C69*Z69,0))</f>
        <v>Must Complete 'Enrollment Projection' Tab</v>
      </c>
      <c r="AB69" s="160">
        <v>631</v>
      </c>
      <c r="AC69" s="159" t="str">
        <f>IF('Enrollment Projection'!$F$38="","Must Complete 'Enrollment Projection' Tab",IF('Enrollment Projection'!$F$38&gt;=0.4,$C69*AB69,0))</f>
        <v>Must Complete 'Enrollment Projection' Tab</v>
      </c>
      <c r="AD69" s="160">
        <v>66</v>
      </c>
      <c r="AE69" s="160">
        <f t="shared" si="2"/>
        <v>0</v>
      </c>
      <c r="AF69" s="156">
        <f>$C69*'Enrollment Projection'!$F$37</f>
        <v>0</v>
      </c>
      <c r="AG69" s="160">
        <v>0</v>
      </c>
      <c r="AH69" s="159" t="str">
        <f>IF('Enrollment Projection'!$F$37="","Must Complete 'Enrollment Projection' Tab",AF69*AG69)</f>
        <v>Must Complete 'Enrollment Projection' Tab</v>
      </c>
      <c r="AI69" s="176"/>
    </row>
    <row r="70" spans="1:35" ht="25.5" customHeight="1">
      <c r="A70" s="168">
        <v>65</v>
      </c>
      <c r="B70" s="162" t="s">
        <v>215</v>
      </c>
      <c r="C70" s="163"/>
      <c r="D70" s="164">
        <v>4919</v>
      </c>
      <c r="E70" s="165">
        <f t="shared" si="1"/>
        <v>0</v>
      </c>
      <c r="F70" s="166">
        <f>$C70*'Enrollment Projection'!$F$30</f>
        <v>0</v>
      </c>
      <c r="G70" s="164">
        <v>628</v>
      </c>
      <c r="H70" s="167" t="str">
        <f>IF('Enrollment Projection'!$F$30="","Must Complete 'Enrollment Projection' Tab",F70*G70)</f>
        <v>Must Complete 'Enrollment Projection' Tab</v>
      </c>
      <c r="I70" s="166">
        <f>$C70*'Enrollment Projection'!$F$34</f>
        <v>0</v>
      </c>
      <c r="J70" s="164">
        <v>171</v>
      </c>
      <c r="K70" s="167" t="str">
        <f>IF('Enrollment Projection'!$F$34="","Must Complete 'Enrollment Projection' Tab",I70*J70)</f>
        <v>Must Complete 'Enrollment Projection' Tab</v>
      </c>
      <c r="L70" s="166">
        <f>$C70*'Enrollment Projection'!$F$31</f>
        <v>0</v>
      </c>
      <c r="M70" s="164">
        <v>4285</v>
      </c>
      <c r="N70" s="167" t="str">
        <f>IF('Enrollment Projection'!$F$31="","Must Complete 'Enrollment Projection' Tab",L70*M70)</f>
        <v>Must Complete 'Enrollment Projection' Tab</v>
      </c>
      <c r="O70" s="166">
        <f>$C70*'Enrollment Projection'!$F$33</f>
        <v>0</v>
      </c>
      <c r="P70" s="164">
        <v>1714</v>
      </c>
      <c r="Q70" s="167" t="str">
        <f>IF('Enrollment Projection'!$F$33="","Must Complete 'Enrollment Projection' Tab",O70*P70)</f>
        <v>Must Complete 'Enrollment Projection' Tab</v>
      </c>
      <c r="R70" s="167" t="str">
        <f>IF(OR('Enrollment Projection'!$F$30="",'Enrollment Projection'!$F$31="",'Enrollment Projection'!$F$33="",'Enrollment Projection'!$F$34=""),"Must Complete 'Enrollment Projection' Tab",IF('School Information'!$A$13="","Must Complete 'School Information' Tab",ROUND(E70+H70+K70+N70+Q70,0)))</f>
        <v>Must Complete 'Enrollment Projection' Tab</v>
      </c>
      <c r="S70" s="169">
        <v>6133</v>
      </c>
      <c r="T70" s="164">
        <v>6690</v>
      </c>
      <c r="U70" s="170" t="str">
        <f>IF(OR('School Information'!$A$10="",'School Information'!$B$10=""),"Must Complete 'School Information' Tab",IF('School Information'!$B$10="No",$T70*C70,IF(AND('School Information'!$B$10="Yes",'School Information'!$A$10=$B70),$S70*C70,$T70*C70)))</f>
        <v>Must Complete 'School Information' Tab</v>
      </c>
      <c r="V70" s="171">
        <v>278</v>
      </c>
      <c r="W70" s="171">
        <f>IF('Enrollment Projection'!$F$31&gt;0,$C70*V70,0)</f>
        <v>0</v>
      </c>
      <c r="X70" s="171">
        <v>7</v>
      </c>
      <c r="Y70" s="170" t="str">
        <f>IF('Enrollment Projection'!$F$32="","Must Complete 'Enrollment Projection' Tab",IF('Enrollment Projection'!$F$32="Yes",$C70*X70,0))</f>
        <v>Must Complete 'Enrollment Projection' Tab</v>
      </c>
      <c r="Z70" s="171">
        <v>19</v>
      </c>
      <c r="AA70" s="170" t="str">
        <f>IF('Enrollment Projection'!$F$34="","Must Complete 'Enrollment Projection' Tab",IF(AND('Enrollment Projection'!$F$34&gt;0,SUM('Enrollment Projection'!$B$17:$F$20)&gt;0),$C70*Z70,0))</f>
        <v>Must Complete 'Enrollment Projection' Tab</v>
      </c>
      <c r="AB70" s="171">
        <v>990</v>
      </c>
      <c r="AC70" s="170" t="str">
        <f>IF('Enrollment Projection'!$F$38="","Must Complete 'Enrollment Projection' Tab",IF('Enrollment Projection'!$F$38&gt;=0.4,$C70*AB70,0))</f>
        <v>Must Complete 'Enrollment Projection' Tab</v>
      </c>
      <c r="AD70" s="171">
        <v>71</v>
      </c>
      <c r="AE70" s="171">
        <f t="shared" si="2"/>
        <v>0</v>
      </c>
      <c r="AF70" s="166">
        <f>$C70*'Enrollment Projection'!$F$37</f>
        <v>0</v>
      </c>
      <c r="AG70" s="171">
        <v>0</v>
      </c>
      <c r="AH70" s="170" t="str">
        <f>IF('Enrollment Projection'!$F$37="","Must Complete 'Enrollment Projection' Tab",AF70*AG70)</f>
        <v>Must Complete 'Enrollment Projection' Tab</v>
      </c>
      <c r="AI70" s="176"/>
    </row>
    <row r="71" spans="1:35" ht="25.5" customHeight="1">
      <c r="A71" s="138">
        <v>66</v>
      </c>
      <c r="B71" s="139" t="s">
        <v>217</v>
      </c>
      <c r="C71" s="140"/>
      <c r="D71" s="153">
        <v>5036</v>
      </c>
      <c r="E71" s="142">
        <f t="shared" si="1"/>
        <v>0</v>
      </c>
      <c r="F71" s="144">
        <f>$C71*'Enrollment Projection'!$F$30</f>
        <v>0</v>
      </c>
      <c r="G71" s="153">
        <v>636</v>
      </c>
      <c r="H71" s="146" t="str">
        <f>IF('Enrollment Projection'!$F$30="","Must Complete 'Enrollment Projection' Tab",F71*G71)</f>
        <v>Must Complete 'Enrollment Projection' Tab</v>
      </c>
      <c r="I71" s="144">
        <f>$C71*'Enrollment Projection'!$F$34</f>
        <v>0</v>
      </c>
      <c r="J71" s="153">
        <v>173</v>
      </c>
      <c r="K71" s="146" t="str">
        <f>IF('Enrollment Projection'!$F$34="","Must Complete 'Enrollment Projection' Tab",I71*J71)</f>
        <v>Must Complete 'Enrollment Projection' Tab</v>
      </c>
      <c r="L71" s="144">
        <f>$C71*'Enrollment Projection'!$F$31</f>
        <v>0</v>
      </c>
      <c r="M71" s="153">
        <v>4337</v>
      </c>
      <c r="N71" s="146" t="str">
        <f>IF('Enrollment Projection'!$F$31="","Must Complete 'Enrollment Projection' Tab",L71*M71)</f>
        <v>Must Complete 'Enrollment Projection' Tab</v>
      </c>
      <c r="O71" s="144">
        <f>$C71*'Enrollment Projection'!$F$33</f>
        <v>0</v>
      </c>
      <c r="P71" s="153">
        <v>1735</v>
      </c>
      <c r="Q71" s="146" t="str">
        <f>IF('Enrollment Projection'!$F$33="","Must Complete 'Enrollment Projection' Tab",O71*P71)</f>
        <v>Must Complete 'Enrollment Projection' Tab</v>
      </c>
      <c r="R71" s="146" t="str">
        <f>IF(OR('Enrollment Projection'!$F$30="",'Enrollment Projection'!$F$31="",'Enrollment Projection'!$F$33="",'Enrollment Projection'!$F$34=""),"Must Complete 'Enrollment Projection' Tab",IF('School Information'!$A$13="","Must Complete 'School Information' Tab",ROUND(E71+H71+K71+N71+Q71,0)))</f>
        <v>Must Complete 'Enrollment Projection' Tab</v>
      </c>
      <c r="S71" s="158">
        <v>6538</v>
      </c>
      <c r="T71" s="153">
        <v>6538</v>
      </c>
      <c r="U71" s="148" t="str">
        <f>IF(OR('School Information'!$A$10="",'School Information'!$B$10=""),"Must Complete 'School Information' Tab",IF('School Information'!$B$10="No",$T71*C71,IF(AND('School Information'!$B$10="Yes",'School Information'!$A$10=$B71),$S71*C71,$T71*C71)))</f>
        <v>Must Complete 'School Information' Tab</v>
      </c>
      <c r="V71" s="149">
        <v>267</v>
      </c>
      <c r="W71" s="149">
        <f>IF('Enrollment Projection'!$F$31&gt;0,$C71*V71,0)</f>
        <v>0</v>
      </c>
      <c r="X71" s="149">
        <v>15</v>
      </c>
      <c r="Y71" s="148" t="str">
        <f>IF('Enrollment Projection'!$F$32="","Must Complete 'Enrollment Projection' Tab",IF('Enrollment Projection'!$F$32="Yes",$C71*X71,0))</f>
        <v>Must Complete 'Enrollment Projection' Tab</v>
      </c>
      <c r="Z71" s="149">
        <v>20</v>
      </c>
      <c r="AA71" s="148" t="str">
        <f>IF('Enrollment Projection'!$F$34="","Must Complete 'Enrollment Projection' Tab",IF(AND('Enrollment Projection'!$F$34&gt;0,SUM('Enrollment Projection'!$B$17:$F$20)&gt;0),$C71*Z71,0))</f>
        <v>Must Complete 'Enrollment Projection' Tab</v>
      </c>
      <c r="AB71" s="149">
        <v>1361</v>
      </c>
      <c r="AC71" s="148" t="str">
        <f>IF('Enrollment Projection'!$F$38="","Must Complete 'Enrollment Projection' Tab",IF('Enrollment Projection'!$F$38&gt;=0.4,$C71*AB71,0))</f>
        <v>Must Complete 'Enrollment Projection' Tab</v>
      </c>
      <c r="AD71" s="149">
        <v>76</v>
      </c>
      <c r="AE71" s="149">
        <f t="shared" si="2"/>
        <v>0</v>
      </c>
      <c r="AF71" s="144">
        <f>$C71*'Enrollment Projection'!$F$37</f>
        <v>0</v>
      </c>
      <c r="AG71" s="149">
        <v>0</v>
      </c>
      <c r="AH71" s="148" t="str">
        <f>IF('Enrollment Projection'!$F$37="","Must Complete 'Enrollment Projection' Tab",AF71*AG71)</f>
        <v>Must Complete 'Enrollment Projection' Tab</v>
      </c>
      <c r="AI71" s="176"/>
    </row>
    <row r="72" spans="1:35" ht="25.5" customHeight="1">
      <c r="A72" s="150">
        <v>67</v>
      </c>
      <c r="B72" s="151" t="s">
        <v>218</v>
      </c>
      <c r="C72" s="152"/>
      <c r="D72" s="153">
        <v>5199</v>
      </c>
      <c r="E72" s="155">
        <f t="shared" si="1"/>
        <v>0</v>
      </c>
      <c r="F72" s="156">
        <f>$C72*'Enrollment Projection'!$F$30</f>
        <v>0</v>
      </c>
      <c r="G72" s="153">
        <v>682</v>
      </c>
      <c r="H72" s="157" t="str">
        <f>IF('Enrollment Projection'!$F$30="","Must Complete 'Enrollment Projection' Tab",F72*G72)</f>
        <v>Must Complete 'Enrollment Projection' Tab</v>
      </c>
      <c r="I72" s="156">
        <f>$C72*'Enrollment Projection'!$F$34</f>
        <v>0</v>
      </c>
      <c r="J72" s="153">
        <v>186</v>
      </c>
      <c r="K72" s="157" t="str">
        <f>IF('Enrollment Projection'!$F$34="","Must Complete 'Enrollment Projection' Tab",I72*J72)</f>
        <v>Must Complete 'Enrollment Projection' Tab</v>
      </c>
      <c r="L72" s="156">
        <f>$C72*'Enrollment Projection'!$F$31</f>
        <v>0</v>
      </c>
      <c r="M72" s="153">
        <v>4651</v>
      </c>
      <c r="N72" s="157" t="str">
        <f>IF('Enrollment Projection'!$F$31="","Must Complete 'Enrollment Projection' Tab",L72*M72)</f>
        <v>Must Complete 'Enrollment Projection' Tab</v>
      </c>
      <c r="O72" s="156">
        <f>$C72*'Enrollment Projection'!$F$33</f>
        <v>0</v>
      </c>
      <c r="P72" s="153">
        <v>1860</v>
      </c>
      <c r="Q72" s="157" t="str">
        <f>IF('Enrollment Projection'!$F$33="","Must Complete 'Enrollment Projection' Tab",O72*P72)</f>
        <v>Must Complete 'Enrollment Projection' Tab</v>
      </c>
      <c r="R72" s="157" t="str">
        <f>IF(OR('Enrollment Projection'!$F$30="",'Enrollment Projection'!$F$31="",'Enrollment Projection'!$F$33="",'Enrollment Projection'!$F$34=""),"Must Complete 'Enrollment Projection' Tab",IF('School Information'!$A$13="","Must Complete 'School Information' Tab",ROUND(E72+H72+K72+N72+Q72,0)))</f>
        <v>Must Complete 'Enrollment Projection' Tab</v>
      </c>
      <c r="S72" s="158">
        <v>5310</v>
      </c>
      <c r="T72" s="153">
        <v>6796</v>
      </c>
      <c r="U72" s="159" t="str">
        <f>IF(OR('School Information'!$A$10="",'School Information'!$B$10=""),"Must Complete 'School Information' Tab",IF('School Information'!$B$10="No",$T72*C72,IF(AND('School Information'!$B$10="Yes",'School Information'!$A$10=$B72),$S72*C72,$T72*C72)))</f>
        <v>Must Complete 'School Information' Tab</v>
      </c>
      <c r="V72" s="160">
        <v>238</v>
      </c>
      <c r="W72" s="160">
        <f>IF('Enrollment Projection'!$F$31&gt;0,$C72*V72,0)</f>
        <v>0</v>
      </c>
      <c r="X72" s="160">
        <v>7</v>
      </c>
      <c r="Y72" s="159" t="str">
        <f>IF('Enrollment Projection'!$F$32="","Must Complete 'Enrollment Projection' Tab",IF('Enrollment Projection'!$F$32="Yes",$C72*X72,0))</f>
        <v>Must Complete 'Enrollment Projection' Tab</v>
      </c>
      <c r="Z72" s="160">
        <v>15</v>
      </c>
      <c r="AA72" s="159" t="str">
        <f>IF('Enrollment Projection'!$F$34="","Must Complete 'Enrollment Projection' Tab",IF(AND('Enrollment Projection'!$F$34&gt;0,SUM('Enrollment Projection'!$B$17:$F$20)&gt;0),$C72*Z72,0))</f>
        <v>Must Complete 'Enrollment Projection' Tab</v>
      </c>
      <c r="AB72" s="160">
        <v>165</v>
      </c>
      <c r="AC72" s="159" t="str">
        <f>IF('Enrollment Projection'!$F$38="","Must Complete 'Enrollment Projection' Tab",IF('Enrollment Projection'!$F$38&gt;=0.4,$C72*AB72,0))</f>
        <v>Must Complete 'Enrollment Projection' Tab</v>
      </c>
      <c r="AD72" s="160">
        <v>57</v>
      </c>
      <c r="AE72" s="160">
        <f t="shared" si="2"/>
        <v>0</v>
      </c>
      <c r="AF72" s="156">
        <f>$C72*'Enrollment Projection'!$F$37</f>
        <v>0</v>
      </c>
      <c r="AG72" s="160">
        <v>137</v>
      </c>
      <c r="AH72" s="159" t="str">
        <f>IF('Enrollment Projection'!$F$37="","Must Complete 'Enrollment Projection' Tab",AF72*AG72)</f>
        <v>Must Complete 'Enrollment Projection' Tab</v>
      </c>
      <c r="AI72" s="176"/>
    </row>
    <row r="73" spans="1:35" ht="25.5" customHeight="1">
      <c r="A73" s="150">
        <v>68</v>
      </c>
      <c r="B73" s="151" t="s">
        <v>220</v>
      </c>
      <c r="C73" s="152"/>
      <c r="D73" s="153">
        <v>5525</v>
      </c>
      <c r="E73" s="155">
        <f t="shared" si="1"/>
        <v>0</v>
      </c>
      <c r="F73" s="156">
        <f>$C73*'Enrollment Projection'!$F$30</f>
        <v>0</v>
      </c>
      <c r="G73" s="153">
        <v>701</v>
      </c>
      <c r="H73" s="157" t="str">
        <f>IF('Enrollment Projection'!$F$30="","Must Complete 'Enrollment Projection' Tab",F73*G73)</f>
        <v>Must Complete 'Enrollment Projection' Tab</v>
      </c>
      <c r="I73" s="156">
        <f>$C73*'Enrollment Projection'!$F$34</f>
        <v>0</v>
      </c>
      <c r="J73" s="153">
        <v>191</v>
      </c>
      <c r="K73" s="157" t="str">
        <f>IF('Enrollment Projection'!$F$34="","Must Complete 'Enrollment Projection' Tab",I73*J73)</f>
        <v>Must Complete 'Enrollment Projection' Tab</v>
      </c>
      <c r="L73" s="156">
        <f>$C73*'Enrollment Projection'!$F$31</f>
        <v>0</v>
      </c>
      <c r="M73" s="153">
        <v>4779</v>
      </c>
      <c r="N73" s="157" t="str">
        <f>IF('Enrollment Projection'!$F$31="","Must Complete 'Enrollment Projection' Tab",L73*M73)</f>
        <v>Must Complete 'Enrollment Projection' Tab</v>
      </c>
      <c r="O73" s="156">
        <f>$C73*'Enrollment Projection'!$F$33</f>
        <v>0</v>
      </c>
      <c r="P73" s="153">
        <v>1912</v>
      </c>
      <c r="Q73" s="157" t="str">
        <f>IF('Enrollment Projection'!$F$33="","Must Complete 'Enrollment Projection' Tab",O73*P73)</f>
        <v>Must Complete 'Enrollment Projection' Tab</v>
      </c>
      <c r="R73" s="157" t="str">
        <f>IF(OR('Enrollment Projection'!$F$30="",'Enrollment Projection'!$F$31="",'Enrollment Projection'!$F$33="",'Enrollment Projection'!$F$34=""),"Must Complete 'Enrollment Projection' Tab",IF('School Information'!$A$13="","Must Complete 'School Information' Tab",ROUND(E73+H73+K73+N73+Q73,0)))</f>
        <v>Must Complete 'Enrollment Projection' Tab</v>
      </c>
      <c r="S73" s="158">
        <v>3990</v>
      </c>
      <c r="T73" s="153">
        <v>3990</v>
      </c>
      <c r="U73" s="159" t="str">
        <f>IF(OR('School Information'!$A$10="",'School Information'!$B$10=""),"Must Complete 'School Information' Tab",IF('School Information'!$B$10="No",$T73*C73,IF(AND('School Information'!$B$10="Yes",'School Information'!$A$10=$B73),$S73*C73,$T73*C73)))</f>
        <v>Must Complete 'School Information' Tab</v>
      </c>
      <c r="V73" s="160">
        <v>254</v>
      </c>
      <c r="W73" s="160">
        <f>IF('Enrollment Projection'!$F$31&gt;0,$C73*V73,0)</f>
        <v>0</v>
      </c>
      <c r="X73" s="160">
        <v>8</v>
      </c>
      <c r="Y73" s="159" t="str">
        <f>IF('Enrollment Projection'!$F$32="","Must Complete 'Enrollment Projection' Tab",IF('Enrollment Projection'!$F$32="Yes",$C73*X73,0))</f>
        <v>Must Complete 'Enrollment Projection' Tab</v>
      </c>
      <c r="Z73" s="160">
        <v>23</v>
      </c>
      <c r="AA73" s="159" t="str">
        <f>IF('Enrollment Projection'!$F$34="","Must Complete 'Enrollment Projection' Tab",IF(AND('Enrollment Projection'!$F$34&gt;0,SUM('Enrollment Projection'!$B$17:$F$20)&gt;0),$C73*Z73,0))</f>
        <v>Must Complete 'Enrollment Projection' Tab</v>
      </c>
      <c r="AB73" s="160">
        <v>1247</v>
      </c>
      <c r="AC73" s="159" t="str">
        <f>IF('Enrollment Projection'!$F$38="","Must Complete 'Enrollment Projection' Tab",IF('Enrollment Projection'!$F$38&gt;=0.4,$C73*AB73,0))</f>
        <v>Must Complete 'Enrollment Projection' Tab</v>
      </c>
      <c r="AD73" s="160">
        <v>78</v>
      </c>
      <c r="AE73" s="160">
        <f t="shared" si="2"/>
        <v>0</v>
      </c>
      <c r="AF73" s="156">
        <f>$C73*'Enrollment Projection'!$F$37</f>
        <v>0</v>
      </c>
      <c r="AG73" s="160">
        <v>0</v>
      </c>
      <c r="AH73" s="159" t="str">
        <f>IF('Enrollment Projection'!$F$37="","Must Complete 'Enrollment Projection' Tab",AF73*AG73)</f>
        <v>Must Complete 'Enrollment Projection' Tab</v>
      </c>
      <c r="AI73" s="176"/>
    </row>
    <row r="74" spans="1:35" ht="25.5" customHeight="1">
      <c r="A74" s="150">
        <v>69</v>
      </c>
      <c r="B74" s="151" t="s">
        <v>229</v>
      </c>
      <c r="C74" s="152"/>
      <c r="D74" s="179">
        <v>5412</v>
      </c>
      <c r="E74" s="155">
        <f t="shared" si="1"/>
        <v>0</v>
      </c>
      <c r="F74" s="156">
        <f>$C74*'Enrollment Projection'!$F$30</f>
        <v>0</v>
      </c>
      <c r="G74" s="179">
        <v>707</v>
      </c>
      <c r="H74" s="157" t="str">
        <f>IF('Enrollment Projection'!$F$30="","Must Complete 'Enrollment Projection' Tab",F74*G74)</f>
        <v>Must Complete 'Enrollment Projection' Tab</v>
      </c>
      <c r="I74" s="156">
        <f>$C74*'Enrollment Projection'!$F$34</f>
        <v>0</v>
      </c>
      <c r="J74" s="179">
        <v>193</v>
      </c>
      <c r="K74" s="157" t="str">
        <f>IF('Enrollment Projection'!$F$34="","Must Complete 'Enrollment Projection' Tab",I74*J74)</f>
        <v>Must Complete 'Enrollment Projection' Tab</v>
      </c>
      <c r="L74" s="156">
        <f>$C74*'Enrollment Projection'!$F$31</f>
        <v>0</v>
      </c>
      <c r="M74" s="179">
        <v>4819</v>
      </c>
      <c r="N74" s="157" t="str">
        <f>IF('Enrollment Projection'!$F$31="","Must Complete 'Enrollment Projection' Tab",L74*M74)</f>
        <v>Must Complete 'Enrollment Projection' Tab</v>
      </c>
      <c r="O74" s="156">
        <f>$C74*'Enrollment Projection'!$F$33</f>
        <v>0</v>
      </c>
      <c r="P74" s="179">
        <v>1928</v>
      </c>
      <c r="Q74" s="157" t="str">
        <f>IF('Enrollment Projection'!$F$33="","Must Complete 'Enrollment Projection' Tab",O74*P74)</f>
        <v>Must Complete 'Enrollment Projection' Tab</v>
      </c>
      <c r="R74" s="157" t="str">
        <f>IF(OR('Enrollment Projection'!$F$30="",'Enrollment Projection'!$F$31="",'Enrollment Projection'!$F$33="",'Enrollment Projection'!$F$34=""),"Must Complete 'Enrollment Projection' Tab",IF('School Information'!$A$13="","Must Complete 'School Information' Tab",ROUND(E74+H74+K74+N74+Q74,0)))</f>
        <v>Must Complete 'Enrollment Projection' Tab</v>
      </c>
      <c r="S74" s="180">
        <v>4402</v>
      </c>
      <c r="T74" s="179">
        <v>6119</v>
      </c>
      <c r="U74" s="159" t="str">
        <f>IF(OR('School Information'!$A$10="",'School Information'!$B$10=""),"Must Complete 'School Information' Tab",IF('School Information'!$B$10="No",$T74*C74,IF(AND('School Information'!$B$10="Yes",'School Information'!$A$10=$B74),$S74*C74,$T74*C74)))</f>
        <v>Must Complete 'School Information' Tab</v>
      </c>
      <c r="V74" s="160">
        <v>225</v>
      </c>
      <c r="W74" s="160">
        <f>IF('Enrollment Projection'!$F$31&gt;0,$C74*V74,0)</f>
        <v>0</v>
      </c>
      <c r="X74" s="160">
        <v>2</v>
      </c>
      <c r="Y74" s="159" t="str">
        <f>IF('Enrollment Projection'!$F$32="","Must Complete 'Enrollment Projection' Tab",IF('Enrollment Projection'!$F$32="Yes",$C74*X74,0))</f>
        <v>Must Complete 'Enrollment Projection' Tab</v>
      </c>
      <c r="Z74" s="160">
        <v>14</v>
      </c>
      <c r="AA74" s="159" t="str">
        <f>IF('Enrollment Projection'!$F$34="","Must Complete 'Enrollment Projection' Tab",IF(AND('Enrollment Projection'!$F$34&gt;0,SUM('Enrollment Projection'!$B$17:$F$20)&gt;0),$C74*Z74,0))</f>
        <v>Must Complete 'Enrollment Projection' Tab</v>
      </c>
      <c r="AB74" s="160">
        <v>153</v>
      </c>
      <c r="AC74" s="159" t="str">
        <f>IF('Enrollment Projection'!$F$38="","Must Complete 'Enrollment Projection' Tab",IF('Enrollment Projection'!$F$38&gt;=0.4,$C74*AB74,0))</f>
        <v>Must Complete 'Enrollment Projection' Tab</v>
      </c>
      <c r="AD74" s="160">
        <v>52</v>
      </c>
      <c r="AE74" s="160">
        <f t="shared" si="2"/>
        <v>0</v>
      </c>
      <c r="AF74" s="156">
        <f>$C74*'Enrollment Projection'!$F$37</f>
        <v>0</v>
      </c>
      <c r="AG74" s="160">
        <v>139</v>
      </c>
      <c r="AH74" s="159" t="str">
        <f>IF('Enrollment Projection'!$F$37="","Must Complete 'Enrollment Projection' Tab",AF74*AG74)</f>
        <v>Must Complete 'Enrollment Projection' Tab</v>
      </c>
      <c r="AI74" s="176"/>
    </row>
    <row r="75" spans="1:35" ht="51.75" customHeight="1">
      <c r="A75" s="417" t="s">
        <v>405</v>
      </c>
      <c r="B75" s="418"/>
      <c r="C75" s="297">
        <f>IF(SUM(C6:C74)='Enrollment Projection'!$F$24,SUM(C6:C74),CONCATENATE(SUM(C6:C74)," Does Not Agree to 'Enrollment Projection' Tab"))</f>
        <v>0</v>
      </c>
      <c r="D75" s="182"/>
      <c r="E75" s="185">
        <f t="shared" ref="E75:F75" si="3">SUM(E6:E74)</f>
        <v>0</v>
      </c>
      <c r="F75" s="184">
        <f t="shared" si="3"/>
        <v>0</v>
      </c>
      <c r="G75" s="182"/>
      <c r="H75" s="185" t="str">
        <f>IF('Enrollment Projection'!$F$30="","Must Complete 'Enrollment Projection' Tab",SUM(H6:H74))</f>
        <v>Must Complete 'Enrollment Projection' Tab</v>
      </c>
      <c r="I75" s="186">
        <f>SUM(I6:I74)</f>
        <v>0</v>
      </c>
      <c r="J75" s="182"/>
      <c r="K75" s="185" t="str">
        <f>IF('Enrollment Projection'!$F$34="","Must Complete 'Enrollment Projection' Tab",SUM(K6:K74))</f>
        <v>Must Complete 'Enrollment Projection' Tab</v>
      </c>
      <c r="L75" s="184">
        <f>SUM(L6:L74)</f>
        <v>0</v>
      </c>
      <c r="M75" s="182"/>
      <c r="N75" s="185" t="str">
        <f>IF('Enrollment Projection'!$F$31="","Must Complete 'Enrollment Projection' Tab",SUM(N6:N74))</f>
        <v>Must Complete 'Enrollment Projection' Tab</v>
      </c>
      <c r="O75" s="184">
        <f>SUM(O6:O74)</f>
        <v>0</v>
      </c>
      <c r="P75" s="182"/>
      <c r="Q75" s="185" t="str">
        <f>IF('Enrollment Projection'!$F$33="","Must Complete 'Enrollment Projection' Tab",SUM(Q6:Q74))</f>
        <v>Must Complete 'Enrollment Projection' Tab</v>
      </c>
      <c r="R75" s="185" t="str">
        <f>IF(OR('Enrollment Projection'!$F$30="",'Enrollment Projection'!$F$31="",'Enrollment Projection'!$F$33="",'Enrollment Projection'!$F$34=""),"Must Complete 'Enrollment Projection' Tab",IF('School Information'!$A$13="","Must Complete 'School Information' Tab",IF($C$75='Enrollment Projection'!$F$24,SUM(R6:R74),"Enrollment must agree to 'Enrollment Projection' Tab")))</f>
        <v>Must Complete 'Enrollment Projection' Tab</v>
      </c>
      <c r="S75" s="182"/>
      <c r="T75" s="182"/>
      <c r="U75" s="185" t="str">
        <f>IF(OR('School Information'!$A$10="",'School Information'!$B$10=""),"Must Complete 'School Information' Tab",IF($C$75='Enrollment Projection'!$F$24,SUM(U6:U74),"Enrollment must agree to 'Enrollment Projection' Tab"))</f>
        <v>Must Complete 'School Information' Tab</v>
      </c>
      <c r="V75" s="182"/>
      <c r="W75" s="183">
        <f>SUM(W6:W74)</f>
        <v>0</v>
      </c>
      <c r="X75" s="185"/>
      <c r="Y75" s="183" t="str">
        <f>IF('Enrollment Projection'!$F$32="","Must Complete 'Enrollment Projection' Tab",SUM(Y6:Y74))</f>
        <v>Must Complete 'Enrollment Projection' Tab</v>
      </c>
      <c r="Z75" s="185"/>
      <c r="AA75" s="183" t="str">
        <f>IF('Enrollment Projection'!$F$34="","Must Complete 'Enrollment Projection' Tab",IF(SUM(AA6:AA74)&lt;15000,0,SUM(AA6:AA74)))</f>
        <v>Must Complete 'Enrollment Projection' Tab</v>
      </c>
      <c r="AB75" s="185"/>
      <c r="AC75" s="183" t="str">
        <f>IF('Enrollment Projection'!$F$38="","Must Complete 'Enrollment Projection' Tab",SUM(AC6:AC74))</f>
        <v>Must Complete 'Enrollment Projection' Tab</v>
      </c>
      <c r="AD75" s="185"/>
      <c r="AE75" s="183">
        <f t="shared" ref="AE75:AF75" si="4">SUM(AE6:AE74)</f>
        <v>0</v>
      </c>
      <c r="AF75" s="181">
        <f t="shared" si="4"/>
        <v>0</v>
      </c>
      <c r="AG75" s="185"/>
      <c r="AH75" s="183" t="str">
        <f>IF('Enrollment Projection'!$F$37="","Must Complete 'Enrollment Projection' Tab",IF(SUM(AH6:AH74)&lt;10000,0,SUM(AH6:AH74)))</f>
        <v>Must Complete 'Enrollment Projection' Tab</v>
      </c>
      <c r="AI75" s="176"/>
    </row>
    <row r="76" spans="1:35" ht="53.25" customHeight="1">
      <c r="A76" s="413" t="str">
        <f>IF('School Information'!$A$13="","Must Complete 'School Information' Tab",IF('School Information'!$A$13="Yes","Virtual Charter Schools Receive 90% per Charter Law",""))</f>
        <v>Must Complete 'School Information' Tab</v>
      </c>
      <c r="B76" s="414"/>
      <c r="C76" s="187"/>
      <c r="D76" s="187"/>
      <c r="E76" s="187"/>
      <c r="F76" s="187"/>
      <c r="G76" s="187"/>
      <c r="H76" s="187"/>
      <c r="I76" s="187"/>
      <c r="J76" s="187"/>
      <c r="K76" s="187"/>
      <c r="L76" s="187"/>
      <c r="M76" s="187"/>
      <c r="N76" s="187"/>
      <c r="O76" s="187"/>
      <c r="P76" s="187"/>
      <c r="Q76" s="187"/>
      <c r="R76" s="185" t="str">
        <f>IF(OR('Enrollment Projection'!$F$30="",'Enrollment Projection'!$F$31="",'Enrollment Projection'!$F$33="",'Enrollment Projection'!$F$34=""),"Must Complete 'Enrollment Projection' Tab",IF('School Information'!$A$13="","Must Complete 'School Information' Tab",IF('School Information'!$A$13="No","",IF(AND($C75='Enrollment Projection'!$F$24,'School Information'!$A$13="Yes"),ROUND(SUM(R6:R74)*0.9,0),"Enrollment must agree to 'Enrollment Projection' Tab"))))</f>
        <v>Must Complete 'Enrollment Projection' Tab</v>
      </c>
      <c r="S76" s="187"/>
      <c r="T76" s="187"/>
      <c r="U76" s="185" t="str">
        <f>IF(OR('School Information'!$A$10="",'School Information'!$B$10=""),"Must Complete 'School Information' Tab",IF('School Information'!$A$13="No","",IF(AND($C75='Enrollment Projection'!$F$24,'School Information'!$A$13="Yes"),ROUND(SUM(U6:U74)*0.9,0),"Enrollment must agree to 'Enrollment Projection' Tab")))</f>
        <v>Must Complete 'School Information' Tab</v>
      </c>
      <c r="V76" s="187"/>
      <c r="W76" s="187"/>
      <c r="X76" s="187"/>
      <c r="Y76" s="187"/>
      <c r="Z76" s="187"/>
      <c r="AA76" s="187"/>
      <c r="AB76" s="187"/>
      <c r="AC76" s="187"/>
      <c r="AD76" s="187"/>
      <c r="AE76" s="187"/>
      <c r="AF76" s="187"/>
      <c r="AG76" s="187"/>
      <c r="AH76" s="187"/>
      <c r="AI76" s="187"/>
    </row>
    <row r="77" spans="1:35" ht="12.75" customHeight="1">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row>
    <row r="78" spans="1:35" ht="12.75" customHeight="1">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row>
    <row r="79" spans="1:35" ht="12.75" customHeight="1">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row>
    <row r="80" spans="1:35" ht="12.75" customHeight="1">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row>
    <row r="81" spans="1:35" ht="12.75" customHeight="1">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row>
    <row r="82" spans="1:35" ht="12.75" customHeight="1">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row>
    <row r="83" spans="1:35" ht="12.75" customHeight="1">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row>
    <row r="84" spans="1:35" ht="12.75" customHeight="1">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row>
    <row r="85" spans="1:35" ht="12.75" customHeight="1">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row>
    <row r="86" spans="1:35" ht="12.75" customHeight="1">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row>
    <row r="87" spans="1:35" ht="12.75" customHeight="1">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row>
    <row r="88" spans="1:35" ht="12.75" customHeight="1">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row>
    <row r="89" spans="1:35" ht="12.75" customHeight="1">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row>
    <row r="90" spans="1:35" ht="12.75" customHeight="1">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row>
    <row r="91" spans="1:35" ht="12.75" customHeight="1">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row>
    <row r="92" spans="1:35" ht="12.75" customHeight="1">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row>
    <row r="93" spans="1:35" ht="12.75" customHeight="1">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row>
    <row r="94" spans="1:35" ht="12.75" customHeight="1">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row>
    <row r="95" spans="1:35" ht="12.75" customHeight="1">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row>
    <row r="96" spans="1:35" ht="12.75" customHeight="1">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c r="AG96" s="172"/>
      <c r="AH96" s="172"/>
      <c r="AI96" s="172"/>
    </row>
    <row r="97" spans="1:35" ht="12.75" customHeight="1">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row>
    <row r="98" spans="1:35" ht="12.75" customHeight="1">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row>
    <row r="99" spans="1:35" ht="12.75" customHeight="1">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row>
    <row r="100" spans="1:35" ht="12.75" customHeight="1">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row>
    <row r="101" spans="1:35" ht="12.75" customHeight="1">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row>
    <row r="102" spans="1:35" ht="12.75" customHeight="1">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row>
    <row r="103" spans="1:35" ht="12.75" customHeight="1">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row>
    <row r="104" spans="1:35" ht="12.75" customHeight="1">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c r="AH104" s="172"/>
      <c r="AI104" s="172"/>
    </row>
    <row r="105" spans="1:35" ht="12.75" customHeight="1">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c r="AH105" s="172"/>
      <c r="AI105" s="172"/>
    </row>
    <row r="106" spans="1:35" ht="12.75" customHeight="1">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c r="AA106" s="172"/>
      <c r="AB106" s="172"/>
      <c r="AC106" s="172"/>
      <c r="AD106" s="172"/>
      <c r="AE106" s="172"/>
      <c r="AF106" s="172"/>
      <c r="AG106" s="172"/>
      <c r="AH106" s="172"/>
      <c r="AI106" s="172"/>
    </row>
    <row r="107" spans="1:35" ht="12.75" customHeight="1">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72"/>
    </row>
    <row r="108" spans="1:35" ht="12.75" customHeight="1">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c r="AA108" s="172"/>
      <c r="AB108" s="172"/>
      <c r="AC108" s="172"/>
      <c r="AD108" s="172"/>
      <c r="AE108" s="172"/>
      <c r="AF108" s="172"/>
      <c r="AG108" s="172"/>
      <c r="AH108" s="172"/>
      <c r="AI108" s="172"/>
    </row>
    <row r="109" spans="1:35" ht="12.75" customHeight="1">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I109" s="172"/>
    </row>
    <row r="110" spans="1:35" ht="12.75" customHeight="1">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c r="AA110" s="172"/>
      <c r="AB110" s="172"/>
      <c r="AC110" s="172"/>
      <c r="AD110" s="172"/>
      <c r="AE110" s="172"/>
      <c r="AF110" s="172"/>
      <c r="AG110" s="172"/>
      <c r="AH110" s="172"/>
      <c r="AI110" s="172"/>
    </row>
    <row r="111" spans="1:35" ht="12.75" customHeight="1">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2"/>
      <c r="AG111" s="172"/>
      <c r="AH111" s="172"/>
      <c r="AI111" s="172"/>
    </row>
    <row r="112" spans="1:35" ht="12.75" customHeight="1">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c r="AH112" s="172"/>
      <c r="AI112" s="172"/>
    </row>
    <row r="113" spans="1:35" ht="12.75" customHeight="1">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2"/>
      <c r="AG113" s="172"/>
      <c r="AH113" s="172"/>
      <c r="AI113" s="172"/>
    </row>
    <row r="114" spans="1:35" ht="12.75" customHeight="1">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72"/>
    </row>
    <row r="115" spans="1:35" ht="12.75" customHeight="1">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72"/>
    </row>
    <row r="116" spans="1:35" ht="12.75" customHeight="1">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c r="AA116" s="172"/>
      <c r="AB116" s="172"/>
      <c r="AC116" s="172"/>
      <c r="AD116" s="172"/>
      <c r="AE116" s="172"/>
      <c r="AF116" s="172"/>
      <c r="AG116" s="172"/>
      <c r="AH116" s="172"/>
      <c r="AI116" s="172"/>
    </row>
    <row r="117" spans="1:35" ht="12.75" customHeight="1">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c r="AH117" s="172"/>
      <c r="AI117" s="172"/>
    </row>
    <row r="118" spans="1:35" ht="12.75" customHeight="1">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row>
    <row r="119" spans="1:35" ht="12.75" customHeight="1">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row>
    <row r="120" spans="1:35" ht="12.75" customHeight="1">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row>
    <row r="121" spans="1:35" ht="12.75" customHeight="1">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row>
    <row r="122" spans="1:35" ht="12.75" customHeight="1">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row>
    <row r="123" spans="1:35" ht="12.75" customHeight="1">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row>
    <row r="124" spans="1:35" ht="12.75" customHeight="1">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2"/>
      <c r="AG124" s="172"/>
      <c r="AH124" s="172"/>
      <c r="AI124" s="172"/>
    </row>
    <row r="125" spans="1:35" ht="12.75" customHeight="1">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72"/>
    </row>
    <row r="126" spans="1:35" ht="12.75" customHeight="1">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c r="AA126" s="172"/>
      <c r="AB126" s="172"/>
      <c r="AC126" s="172"/>
      <c r="AD126" s="172"/>
      <c r="AE126" s="172"/>
      <c r="AF126" s="172"/>
      <c r="AG126" s="172"/>
      <c r="AH126" s="172"/>
      <c r="AI126" s="172"/>
    </row>
    <row r="127" spans="1:35" ht="12.75" customHeight="1">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c r="AA127" s="172"/>
      <c r="AB127" s="172"/>
      <c r="AC127" s="172"/>
      <c r="AD127" s="172"/>
      <c r="AE127" s="172"/>
      <c r="AF127" s="172"/>
      <c r="AG127" s="172"/>
      <c r="AH127" s="172"/>
      <c r="AI127" s="172"/>
    </row>
    <row r="128" spans="1:35" ht="12.75" customHeight="1">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c r="AA128" s="172"/>
      <c r="AB128" s="172"/>
      <c r="AC128" s="172"/>
      <c r="AD128" s="172"/>
      <c r="AE128" s="172"/>
      <c r="AF128" s="172"/>
      <c r="AG128" s="172"/>
      <c r="AH128" s="172"/>
      <c r="AI128" s="172"/>
    </row>
    <row r="129" spans="1:35" ht="12.75" customHeight="1">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c r="AA129" s="172"/>
      <c r="AB129" s="172"/>
      <c r="AC129" s="172"/>
      <c r="AD129" s="172"/>
      <c r="AE129" s="172"/>
      <c r="AF129" s="172"/>
      <c r="AG129" s="172"/>
      <c r="AH129" s="172"/>
      <c r="AI129" s="172"/>
    </row>
    <row r="130" spans="1:35" ht="12.75" customHeight="1">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172"/>
      <c r="AC130" s="172"/>
      <c r="AD130" s="172"/>
      <c r="AE130" s="172"/>
      <c r="AF130" s="172"/>
      <c r="AG130" s="172"/>
      <c r="AH130" s="172"/>
      <c r="AI130" s="172"/>
    </row>
    <row r="131" spans="1:35" ht="12.75" customHeight="1">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c r="AA131" s="172"/>
      <c r="AB131" s="172"/>
      <c r="AC131" s="172"/>
      <c r="AD131" s="172"/>
      <c r="AE131" s="172"/>
      <c r="AF131" s="172"/>
      <c r="AG131" s="172"/>
      <c r="AH131" s="172"/>
      <c r="AI131" s="172"/>
    </row>
    <row r="132" spans="1:35" ht="12.75" customHeight="1">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c r="AA132" s="172"/>
      <c r="AB132" s="172"/>
      <c r="AC132" s="172"/>
      <c r="AD132" s="172"/>
      <c r="AE132" s="172"/>
      <c r="AF132" s="172"/>
      <c r="AG132" s="172"/>
      <c r="AH132" s="172"/>
      <c r="AI132" s="172"/>
    </row>
    <row r="133" spans="1:35" ht="12.75" customHeight="1">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c r="AA133" s="172"/>
      <c r="AB133" s="172"/>
      <c r="AC133" s="172"/>
      <c r="AD133" s="172"/>
      <c r="AE133" s="172"/>
      <c r="AF133" s="172"/>
      <c r="AG133" s="172"/>
      <c r="AH133" s="172"/>
      <c r="AI133" s="172"/>
    </row>
    <row r="134" spans="1:35" ht="12.75" customHeight="1">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c r="AA134" s="172"/>
      <c r="AB134" s="172"/>
      <c r="AC134" s="172"/>
      <c r="AD134" s="172"/>
      <c r="AE134" s="172"/>
      <c r="AF134" s="172"/>
      <c r="AG134" s="172"/>
      <c r="AH134" s="172"/>
      <c r="AI134" s="172"/>
    </row>
    <row r="135" spans="1:35" ht="12.75" customHeight="1">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72"/>
    </row>
    <row r="136" spans="1:35" ht="12.75" customHeight="1">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c r="AA136" s="172"/>
      <c r="AB136" s="172"/>
      <c r="AC136" s="172"/>
      <c r="AD136" s="172"/>
      <c r="AE136" s="172"/>
      <c r="AF136" s="172"/>
      <c r="AG136" s="172"/>
      <c r="AH136" s="172"/>
      <c r="AI136" s="172"/>
    </row>
    <row r="137" spans="1:35" ht="12.75" customHeight="1">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c r="AA137" s="172"/>
      <c r="AB137" s="172"/>
      <c r="AC137" s="172"/>
      <c r="AD137" s="172"/>
      <c r="AE137" s="172"/>
      <c r="AF137" s="172"/>
      <c r="AG137" s="172"/>
      <c r="AH137" s="172"/>
      <c r="AI137" s="172"/>
    </row>
    <row r="138" spans="1:35" ht="12.75" customHeight="1">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72"/>
    </row>
    <row r="139" spans="1:35" ht="12.75" customHeight="1">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c r="AH139" s="172"/>
      <c r="AI139" s="172"/>
    </row>
    <row r="140" spans="1:35" ht="12.75" customHeight="1">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c r="AF140" s="172"/>
      <c r="AG140" s="172"/>
      <c r="AH140" s="172"/>
      <c r="AI140" s="172"/>
    </row>
    <row r="141" spans="1:35" ht="12.75" customHeight="1">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c r="AF141" s="172"/>
      <c r="AG141" s="172"/>
      <c r="AH141" s="172"/>
      <c r="AI141" s="172"/>
    </row>
    <row r="142" spans="1:35" ht="12.75" customHeight="1">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c r="AF142" s="172"/>
      <c r="AG142" s="172"/>
      <c r="AH142" s="172"/>
      <c r="AI142" s="172"/>
    </row>
    <row r="143" spans="1:35" ht="12.75" customHeight="1">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1:35" ht="12.75" customHeight="1">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1:35" ht="12.75" customHeight="1">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1:35" ht="12.75" customHeight="1">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1:35" ht="12.75" customHeight="1">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c r="AF147" s="172"/>
      <c r="AG147" s="172"/>
      <c r="AH147" s="172"/>
      <c r="AI147" s="172"/>
    </row>
    <row r="148" spans="1:35" ht="12.75" customHeight="1">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c r="AF148" s="172"/>
      <c r="AG148" s="172"/>
      <c r="AH148" s="172"/>
      <c r="AI148" s="172"/>
    </row>
    <row r="149" spans="1:35" ht="12.75" customHeight="1">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row>
    <row r="150" spans="1:35" ht="12.75" customHeight="1">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row>
    <row r="151" spans="1:35" ht="12.75" customHeight="1">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1:35" ht="12.75" customHeight="1">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1:35" ht="12.75" customHeight="1">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72"/>
    </row>
    <row r="154" spans="1:35" ht="12.75" customHeight="1">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c r="AH154" s="172"/>
      <c r="AI154" s="172"/>
    </row>
    <row r="155" spans="1:35" ht="12.75" customHeight="1">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1:35" ht="12.75" customHeight="1">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1:35" ht="12.75" customHeight="1">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1:35" ht="12.75" customHeight="1">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1:35" ht="12.75" customHeight="1">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1:35" ht="12.75" customHeight="1">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1:35" ht="12.75" customHeight="1">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1:35" ht="12.75" customHeight="1">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1:35" ht="12.75" customHeight="1">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row>
    <row r="164" spans="1:35" ht="12.75" customHeight="1">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c r="AH164" s="172"/>
      <c r="AI164" s="172"/>
    </row>
    <row r="165" spans="1:35" ht="12.75" customHeight="1">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1:35" ht="12.75" customHeight="1">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1:35" ht="12.75" customHeight="1">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1:35" ht="12.75" customHeight="1">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1:35" ht="12.75" customHeight="1">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c r="AA169" s="172"/>
      <c r="AB169" s="172"/>
      <c r="AC169" s="172"/>
      <c r="AD169" s="172"/>
      <c r="AE169" s="172"/>
      <c r="AF169" s="172"/>
      <c r="AG169" s="172"/>
      <c r="AH169" s="172"/>
      <c r="AI169" s="172"/>
    </row>
    <row r="170" spans="1:35" ht="12.75" customHeight="1">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1:35" ht="12.75" customHeight="1">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1:35" ht="12.75" customHeight="1">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1:35" ht="12.75" customHeight="1">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1:35" ht="12.75" customHeight="1">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c r="AH174" s="172"/>
      <c r="AI174" s="172"/>
    </row>
    <row r="175" spans="1:35" ht="12.75" customHeight="1">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1:35" ht="12.75" customHeight="1">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1:35" ht="12.75" customHeight="1">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1:35" ht="12.75" customHeight="1">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1:35" ht="12.75" customHeight="1">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1:35" ht="12.75" customHeight="1">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1:35" ht="12.75" customHeight="1">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1:35" ht="12.75" customHeight="1">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1:35" ht="12.75" customHeight="1">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c r="AH183" s="172"/>
      <c r="AI183" s="172"/>
    </row>
    <row r="184" spans="1:35" ht="12.75" customHeight="1">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c r="AA184" s="172"/>
      <c r="AB184" s="172"/>
      <c r="AC184" s="172"/>
      <c r="AD184" s="172"/>
      <c r="AE184" s="172"/>
      <c r="AF184" s="172"/>
      <c r="AG184" s="172"/>
      <c r="AH184" s="172"/>
      <c r="AI184" s="172"/>
    </row>
    <row r="185" spans="1:35" ht="12.75" customHeight="1">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c r="AA185" s="172"/>
      <c r="AB185" s="172"/>
      <c r="AC185" s="172"/>
      <c r="AD185" s="172"/>
      <c r="AE185" s="172"/>
      <c r="AF185" s="172"/>
      <c r="AG185" s="172"/>
      <c r="AH185" s="172"/>
      <c r="AI185" s="172"/>
    </row>
    <row r="186" spans="1:35" ht="12.75" customHeight="1">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c r="AA186" s="172"/>
      <c r="AB186" s="172"/>
      <c r="AC186" s="172"/>
      <c r="AD186" s="172"/>
      <c r="AE186" s="172"/>
      <c r="AF186" s="172"/>
      <c r="AG186" s="172"/>
      <c r="AH186" s="172"/>
      <c r="AI186" s="172"/>
    </row>
    <row r="187" spans="1:35" ht="12.75" customHeight="1">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c r="AA187" s="172"/>
      <c r="AB187" s="172"/>
      <c r="AC187" s="172"/>
      <c r="AD187" s="172"/>
      <c r="AE187" s="172"/>
      <c r="AF187" s="172"/>
      <c r="AG187" s="172"/>
      <c r="AH187" s="172"/>
      <c r="AI187" s="172"/>
    </row>
    <row r="188" spans="1:35" ht="12.75" customHeight="1">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c r="AA188" s="172"/>
      <c r="AB188" s="172"/>
      <c r="AC188" s="172"/>
      <c r="AD188" s="172"/>
      <c r="AE188" s="172"/>
      <c r="AF188" s="172"/>
      <c r="AG188" s="172"/>
      <c r="AH188" s="172"/>
      <c r="AI188" s="172"/>
    </row>
    <row r="189" spans="1:35" ht="12.75" customHeight="1">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c r="AE189" s="172"/>
      <c r="AF189" s="172"/>
      <c r="AG189" s="172"/>
      <c r="AH189" s="172"/>
      <c r="AI189" s="172"/>
    </row>
    <row r="190" spans="1:35" ht="12.75" customHeight="1">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c r="AA190" s="172"/>
      <c r="AB190" s="172"/>
      <c r="AC190" s="172"/>
      <c r="AD190" s="172"/>
      <c r="AE190" s="172"/>
      <c r="AF190" s="172"/>
      <c r="AG190" s="172"/>
      <c r="AH190" s="172"/>
      <c r="AI190" s="172"/>
    </row>
    <row r="191" spans="1:35" ht="12.75" customHeight="1">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c r="AA191" s="172"/>
      <c r="AB191" s="172"/>
      <c r="AC191" s="172"/>
      <c r="AD191" s="172"/>
      <c r="AE191" s="172"/>
      <c r="AF191" s="172"/>
      <c r="AG191" s="172"/>
      <c r="AH191" s="172"/>
      <c r="AI191" s="172"/>
    </row>
    <row r="192" spans="1:35" ht="12.75" customHeight="1">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c r="AA192" s="172"/>
      <c r="AB192" s="172"/>
      <c r="AC192" s="172"/>
      <c r="AD192" s="172"/>
      <c r="AE192" s="172"/>
      <c r="AF192" s="172"/>
      <c r="AG192" s="172"/>
      <c r="AH192" s="172"/>
      <c r="AI192" s="172"/>
    </row>
    <row r="193" spans="1:35" ht="12.75" customHeight="1">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c r="AA193" s="172"/>
      <c r="AB193" s="172"/>
      <c r="AC193" s="172"/>
      <c r="AD193" s="172"/>
      <c r="AE193" s="172"/>
      <c r="AF193" s="172"/>
      <c r="AG193" s="172"/>
      <c r="AH193" s="172"/>
      <c r="AI193" s="172"/>
    </row>
    <row r="194" spans="1:35" ht="12.75" customHeight="1">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c r="AA194" s="172"/>
      <c r="AB194" s="172"/>
      <c r="AC194" s="172"/>
      <c r="AD194" s="172"/>
      <c r="AE194" s="172"/>
      <c r="AF194" s="172"/>
      <c r="AG194" s="172"/>
      <c r="AH194" s="172"/>
      <c r="AI194" s="172"/>
    </row>
    <row r="195" spans="1:35" ht="12.75" customHeight="1">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c r="AH195" s="172"/>
      <c r="AI195" s="172"/>
    </row>
    <row r="196" spans="1:35" ht="12.75" customHeight="1">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c r="AA196" s="172"/>
      <c r="AB196" s="172"/>
      <c r="AC196" s="172"/>
      <c r="AD196" s="172"/>
      <c r="AE196" s="172"/>
      <c r="AF196" s="172"/>
      <c r="AG196" s="172"/>
      <c r="AH196" s="172"/>
      <c r="AI196" s="172"/>
    </row>
    <row r="197" spans="1:35" ht="12.75" customHeight="1">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c r="AA197" s="172"/>
      <c r="AB197" s="172"/>
      <c r="AC197" s="172"/>
      <c r="AD197" s="172"/>
      <c r="AE197" s="172"/>
      <c r="AF197" s="172"/>
      <c r="AG197" s="172"/>
      <c r="AH197" s="172"/>
      <c r="AI197" s="172"/>
    </row>
    <row r="198" spans="1:35" ht="12.75" customHeight="1">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c r="AH198" s="172"/>
      <c r="AI198" s="172"/>
    </row>
    <row r="199" spans="1:35" ht="12.75" customHeight="1">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row>
    <row r="200" spans="1:35" ht="12.75" customHeight="1">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row>
    <row r="201" spans="1:35" ht="12.75" customHeight="1">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row>
    <row r="202" spans="1:35" ht="12.75" customHeight="1">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c r="AA202" s="172"/>
      <c r="AB202" s="172"/>
      <c r="AC202" s="172"/>
      <c r="AD202" s="172"/>
      <c r="AE202" s="172"/>
      <c r="AF202" s="172"/>
      <c r="AG202" s="172"/>
      <c r="AH202" s="172"/>
      <c r="AI202" s="172"/>
    </row>
    <row r="203" spans="1:35" ht="12.75" customHeight="1">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c r="AA203" s="172"/>
      <c r="AB203" s="172"/>
      <c r="AC203" s="172"/>
      <c r="AD203" s="172"/>
      <c r="AE203" s="172"/>
      <c r="AF203" s="172"/>
      <c r="AG203" s="172"/>
      <c r="AH203" s="172"/>
      <c r="AI203" s="172"/>
    </row>
    <row r="204" spans="1:35" ht="12.75" customHeight="1">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row>
    <row r="205" spans="1:35" ht="12.75" customHeight="1">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row>
    <row r="206" spans="1:35" ht="12.75" customHeight="1">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c r="AC206" s="172"/>
      <c r="AD206" s="172"/>
      <c r="AE206" s="172"/>
      <c r="AF206" s="172"/>
      <c r="AG206" s="172"/>
      <c r="AH206" s="172"/>
      <c r="AI206" s="172"/>
    </row>
    <row r="207" spans="1:35" ht="12.75" customHeight="1">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row>
    <row r="208" spans="1:35" ht="12.75" customHeight="1">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c r="AA208" s="172"/>
      <c r="AB208" s="172"/>
      <c r="AC208" s="172"/>
      <c r="AD208" s="172"/>
      <c r="AE208" s="172"/>
      <c r="AF208" s="172"/>
      <c r="AG208" s="172"/>
      <c r="AH208" s="172"/>
      <c r="AI208" s="172"/>
    </row>
    <row r="209" spans="1:35" ht="12.75" customHeight="1">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c r="AA209" s="172"/>
      <c r="AB209" s="172"/>
      <c r="AC209" s="172"/>
      <c r="AD209" s="172"/>
      <c r="AE209" s="172"/>
      <c r="AF209" s="172"/>
      <c r="AG209" s="172"/>
      <c r="AH209" s="172"/>
      <c r="AI209" s="172"/>
    </row>
    <row r="210" spans="1:35" ht="12.75" customHeight="1">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c r="AA210" s="172"/>
      <c r="AB210" s="172"/>
      <c r="AC210" s="172"/>
      <c r="AD210" s="172"/>
      <c r="AE210" s="172"/>
      <c r="AF210" s="172"/>
      <c r="AG210" s="172"/>
      <c r="AH210" s="172"/>
      <c r="AI210" s="172"/>
    </row>
    <row r="211" spans="1:35" ht="12.75" customHeight="1">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c r="AA211" s="172"/>
      <c r="AB211" s="172"/>
      <c r="AC211" s="172"/>
      <c r="AD211" s="172"/>
      <c r="AE211" s="172"/>
      <c r="AF211" s="172"/>
      <c r="AG211" s="172"/>
      <c r="AH211" s="172"/>
      <c r="AI211" s="172"/>
    </row>
    <row r="212" spans="1:35" ht="12.75" customHeight="1">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c r="AA212" s="172"/>
      <c r="AB212" s="172"/>
      <c r="AC212" s="172"/>
      <c r="AD212" s="172"/>
      <c r="AE212" s="172"/>
      <c r="AF212" s="172"/>
      <c r="AG212" s="172"/>
      <c r="AH212" s="172"/>
      <c r="AI212" s="172"/>
    </row>
    <row r="213" spans="1:35" ht="12.75" customHeight="1">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c r="AA213" s="172"/>
      <c r="AB213" s="172"/>
      <c r="AC213" s="172"/>
      <c r="AD213" s="172"/>
      <c r="AE213" s="172"/>
      <c r="AF213" s="172"/>
      <c r="AG213" s="172"/>
      <c r="AH213" s="172"/>
      <c r="AI213" s="172"/>
    </row>
    <row r="214" spans="1:35" ht="12.7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row>
    <row r="215" spans="1:35" ht="12.75" customHeight="1">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172"/>
      <c r="AC215" s="172"/>
      <c r="AD215" s="172"/>
      <c r="AE215" s="172"/>
      <c r="AF215" s="172"/>
      <c r="AG215" s="172"/>
      <c r="AH215" s="172"/>
      <c r="AI215" s="172"/>
    </row>
    <row r="216" spans="1:35" ht="12.75" customHeight="1">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c r="AA216" s="172"/>
      <c r="AB216" s="172"/>
      <c r="AC216" s="172"/>
      <c r="AD216" s="172"/>
      <c r="AE216" s="172"/>
      <c r="AF216" s="172"/>
      <c r="AG216" s="172"/>
      <c r="AH216" s="172"/>
      <c r="AI216" s="172"/>
    </row>
    <row r="217" spans="1:35" ht="12.75" customHeight="1">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c r="AH217" s="172"/>
      <c r="AI217" s="172"/>
    </row>
    <row r="218" spans="1:35" ht="12.75" customHeight="1">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c r="AA218" s="172"/>
      <c r="AB218" s="172"/>
      <c r="AC218" s="172"/>
      <c r="AD218" s="172"/>
      <c r="AE218" s="172"/>
      <c r="AF218" s="172"/>
      <c r="AG218" s="172"/>
      <c r="AH218" s="172"/>
      <c r="AI218" s="172"/>
    </row>
    <row r="219" spans="1:35" ht="12.75" customHeight="1">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c r="AA219" s="172"/>
      <c r="AB219" s="172"/>
      <c r="AC219" s="172"/>
      <c r="AD219" s="172"/>
      <c r="AE219" s="172"/>
      <c r="AF219" s="172"/>
      <c r="AG219" s="172"/>
      <c r="AH219" s="172"/>
      <c r="AI219" s="172"/>
    </row>
    <row r="220" spans="1:35" ht="12.75" customHeight="1">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c r="AA220" s="172"/>
      <c r="AB220" s="172"/>
      <c r="AC220" s="172"/>
      <c r="AD220" s="172"/>
      <c r="AE220" s="172"/>
      <c r="AF220" s="172"/>
      <c r="AG220" s="172"/>
      <c r="AH220" s="172"/>
      <c r="AI220" s="172"/>
    </row>
    <row r="221" spans="1:35" ht="12.75" customHeight="1">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c r="AA221" s="172"/>
      <c r="AB221" s="172"/>
      <c r="AC221" s="172"/>
      <c r="AD221" s="172"/>
      <c r="AE221" s="172"/>
      <c r="AF221" s="172"/>
      <c r="AG221" s="172"/>
      <c r="AH221" s="172"/>
      <c r="AI221" s="172"/>
    </row>
    <row r="222" spans="1:35" ht="12.75" customHeight="1">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172"/>
      <c r="AC222" s="172"/>
      <c r="AD222" s="172"/>
      <c r="AE222" s="172"/>
      <c r="AF222" s="172"/>
      <c r="AG222" s="172"/>
      <c r="AH222" s="172"/>
      <c r="AI222" s="172"/>
    </row>
    <row r="223" spans="1:35" ht="12.75" customHeight="1">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c r="AA223" s="172"/>
      <c r="AB223" s="172"/>
      <c r="AC223" s="172"/>
      <c r="AD223" s="172"/>
      <c r="AE223" s="172"/>
      <c r="AF223" s="172"/>
      <c r="AG223" s="172"/>
      <c r="AH223" s="172"/>
      <c r="AI223" s="172"/>
    </row>
    <row r="224" spans="1:35" ht="12.75" customHeight="1">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c r="AA224" s="172"/>
      <c r="AB224" s="172"/>
      <c r="AC224" s="172"/>
      <c r="AD224" s="172"/>
      <c r="AE224" s="172"/>
      <c r="AF224" s="172"/>
      <c r="AG224" s="172"/>
      <c r="AH224" s="172"/>
      <c r="AI224" s="172"/>
    </row>
    <row r="225" spans="1:35" ht="12.75" customHeight="1">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c r="AA225" s="172"/>
      <c r="AB225" s="172"/>
      <c r="AC225" s="172"/>
      <c r="AD225" s="172"/>
      <c r="AE225" s="172"/>
      <c r="AF225" s="172"/>
      <c r="AG225" s="172"/>
      <c r="AH225" s="172"/>
      <c r="AI225" s="172"/>
    </row>
    <row r="226" spans="1:35" ht="12.75" customHeight="1">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row>
    <row r="227" spans="1:35" ht="12.75" customHeight="1">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c r="AA227" s="172"/>
      <c r="AB227" s="172"/>
      <c r="AC227" s="172"/>
      <c r="AD227" s="172"/>
      <c r="AE227" s="172"/>
      <c r="AF227" s="172"/>
      <c r="AG227" s="172"/>
      <c r="AH227" s="172"/>
      <c r="AI227" s="172"/>
    </row>
    <row r="228" spans="1:35" ht="12.7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row>
    <row r="229" spans="1:35" ht="12.75" customHeight="1">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c r="AA229" s="172"/>
      <c r="AB229" s="172"/>
      <c r="AC229" s="172"/>
      <c r="AD229" s="172"/>
      <c r="AE229" s="172"/>
      <c r="AF229" s="172"/>
      <c r="AG229" s="172"/>
      <c r="AH229" s="172"/>
      <c r="AI229" s="172"/>
    </row>
    <row r="230" spans="1:35" ht="12.75" customHeight="1">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c r="AA230" s="172"/>
      <c r="AB230" s="172"/>
      <c r="AC230" s="172"/>
      <c r="AD230" s="172"/>
      <c r="AE230" s="172"/>
      <c r="AF230" s="172"/>
      <c r="AG230" s="172"/>
      <c r="AH230" s="172"/>
      <c r="AI230" s="172"/>
    </row>
    <row r="231" spans="1:35" ht="12.75" customHeight="1">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c r="AA231" s="172"/>
      <c r="AB231" s="172"/>
      <c r="AC231" s="172"/>
      <c r="AD231" s="172"/>
      <c r="AE231" s="172"/>
      <c r="AF231" s="172"/>
      <c r="AG231" s="172"/>
      <c r="AH231" s="172"/>
      <c r="AI231" s="172"/>
    </row>
    <row r="232" spans="1:35" ht="12.7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row>
    <row r="233" spans="1:35" ht="12.75" customHeight="1">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c r="AB233" s="172"/>
      <c r="AC233" s="172"/>
      <c r="AD233" s="172"/>
      <c r="AE233" s="172"/>
      <c r="AF233" s="172"/>
      <c r="AG233" s="172"/>
      <c r="AH233" s="172"/>
      <c r="AI233" s="172"/>
    </row>
    <row r="234" spans="1:35" ht="12.75" customHeight="1">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2"/>
      <c r="AH234" s="172"/>
      <c r="AI234" s="172"/>
    </row>
    <row r="235" spans="1:35" ht="12.75" customHeight="1">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c r="AB235" s="172"/>
      <c r="AC235" s="172"/>
      <c r="AD235" s="172"/>
      <c r="AE235" s="172"/>
      <c r="AF235" s="172"/>
      <c r="AG235" s="172"/>
      <c r="AH235" s="172"/>
      <c r="AI235" s="172"/>
    </row>
    <row r="236" spans="1:35" ht="12.75" customHeight="1">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c r="AB236" s="172"/>
      <c r="AC236" s="172"/>
      <c r="AD236" s="172"/>
      <c r="AE236" s="172"/>
      <c r="AF236" s="172"/>
      <c r="AG236" s="172"/>
      <c r="AH236" s="172"/>
      <c r="AI236" s="172"/>
    </row>
    <row r="237" spans="1:35" ht="12.75" customHeight="1">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c r="AA237" s="172"/>
      <c r="AB237" s="172"/>
      <c r="AC237" s="172"/>
      <c r="AD237" s="172"/>
      <c r="AE237" s="172"/>
      <c r="AF237" s="172"/>
      <c r="AG237" s="172"/>
      <c r="AH237" s="172"/>
      <c r="AI237" s="172"/>
    </row>
    <row r="238" spans="1:35" ht="12.75" customHeight="1">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c r="AA238" s="172"/>
      <c r="AB238" s="172"/>
      <c r="AC238" s="172"/>
      <c r="AD238" s="172"/>
      <c r="AE238" s="172"/>
      <c r="AF238" s="172"/>
      <c r="AG238" s="172"/>
      <c r="AH238" s="172"/>
      <c r="AI238" s="172"/>
    </row>
    <row r="239" spans="1:35" ht="12.75" customHeight="1">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c r="AA239" s="172"/>
      <c r="AB239" s="172"/>
      <c r="AC239" s="172"/>
      <c r="AD239" s="172"/>
      <c r="AE239" s="172"/>
      <c r="AF239" s="172"/>
      <c r="AG239" s="172"/>
      <c r="AH239" s="172"/>
      <c r="AI239" s="172"/>
    </row>
    <row r="240" spans="1:35" ht="12.75" customHeight="1">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c r="AA240" s="172"/>
      <c r="AB240" s="172"/>
      <c r="AC240" s="172"/>
      <c r="AD240" s="172"/>
      <c r="AE240" s="172"/>
      <c r="AF240" s="172"/>
      <c r="AG240" s="172"/>
      <c r="AH240" s="172"/>
      <c r="AI240" s="172"/>
    </row>
    <row r="241" spans="1:35" ht="12.75" customHeight="1">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c r="AA241" s="172"/>
      <c r="AB241" s="172"/>
      <c r="AC241" s="172"/>
      <c r="AD241" s="172"/>
      <c r="AE241" s="172"/>
      <c r="AF241" s="172"/>
      <c r="AG241" s="172"/>
      <c r="AH241" s="172"/>
      <c r="AI241" s="172"/>
    </row>
    <row r="242" spans="1:35" ht="12.75" customHeight="1">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c r="AB242" s="172"/>
      <c r="AC242" s="172"/>
      <c r="AD242" s="172"/>
      <c r="AE242" s="172"/>
      <c r="AF242" s="172"/>
      <c r="AG242" s="172"/>
      <c r="AH242" s="172"/>
      <c r="AI242" s="172"/>
    </row>
    <row r="243" spans="1:35" ht="12.75" customHeight="1">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c r="AA243" s="172"/>
      <c r="AB243" s="172"/>
      <c r="AC243" s="172"/>
      <c r="AD243" s="172"/>
      <c r="AE243" s="172"/>
      <c r="AF243" s="172"/>
      <c r="AG243" s="172"/>
      <c r="AH243" s="172"/>
      <c r="AI243" s="172"/>
    </row>
    <row r="244" spans="1:35" ht="12.75" customHeight="1">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c r="AA244" s="172"/>
      <c r="AB244" s="172"/>
      <c r="AC244" s="172"/>
      <c r="AD244" s="172"/>
      <c r="AE244" s="172"/>
      <c r="AF244" s="172"/>
      <c r="AG244" s="172"/>
      <c r="AH244" s="172"/>
      <c r="AI244" s="172"/>
    </row>
    <row r="245" spans="1:35" ht="12.75" customHeight="1">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c r="AA245" s="172"/>
      <c r="AB245" s="172"/>
      <c r="AC245" s="172"/>
      <c r="AD245" s="172"/>
      <c r="AE245" s="172"/>
      <c r="AF245" s="172"/>
      <c r="AG245" s="172"/>
      <c r="AH245" s="172"/>
      <c r="AI245" s="172"/>
    </row>
    <row r="246" spans="1:35" ht="12.75" customHeight="1">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c r="AA246" s="172"/>
      <c r="AB246" s="172"/>
      <c r="AC246" s="172"/>
      <c r="AD246" s="172"/>
      <c r="AE246" s="172"/>
      <c r="AF246" s="172"/>
      <c r="AG246" s="172"/>
      <c r="AH246" s="172"/>
      <c r="AI246" s="172"/>
    </row>
    <row r="247" spans="1:35" ht="12.75" customHeight="1">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c r="AA247" s="172"/>
      <c r="AB247" s="172"/>
      <c r="AC247" s="172"/>
      <c r="AD247" s="172"/>
      <c r="AE247" s="172"/>
      <c r="AF247" s="172"/>
      <c r="AG247" s="172"/>
      <c r="AH247" s="172"/>
      <c r="AI247" s="172"/>
    </row>
    <row r="248" spans="1:35" ht="12.75" customHeight="1">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c r="AB248" s="172"/>
      <c r="AC248" s="172"/>
      <c r="AD248" s="172"/>
      <c r="AE248" s="172"/>
      <c r="AF248" s="172"/>
      <c r="AG248" s="172"/>
      <c r="AH248" s="172"/>
      <c r="AI248" s="172"/>
    </row>
    <row r="249" spans="1:35" ht="12.75" customHeight="1">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c r="AB249" s="172"/>
      <c r="AC249" s="172"/>
      <c r="AD249" s="172"/>
      <c r="AE249" s="172"/>
      <c r="AF249" s="172"/>
      <c r="AG249" s="172"/>
      <c r="AH249" s="172"/>
      <c r="AI249" s="172"/>
    </row>
    <row r="250" spans="1:35" ht="12.75" customHeight="1">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c r="AB250" s="172"/>
      <c r="AC250" s="172"/>
      <c r="AD250" s="172"/>
      <c r="AE250" s="172"/>
      <c r="AF250" s="172"/>
      <c r="AG250" s="172"/>
      <c r="AH250" s="172"/>
      <c r="AI250" s="172"/>
    </row>
    <row r="251" spans="1:35" ht="12.75" customHeight="1">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c r="AA251" s="172"/>
      <c r="AB251" s="172"/>
      <c r="AC251" s="172"/>
      <c r="AD251" s="172"/>
      <c r="AE251" s="172"/>
      <c r="AF251" s="172"/>
      <c r="AG251" s="172"/>
      <c r="AH251" s="172"/>
      <c r="AI251" s="172"/>
    </row>
    <row r="252" spans="1:35" ht="12.75" customHeight="1">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c r="AA252" s="172"/>
      <c r="AB252" s="172"/>
      <c r="AC252" s="172"/>
      <c r="AD252" s="172"/>
      <c r="AE252" s="172"/>
      <c r="AF252" s="172"/>
      <c r="AG252" s="172"/>
      <c r="AH252" s="172"/>
      <c r="AI252" s="172"/>
    </row>
    <row r="253" spans="1:35" ht="12.75" customHeight="1">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c r="AB253" s="172"/>
      <c r="AC253" s="172"/>
      <c r="AD253" s="172"/>
      <c r="AE253" s="172"/>
      <c r="AF253" s="172"/>
      <c r="AG253" s="172"/>
      <c r="AH253" s="172"/>
      <c r="AI253" s="172"/>
    </row>
    <row r="254" spans="1:35" ht="12.75" customHeight="1">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c r="AH254" s="172"/>
      <c r="AI254" s="172"/>
    </row>
    <row r="255" spans="1:35" ht="12.75" customHeight="1">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c r="AA255" s="172"/>
      <c r="AB255" s="172"/>
      <c r="AC255" s="172"/>
      <c r="AD255" s="172"/>
      <c r="AE255" s="172"/>
      <c r="AF255" s="172"/>
      <c r="AG255" s="172"/>
      <c r="AH255" s="172"/>
      <c r="AI255" s="172"/>
    </row>
    <row r="256" spans="1:35" ht="12.75" customHeight="1">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c r="AA256" s="172"/>
      <c r="AB256" s="172"/>
      <c r="AC256" s="172"/>
      <c r="AD256" s="172"/>
      <c r="AE256" s="172"/>
      <c r="AF256" s="172"/>
      <c r="AG256" s="172"/>
      <c r="AH256" s="172"/>
      <c r="AI256" s="172"/>
    </row>
    <row r="257" spans="1:35" ht="12.75" customHeight="1">
      <c r="A257" s="172"/>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c r="AA257" s="172"/>
      <c r="AB257" s="172"/>
      <c r="AC257" s="172"/>
      <c r="AD257" s="172"/>
      <c r="AE257" s="172"/>
      <c r="AF257" s="172"/>
      <c r="AG257" s="172"/>
      <c r="AH257" s="172"/>
      <c r="AI257" s="172"/>
    </row>
    <row r="258" spans="1:35" ht="12.75" customHeight="1">
      <c r="A258" s="172"/>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c r="AA258" s="172"/>
      <c r="AB258" s="172"/>
      <c r="AC258" s="172"/>
      <c r="AD258" s="172"/>
      <c r="AE258" s="172"/>
      <c r="AF258" s="172"/>
      <c r="AG258" s="172"/>
      <c r="AH258" s="172"/>
      <c r="AI258" s="172"/>
    </row>
    <row r="259" spans="1:35" ht="12.75" customHeight="1">
      <c r="A259" s="172"/>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c r="AA259" s="172"/>
      <c r="AB259" s="172"/>
      <c r="AC259" s="172"/>
      <c r="AD259" s="172"/>
      <c r="AE259" s="172"/>
      <c r="AF259" s="172"/>
      <c r="AG259" s="172"/>
      <c r="AH259" s="172"/>
      <c r="AI259" s="172"/>
    </row>
    <row r="260" spans="1:35" ht="12.75" customHeight="1">
      <c r="A260" s="172"/>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c r="AA260" s="172"/>
      <c r="AB260" s="172"/>
      <c r="AC260" s="172"/>
      <c r="AD260" s="172"/>
      <c r="AE260" s="172"/>
      <c r="AF260" s="172"/>
      <c r="AG260" s="172"/>
      <c r="AH260" s="172"/>
      <c r="AI260" s="172"/>
    </row>
    <row r="261" spans="1:35" ht="12.75" customHeight="1">
      <c r="A261" s="172"/>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c r="AA261" s="172"/>
      <c r="AB261" s="172"/>
      <c r="AC261" s="172"/>
      <c r="AD261" s="172"/>
      <c r="AE261" s="172"/>
      <c r="AF261" s="172"/>
      <c r="AG261" s="172"/>
      <c r="AH261" s="172"/>
      <c r="AI261" s="172"/>
    </row>
    <row r="262" spans="1:35" ht="12.75" customHeight="1">
      <c r="A262" s="172"/>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c r="AA262" s="172"/>
      <c r="AB262" s="172"/>
      <c r="AC262" s="172"/>
      <c r="AD262" s="172"/>
      <c r="AE262" s="172"/>
      <c r="AF262" s="172"/>
      <c r="AG262" s="172"/>
      <c r="AH262" s="172"/>
      <c r="AI262" s="172"/>
    </row>
    <row r="263" spans="1:35" ht="12.75" customHeight="1">
      <c r="A263" s="172"/>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c r="AA263" s="172"/>
      <c r="AB263" s="172"/>
      <c r="AC263" s="172"/>
      <c r="AD263" s="172"/>
      <c r="AE263" s="172"/>
      <c r="AF263" s="172"/>
      <c r="AG263" s="172"/>
      <c r="AH263" s="172"/>
      <c r="AI263" s="172"/>
    </row>
    <row r="264" spans="1:35" ht="12.75" customHeight="1">
      <c r="A264" s="172"/>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c r="AA264" s="172"/>
      <c r="AB264" s="172"/>
      <c r="AC264" s="172"/>
      <c r="AD264" s="172"/>
      <c r="AE264" s="172"/>
      <c r="AF264" s="172"/>
      <c r="AG264" s="172"/>
      <c r="AH264" s="172"/>
      <c r="AI264" s="172"/>
    </row>
    <row r="265" spans="1:35" ht="12.75" customHeight="1">
      <c r="A265" s="172"/>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c r="AA265" s="172"/>
      <c r="AB265" s="172"/>
      <c r="AC265" s="172"/>
      <c r="AD265" s="172"/>
      <c r="AE265" s="172"/>
      <c r="AF265" s="172"/>
      <c r="AG265" s="172"/>
      <c r="AH265" s="172"/>
      <c r="AI265" s="172"/>
    </row>
    <row r="266" spans="1:35" ht="12.75" customHeight="1">
      <c r="A266" s="172"/>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c r="AA266" s="172"/>
      <c r="AB266" s="172"/>
      <c r="AC266" s="172"/>
      <c r="AD266" s="172"/>
      <c r="AE266" s="172"/>
      <c r="AF266" s="172"/>
      <c r="AG266" s="172"/>
      <c r="AH266" s="172"/>
      <c r="AI266" s="172"/>
    </row>
    <row r="267" spans="1:35" ht="12.75" customHeight="1">
      <c r="A267" s="172"/>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c r="AA267" s="172"/>
      <c r="AB267" s="172"/>
      <c r="AC267" s="172"/>
      <c r="AD267" s="172"/>
      <c r="AE267" s="172"/>
      <c r="AF267" s="172"/>
      <c r="AG267" s="172"/>
      <c r="AH267" s="172"/>
      <c r="AI267" s="172"/>
    </row>
    <row r="268" spans="1:35" ht="12.75" customHeight="1">
      <c r="A268" s="172"/>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c r="AA268" s="172"/>
      <c r="AB268" s="172"/>
      <c r="AC268" s="172"/>
      <c r="AD268" s="172"/>
      <c r="AE268" s="172"/>
      <c r="AF268" s="172"/>
      <c r="AG268" s="172"/>
      <c r="AH268" s="172"/>
      <c r="AI268" s="172"/>
    </row>
    <row r="269" spans="1:35" ht="12.75" customHeight="1">
      <c r="A269" s="172"/>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c r="AA269" s="172"/>
      <c r="AB269" s="172"/>
      <c r="AC269" s="172"/>
      <c r="AD269" s="172"/>
      <c r="AE269" s="172"/>
      <c r="AF269" s="172"/>
      <c r="AG269" s="172"/>
      <c r="AH269" s="172"/>
      <c r="AI269" s="172"/>
    </row>
    <row r="270" spans="1:35" ht="12.75" customHeight="1">
      <c r="A270" s="172"/>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c r="AA270" s="172"/>
      <c r="AB270" s="172"/>
      <c r="AC270" s="172"/>
      <c r="AD270" s="172"/>
      <c r="AE270" s="172"/>
      <c r="AF270" s="172"/>
      <c r="AG270" s="172"/>
      <c r="AH270" s="172"/>
      <c r="AI270" s="172"/>
    </row>
    <row r="271" spans="1:35" ht="12.75" customHeight="1">
      <c r="A271" s="172"/>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c r="AA271" s="172"/>
      <c r="AB271" s="172"/>
      <c r="AC271" s="172"/>
      <c r="AD271" s="172"/>
      <c r="AE271" s="172"/>
      <c r="AF271" s="172"/>
      <c r="AG271" s="172"/>
      <c r="AH271" s="172"/>
      <c r="AI271" s="172"/>
    </row>
    <row r="272" spans="1:35" ht="12.75" customHeight="1">
      <c r="A272" s="172"/>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c r="AA272" s="172"/>
      <c r="AB272" s="172"/>
      <c r="AC272" s="172"/>
      <c r="AD272" s="172"/>
      <c r="AE272" s="172"/>
      <c r="AF272" s="172"/>
      <c r="AG272" s="172"/>
      <c r="AH272" s="172"/>
      <c r="AI272" s="172"/>
    </row>
    <row r="273" spans="1:35" ht="12.75" customHeight="1">
      <c r="A273" s="172"/>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c r="AA273" s="172"/>
      <c r="AB273" s="172"/>
      <c r="AC273" s="172"/>
      <c r="AD273" s="172"/>
      <c r="AE273" s="172"/>
      <c r="AF273" s="172"/>
      <c r="AG273" s="172"/>
      <c r="AH273" s="172"/>
      <c r="AI273" s="172"/>
    </row>
    <row r="274" spans="1:35" ht="12.75" customHeight="1">
      <c r="A274" s="172"/>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c r="AA274" s="172"/>
      <c r="AB274" s="172"/>
      <c r="AC274" s="172"/>
      <c r="AD274" s="172"/>
      <c r="AE274" s="172"/>
      <c r="AF274" s="172"/>
      <c r="AG274" s="172"/>
      <c r="AH274" s="172"/>
      <c r="AI274" s="172"/>
    </row>
    <row r="275" spans="1:35" ht="12.75" customHeight="1">
      <c r="A275" s="172"/>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c r="AA275" s="172"/>
      <c r="AB275" s="172"/>
      <c r="AC275" s="172"/>
      <c r="AD275" s="172"/>
      <c r="AE275" s="172"/>
      <c r="AF275" s="172"/>
      <c r="AG275" s="172"/>
      <c r="AH275" s="172"/>
      <c r="AI275" s="172"/>
    </row>
    <row r="276" spans="1:35" ht="12.75" customHeight="1">
      <c r="A276" s="172"/>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c r="AA276" s="172"/>
      <c r="AB276" s="172"/>
      <c r="AC276" s="172"/>
      <c r="AD276" s="172"/>
      <c r="AE276" s="172"/>
      <c r="AF276" s="172"/>
      <c r="AG276" s="172"/>
      <c r="AH276" s="172"/>
      <c r="AI276" s="172"/>
    </row>
    <row r="277" spans="1:35" ht="12.75" customHeight="1">
      <c r="A277" s="172"/>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c r="AA277" s="172"/>
      <c r="AB277" s="172"/>
      <c r="AC277" s="172"/>
      <c r="AD277" s="172"/>
      <c r="AE277" s="172"/>
      <c r="AF277" s="172"/>
      <c r="AG277" s="172"/>
      <c r="AH277" s="172"/>
      <c r="AI277" s="172"/>
    </row>
    <row r="278" spans="1:35" ht="12.75" customHeight="1">
      <c r="A278" s="172"/>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c r="AA278" s="172"/>
      <c r="AB278" s="172"/>
      <c r="AC278" s="172"/>
      <c r="AD278" s="172"/>
      <c r="AE278" s="172"/>
      <c r="AF278" s="172"/>
      <c r="AG278" s="172"/>
      <c r="AH278" s="172"/>
      <c r="AI278" s="172"/>
    </row>
    <row r="279" spans="1:35" ht="12.75" customHeight="1">
      <c r="A279" s="172"/>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c r="AA279" s="172"/>
      <c r="AB279" s="172"/>
      <c r="AC279" s="172"/>
      <c r="AD279" s="172"/>
      <c r="AE279" s="172"/>
      <c r="AF279" s="172"/>
      <c r="AG279" s="172"/>
      <c r="AH279" s="172"/>
      <c r="AI279" s="172"/>
    </row>
    <row r="280" spans="1:35" ht="12.75" customHeight="1">
      <c r="A280" s="172"/>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c r="AA280" s="172"/>
      <c r="AB280" s="172"/>
      <c r="AC280" s="172"/>
      <c r="AD280" s="172"/>
      <c r="AE280" s="172"/>
      <c r="AF280" s="172"/>
      <c r="AG280" s="172"/>
      <c r="AH280" s="172"/>
      <c r="AI280" s="172"/>
    </row>
    <row r="281" spans="1:35" ht="12.75" customHeight="1">
      <c r="A281" s="172"/>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c r="AA281" s="172"/>
      <c r="AB281" s="172"/>
      <c r="AC281" s="172"/>
      <c r="AD281" s="172"/>
      <c r="AE281" s="172"/>
      <c r="AF281" s="172"/>
      <c r="AG281" s="172"/>
      <c r="AH281" s="172"/>
      <c r="AI281" s="172"/>
    </row>
    <row r="282" spans="1:35" ht="12.75" customHeight="1">
      <c r="A282" s="172"/>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c r="AA282" s="172"/>
      <c r="AB282" s="172"/>
      <c r="AC282" s="172"/>
      <c r="AD282" s="172"/>
      <c r="AE282" s="172"/>
      <c r="AF282" s="172"/>
      <c r="AG282" s="172"/>
      <c r="AH282" s="172"/>
      <c r="AI282" s="172"/>
    </row>
    <row r="283" spans="1:35" ht="12.75" customHeight="1">
      <c r="A283" s="172"/>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c r="AB283" s="172"/>
      <c r="AC283" s="172"/>
      <c r="AD283" s="172"/>
      <c r="AE283" s="172"/>
      <c r="AF283" s="172"/>
      <c r="AG283" s="172"/>
      <c r="AH283" s="172"/>
      <c r="AI283" s="172"/>
    </row>
    <row r="284" spans="1:35" ht="12.75" customHeight="1">
      <c r="A284" s="172"/>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c r="AA284" s="172"/>
      <c r="AB284" s="172"/>
      <c r="AC284" s="172"/>
      <c r="AD284" s="172"/>
      <c r="AE284" s="172"/>
      <c r="AF284" s="172"/>
      <c r="AG284" s="172"/>
      <c r="AH284" s="172"/>
      <c r="AI284" s="172"/>
    </row>
    <row r="285" spans="1:35" ht="12.75" customHeight="1">
      <c r="A285" s="172"/>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c r="AA285" s="172"/>
      <c r="AB285" s="172"/>
      <c r="AC285" s="172"/>
      <c r="AD285" s="172"/>
      <c r="AE285" s="172"/>
      <c r="AF285" s="172"/>
      <c r="AG285" s="172"/>
      <c r="AH285" s="172"/>
      <c r="AI285" s="172"/>
    </row>
    <row r="286" spans="1:35" ht="12.75" customHeight="1">
      <c r="A286" s="172"/>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c r="AA286" s="172"/>
      <c r="AB286" s="172"/>
      <c r="AC286" s="172"/>
      <c r="AD286" s="172"/>
      <c r="AE286" s="172"/>
      <c r="AF286" s="172"/>
      <c r="AG286" s="172"/>
      <c r="AH286" s="172"/>
      <c r="AI286" s="172"/>
    </row>
    <row r="287" spans="1:35" ht="12.75" customHeight="1">
      <c r="A287" s="172"/>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c r="AA287" s="172"/>
      <c r="AB287" s="172"/>
      <c r="AC287" s="172"/>
      <c r="AD287" s="172"/>
      <c r="AE287" s="172"/>
      <c r="AF287" s="172"/>
      <c r="AG287" s="172"/>
      <c r="AH287" s="172"/>
      <c r="AI287" s="172"/>
    </row>
    <row r="288" spans="1:35" ht="12.75" customHeight="1">
      <c r="A288" s="172"/>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c r="AA288" s="172"/>
      <c r="AB288" s="172"/>
      <c r="AC288" s="172"/>
      <c r="AD288" s="172"/>
      <c r="AE288" s="172"/>
      <c r="AF288" s="172"/>
      <c r="AG288" s="172"/>
      <c r="AH288" s="172"/>
      <c r="AI288" s="172"/>
    </row>
    <row r="289" spans="1:35" ht="12.75" customHeight="1">
      <c r="A289" s="172"/>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c r="AB289" s="172"/>
      <c r="AC289" s="172"/>
      <c r="AD289" s="172"/>
      <c r="AE289" s="172"/>
      <c r="AF289" s="172"/>
      <c r="AG289" s="172"/>
      <c r="AH289" s="172"/>
      <c r="AI289" s="172"/>
    </row>
    <row r="290" spans="1:35" ht="12.75" customHeight="1">
      <c r="A290" s="172"/>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c r="AA290" s="172"/>
      <c r="AB290" s="172"/>
      <c r="AC290" s="172"/>
      <c r="AD290" s="172"/>
      <c r="AE290" s="172"/>
      <c r="AF290" s="172"/>
      <c r="AG290" s="172"/>
      <c r="AH290" s="172"/>
      <c r="AI290" s="172"/>
    </row>
    <row r="291" spans="1:35" ht="12.75" customHeight="1">
      <c r="A291" s="172"/>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c r="AA291" s="172"/>
      <c r="AB291" s="172"/>
      <c r="AC291" s="172"/>
      <c r="AD291" s="172"/>
      <c r="AE291" s="172"/>
      <c r="AF291" s="172"/>
      <c r="AG291" s="172"/>
      <c r="AH291" s="172"/>
      <c r="AI291" s="172"/>
    </row>
    <row r="292" spans="1:35" ht="12.75" customHeight="1">
      <c r="A292" s="172"/>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c r="AA292" s="172"/>
      <c r="AB292" s="172"/>
      <c r="AC292" s="172"/>
      <c r="AD292" s="172"/>
      <c r="AE292" s="172"/>
      <c r="AF292" s="172"/>
      <c r="AG292" s="172"/>
      <c r="AH292" s="172"/>
      <c r="AI292" s="172"/>
    </row>
    <row r="293" spans="1:35" ht="12.75" customHeight="1">
      <c r="A293" s="172"/>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c r="AA293" s="172"/>
      <c r="AB293" s="172"/>
      <c r="AC293" s="172"/>
      <c r="AD293" s="172"/>
      <c r="AE293" s="172"/>
      <c r="AF293" s="172"/>
      <c r="AG293" s="172"/>
      <c r="AH293" s="172"/>
      <c r="AI293" s="172"/>
    </row>
    <row r="294" spans="1:35" ht="12.75" customHeight="1">
      <c r="A294" s="172"/>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c r="AB294" s="172"/>
      <c r="AC294" s="172"/>
      <c r="AD294" s="172"/>
      <c r="AE294" s="172"/>
      <c r="AF294" s="172"/>
      <c r="AG294" s="172"/>
      <c r="AH294" s="172"/>
      <c r="AI294" s="172"/>
    </row>
    <row r="295" spans="1:35" ht="12.75" customHeight="1">
      <c r="A295" s="172"/>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c r="AB295" s="172"/>
      <c r="AC295" s="172"/>
      <c r="AD295" s="172"/>
      <c r="AE295" s="172"/>
      <c r="AF295" s="172"/>
      <c r="AG295" s="172"/>
      <c r="AH295" s="172"/>
      <c r="AI295" s="172"/>
    </row>
    <row r="296" spans="1:35" ht="12.75" customHeight="1">
      <c r="A296" s="172"/>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c r="AA296" s="172"/>
      <c r="AB296" s="172"/>
      <c r="AC296" s="172"/>
      <c r="AD296" s="172"/>
      <c r="AE296" s="172"/>
      <c r="AF296" s="172"/>
      <c r="AG296" s="172"/>
      <c r="AH296" s="172"/>
      <c r="AI296" s="172"/>
    </row>
    <row r="297" spans="1:35" ht="12.75" customHeight="1">
      <c r="A297" s="172"/>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c r="AA297" s="172"/>
      <c r="AB297" s="172"/>
      <c r="AC297" s="172"/>
      <c r="AD297" s="172"/>
      <c r="AE297" s="172"/>
      <c r="AF297" s="172"/>
      <c r="AG297" s="172"/>
      <c r="AH297" s="172"/>
      <c r="AI297" s="172"/>
    </row>
    <row r="298" spans="1:35" ht="12.75" customHeight="1">
      <c r="A298" s="172"/>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c r="AA298" s="172"/>
      <c r="AB298" s="172"/>
      <c r="AC298" s="172"/>
      <c r="AD298" s="172"/>
      <c r="AE298" s="172"/>
      <c r="AF298" s="172"/>
      <c r="AG298" s="172"/>
      <c r="AH298" s="172"/>
      <c r="AI298" s="172"/>
    </row>
    <row r="299" spans="1:35" ht="12.75" customHeight="1">
      <c r="A299" s="172"/>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c r="AA299" s="172"/>
      <c r="AB299" s="172"/>
      <c r="AC299" s="172"/>
      <c r="AD299" s="172"/>
      <c r="AE299" s="172"/>
      <c r="AF299" s="172"/>
      <c r="AG299" s="172"/>
      <c r="AH299" s="172"/>
      <c r="AI299" s="172"/>
    </row>
    <row r="300" spans="1:35" ht="12.75" customHeight="1">
      <c r="A300" s="172"/>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c r="AA300" s="172"/>
      <c r="AB300" s="172"/>
      <c r="AC300" s="172"/>
      <c r="AD300" s="172"/>
      <c r="AE300" s="172"/>
      <c r="AF300" s="172"/>
      <c r="AG300" s="172"/>
      <c r="AH300" s="172"/>
      <c r="AI300" s="172"/>
    </row>
    <row r="301" spans="1:35" ht="12.75" customHeight="1">
      <c r="A301" s="172"/>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c r="AA301" s="172"/>
      <c r="AB301" s="172"/>
      <c r="AC301" s="172"/>
      <c r="AD301" s="172"/>
      <c r="AE301" s="172"/>
      <c r="AF301" s="172"/>
      <c r="AG301" s="172"/>
      <c r="AH301" s="172"/>
      <c r="AI301" s="172"/>
    </row>
    <row r="302" spans="1:35" ht="12.75" customHeight="1">
      <c r="A302" s="172"/>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c r="AA302" s="172"/>
      <c r="AB302" s="172"/>
      <c r="AC302" s="172"/>
      <c r="AD302" s="172"/>
      <c r="AE302" s="172"/>
      <c r="AF302" s="172"/>
      <c r="AG302" s="172"/>
      <c r="AH302" s="172"/>
      <c r="AI302" s="172"/>
    </row>
    <row r="303" spans="1:35" ht="12.75" customHeight="1">
      <c r="A303" s="172"/>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c r="AA303" s="172"/>
      <c r="AB303" s="172"/>
      <c r="AC303" s="172"/>
      <c r="AD303" s="172"/>
      <c r="AE303" s="172"/>
      <c r="AF303" s="172"/>
      <c r="AG303" s="172"/>
      <c r="AH303" s="172"/>
      <c r="AI303" s="172"/>
    </row>
    <row r="304" spans="1:35" ht="12.75" customHeight="1">
      <c r="A304" s="172"/>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c r="AA304" s="172"/>
      <c r="AB304" s="172"/>
      <c r="AC304" s="172"/>
      <c r="AD304" s="172"/>
      <c r="AE304" s="172"/>
      <c r="AF304" s="172"/>
      <c r="AG304" s="172"/>
      <c r="AH304" s="172"/>
      <c r="AI304" s="172"/>
    </row>
    <row r="305" spans="1:35" ht="12.75" customHeight="1">
      <c r="A305" s="172"/>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c r="AA305" s="172"/>
      <c r="AB305" s="172"/>
      <c r="AC305" s="172"/>
      <c r="AD305" s="172"/>
      <c r="AE305" s="172"/>
      <c r="AF305" s="172"/>
      <c r="AG305" s="172"/>
      <c r="AH305" s="172"/>
      <c r="AI305" s="172"/>
    </row>
    <row r="306" spans="1:35" ht="12.75" customHeight="1">
      <c r="A306" s="172"/>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c r="AA306" s="172"/>
      <c r="AB306" s="172"/>
      <c r="AC306" s="172"/>
      <c r="AD306" s="172"/>
      <c r="AE306" s="172"/>
      <c r="AF306" s="172"/>
      <c r="AG306" s="172"/>
      <c r="AH306" s="172"/>
      <c r="AI306" s="172"/>
    </row>
    <row r="307" spans="1:35" ht="12.75" customHeight="1">
      <c r="A307" s="172"/>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c r="AA307" s="172"/>
      <c r="AB307" s="172"/>
      <c r="AC307" s="172"/>
      <c r="AD307" s="172"/>
      <c r="AE307" s="172"/>
      <c r="AF307" s="172"/>
      <c r="AG307" s="172"/>
      <c r="AH307" s="172"/>
      <c r="AI307" s="172"/>
    </row>
    <row r="308" spans="1:35" ht="12.75" customHeight="1">
      <c r="A308" s="172"/>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c r="AA308" s="172"/>
      <c r="AB308" s="172"/>
      <c r="AC308" s="172"/>
      <c r="AD308" s="172"/>
      <c r="AE308" s="172"/>
      <c r="AF308" s="172"/>
      <c r="AG308" s="172"/>
      <c r="AH308" s="172"/>
      <c r="AI308" s="172"/>
    </row>
    <row r="309" spans="1:35" ht="12.75" customHeight="1">
      <c r="A309" s="172"/>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c r="AA309" s="172"/>
      <c r="AB309" s="172"/>
      <c r="AC309" s="172"/>
      <c r="AD309" s="172"/>
      <c r="AE309" s="172"/>
      <c r="AF309" s="172"/>
      <c r="AG309" s="172"/>
      <c r="AH309" s="172"/>
      <c r="AI309" s="172"/>
    </row>
    <row r="310" spans="1:35" ht="12.75" customHeight="1">
      <c r="A310" s="172"/>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c r="AA310" s="172"/>
      <c r="AB310" s="172"/>
      <c r="AC310" s="172"/>
      <c r="AD310" s="172"/>
      <c r="AE310" s="172"/>
      <c r="AF310" s="172"/>
      <c r="AG310" s="172"/>
      <c r="AH310" s="172"/>
      <c r="AI310" s="172"/>
    </row>
    <row r="311" spans="1:35" ht="12.75" customHeight="1">
      <c r="A311" s="172"/>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c r="AA311" s="172"/>
      <c r="AB311" s="172"/>
      <c r="AC311" s="172"/>
      <c r="AD311" s="172"/>
      <c r="AE311" s="172"/>
      <c r="AF311" s="172"/>
      <c r="AG311" s="172"/>
      <c r="AH311" s="172"/>
      <c r="AI311" s="172"/>
    </row>
    <row r="312" spans="1:35" ht="12.75" customHeight="1">
      <c r="A312" s="172"/>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c r="AA312" s="172"/>
      <c r="AB312" s="172"/>
      <c r="AC312" s="172"/>
      <c r="AD312" s="172"/>
      <c r="AE312" s="172"/>
      <c r="AF312" s="172"/>
      <c r="AG312" s="172"/>
      <c r="AH312" s="172"/>
      <c r="AI312" s="172"/>
    </row>
    <row r="313" spans="1:35" ht="12.75" customHeight="1">
      <c r="A313" s="172"/>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72"/>
    </row>
    <row r="314" spans="1:35" ht="12.75" customHeight="1">
      <c r="A314" s="172"/>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c r="AA314" s="172"/>
      <c r="AB314" s="172"/>
      <c r="AC314" s="172"/>
      <c r="AD314" s="172"/>
      <c r="AE314" s="172"/>
      <c r="AF314" s="172"/>
      <c r="AG314" s="172"/>
      <c r="AH314" s="172"/>
      <c r="AI314" s="172"/>
    </row>
    <row r="315" spans="1:35" ht="12.75" customHeight="1">
      <c r="A315" s="172"/>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c r="AA315" s="172"/>
      <c r="AB315" s="172"/>
      <c r="AC315" s="172"/>
      <c r="AD315" s="172"/>
      <c r="AE315" s="172"/>
      <c r="AF315" s="172"/>
      <c r="AG315" s="172"/>
      <c r="AH315" s="172"/>
      <c r="AI315" s="172"/>
    </row>
    <row r="316" spans="1:35" ht="12.75" customHeight="1">
      <c r="A316" s="172"/>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c r="AA316" s="172"/>
      <c r="AB316" s="172"/>
      <c r="AC316" s="172"/>
      <c r="AD316" s="172"/>
      <c r="AE316" s="172"/>
      <c r="AF316" s="172"/>
      <c r="AG316" s="172"/>
      <c r="AH316" s="172"/>
      <c r="AI316" s="172"/>
    </row>
    <row r="317" spans="1:35" ht="12.75" customHeight="1">
      <c r="A317" s="172"/>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c r="AB317" s="172"/>
      <c r="AC317" s="172"/>
      <c r="AD317" s="172"/>
      <c r="AE317" s="172"/>
      <c r="AF317" s="172"/>
      <c r="AG317" s="172"/>
      <c r="AH317" s="172"/>
      <c r="AI317" s="172"/>
    </row>
    <row r="318" spans="1:35" ht="12.75" customHeight="1">
      <c r="A318" s="172"/>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c r="AA318" s="172"/>
      <c r="AB318" s="172"/>
      <c r="AC318" s="172"/>
      <c r="AD318" s="172"/>
      <c r="AE318" s="172"/>
      <c r="AF318" s="172"/>
      <c r="AG318" s="172"/>
      <c r="AH318" s="172"/>
      <c r="AI318" s="172"/>
    </row>
    <row r="319" spans="1:35" ht="12.75" customHeight="1">
      <c r="A319" s="172"/>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c r="AA319" s="172"/>
      <c r="AB319" s="172"/>
      <c r="AC319" s="172"/>
      <c r="AD319" s="172"/>
      <c r="AE319" s="172"/>
      <c r="AF319" s="172"/>
      <c r="AG319" s="172"/>
      <c r="AH319" s="172"/>
      <c r="AI319" s="172"/>
    </row>
    <row r="320" spans="1:35" ht="12.75" customHeight="1">
      <c r="A320" s="172"/>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c r="AA320" s="172"/>
      <c r="AB320" s="172"/>
      <c r="AC320" s="172"/>
      <c r="AD320" s="172"/>
      <c r="AE320" s="172"/>
      <c r="AF320" s="172"/>
      <c r="AG320" s="172"/>
      <c r="AH320" s="172"/>
      <c r="AI320" s="172"/>
    </row>
    <row r="321" spans="1:35" ht="12.75" customHeight="1">
      <c r="A321" s="172"/>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c r="AA321" s="172"/>
      <c r="AB321" s="172"/>
      <c r="AC321" s="172"/>
      <c r="AD321" s="172"/>
      <c r="AE321" s="172"/>
      <c r="AF321" s="172"/>
      <c r="AG321" s="172"/>
      <c r="AH321" s="172"/>
      <c r="AI321" s="172"/>
    </row>
    <row r="322" spans="1:35" ht="12.75" customHeight="1">
      <c r="A322" s="172"/>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c r="AA322" s="172"/>
      <c r="AB322" s="172"/>
      <c r="AC322" s="172"/>
      <c r="AD322" s="172"/>
      <c r="AE322" s="172"/>
      <c r="AF322" s="172"/>
      <c r="AG322" s="172"/>
      <c r="AH322" s="172"/>
      <c r="AI322" s="172"/>
    </row>
    <row r="323" spans="1:35" ht="12.75" customHeight="1">
      <c r="A323" s="172"/>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c r="AA323" s="172"/>
      <c r="AB323" s="172"/>
      <c r="AC323" s="172"/>
      <c r="AD323" s="172"/>
      <c r="AE323" s="172"/>
      <c r="AF323" s="172"/>
      <c r="AG323" s="172"/>
      <c r="AH323" s="172"/>
      <c r="AI323" s="172"/>
    </row>
    <row r="324" spans="1:35" ht="12.75" customHeight="1">
      <c r="A324" s="172"/>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c r="AA324" s="172"/>
      <c r="AB324" s="172"/>
      <c r="AC324" s="172"/>
      <c r="AD324" s="172"/>
      <c r="AE324" s="172"/>
      <c r="AF324" s="172"/>
      <c r="AG324" s="172"/>
      <c r="AH324" s="172"/>
      <c r="AI324" s="172"/>
    </row>
    <row r="325" spans="1:35" ht="12.75" customHeight="1">
      <c r="A325" s="172"/>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c r="AA325" s="172"/>
      <c r="AB325" s="172"/>
      <c r="AC325" s="172"/>
      <c r="AD325" s="172"/>
      <c r="AE325" s="172"/>
      <c r="AF325" s="172"/>
      <c r="AG325" s="172"/>
      <c r="AH325" s="172"/>
      <c r="AI325" s="172"/>
    </row>
    <row r="326" spans="1:35" ht="12.75" customHeight="1">
      <c r="A326" s="172"/>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c r="AA326" s="172"/>
      <c r="AB326" s="172"/>
      <c r="AC326" s="172"/>
      <c r="AD326" s="172"/>
      <c r="AE326" s="172"/>
      <c r="AF326" s="172"/>
      <c r="AG326" s="172"/>
      <c r="AH326" s="172"/>
      <c r="AI326" s="172"/>
    </row>
    <row r="327" spans="1:35" ht="12.75" customHeight="1">
      <c r="A327" s="172"/>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c r="AA327" s="172"/>
      <c r="AB327" s="172"/>
      <c r="AC327" s="172"/>
      <c r="AD327" s="172"/>
      <c r="AE327" s="172"/>
      <c r="AF327" s="172"/>
      <c r="AG327" s="172"/>
      <c r="AH327" s="172"/>
      <c r="AI327" s="172"/>
    </row>
    <row r="328" spans="1:35" ht="12.75" customHeight="1">
      <c r="A328" s="172"/>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c r="AA328" s="172"/>
      <c r="AB328" s="172"/>
      <c r="AC328" s="172"/>
      <c r="AD328" s="172"/>
      <c r="AE328" s="172"/>
      <c r="AF328" s="172"/>
      <c r="AG328" s="172"/>
      <c r="AH328" s="172"/>
      <c r="AI328" s="172"/>
    </row>
    <row r="329" spans="1:35" ht="12.75" customHeight="1">
      <c r="A329" s="172"/>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c r="AA329" s="172"/>
      <c r="AB329" s="172"/>
      <c r="AC329" s="172"/>
      <c r="AD329" s="172"/>
      <c r="AE329" s="172"/>
      <c r="AF329" s="172"/>
      <c r="AG329" s="172"/>
      <c r="AH329" s="172"/>
      <c r="AI329" s="172"/>
    </row>
    <row r="330" spans="1:35" ht="12.75" customHeight="1">
      <c r="A330" s="172"/>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c r="AA330" s="172"/>
      <c r="AB330" s="172"/>
      <c r="AC330" s="172"/>
      <c r="AD330" s="172"/>
      <c r="AE330" s="172"/>
      <c r="AF330" s="172"/>
      <c r="AG330" s="172"/>
      <c r="AH330" s="172"/>
      <c r="AI330" s="172"/>
    </row>
    <row r="331" spans="1:35" ht="12.75" customHeight="1">
      <c r="A331" s="172"/>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c r="AA331" s="172"/>
      <c r="AB331" s="172"/>
      <c r="AC331" s="172"/>
      <c r="AD331" s="172"/>
      <c r="AE331" s="172"/>
      <c r="AF331" s="172"/>
      <c r="AG331" s="172"/>
      <c r="AH331" s="172"/>
      <c r="AI331" s="172"/>
    </row>
    <row r="332" spans="1:35" ht="12.75" customHeight="1">
      <c r="A332" s="172"/>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c r="AA332" s="172"/>
      <c r="AB332" s="172"/>
      <c r="AC332" s="172"/>
      <c r="AD332" s="172"/>
      <c r="AE332" s="172"/>
      <c r="AF332" s="172"/>
      <c r="AG332" s="172"/>
      <c r="AH332" s="172"/>
      <c r="AI332" s="172"/>
    </row>
    <row r="333" spans="1:35" ht="12.75" customHeight="1">
      <c r="A333" s="172"/>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c r="AA333" s="172"/>
      <c r="AB333" s="172"/>
      <c r="AC333" s="172"/>
      <c r="AD333" s="172"/>
      <c r="AE333" s="172"/>
      <c r="AF333" s="172"/>
      <c r="AG333" s="172"/>
      <c r="AH333" s="172"/>
      <c r="AI333" s="172"/>
    </row>
    <row r="334" spans="1:35" ht="12.75" customHeight="1">
      <c r="A334" s="172"/>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2"/>
      <c r="AG334" s="172"/>
      <c r="AH334" s="172"/>
      <c r="AI334" s="172"/>
    </row>
    <row r="335" spans="1:35" ht="12.75" customHeight="1">
      <c r="A335" s="172"/>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c r="AA335" s="172"/>
      <c r="AB335" s="172"/>
      <c r="AC335" s="172"/>
      <c r="AD335" s="172"/>
      <c r="AE335" s="172"/>
      <c r="AF335" s="172"/>
      <c r="AG335" s="172"/>
      <c r="AH335" s="172"/>
      <c r="AI335" s="172"/>
    </row>
    <row r="336" spans="1:35" ht="12.75" customHeight="1">
      <c r="A336" s="172"/>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c r="AA336" s="172"/>
      <c r="AB336" s="172"/>
      <c r="AC336" s="172"/>
      <c r="AD336" s="172"/>
      <c r="AE336" s="172"/>
      <c r="AF336" s="172"/>
      <c r="AG336" s="172"/>
      <c r="AH336" s="172"/>
      <c r="AI336" s="172"/>
    </row>
    <row r="337" spans="1:35" ht="12.75" customHeight="1">
      <c r="A337" s="172"/>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172"/>
      <c r="AC337" s="172"/>
      <c r="AD337" s="172"/>
      <c r="AE337" s="172"/>
      <c r="AF337" s="172"/>
      <c r="AG337" s="172"/>
      <c r="AH337" s="172"/>
      <c r="AI337" s="172"/>
    </row>
    <row r="338" spans="1:35" ht="12.75" customHeight="1">
      <c r="A338" s="172"/>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c r="AA338" s="172"/>
      <c r="AB338" s="172"/>
      <c r="AC338" s="172"/>
      <c r="AD338" s="172"/>
      <c r="AE338" s="172"/>
      <c r="AF338" s="172"/>
      <c r="AG338" s="172"/>
      <c r="AH338" s="172"/>
      <c r="AI338" s="172"/>
    </row>
    <row r="339" spans="1:35" ht="12.75" customHeight="1">
      <c r="A339" s="172"/>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c r="AA339" s="172"/>
      <c r="AB339" s="172"/>
      <c r="AC339" s="172"/>
      <c r="AD339" s="172"/>
      <c r="AE339" s="172"/>
      <c r="AF339" s="172"/>
      <c r="AG339" s="172"/>
      <c r="AH339" s="172"/>
      <c r="AI339" s="172"/>
    </row>
    <row r="340" spans="1:35" ht="12.75" customHeight="1">
      <c r="A340" s="172"/>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c r="AA340" s="172"/>
      <c r="AB340" s="172"/>
      <c r="AC340" s="172"/>
      <c r="AD340" s="172"/>
      <c r="AE340" s="172"/>
      <c r="AF340" s="172"/>
      <c r="AG340" s="172"/>
      <c r="AH340" s="172"/>
      <c r="AI340" s="172"/>
    </row>
    <row r="341" spans="1:35" ht="12.75" customHeight="1">
      <c r="A341" s="172"/>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c r="AH341" s="172"/>
      <c r="AI341" s="172"/>
    </row>
    <row r="342" spans="1:35" ht="12.75" customHeight="1">
      <c r="A342" s="172"/>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c r="AA342" s="172"/>
      <c r="AB342" s="172"/>
      <c r="AC342" s="172"/>
      <c r="AD342" s="172"/>
      <c r="AE342" s="172"/>
      <c r="AF342" s="172"/>
      <c r="AG342" s="172"/>
      <c r="AH342" s="172"/>
      <c r="AI342" s="172"/>
    </row>
    <row r="343" spans="1:35" ht="12.75" customHeight="1">
      <c r="A343" s="172"/>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172"/>
      <c r="AC343" s="172"/>
      <c r="AD343" s="172"/>
      <c r="AE343" s="172"/>
      <c r="AF343" s="172"/>
      <c r="AG343" s="172"/>
      <c r="AH343" s="172"/>
      <c r="AI343" s="172"/>
    </row>
    <row r="344" spans="1:35" ht="12.75" customHeight="1">
      <c r="A344" s="172"/>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c r="AA344" s="172"/>
      <c r="AB344" s="172"/>
      <c r="AC344" s="172"/>
      <c r="AD344" s="172"/>
      <c r="AE344" s="172"/>
      <c r="AF344" s="172"/>
      <c r="AG344" s="172"/>
      <c r="AH344" s="172"/>
      <c r="AI344" s="172"/>
    </row>
    <row r="345" spans="1:35" ht="12.75" customHeight="1">
      <c r="A345" s="172"/>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2"/>
      <c r="AG345" s="172"/>
      <c r="AH345" s="172"/>
      <c r="AI345" s="172"/>
    </row>
    <row r="346" spans="1:35" ht="12.75" customHeight="1">
      <c r="A346" s="172"/>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c r="AA346" s="172"/>
      <c r="AB346" s="172"/>
      <c r="AC346" s="172"/>
      <c r="AD346" s="172"/>
      <c r="AE346" s="172"/>
      <c r="AF346" s="172"/>
      <c r="AG346" s="172"/>
      <c r="AH346" s="172"/>
      <c r="AI346" s="172"/>
    </row>
    <row r="347" spans="1:35" ht="12.75" customHeight="1">
      <c r="A347" s="172"/>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c r="AA347" s="172"/>
      <c r="AB347" s="172"/>
      <c r="AC347" s="172"/>
      <c r="AD347" s="172"/>
      <c r="AE347" s="172"/>
      <c r="AF347" s="172"/>
      <c r="AG347" s="172"/>
      <c r="AH347" s="172"/>
      <c r="AI347" s="172"/>
    </row>
    <row r="348" spans="1:35" ht="12.75" customHeight="1">
      <c r="A348" s="172"/>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c r="AA348" s="172"/>
      <c r="AB348" s="172"/>
      <c r="AC348" s="172"/>
      <c r="AD348" s="172"/>
      <c r="AE348" s="172"/>
      <c r="AF348" s="172"/>
      <c r="AG348" s="172"/>
      <c r="AH348" s="172"/>
      <c r="AI348" s="172"/>
    </row>
    <row r="349" spans="1:35" ht="12.75" customHeight="1">
      <c r="A349" s="172"/>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c r="AA349" s="172"/>
      <c r="AB349" s="172"/>
      <c r="AC349" s="172"/>
      <c r="AD349" s="172"/>
      <c r="AE349" s="172"/>
      <c r="AF349" s="172"/>
      <c r="AG349" s="172"/>
      <c r="AH349" s="172"/>
      <c r="AI349" s="172"/>
    </row>
    <row r="350" spans="1:35" ht="12.75" customHeight="1">
      <c r="A350" s="172"/>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c r="AA350" s="172"/>
      <c r="AB350" s="172"/>
      <c r="AC350" s="172"/>
      <c r="AD350" s="172"/>
      <c r="AE350" s="172"/>
      <c r="AF350" s="172"/>
      <c r="AG350" s="172"/>
      <c r="AH350" s="172"/>
      <c r="AI350" s="172"/>
    </row>
    <row r="351" spans="1:35" ht="12.75" customHeight="1">
      <c r="A351" s="172"/>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c r="AA351" s="172"/>
      <c r="AB351" s="172"/>
      <c r="AC351" s="172"/>
      <c r="AD351" s="172"/>
      <c r="AE351" s="172"/>
      <c r="AF351" s="172"/>
      <c r="AG351" s="172"/>
      <c r="AH351" s="172"/>
      <c r="AI351" s="172"/>
    </row>
    <row r="352" spans="1:35" ht="12.75" customHeight="1">
      <c r="A352" s="172"/>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c r="AA352" s="172"/>
      <c r="AB352" s="172"/>
      <c r="AC352" s="172"/>
      <c r="AD352" s="172"/>
      <c r="AE352" s="172"/>
      <c r="AF352" s="172"/>
      <c r="AG352" s="172"/>
      <c r="AH352" s="172"/>
      <c r="AI352" s="172"/>
    </row>
    <row r="353" spans="1:35" ht="12.75" customHeight="1">
      <c r="A353" s="172"/>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c r="AA353" s="172"/>
      <c r="AB353" s="172"/>
      <c r="AC353" s="172"/>
      <c r="AD353" s="172"/>
      <c r="AE353" s="172"/>
      <c r="AF353" s="172"/>
      <c r="AG353" s="172"/>
      <c r="AH353" s="172"/>
      <c r="AI353" s="172"/>
    </row>
    <row r="354" spans="1:35" ht="12.75" customHeight="1">
      <c r="A354" s="172"/>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c r="AA354" s="172"/>
      <c r="AB354" s="172"/>
      <c r="AC354" s="172"/>
      <c r="AD354" s="172"/>
      <c r="AE354" s="172"/>
      <c r="AF354" s="172"/>
      <c r="AG354" s="172"/>
      <c r="AH354" s="172"/>
      <c r="AI354" s="172"/>
    </row>
    <row r="355" spans="1:35" ht="12.75" customHeight="1">
      <c r="A355" s="172"/>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2"/>
      <c r="AH355" s="172"/>
      <c r="AI355" s="172"/>
    </row>
    <row r="356" spans="1:35" ht="12.75" customHeight="1">
      <c r="A356" s="172"/>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c r="AA356" s="172"/>
      <c r="AB356" s="172"/>
      <c r="AC356" s="172"/>
      <c r="AD356" s="172"/>
      <c r="AE356" s="172"/>
      <c r="AF356" s="172"/>
      <c r="AG356" s="172"/>
      <c r="AH356" s="172"/>
      <c r="AI356" s="172"/>
    </row>
    <row r="357" spans="1:35" ht="12.75" customHeight="1">
      <c r="A357" s="172"/>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c r="AA357" s="172"/>
      <c r="AB357" s="172"/>
      <c r="AC357" s="172"/>
      <c r="AD357" s="172"/>
      <c r="AE357" s="172"/>
      <c r="AF357" s="172"/>
      <c r="AG357" s="172"/>
      <c r="AH357" s="172"/>
      <c r="AI357" s="172"/>
    </row>
    <row r="358" spans="1:35" ht="12.75" customHeight="1">
      <c r="A358" s="172"/>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c r="AA358" s="172"/>
      <c r="AB358" s="172"/>
      <c r="AC358" s="172"/>
      <c r="AD358" s="172"/>
      <c r="AE358" s="172"/>
      <c r="AF358" s="172"/>
      <c r="AG358" s="172"/>
      <c r="AH358" s="172"/>
      <c r="AI358" s="172"/>
    </row>
    <row r="359" spans="1:35" ht="12.75" customHeight="1">
      <c r="A359" s="172"/>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c r="AA359" s="172"/>
      <c r="AB359" s="172"/>
      <c r="AC359" s="172"/>
      <c r="AD359" s="172"/>
      <c r="AE359" s="172"/>
      <c r="AF359" s="172"/>
      <c r="AG359" s="172"/>
      <c r="AH359" s="172"/>
      <c r="AI359" s="172"/>
    </row>
    <row r="360" spans="1:35" ht="12.75" customHeight="1">
      <c r="A360" s="172"/>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c r="AA360" s="172"/>
      <c r="AB360" s="172"/>
      <c r="AC360" s="172"/>
      <c r="AD360" s="172"/>
      <c r="AE360" s="172"/>
      <c r="AF360" s="172"/>
      <c r="AG360" s="172"/>
      <c r="AH360" s="172"/>
      <c r="AI360" s="172"/>
    </row>
    <row r="361" spans="1:35" ht="12.75" customHeight="1">
      <c r="A361" s="172"/>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c r="AA361" s="172"/>
      <c r="AB361" s="172"/>
      <c r="AC361" s="172"/>
      <c r="AD361" s="172"/>
      <c r="AE361" s="172"/>
      <c r="AF361" s="172"/>
      <c r="AG361" s="172"/>
      <c r="AH361" s="172"/>
      <c r="AI361" s="172"/>
    </row>
    <row r="362" spans="1:35" ht="12.75" customHeight="1">
      <c r="A362" s="172"/>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c r="AB362" s="172"/>
      <c r="AC362" s="172"/>
      <c r="AD362" s="172"/>
      <c r="AE362" s="172"/>
      <c r="AF362" s="172"/>
      <c r="AG362" s="172"/>
      <c r="AH362" s="172"/>
      <c r="AI362" s="172"/>
    </row>
    <row r="363" spans="1:35" ht="12.75" customHeight="1">
      <c r="A363" s="172"/>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c r="AA363" s="172"/>
      <c r="AB363" s="172"/>
      <c r="AC363" s="172"/>
      <c r="AD363" s="172"/>
      <c r="AE363" s="172"/>
      <c r="AF363" s="172"/>
      <c r="AG363" s="172"/>
      <c r="AH363" s="172"/>
      <c r="AI363" s="172"/>
    </row>
    <row r="364" spans="1:35" ht="12.75" customHeight="1">
      <c r="A364" s="172"/>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c r="AB364" s="172"/>
      <c r="AC364" s="172"/>
      <c r="AD364" s="172"/>
      <c r="AE364" s="172"/>
      <c r="AF364" s="172"/>
      <c r="AG364" s="172"/>
      <c r="AH364" s="172"/>
      <c r="AI364" s="172"/>
    </row>
    <row r="365" spans="1:35" ht="12.75" customHeight="1">
      <c r="A365" s="172"/>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c r="AA365" s="172"/>
      <c r="AB365" s="172"/>
      <c r="AC365" s="172"/>
      <c r="AD365" s="172"/>
      <c r="AE365" s="172"/>
      <c r="AF365" s="172"/>
      <c r="AG365" s="172"/>
      <c r="AH365" s="172"/>
      <c r="AI365" s="172"/>
    </row>
    <row r="366" spans="1:35" ht="12.75" customHeight="1">
      <c r="A366" s="172"/>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c r="AA366" s="172"/>
      <c r="AB366" s="172"/>
      <c r="AC366" s="172"/>
      <c r="AD366" s="172"/>
      <c r="AE366" s="172"/>
      <c r="AF366" s="172"/>
      <c r="AG366" s="172"/>
      <c r="AH366" s="172"/>
      <c r="AI366" s="172"/>
    </row>
    <row r="367" spans="1:35" ht="12.75" customHeight="1">
      <c r="A367" s="172"/>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c r="AA367" s="172"/>
      <c r="AB367" s="172"/>
      <c r="AC367" s="172"/>
      <c r="AD367" s="172"/>
      <c r="AE367" s="172"/>
      <c r="AF367" s="172"/>
      <c r="AG367" s="172"/>
      <c r="AH367" s="172"/>
      <c r="AI367" s="172"/>
    </row>
    <row r="368" spans="1:35" ht="12.75" customHeight="1">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c r="AI368" s="172"/>
    </row>
    <row r="369" spans="1:35" ht="12.75" customHeight="1">
      <c r="A369" s="172"/>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c r="AA369" s="172"/>
      <c r="AB369" s="172"/>
      <c r="AC369" s="172"/>
      <c r="AD369" s="172"/>
      <c r="AE369" s="172"/>
      <c r="AF369" s="172"/>
      <c r="AG369" s="172"/>
      <c r="AH369" s="172"/>
      <c r="AI369" s="172"/>
    </row>
    <row r="370" spans="1:35" ht="12.75" customHeight="1">
      <c r="A370" s="172"/>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c r="AA370" s="172"/>
      <c r="AB370" s="172"/>
      <c r="AC370" s="172"/>
      <c r="AD370" s="172"/>
      <c r="AE370" s="172"/>
      <c r="AF370" s="172"/>
      <c r="AG370" s="172"/>
      <c r="AH370" s="172"/>
      <c r="AI370" s="172"/>
    </row>
    <row r="371" spans="1:35" ht="12.75" customHeight="1">
      <c r="A371" s="172"/>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c r="AA371" s="172"/>
      <c r="AB371" s="172"/>
      <c r="AC371" s="172"/>
      <c r="AD371" s="172"/>
      <c r="AE371" s="172"/>
      <c r="AF371" s="172"/>
      <c r="AG371" s="172"/>
      <c r="AH371" s="172"/>
      <c r="AI371" s="172"/>
    </row>
    <row r="372" spans="1:35" ht="12.75" customHeight="1">
      <c r="A372" s="172"/>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c r="AB372" s="172"/>
      <c r="AC372" s="172"/>
      <c r="AD372" s="172"/>
      <c r="AE372" s="172"/>
      <c r="AF372" s="172"/>
      <c r="AG372" s="172"/>
      <c r="AH372" s="172"/>
      <c r="AI372" s="172"/>
    </row>
    <row r="373" spans="1:35" ht="12.75" customHeight="1">
      <c r="A373" s="172"/>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c r="AA373" s="172"/>
      <c r="AB373" s="172"/>
      <c r="AC373" s="172"/>
      <c r="AD373" s="172"/>
      <c r="AE373" s="172"/>
      <c r="AF373" s="172"/>
      <c r="AG373" s="172"/>
      <c r="AH373" s="172"/>
      <c r="AI373" s="172"/>
    </row>
    <row r="374" spans="1:35" ht="12.75" customHeight="1">
      <c r="A374" s="172"/>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c r="AA374" s="172"/>
      <c r="AB374" s="172"/>
      <c r="AC374" s="172"/>
      <c r="AD374" s="172"/>
      <c r="AE374" s="172"/>
      <c r="AF374" s="172"/>
      <c r="AG374" s="172"/>
      <c r="AH374" s="172"/>
      <c r="AI374" s="172"/>
    </row>
    <row r="375" spans="1:35" ht="12.75" customHeight="1">
      <c r="A375" s="172"/>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c r="AA375" s="172"/>
      <c r="AB375" s="172"/>
      <c r="AC375" s="172"/>
      <c r="AD375" s="172"/>
      <c r="AE375" s="172"/>
      <c r="AF375" s="172"/>
      <c r="AG375" s="172"/>
      <c r="AH375" s="172"/>
      <c r="AI375" s="172"/>
    </row>
    <row r="376" spans="1:35" ht="12.75" customHeight="1">
      <c r="A376" s="172"/>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c r="AA376" s="172"/>
      <c r="AB376" s="172"/>
      <c r="AC376" s="172"/>
      <c r="AD376" s="172"/>
      <c r="AE376" s="172"/>
      <c r="AF376" s="172"/>
      <c r="AG376" s="172"/>
      <c r="AH376" s="172"/>
      <c r="AI376" s="172"/>
    </row>
    <row r="377" spans="1:35" ht="12.75" customHeight="1">
      <c r="A377" s="172"/>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c r="AA377" s="172"/>
      <c r="AB377" s="172"/>
      <c r="AC377" s="172"/>
      <c r="AD377" s="172"/>
      <c r="AE377" s="172"/>
      <c r="AF377" s="172"/>
      <c r="AG377" s="172"/>
      <c r="AH377" s="172"/>
      <c r="AI377" s="172"/>
    </row>
    <row r="378" spans="1:35" ht="12.75" customHeight="1">
      <c r="A378" s="172"/>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c r="AA378" s="172"/>
      <c r="AB378" s="172"/>
      <c r="AC378" s="172"/>
      <c r="AD378" s="172"/>
      <c r="AE378" s="172"/>
      <c r="AF378" s="172"/>
      <c r="AG378" s="172"/>
      <c r="AH378" s="172"/>
      <c r="AI378" s="172"/>
    </row>
    <row r="379" spans="1:35" ht="12.75" customHeight="1">
      <c r="A379" s="172"/>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c r="AA379" s="172"/>
      <c r="AB379" s="172"/>
      <c r="AC379" s="172"/>
      <c r="AD379" s="172"/>
      <c r="AE379" s="172"/>
      <c r="AF379" s="172"/>
      <c r="AG379" s="172"/>
      <c r="AH379" s="172"/>
      <c r="AI379" s="172"/>
    </row>
    <row r="380" spans="1:35" ht="12.75" customHeight="1">
      <c r="A380" s="172"/>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c r="AA380" s="172"/>
      <c r="AB380" s="172"/>
      <c r="AC380" s="172"/>
      <c r="AD380" s="172"/>
      <c r="AE380" s="172"/>
      <c r="AF380" s="172"/>
      <c r="AG380" s="172"/>
      <c r="AH380" s="172"/>
      <c r="AI380" s="172"/>
    </row>
    <row r="381" spans="1:35" ht="12.75" customHeight="1">
      <c r="A381" s="172"/>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c r="AA381" s="172"/>
      <c r="AB381" s="172"/>
      <c r="AC381" s="172"/>
      <c r="AD381" s="172"/>
      <c r="AE381" s="172"/>
      <c r="AF381" s="172"/>
      <c r="AG381" s="172"/>
      <c r="AH381" s="172"/>
      <c r="AI381" s="172"/>
    </row>
    <row r="382" spans="1:35" ht="12.75" customHeight="1">
      <c r="A382" s="172"/>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c r="AA382" s="172"/>
      <c r="AB382" s="172"/>
      <c r="AC382" s="172"/>
      <c r="AD382" s="172"/>
      <c r="AE382" s="172"/>
      <c r="AF382" s="172"/>
      <c r="AG382" s="172"/>
      <c r="AH382" s="172"/>
      <c r="AI382" s="172"/>
    </row>
    <row r="383" spans="1:35" ht="12.75" customHeight="1">
      <c r="A383" s="172"/>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c r="AA383" s="172"/>
      <c r="AB383" s="172"/>
      <c r="AC383" s="172"/>
      <c r="AD383" s="172"/>
      <c r="AE383" s="172"/>
      <c r="AF383" s="172"/>
      <c r="AG383" s="172"/>
      <c r="AH383" s="172"/>
      <c r="AI383" s="172"/>
    </row>
    <row r="384" spans="1:35" ht="12.75" customHeight="1">
      <c r="A384" s="172"/>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c r="AA384" s="172"/>
      <c r="AB384" s="172"/>
      <c r="AC384" s="172"/>
      <c r="AD384" s="172"/>
      <c r="AE384" s="172"/>
      <c r="AF384" s="172"/>
      <c r="AG384" s="172"/>
      <c r="AH384" s="172"/>
      <c r="AI384" s="172"/>
    </row>
    <row r="385" spans="1:35" ht="12.75" customHeight="1">
      <c r="A385" s="172"/>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c r="AA385" s="172"/>
      <c r="AB385" s="172"/>
      <c r="AC385" s="172"/>
      <c r="AD385" s="172"/>
      <c r="AE385" s="172"/>
      <c r="AF385" s="172"/>
      <c r="AG385" s="172"/>
      <c r="AH385" s="172"/>
      <c r="AI385" s="172"/>
    </row>
    <row r="386" spans="1:35" ht="12.75" customHeight="1">
      <c r="A386" s="172"/>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c r="AA386" s="172"/>
      <c r="AB386" s="172"/>
      <c r="AC386" s="172"/>
      <c r="AD386" s="172"/>
      <c r="AE386" s="172"/>
      <c r="AF386" s="172"/>
      <c r="AG386" s="172"/>
      <c r="AH386" s="172"/>
      <c r="AI386" s="172"/>
    </row>
    <row r="387" spans="1:35" ht="12.75" customHeight="1">
      <c r="A387" s="172"/>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c r="AA387" s="172"/>
      <c r="AB387" s="172"/>
      <c r="AC387" s="172"/>
      <c r="AD387" s="172"/>
      <c r="AE387" s="172"/>
      <c r="AF387" s="172"/>
      <c r="AG387" s="172"/>
      <c r="AH387" s="172"/>
      <c r="AI387" s="172"/>
    </row>
    <row r="388" spans="1:35" ht="12.75" customHeight="1">
      <c r="A388" s="172"/>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c r="AA388" s="172"/>
      <c r="AB388" s="172"/>
      <c r="AC388" s="172"/>
      <c r="AD388" s="172"/>
      <c r="AE388" s="172"/>
      <c r="AF388" s="172"/>
      <c r="AG388" s="172"/>
      <c r="AH388" s="172"/>
      <c r="AI388" s="172"/>
    </row>
    <row r="389" spans="1:35" ht="12.75" customHeight="1">
      <c r="A389" s="172"/>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c r="AA389" s="172"/>
      <c r="AB389" s="172"/>
      <c r="AC389" s="172"/>
      <c r="AD389" s="172"/>
      <c r="AE389" s="172"/>
      <c r="AF389" s="172"/>
      <c r="AG389" s="172"/>
      <c r="AH389" s="172"/>
      <c r="AI389" s="172"/>
    </row>
    <row r="390" spans="1:35" ht="12.75" customHeight="1">
      <c r="A390" s="172"/>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c r="AA390" s="172"/>
      <c r="AB390" s="172"/>
      <c r="AC390" s="172"/>
      <c r="AD390" s="172"/>
      <c r="AE390" s="172"/>
      <c r="AF390" s="172"/>
      <c r="AG390" s="172"/>
      <c r="AH390" s="172"/>
      <c r="AI390" s="172"/>
    </row>
    <row r="391" spans="1:35" ht="12.75" customHeight="1">
      <c r="A391" s="172"/>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c r="AA391" s="172"/>
      <c r="AB391" s="172"/>
      <c r="AC391" s="172"/>
      <c r="AD391" s="172"/>
      <c r="AE391" s="172"/>
      <c r="AF391" s="172"/>
      <c r="AG391" s="172"/>
      <c r="AH391" s="172"/>
      <c r="AI391" s="172"/>
    </row>
    <row r="392" spans="1:35" ht="12.75" customHeight="1">
      <c r="A392" s="172"/>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c r="AA392" s="172"/>
      <c r="AB392" s="172"/>
      <c r="AC392" s="172"/>
      <c r="AD392" s="172"/>
      <c r="AE392" s="172"/>
      <c r="AF392" s="172"/>
      <c r="AG392" s="172"/>
      <c r="AH392" s="172"/>
      <c r="AI392" s="172"/>
    </row>
    <row r="393" spans="1:35" ht="12.75" customHeight="1">
      <c r="A393" s="172"/>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c r="AA393" s="172"/>
      <c r="AB393" s="172"/>
      <c r="AC393" s="172"/>
      <c r="AD393" s="172"/>
      <c r="AE393" s="172"/>
      <c r="AF393" s="172"/>
      <c r="AG393" s="172"/>
      <c r="AH393" s="172"/>
      <c r="AI393" s="172"/>
    </row>
    <row r="394" spans="1:35" ht="12.75" customHeight="1">
      <c r="A394" s="172"/>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c r="AA394" s="172"/>
      <c r="AB394" s="172"/>
      <c r="AC394" s="172"/>
      <c r="AD394" s="172"/>
      <c r="AE394" s="172"/>
      <c r="AF394" s="172"/>
      <c r="AG394" s="172"/>
      <c r="AH394" s="172"/>
      <c r="AI394" s="172"/>
    </row>
    <row r="395" spans="1:35" ht="12.75" customHeight="1">
      <c r="A395" s="172"/>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c r="AA395" s="172"/>
      <c r="AB395" s="172"/>
      <c r="AC395" s="172"/>
      <c r="AD395" s="172"/>
      <c r="AE395" s="172"/>
      <c r="AF395" s="172"/>
      <c r="AG395" s="172"/>
      <c r="AH395" s="172"/>
      <c r="AI395" s="172"/>
    </row>
    <row r="396" spans="1:35" ht="12.75" customHeight="1">
      <c r="A396" s="172"/>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c r="AA396" s="172"/>
      <c r="AB396" s="172"/>
      <c r="AC396" s="172"/>
      <c r="AD396" s="172"/>
      <c r="AE396" s="172"/>
      <c r="AF396" s="172"/>
      <c r="AG396" s="172"/>
      <c r="AH396" s="172"/>
      <c r="AI396" s="172"/>
    </row>
    <row r="397" spans="1:35" ht="12.75" customHeight="1">
      <c r="A397" s="172"/>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c r="AA397" s="172"/>
      <c r="AB397" s="172"/>
      <c r="AC397" s="172"/>
      <c r="AD397" s="172"/>
      <c r="AE397" s="172"/>
      <c r="AF397" s="172"/>
      <c r="AG397" s="172"/>
      <c r="AH397" s="172"/>
      <c r="AI397" s="172"/>
    </row>
    <row r="398" spans="1:35" ht="12.75" customHeight="1">
      <c r="A398" s="172"/>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c r="AA398" s="172"/>
      <c r="AB398" s="172"/>
      <c r="AC398" s="172"/>
      <c r="AD398" s="172"/>
      <c r="AE398" s="172"/>
      <c r="AF398" s="172"/>
      <c r="AG398" s="172"/>
      <c r="AH398" s="172"/>
      <c r="AI398" s="172"/>
    </row>
    <row r="399" spans="1:35" ht="12.75" customHeight="1">
      <c r="A399" s="172"/>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c r="AA399" s="172"/>
      <c r="AB399" s="172"/>
      <c r="AC399" s="172"/>
      <c r="AD399" s="172"/>
      <c r="AE399" s="172"/>
      <c r="AF399" s="172"/>
      <c r="AG399" s="172"/>
      <c r="AH399" s="172"/>
      <c r="AI399" s="172"/>
    </row>
    <row r="400" spans="1:35" ht="12.75" customHeight="1">
      <c r="A400" s="172"/>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c r="AA400" s="172"/>
      <c r="AB400" s="172"/>
      <c r="AC400" s="172"/>
      <c r="AD400" s="172"/>
      <c r="AE400" s="172"/>
      <c r="AF400" s="172"/>
      <c r="AG400" s="172"/>
      <c r="AH400" s="172"/>
      <c r="AI400" s="172"/>
    </row>
    <row r="401" spans="1:35" ht="12.75" customHeight="1">
      <c r="A401" s="172"/>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c r="AA401" s="172"/>
      <c r="AB401" s="172"/>
      <c r="AC401" s="172"/>
      <c r="AD401" s="172"/>
      <c r="AE401" s="172"/>
      <c r="AF401" s="172"/>
      <c r="AG401" s="172"/>
      <c r="AH401" s="172"/>
      <c r="AI401" s="172"/>
    </row>
    <row r="402" spans="1:35" ht="12.75" customHeight="1">
      <c r="A402" s="172"/>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c r="AA402" s="172"/>
      <c r="AB402" s="172"/>
      <c r="AC402" s="172"/>
      <c r="AD402" s="172"/>
      <c r="AE402" s="172"/>
      <c r="AF402" s="172"/>
      <c r="AG402" s="172"/>
      <c r="AH402" s="172"/>
      <c r="AI402" s="172"/>
    </row>
    <row r="403" spans="1:35" ht="12.75" customHeight="1">
      <c r="A403" s="172"/>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c r="AA403" s="172"/>
      <c r="AB403" s="172"/>
      <c r="AC403" s="172"/>
      <c r="AD403" s="172"/>
      <c r="AE403" s="172"/>
      <c r="AF403" s="172"/>
      <c r="AG403" s="172"/>
      <c r="AH403" s="172"/>
      <c r="AI403" s="172"/>
    </row>
    <row r="404" spans="1:35" ht="12.75" customHeight="1">
      <c r="A404" s="172"/>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c r="AA404" s="172"/>
      <c r="AB404" s="172"/>
      <c r="AC404" s="172"/>
      <c r="AD404" s="172"/>
      <c r="AE404" s="172"/>
      <c r="AF404" s="172"/>
      <c r="AG404" s="172"/>
      <c r="AH404" s="172"/>
      <c r="AI404" s="172"/>
    </row>
    <row r="405" spans="1:35" ht="12.75" customHeight="1">
      <c r="A405" s="172"/>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c r="AA405" s="172"/>
      <c r="AB405" s="172"/>
      <c r="AC405" s="172"/>
      <c r="AD405" s="172"/>
      <c r="AE405" s="172"/>
      <c r="AF405" s="172"/>
      <c r="AG405" s="172"/>
      <c r="AH405" s="172"/>
      <c r="AI405" s="172"/>
    </row>
    <row r="406" spans="1:35" ht="12.75" customHeight="1">
      <c r="A406" s="172"/>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c r="AA406" s="172"/>
      <c r="AB406" s="172"/>
      <c r="AC406" s="172"/>
      <c r="AD406" s="172"/>
      <c r="AE406" s="172"/>
      <c r="AF406" s="172"/>
      <c r="AG406" s="172"/>
      <c r="AH406" s="172"/>
      <c r="AI406" s="172"/>
    </row>
    <row r="407" spans="1:35" ht="12.75" customHeight="1">
      <c r="A407" s="172"/>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c r="AA407" s="172"/>
      <c r="AB407" s="172"/>
      <c r="AC407" s="172"/>
      <c r="AD407" s="172"/>
      <c r="AE407" s="172"/>
      <c r="AF407" s="172"/>
      <c r="AG407" s="172"/>
      <c r="AH407" s="172"/>
      <c r="AI407" s="172"/>
    </row>
    <row r="408" spans="1:35" ht="12.75" customHeight="1">
      <c r="A408" s="172"/>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c r="AA408" s="172"/>
      <c r="AB408" s="172"/>
      <c r="AC408" s="172"/>
      <c r="AD408" s="172"/>
      <c r="AE408" s="172"/>
      <c r="AF408" s="172"/>
      <c r="AG408" s="172"/>
      <c r="AH408" s="172"/>
      <c r="AI408" s="172"/>
    </row>
    <row r="409" spans="1:35" ht="12.75" customHeight="1">
      <c r="A409" s="172"/>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c r="AA409" s="172"/>
      <c r="AB409" s="172"/>
      <c r="AC409" s="172"/>
      <c r="AD409" s="172"/>
      <c r="AE409" s="172"/>
      <c r="AF409" s="172"/>
      <c r="AG409" s="172"/>
      <c r="AH409" s="172"/>
      <c r="AI409" s="172"/>
    </row>
    <row r="410" spans="1:35" ht="12.75" customHeight="1">
      <c r="A410" s="172"/>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c r="AA410" s="172"/>
      <c r="AB410" s="172"/>
      <c r="AC410" s="172"/>
      <c r="AD410" s="172"/>
      <c r="AE410" s="172"/>
      <c r="AF410" s="172"/>
      <c r="AG410" s="172"/>
      <c r="AH410" s="172"/>
      <c r="AI410" s="172"/>
    </row>
    <row r="411" spans="1:35" ht="12.75" customHeight="1">
      <c r="A411" s="172"/>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c r="AA411" s="172"/>
      <c r="AB411" s="172"/>
      <c r="AC411" s="172"/>
      <c r="AD411" s="172"/>
      <c r="AE411" s="172"/>
      <c r="AF411" s="172"/>
      <c r="AG411" s="172"/>
      <c r="AH411" s="172"/>
      <c r="AI411" s="172"/>
    </row>
    <row r="412" spans="1:35" ht="12.75" customHeight="1">
      <c r="A412" s="172"/>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c r="AA412" s="172"/>
      <c r="AB412" s="172"/>
      <c r="AC412" s="172"/>
      <c r="AD412" s="172"/>
      <c r="AE412" s="172"/>
      <c r="AF412" s="172"/>
      <c r="AG412" s="172"/>
      <c r="AH412" s="172"/>
      <c r="AI412" s="172"/>
    </row>
    <row r="413" spans="1:35" ht="12.75" customHeight="1">
      <c r="A413" s="172"/>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c r="AA413" s="172"/>
      <c r="AB413" s="172"/>
      <c r="AC413" s="172"/>
      <c r="AD413" s="172"/>
      <c r="AE413" s="172"/>
      <c r="AF413" s="172"/>
      <c r="AG413" s="172"/>
      <c r="AH413" s="172"/>
      <c r="AI413" s="172"/>
    </row>
    <row r="414" spans="1:35" ht="12.75" customHeight="1">
      <c r="A414" s="172"/>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c r="AA414" s="172"/>
      <c r="AB414" s="172"/>
      <c r="AC414" s="172"/>
      <c r="AD414" s="172"/>
      <c r="AE414" s="172"/>
      <c r="AF414" s="172"/>
      <c r="AG414" s="172"/>
      <c r="AH414" s="172"/>
      <c r="AI414" s="172"/>
    </row>
    <row r="415" spans="1:35" ht="12.75" customHeight="1">
      <c r="A415" s="172"/>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c r="AA415" s="172"/>
      <c r="AB415" s="172"/>
      <c r="AC415" s="172"/>
      <c r="AD415" s="172"/>
      <c r="AE415" s="172"/>
      <c r="AF415" s="172"/>
      <c r="AG415" s="172"/>
      <c r="AH415" s="172"/>
      <c r="AI415" s="172"/>
    </row>
    <row r="416" spans="1:35" ht="12.75" customHeight="1">
      <c r="A416" s="172"/>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c r="AA416" s="172"/>
      <c r="AB416" s="172"/>
      <c r="AC416" s="172"/>
      <c r="AD416" s="172"/>
      <c r="AE416" s="172"/>
      <c r="AF416" s="172"/>
      <c r="AG416" s="172"/>
      <c r="AH416" s="172"/>
      <c r="AI416" s="172"/>
    </row>
    <row r="417" spans="1:35" ht="12.75" customHeight="1">
      <c r="A417" s="172"/>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c r="AA417" s="172"/>
      <c r="AB417" s="172"/>
      <c r="AC417" s="172"/>
      <c r="AD417" s="172"/>
      <c r="AE417" s="172"/>
      <c r="AF417" s="172"/>
      <c r="AG417" s="172"/>
      <c r="AH417" s="172"/>
      <c r="AI417" s="172"/>
    </row>
    <row r="418" spans="1:35" ht="12.75" customHeight="1">
      <c r="A418" s="172"/>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c r="AA418" s="172"/>
      <c r="AB418" s="172"/>
      <c r="AC418" s="172"/>
      <c r="AD418" s="172"/>
      <c r="AE418" s="172"/>
      <c r="AF418" s="172"/>
      <c r="AG418" s="172"/>
      <c r="AH418" s="172"/>
      <c r="AI418" s="172"/>
    </row>
    <row r="419" spans="1:35" ht="12.75" customHeight="1">
      <c r="A419" s="172"/>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c r="AA419" s="172"/>
      <c r="AB419" s="172"/>
      <c r="AC419" s="172"/>
      <c r="AD419" s="172"/>
      <c r="AE419" s="172"/>
      <c r="AF419" s="172"/>
      <c r="AG419" s="172"/>
      <c r="AH419" s="172"/>
      <c r="AI419" s="172"/>
    </row>
    <row r="420" spans="1:35" ht="12.75" customHeight="1">
      <c r="A420" s="172"/>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c r="AA420" s="172"/>
      <c r="AB420" s="172"/>
      <c r="AC420" s="172"/>
      <c r="AD420" s="172"/>
      <c r="AE420" s="172"/>
      <c r="AF420" s="172"/>
      <c r="AG420" s="172"/>
      <c r="AH420" s="172"/>
      <c r="AI420" s="172"/>
    </row>
    <row r="421" spans="1:35" ht="12.75" customHeight="1">
      <c r="A421" s="172"/>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c r="AA421" s="172"/>
      <c r="AB421" s="172"/>
      <c r="AC421" s="172"/>
      <c r="AD421" s="172"/>
      <c r="AE421" s="172"/>
      <c r="AF421" s="172"/>
      <c r="AG421" s="172"/>
      <c r="AH421" s="172"/>
      <c r="AI421" s="172"/>
    </row>
    <row r="422" spans="1:35" ht="12.75" customHeight="1">
      <c r="A422" s="172"/>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c r="AA422" s="172"/>
      <c r="AB422" s="172"/>
      <c r="AC422" s="172"/>
      <c r="AD422" s="172"/>
      <c r="AE422" s="172"/>
      <c r="AF422" s="172"/>
      <c r="AG422" s="172"/>
      <c r="AH422" s="172"/>
      <c r="AI422" s="172"/>
    </row>
    <row r="423" spans="1:35" ht="12.75" customHeight="1">
      <c r="A423" s="172"/>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c r="AA423" s="172"/>
      <c r="AB423" s="172"/>
      <c r="AC423" s="172"/>
      <c r="AD423" s="172"/>
      <c r="AE423" s="172"/>
      <c r="AF423" s="172"/>
      <c r="AG423" s="172"/>
      <c r="AH423" s="172"/>
      <c r="AI423" s="172"/>
    </row>
    <row r="424" spans="1:35" ht="12.75" customHeight="1">
      <c r="A424" s="172"/>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c r="AA424" s="172"/>
      <c r="AB424" s="172"/>
      <c r="AC424" s="172"/>
      <c r="AD424" s="172"/>
      <c r="AE424" s="172"/>
      <c r="AF424" s="172"/>
      <c r="AG424" s="172"/>
      <c r="AH424" s="172"/>
      <c r="AI424" s="172"/>
    </row>
    <row r="425" spans="1:35" ht="12.75" customHeight="1">
      <c r="A425" s="172"/>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c r="AA425" s="172"/>
      <c r="AB425" s="172"/>
      <c r="AC425" s="172"/>
      <c r="AD425" s="172"/>
      <c r="AE425" s="172"/>
      <c r="AF425" s="172"/>
      <c r="AG425" s="172"/>
      <c r="AH425" s="172"/>
      <c r="AI425" s="172"/>
    </row>
    <row r="426" spans="1:35" ht="12.75" customHeight="1">
      <c r="A426" s="172"/>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c r="AA426" s="172"/>
      <c r="AB426" s="172"/>
      <c r="AC426" s="172"/>
      <c r="AD426" s="172"/>
      <c r="AE426" s="172"/>
      <c r="AF426" s="172"/>
      <c r="AG426" s="172"/>
      <c r="AH426" s="172"/>
      <c r="AI426" s="172"/>
    </row>
    <row r="427" spans="1:35" ht="12.75" customHeight="1">
      <c r="A427" s="172"/>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c r="AA427" s="172"/>
      <c r="AB427" s="172"/>
      <c r="AC427" s="172"/>
      <c r="AD427" s="172"/>
      <c r="AE427" s="172"/>
      <c r="AF427" s="172"/>
      <c r="AG427" s="172"/>
      <c r="AH427" s="172"/>
      <c r="AI427" s="172"/>
    </row>
    <row r="428" spans="1:35" ht="12.75" customHeight="1">
      <c r="A428" s="172"/>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c r="AA428" s="172"/>
      <c r="AB428" s="172"/>
      <c r="AC428" s="172"/>
      <c r="AD428" s="172"/>
      <c r="AE428" s="172"/>
      <c r="AF428" s="172"/>
      <c r="AG428" s="172"/>
      <c r="AH428" s="172"/>
      <c r="AI428" s="172"/>
    </row>
    <row r="429" spans="1:35" ht="12.75" customHeight="1">
      <c r="A429" s="172"/>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c r="AA429" s="172"/>
      <c r="AB429" s="172"/>
      <c r="AC429" s="172"/>
      <c r="AD429" s="172"/>
      <c r="AE429" s="172"/>
      <c r="AF429" s="172"/>
      <c r="AG429" s="172"/>
      <c r="AH429" s="172"/>
      <c r="AI429" s="172"/>
    </row>
    <row r="430" spans="1:35" ht="12.75" customHeight="1">
      <c r="A430" s="172"/>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c r="AA430" s="172"/>
      <c r="AB430" s="172"/>
      <c r="AC430" s="172"/>
      <c r="AD430" s="172"/>
      <c r="AE430" s="172"/>
      <c r="AF430" s="172"/>
      <c r="AG430" s="172"/>
      <c r="AH430" s="172"/>
      <c r="AI430" s="172"/>
    </row>
    <row r="431" spans="1:35" ht="12.75" customHeight="1">
      <c r="A431" s="172"/>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c r="AA431" s="172"/>
      <c r="AB431" s="172"/>
      <c r="AC431" s="172"/>
      <c r="AD431" s="172"/>
      <c r="AE431" s="172"/>
      <c r="AF431" s="172"/>
      <c r="AG431" s="172"/>
      <c r="AH431" s="172"/>
      <c r="AI431" s="172"/>
    </row>
    <row r="432" spans="1:35" ht="12.75" customHeight="1">
      <c r="A432" s="172"/>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c r="AA432" s="172"/>
      <c r="AB432" s="172"/>
      <c r="AC432" s="172"/>
      <c r="AD432" s="172"/>
      <c r="AE432" s="172"/>
      <c r="AF432" s="172"/>
      <c r="AG432" s="172"/>
      <c r="AH432" s="172"/>
      <c r="AI432" s="172"/>
    </row>
    <row r="433" spans="1:35" ht="12.75" customHeight="1">
      <c r="A433" s="172"/>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c r="AA433" s="172"/>
      <c r="AB433" s="172"/>
      <c r="AC433" s="172"/>
      <c r="AD433" s="172"/>
      <c r="AE433" s="172"/>
      <c r="AF433" s="172"/>
      <c r="AG433" s="172"/>
      <c r="AH433" s="172"/>
      <c r="AI433" s="172"/>
    </row>
    <row r="434" spans="1:35" ht="12.75" customHeight="1">
      <c r="A434" s="172"/>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c r="AA434" s="172"/>
      <c r="AB434" s="172"/>
      <c r="AC434" s="172"/>
      <c r="AD434" s="172"/>
      <c r="AE434" s="172"/>
      <c r="AF434" s="172"/>
      <c r="AG434" s="172"/>
      <c r="AH434" s="172"/>
      <c r="AI434" s="172"/>
    </row>
    <row r="435" spans="1:35" ht="12.75" customHeight="1">
      <c r="A435" s="172"/>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c r="AA435" s="172"/>
      <c r="AB435" s="172"/>
      <c r="AC435" s="172"/>
      <c r="AD435" s="172"/>
      <c r="AE435" s="172"/>
      <c r="AF435" s="172"/>
      <c r="AG435" s="172"/>
      <c r="AH435" s="172"/>
      <c r="AI435" s="172"/>
    </row>
    <row r="436" spans="1:35" ht="12.75" customHeight="1">
      <c r="A436" s="172"/>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c r="AA436" s="172"/>
      <c r="AB436" s="172"/>
      <c r="AC436" s="172"/>
      <c r="AD436" s="172"/>
      <c r="AE436" s="172"/>
      <c r="AF436" s="172"/>
      <c r="AG436" s="172"/>
      <c r="AH436" s="172"/>
      <c r="AI436" s="172"/>
    </row>
    <row r="437" spans="1:35" ht="12.75" customHeight="1">
      <c r="A437" s="172"/>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c r="AA437" s="172"/>
      <c r="AB437" s="172"/>
      <c r="AC437" s="172"/>
      <c r="AD437" s="172"/>
      <c r="AE437" s="172"/>
      <c r="AF437" s="172"/>
      <c r="AG437" s="172"/>
      <c r="AH437" s="172"/>
      <c r="AI437" s="172"/>
    </row>
    <row r="438" spans="1:35" ht="12.75" customHeight="1">
      <c r="A438" s="172"/>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c r="AA438" s="172"/>
      <c r="AB438" s="172"/>
      <c r="AC438" s="172"/>
      <c r="AD438" s="172"/>
      <c r="AE438" s="172"/>
      <c r="AF438" s="172"/>
      <c r="AG438" s="172"/>
      <c r="AH438" s="172"/>
      <c r="AI438" s="172"/>
    </row>
    <row r="439" spans="1:35" ht="12.75" customHeight="1">
      <c r="A439" s="172"/>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c r="AA439" s="172"/>
      <c r="AB439" s="172"/>
      <c r="AC439" s="172"/>
      <c r="AD439" s="172"/>
      <c r="AE439" s="172"/>
      <c r="AF439" s="172"/>
      <c r="AG439" s="172"/>
      <c r="AH439" s="172"/>
      <c r="AI439" s="172"/>
    </row>
    <row r="440" spans="1:35" ht="12.75" customHeight="1">
      <c r="A440" s="172"/>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c r="AA440" s="172"/>
      <c r="AB440" s="172"/>
      <c r="AC440" s="172"/>
      <c r="AD440" s="172"/>
      <c r="AE440" s="172"/>
      <c r="AF440" s="172"/>
      <c r="AG440" s="172"/>
      <c r="AH440" s="172"/>
      <c r="AI440" s="172"/>
    </row>
    <row r="441" spans="1:35" ht="12.75" customHeight="1">
      <c r="A441" s="172"/>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c r="AA441" s="172"/>
      <c r="AB441" s="172"/>
      <c r="AC441" s="172"/>
      <c r="AD441" s="172"/>
      <c r="AE441" s="172"/>
      <c r="AF441" s="172"/>
      <c r="AG441" s="172"/>
      <c r="AH441" s="172"/>
      <c r="AI441" s="172"/>
    </row>
    <row r="442" spans="1:35" ht="12.75" customHeight="1">
      <c r="A442" s="172"/>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c r="AA442" s="172"/>
      <c r="AB442" s="172"/>
      <c r="AC442" s="172"/>
      <c r="AD442" s="172"/>
      <c r="AE442" s="172"/>
      <c r="AF442" s="172"/>
      <c r="AG442" s="172"/>
      <c r="AH442" s="172"/>
      <c r="AI442" s="172"/>
    </row>
    <row r="443" spans="1:35" ht="12.75" customHeight="1">
      <c r="A443" s="172"/>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c r="AA443" s="172"/>
      <c r="AB443" s="172"/>
      <c r="AC443" s="172"/>
      <c r="AD443" s="172"/>
      <c r="AE443" s="172"/>
      <c r="AF443" s="172"/>
      <c r="AG443" s="172"/>
      <c r="AH443" s="172"/>
      <c r="AI443" s="172"/>
    </row>
    <row r="444" spans="1:35" ht="12.75" customHeight="1">
      <c r="A444" s="172"/>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c r="AA444" s="172"/>
      <c r="AB444" s="172"/>
      <c r="AC444" s="172"/>
      <c r="AD444" s="172"/>
      <c r="AE444" s="172"/>
      <c r="AF444" s="172"/>
      <c r="AG444" s="172"/>
      <c r="AH444" s="172"/>
      <c r="AI444" s="172"/>
    </row>
    <row r="445" spans="1:35" ht="12.75" customHeight="1">
      <c r="A445" s="172"/>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c r="AA445" s="172"/>
      <c r="AB445" s="172"/>
      <c r="AC445" s="172"/>
      <c r="AD445" s="172"/>
      <c r="AE445" s="172"/>
      <c r="AF445" s="172"/>
      <c r="AG445" s="172"/>
      <c r="AH445" s="172"/>
      <c r="AI445" s="172"/>
    </row>
    <row r="446" spans="1:35" ht="12.75" customHeight="1">
      <c r="A446" s="172"/>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c r="AA446" s="172"/>
      <c r="AB446" s="172"/>
      <c r="AC446" s="172"/>
      <c r="AD446" s="172"/>
      <c r="AE446" s="172"/>
      <c r="AF446" s="172"/>
      <c r="AG446" s="172"/>
      <c r="AH446" s="172"/>
      <c r="AI446" s="172"/>
    </row>
    <row r="447" spans="1:35" ht="12.75" customHeight="1">
      <c r="A447" s="172"/>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c r="AA447" s="172"/>
      <c r="AB447" s="172"/>
      <c r="AC447" s="172"/>
      <c r="AD447" s="172"/>
      <c r="AE447" s="172"/>
      <c r="AF447" s="172"/>
      <c r="AG447" s="172"/>
      <c r="AH447" s="172"/>
      <c r="AI447" s="172"/>
    </row>
    <row r="448" spans="1:35" ht="12.75" customHeight="1">
      <c r="A448" s="172"/>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c r="AA448" s="172"/>
      <c r="AB448" s="172"/>
      <c r="AC448" s="172"/>
      <c r="AD448" s="172"/>
      <c r="AE448" s="172"/>
      <c r="AF448" s="172"/>
      <c r="AG448" s="172"/>
      <c r="AH448" s="172"/>
      <c r="AI448" s="172"/>
    </row>
    <row r="449" spans="1:35" ht="12.75" customHeight="1">
      <c r="A449" s="172"/>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c r="AA449" s="172"/>
      <c r="AB449" s="172"/>
      <c r="AC449" s="172"/>
      <c r="AD449" s="172"/>
      <c r="AE449" s="172"/>
      <c r="AF449" s="172"/>
      <c r="AG449" s="172"/>
      <c r="AH449" s="172"/>
      <c r="AI449" s="172"/>
    </row>
    <row r="450" spans="1:35" ht="12.75" customHeight="1">
      <c r="A450" s="172"/>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c r="AA450" s="172"/>
      <c r="AB450" s="172"/>
      <c r="AC450" s="172"/>
      <c r="AD450" s="172"/>
      <c r="AE450" s="172"/>
      <c r="AF450" s="172"/>
      <c r="AG450" s="172"/>
      <c r="AH450" s="172"/>
      <c r="AI450" s="172"/>
    </row>
    <row r="451" spans="1:35" ht="12.75" customHeight="1">
      <c r="A451" s="172"/>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c r="AA451" s="172"/>
      <c r="AB451" s="172"/>
      <c r="AC451" s="172"/>
      <c r="AD451" s="172"/>
      <c r="AE451" s="172"/>
      <c r="AF451" s="172"/>
      <c r="AG451" s="172"/>
      <c r="AH451" s="172"/>
      <c r="AI451" s="172"/>
    </row>
    <row r="452" spans="1:35" ht="12.75" customHeight="1">
      <c r="A452" s="172"/>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c r="AA452" s="172"/>
      <c r="AB452" s="172"/>
      <c r="AC452" s="172"/>
      <c r="AD452" s="172"/>
      <c r="AE452" s="172"/>
      <c r="AF452" s="172"/>
      <c r="AG452" s="172"/>
      <c r="AH452" s="172"/>
      <c r="AI452" s="172"/>
    </row>
    <row r="453" spans="1:35" ht="12.75" customHeight="1">
      <c r="A453" s="172"/>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c r="AA453" s="172"/>
      <c r="AB453" s="172"/>
      <c r="AC453" s="172"/>
      <c r="AD453" s="172"/>
      <c r="AE453" s="172"/>
      <c r="AF453" s="172"/>
      <c r="AG453" s="172"/>
      <c r="AH453" s="172"/>
      <c r="AI453" s="172"/>
    </row>
    <row r="454" spans="1:35" ht="12.75" customHeight="1">
      <c r="A454" s="172"/>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c r="AA454" s="172"/>
      <c r="AB454" s="172"/>
      <c r="AC454" s="172"/>
      <c r="AD454" s="172"/>
      <c r="AE454" s="172"/>
      <c r="AF454" s="172"/>
      <c r="AG454" s="172"/>
      <c r="AH454" s="172"/>
      <c r="AI454" s="172"/>
    </row>
    <row r="455" spans="1:35" ht="12.75" customHeight="1">
      <c r="A455" s="172"/>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c r="AA455" s="172"/>
      <c r="AB455" s="172"/>
      <c r="AC455" s="172"/>
      <c r="AD455" s="172"/>
      <c r="AE455" s="172"/>
      <c r="AF455" s="172"/>
      <c r="AG455" s="172"/>
      <c r="AH455" s="172"/>
      <c r="AI455" s="172"/>
    </row>
    <row r="456" spans="1:35" ht="12.75" customHeight="1">
      <c r="A456" s="172"/>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c r="AA456" s="172"/>
      <c r="AB456" s="172"/>
      <c r="AC456" s="172"/>
      <c r="AD456" s="172"/>
      <c r="AE456" s="172"/>
      <c r="AF456" s="172"/>
      <c r="AG456" s="172"/>
      <c r="AH456" s="172"/>
      <c r="AI456" s="172"/>
    </row>
    <row r="457" spans="1:35" ht="12.75" customHeight="1">
      <c r="A457" s="172"/>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c r="AA457" s="172"/>
      <c r="AB457" s="172"/>
      <c r="AC457" s="172"/>
      <c r="AD457" s="172"/>
      <c r="AE457" s="172"/>
      <c r="AF457" s="172"/>
      <c r="AG457" s="172"/>
      <c r="AH457" s="172"/>
      <c r="AI457" s="172"/>
    </row>
    <row r="458" spans="1:35" ht="12.75" customHeight="1">
      <c r="A458" s="172"/>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c r="AA458" s="172"/>
      <c r="AB458" s="172"/>
      <c r="AC458" s="172"/>
      <c r="AD458" s="172"/>
      <c r="AE458" s="172"/>
      <c r="AF458" s="172"/>
      <c r="AG458" s="172"/>
      <c r="AH458" s="172"/>
      <c r="AI458" s="172"/>
    </row>
    <row r="459" spans="1:35" ht="12.75" customHeight="1">
      <c r="A459" s="172"/>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c r="AA459" s="172"/>
      <c r="AB459" s="172"/>
      <c r="AC459" s="172"/>
      <c r="AD459" s="172"/>
      <c r="AE459" s="172"/>
      <c r="AF459" s="172"/>
      <c r="AG459" s="172"/>
      <c r="AH459" s="172"/>
      <c r="AI459" s="172"/>
    </row>
    <row r="460" spans="1:35" ht="12.75" customHeight="1">
      <c r="A460" s="172"/>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c r="AA460" s="172"/>
      <c r="AB460" s="172"/>
      <c r="AC460" s="172"/>
      <c r="AD460" s="172"/>
      <c r="AE460" s="172"/>
      <c r="AF460" s="172"/>
      <c r="AG460" s="172"/>
      <c r="AH460" s="172"/>
      <c r="AI460" s="172"/>
    </row>
    <row r="461" spans="1:35" ht="12.75" customHeight="1">
      <c r="A461" s="172"/>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c r="AA461" s="172"/>
      <c r="AB461" s="172"/>
      <c r="AC461" s="172"/>
      <c r="AD461" s="172"/>
      <c r="AE461" s="172"/>
      <c r="AF461" s="172"/>
      <c r="AG461" s="172"/>
      <c r="AH461" s="172"/>
      <c r="AI461" s="172"/>
    </row>
    <row r="462" spans="1:35" ht="12.75" customHeight="1">
      <c r="A462" s="172"/>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c r="AA462" s="172"/>
      <c r="AB462" s="172"/>
      <c r="AC462" s="172"/>
      <c r="AD462" s="172"/>
      <c r="AE462" s="172"/>
      <c r="AF462" s="172"/>
      <c r="AG462" s="172"/>
      <c r="AH462" s="172"/>
      <c r="AI462" s="172"/>
    </row>
    <row r="463" spans="1:35" ht="12.75" customHeight="1">
      <c r="A463" s="172"/>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c r="AA463" s="172"/>
      <c r="AB463" s="172"/>
      <c r="AC463" s="172"/>
      <c r="AD463" s="172"/>
      <c r="AE463" s="172"/>
      <c r="AF463" s="172"/>
      <c r="AG463" s="172"/>
      <c r="AH463" s="172"/>
      <c r="AI463" s="172"/>
    </row>
    <row r="464" spans="1:35" ht="12.75" customHeight="1">
      <c r="A464" s="172"/>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c r="AA464" s="172"/>
      <c r="AB464" s="172"/>
      <c r="AC464" s="172"/>
      <c r="AD464" s="172"/>
      <c r="AE464" s="172"/>
      <c r="AF464" s="172"/>
      <c r="AG464" s="172"/>
      <c r="AH464" s="172"/>
      <c r="AI464" s="172"/>
    </row>
    <row r="465" spans="1:35" ht="12.75" customHeight="1">
      <c r="A465" s="172"/>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c r="AA465" s="172"/>
      <c r="AB465" s="172"/>
      <c r="AC465" s="172"/>
      <c r="AD465" s="172"/>
      <c r="AE465" s="172"/>
      <c r="AF465" s="172"/>
      <c r="AG465" s="172"/>
      <c r="AH465" s="172"/>
      <c r="AI465" s="172"/>
    </row>
    <row r="466" spans="1:35" ht="12.75" customHeight="1">
      <c r="A466" s="172"/>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c r="AA466" s="172"/>
      <c r="AB466" s="172"/>
      <c r="AC466" s="172"/>
      <c r="AD466" s="172"/>
      <c r="AE466" s="172"/>
      <c r="AF466" s="172"/>
      <c r="AG466" s="172"/>
      <c r="AH466" s="172"/>
      <c r="AI466" s="172"/>
    </row>
    <row r="467" spans="1:35" ht="12.75" customHeight="1">
      <c r="A467" s="172"/>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c r="AA467" s="172"/>
      <c r="AB467" s="172"/>
      <c r="AC467" s="172"/>
      <c r="AD467" s="172"/>
      <c r="AE467" s="172"/>
      <c r="AF467" s="172"/>
      <c r="AG467" s="172"/>
      <c r="AH467" s="172"/>
      <c r="AI467" s="172"/>
    </row>
    <row r="468" spans="1:35" ht="12.75" customHeight="1">
      <c r="A468" s="172"/>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c r="AA468" s="172"/>
      <c r="AB468" s="172"/>
      <c r="AC468" s="172"/>
      <c r="AD468" s="172"/>
      <c r="AE468" s="172"/>
      <c r="AF468" s="172"/>
      <c r="AG468" s="172"/>
      <c r="AH468" s="172"/>
      <c r="AI468" s="172"/>
    </row>
    <row r="469" spans="1:35" ht="12.75" customHeight="1">
      <c r="A469" s="172"/>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c r="AA469" s="172"/>
      <c r="AB469" s="172"/>
      <c r="AC469" s="172"/>
      <c r="AD469" s="172"/>
      <c r="AE469" s="172"/>
      <c r="AF469" s="172"/>
      <c r="AG469" s="172"/>
      <c r="AH469" s="172"/>
      <c r="AI469" s="172"/>
    </row>
    <row r="470" spans="1:35" ht="12.75" customHeight="1">
      <c r="A470" s="172"/>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c r="AA470" s="172"/>
      <c r="AB470" s="172"/>
      <c r="AC470" s="172"/>
      <c r="AD470" s="172"/>
      <c r="AE470" s="172"/>
      <c r="AF470" s="172"/>
      <c r="AG470" s="172"/>
      <c r="AH470" s="172"/>
      <c r="AI470" s="172"/>
    </row>
    <row r="471" spans="1:35" ht="12.75" customHeight="1">
      <c r="A471" s="172"/>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c r="AA471" s="172"/>
      <c r="AB471" s="172"/>
      <c r="AC471" s="172"/>
      <c r="AD471" s="172"/>
      <c r="AE471" s="172"/>
      <c r="AF471" s="172"/>
      <c r="AG471" s="172"/>
      <c r="AH471" s="172"/>
      <c r="AI471" s="172"/>
    </row>
    <row r="472" spans="1:35" ht="12.75" customHeight="1">
      <c r="A472" s="172"/>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c r="AA472" s="172"/>
      <c r="AB472" s="172"/>
      <c r="AC472" s="172"/>
      <c r="AD472" s="172"/>
      <c r="AE472" s="172"/>
      <c r="AF472" s="172"/>
      <c r="AG472" s="172"/>
      <c r="AH472" s="172"/>
      <c r="AI472" s="172"/>
    </row>
    <row r="473" spans="1:35" ht="12.75" customHeight="1">
      <c r="A473" s="172"/>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c r="AA473" s="172"/>
      <c r="AB473" s="172"/>
      <c r="AC473" s="172"/>
      <c r="AD473" s="172"/>
      <c r="AE473" s="172"/>
      <c r="AF473" s="172"/>
      <c r="AG473" s="172"/>
      <c r="AH473" s="172"/>
      <c r="AI473" s="172"/>
    </row>
    <row r="474" spans="1:35" ht="12.75" customHeight="1">
      <c r="A474" s="172"/>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c r="AA474" s="172"/>
      <c r="AB474" s="172"/>
      <c r="AC474" s="172"/>
      <c r="AD474" s="172"/>
      <c r="AE474" s="172"/>
      <c r="AF474" s="172"/>
      <c r="AG474" s="172"/>
      <c r="AH474" s="172"/>
      <c r="AI474" s="172"/>
    </row>
    <row r="475" spans="1:35" ht="12.75" customHeight="1">
      <c r="A475" s="172"/>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c r="AA475" s="172"/>
      <c r="AB475" s="172"/>
      <c r="AC475" s="172"/>
      <c r="AD475" s="172"/>
      <c r="AE475" s="172"/>
      <c r="AF475" s="172"/>
      <c r="AG475" s="172"/>
      <c r="AH475" s="172"/>
      <c r="AI475" s="172"/>
    </row>
    <row r="476" spans="1:35" ht="12.75" customHeight="1">
      <c r="A476" s="172"/>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c r="AA476" s="172"/>
      <c r="AB476" s="172"/>
      <c r="AC476" s="172"/>
      <c r="AD476" s="172"/>
      <c r="AE476" s="172"/>
      <c r="AF476" s="172"/>
      <c r="AG476" s="172"/>
      <c r="AH476" s="172"/>
      <c r="AI476" s="172"/>
    </row>
    <row r="477" spans="1:35" ht="12.75" customHeight="1">
      <c r="A477" s="172"/>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c r="AA477" s="172"/>
      <c r="AB477" s="172"/>
      <c r="AC477" s="172"/>
      <c r="AD477" s="172"/>
      <c r="AE477" s="172"/>
      <c r="AF477" s="172"/>
      <c r="AG477" s="172"/>
      <c r="AH477" s="172"/>
      <c r="AI477" s="172"/>
    </row>
    <row r="478" spans="1:35" ht="12.75" customHeight="1">
      <c r="A478" s="172"/>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c r="AA478" s="172"/>
      <c r="AB478" s="172"/>
      <c r="AC478" s="172"/>
      <c r="AD478" s="172"/>
      <c r="AE478" s="172"/>
      <c r="AF478" s="172"/>
      <c r="AG478" s="172"/>
      <c r="AH478" s="172"/>
      <c r="AI478" s="172"/>
    </row>
    <row r="479" spans="1:35" ht="12.75" customHeight="1">
      <c r="A479" s="172"/>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c r="AA479" s="172"/>
      <c r="AB479" s="172"/>
      <c r="AC479" s="172"/>
      <c r="AD479" s="172"/>
      <c r="AE479" s="172"/>
      <c r="AF479" s="172"/>
      <c r="AG479" s="172"/>
      <c r="AH479" s="172"/>
      <c r="AI479" s="172"/>
    </row>
    <row r="480" spans="1:35" ht="12.75" customHeight="1">
      <c r="A480" s="172"/>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c r="AA480" s="172"/>
      <c r="AB480" s="172"/>
      <c r="AC480" s="172"/>
      <c r="AD480" s="172"/>
      <c r="AE480" s="172"/>
      <c r="AF480" s="172"/>
      <c r="AG480" s="172"/>
      <c r="AH480" s="172"/>
      <c r="AI480" s="172"/>
    </row>
    <row r="481" spans="1:35" ht="12.75" customHeight="1">
      <c r="A481" s="172"/>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c r="AA481" s="172"/>
      <c r="AB481" s="172"/>
      <c r="AC481" s="172"/>
      <c r="AD481" s="172"/>
      <c r="AE481" s="172"/>
      <c r="AF481" s="172"/>
      <c r="AG481" s="172"/>
      <c r="AH481" s="172"/>
      <c r="AI481" s="172"/>
    </row>
    <row r="482" spans="1:35" ht="12.75" customHeight="1">
      <c r="A482" s="172"/>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c r="AA482" s="172"/>
      <c r="AB482" s="172"/>
      <c r="AC482" s="172"/>
      <c r="AD482" s="172"/>
      <c r="AE482" s="172"/>
      <c r="AF482" s="172"/>
      <c r="AG482" s="172"/>
      <c r="AH482" s="172"/>
      <c r="AI482" s="172"/>
    </row>
    <row r="483" spans="1:35" ht="12.75" customHeight="1">
      <c r="A483" s="172"/>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c r="AA483" s="172"/>
      <c r="AB483" s="172"/>
      <c r="AC483" s="172"/>
      <c r="AD483" s="172"/>
      <c r="AE483" s="172"/>
      <c r="AF483" s="172"/>
      <c r="AG483" s="172"/>
      <c r="AH483" s="172"/>
      <c r="AI483" s="172"/>
    </row>
    <row r="484" spans="1:35" ht="12.75" customHeight="1">
      <c r="A484" s="172"/>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c r="AA484" s="172"/>
      <c r="AB484" s="172"/>
      <c r="AC484" s="172"/>
      <c r="AD484" s="172"/>
      <c r="AE484" s="172"/>
      <c r="AF484" s="172"/>
      <c r="AG484" s="172"/>
      <c r="AH484" s="172"/>
      <c r="AI484" s="172"/>
    </row>
    <row r="485" spans="1:35" ht="12.75" customHeight="1">
      <c r="A485" s="172"/>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c r="AA485" s="172"/>
      <c r="AB485" s="172"/>
      <c r="AC485" s="172"/>
      <c r="AD485" s="172"/>
      <c r="AE485" s="172"/>
      <c r="AF485" s="172"/>
      <c r="AG485" s="172"/>
      <c r="AH485" s="172"/>
      <c r="AI485" s="172"/>
    </row>
    <row r="486" spans="1:35" ht="12.75" customHeight="1">
      <c r="A486" s="172"/>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c r="AA486" s="172"/>
      <c r="AB486" s="172"/>
      <c r="AC486" s="172"/>
      <c r="AD486" s="172"/>
      <c r="AE486" s="172"/>
      <c r="AF486" s="172"/>
      <c r="AG486" s="172"/>
      <c r="AH486" s="172"/>
      <c r="AI486" s="172"/>
    </row>
    <row r="487" spans="1:35" ht="12.75" customHeight="1">
      <c r="A487" s="172"/>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c r="AA487" s="172"/>
      <c r="AB487" s="172"/>
      <c r="AC487" s="172"/>
      <c r="AD487" s="172"/>
      <c r="AE487" s="172"/>
      <c r="AF487" s="172"/>
      <c r="AG487" s="172"/>
      <c r="AH487" s="172"/>
      <c r="AI487" s="172"/>
    </row>
    <row r="488" spans="1:35" ht="12.75" customHeight="1">
      <c r="A488" s="172"/>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c r="AA488" s="172"/>
      <c r="AB488" s="172"/>
      <c r="AC488" s="172"/>
      <c r="AD488" s="172"/>
      <c r="AE488" s="172"/>
      <c r="AF488" s="172"/>
      <c r="AG488" s="172"/>
      <c r="AH488" s="172"/>
      <c r="AI488" s="172"/>
    </row>
    <row r="489" spans="1:35" ht="12.75" customHeight="1">
      <c r="A489" s="172"/>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c r="AA489" s="172"/>
      <c r="AB489" s="172"/>
      <c r="AC489" s="172"/>
      <c r="AD489" s="172"/>
      <c r="AE489" s="172"/>
      <c r="AF489" s="172"/>
      <c r="AG489" s="172"/>
      <c r="AH489" s="172"/>
      <c r="AI489" s="172"/>
    </row>
    <row r="490" spans="1:35" ht="12.75" customHeight="1">
      <c r="A490" s="172"/>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c r="AA490" s="172"/>
      <c r="AB490" s="172"/>
      <c r="AC490" s="172"/>
      <c r="AD490" s="172"/>
      <c r="AE490" s="172"/>
      <c r="AF490" s="172"/>
      <c r="AG490" s="172"/>
      <c r="AH490" s="172"/>
      <c r="AI490" s="172"/>
    </row>
    <row r="491" spans="1:35" ht="12.75" customHeight="1">
      <c r="A491" s="172"/>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c r="AA491" s="172"/>
      <c r="AB491" s="172"/>
      <c r="AC491" s="172"/>
      <c r="AD491" s="172"/>
      <c r="AE491" s="172"/>
      <c r="AF491" s="172"/>
      <c r="AG491" s="172"/>
      <c r="AH491" s="172"/>
      <c r="AI491" s="172"/>
    </row>
    <row r="492" spans="1:35" ht="12.75" customHeight="1">
      <c r="A492" s="172"/>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c r="AA492" s="172"/>
      <c r="AB492" s="172"/>
      <c r="AC492" s="172"/>
      <c r="AD492" s="172"/>
      <c r="AE492" s="172"/>
      <c r="AF492" s="172"/>
      <c r="AG492" s="172"/>
      <c r="AH492" s="172"/>
      <c r="AI492" s="172"/>
    </row>
    <row r="493" spans="1:35" ht="12.75" customHeight="1">
      <c r="A493" s="172"/>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c r="AA493" s="172"/>
      <c r="AB493" s="172"/>
      <c r="AC493" s="172"/>
      <c r="AD493" s="172"/>
      <c r="AE493" s="172"/>
      <c r="AF493" s="172"/>
      <c r="AG493" s="172"/>
      <c r="AH493" s="172"/>
      <c r="AI493" s="172"/>
    </row>
    <row r="494" spans="1:35" ht="12.75" customHeight="1">
      <c r="A494" s="172"/>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c r="AA494" s="172"/>
      <c r="AB494" s="172"/>
      <c r="AC494" s="172"/>
      <c r="AD494" s="172"/>
      <c r="AE494" s="172"/>
      <c r="AF494" s="172"/>
      <c r="AG494" s="172"/>
      <c r="AH494" s="172"/>
      <c r="AI494" s="172"/>
    </row>
    <row r="495" spans="1:35" ht="12.75" customHeight="1">
      <c r="A495" s="172"/>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c r="AA495" s="172"/>
      <c r="AB495" s="172"/>
      <c r="AC495" s="172"/>
      <c r="AD495" s="172"/>
      <c r="AE495" s="172"/>
      <c r="AF495" s="172"/>
      <c r="AG495" s="172"/>
      <c r="AH495" s="172"/>
      <c r="AI495" s="172"/>
    </row>
    <row r="496" spans="1:35" ht="12.75" customHeight="1">
      <c r="A496" s="172"/>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c r="AA496" s="172"/>
      <c r="AB496" s="172"/>
      <c r="AC496" s="172"/>
      <c r="AD496" s="172"/>
      <c r="AE496" s="172"/>
      <c r="AF496" s="172"/>
      <c r="AG496" s="172"/>
      <c r="AH496" s="172"/>
      <c r="AI496" s="172"/>
    </row>
    <row r="497" spans="1:35" ht="12.75" customHeight="1">
      <c r="A497" s="172"/>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c r="AA497" s="172"/>
      <c r="AB497" s="172"/>
      <c r="AC497" s="172"/>
      <c r="AD497" s="172"/>
      <c r="AE497" s="172"/>
      <c r="AF497" s="172"/>
      <c r="AG497" s="172"/>
      <c r="AH497" s="172"/>
      <c r="AI497" s="172"/>
    </row>
    <row r="498" spans="1:35" ht="12.75" customHeight="1">
      <c r="A498" s="172"/>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c r="AA498" s="172"/>
      <c r="AB498" s="172"/>
      <c r="AC498" s="172"/>
      <c r="AD498" s="172"/>
      <c r="AE498" s="172"/>
      <c r="AF498" s="172"/>
      <c r="AG498" s="172"/>
      <c r="AH498" s="172"/>
      <c r="AI498" s="172"/>
    </row>
    <row r="499" spans="1:35" ht="12.75" customHeight="1">
      <c r="A499" s="172"/>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c r="AA499" s="172"/>
      <c r="AB499" s="172"/>
      <c r="AC499" s="172"/>
      <c r="AD499" s="172"/>
      <c r="AE499" s="172"/>
      <c r="AF499" s="172"/>
      <c r="AG499" s="172"/>
      <c r="AH499" s="172"/>
      <c r="AI499" s="172"/>
    </row>
    <row r="500" spans="1:35" ht="12.75" customHeight="1">
      <c r="A500" s="172"/>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c r="AA500" s="172"/>
      <c r="AB500" s="172"/>
      <c r="AC500" s="172"/>
      <c r="AD500" s="172"/>
      <c r="AE500" s="172"/>
      <c r="AF500" s="172"/>
      <c r="AG500" s="172"/>
      <c r="AH500" s="172"/>
      <c r="AI500" s="172"/>
    </row>
    <row r="501" spans="1:35" ht="12.75" customHeight="1">
      <c r="A501" s="172"/>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c r="AA501" s="172"/>
      <c r="AB501" s="172"/>
      <c r="AC501" s="172"/>
      <c r="AD501" s="172"/>
      <c r="AE501" s="172"/>
      <c r="AF501" s="172"/>
      <c r="AG501" s="172"/>
      <c r="AH501" s="172"/>
      <c r="AI501" s="172"/>
    </row>
    <row r="502" spans="1:35" ht="12.75" customHeight="1">
      <c r="A502" s="172"/>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c r="AA502" s="172"/>
      <c r="AB502" s="172"/>
      <c r="AC502" s="172"/>
      <c r="AD502" s="172"/>
      <c r="AE502" s="172"/>
      <c r="AF502" s="172"/>
      <c r="AG502" s="172"/>
      <c r="AH502" s="172"/>
      <c r="AI502" s="172"/>
    </row>
    <row r="503" spans="1:35" ht="12.75" customHeight="1">
      <c r="A503" s="172"/>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c r="AA503" s="172"/>
      <c r="AB503" s="172"/>
      <c r="AC503" s="172"/>
      <c r="AD503" s="172"/>
      <c r="AE503" s="172"/>
      <c r="AF503" s="172"/>
      <c r="AG503" s="172"/>
      <c r="AH503" s="172"/>
      <c r="AI503" s="172"/>
    </row>
    <row r="504" spans="1:35" ht="12.75" customHeight="1">
      <c r="A504" s="172"/>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c r="AA504" s="172"/>
      <c r="AB504" s="172"/>
      <c r="AC504" s="172"/>
      <c r="AD504" s="172"/>
      <c r="AE504" s="172"/>
      <c r="AF504" s="172"/>
      <c r="AG504" s="172"/>
      <c r="AH504" s="172"/>
      <c r="AI504" s="172"/>
    </row>
    <row r="505" spans="1:35" ht="12.75" customHeight="1">
      <c r="A505" s="172"/>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c r="AA505" s="172"/>
      <c r="AB505" s="172"/>
      <c r="AC505" s="172"/>
      <c r="AD505" s="172"/>
      <c r="AE505" s="172"/>
      <c r="AF505" s="172"/>
      <c r="AG505" s="172"/>
      <c r="AH505" s="172"/>
      <c r="AI505" s="172"/>
    </row>
    <row r="506" spans="1:35" ht="12.75" customHeight="1">
      <c r="A506" s="172"/>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c r="AA506" s="172"/>
      <c r="AB506" s="172"/>
      <c r="AC506" s="172"/>
      <c r="AD506" s="172"/>
      <c r="AE506" s="172"/>
      <c r="AF506" s="172"/>
      <c r="AG506" s="172"/>
      <c r="AH506" s="172"/>
      <c r="AI506" s="172"/>
    </row>
    <row r="507" spans="1:35" ht="12.75" customHeight="1">
      <c r="A507" s="172"/>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c r="AA507" s="172"/>
      <c r="AB507" s="172"/>
      <c r="AC507" s="172"/>
      <c r="AD507" s="172"/>
      <c r="AE507" s="172"/>
      <c r="AF507" s="172"/>
      <c r="AG507" s="172"/>
      <c r="AH507" s="172"/>
      <c r="AI507" s="172"/>
    </row>
    <row r="508" spans="1:35" ht="12.75" customHeight="1">
      <c r="A508" s="172"/>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c r="AA508" s="172"/>
      <c r="AB508" s="172"/>
      <c r="AC508" s="172"/>
      <c r="AD508" s="172"/>
      <c r="AE508" s="172"/>
      <c r="AF508" s="172"/>
      <c r="AG508" s="172"/>
      <c r="AH508" s="172"/>
      <c r="AI508" s="172"/>
    </row>
    <row r="509" spans="1:35" ht="12.75" customHeight="1">
      <c r="A509" s="172"/>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c r="AA509" s="172"/>
      <c r="AB509" s="172"/>
      <c r="AC509" s="172"/>
      <c r="AD509" s="172"/>
      <c r="AE509" s="172"/>
      <c r="AF509" s="172"/>
      <c r="AG509" s="172"/>
      <c r="AH509" s="172"/>
      <c r="AI509" s="172"/>
    </row>
    <row r="510" spans="1:35" ht="12.75" customHeight="1">
      <c r="A510" s="172"/>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c r="AA510" s="172"/>
      <c r="AB510" s="172"/>
      <c r="AC510" s="172"/>
      <c r="AD510" s="172"/>
      <c r="AE510" s="172"/>
      <c r="AF510" s="172"/>
      <c r="AG510" s="172"/>
      <c r="AH510" s="172"/>
      <c r="AI510" s="172"/>
    </row>
    <row r="511" spans="1:35" ht="12.75" customHeight="1">
      <c r="A511" s="172"/>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c r="AA511" s="172"/>
      <c r="AB511" s="172"/>
      <c r="AC511" s="172"/>
      <c r="AD511" s="172"/>
      <c r="AE511" s="172"/>
      <c r="AF511" s="172"/>
      <c r="AG511" s="172"/>
      <c r="AH511" s="172"/>
      <c r="AI511" s="172"/>
    </row>
    <row r="512" spans="1:35" ht="12.75" customHeight="1">
      <c r="A512" s="172"/>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c r="AA512" s="172"/>
      <c r="AB512" s="172"/>
      <c r="AC512" s="172"/>
      <c r="AD512" s="172"/>
      <c r="AE512" s="172"/>
      <c r="AF512" s="172"/>
      <c r="AG512" s="172"/>
      <c r="AH512" s="172"/>
      <c r="AI512" s="172"/>
    </row>
    <row r="513" spans="1:35" ht="12.75" customHeight="1">
      <c r="A513" s="172"/>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c r="AA513" s="172"/>
      <c r="AB513" s="172"/>
      <c r="AC513" s="172"/>
      <c r="AD513" s="172"/>
      <c r="AE513" s="172"/>
      <c r="AF513" s="172"/>
      <c r="AG513" s="172"/>
      <c r="AH513" s="172"/>
      <c r="AI513" s="172"/>
    </row>
    <row r="514" spans="1:35" ht="12.75" customHeight="1">
      <c r="A514" s="172"/>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c r="AA514" s="172"/>
      <c r="AB514" s="172"/>
      <c r="AC514" s="172"/>
      <c r="AD514" s="172"/>
      <c r="AE514" s="172"/>
      <c r="AF514" s="172"/>
      <c r="AG514" s="172"/>
      <c r="AH514" s="172"/>
      <c r="AI514" s="172"/>
    </row>
    <row r="515" spans="1:35" ht="12.75" customHeight="1">
      <c r="A515" s="172"/>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c r="AA515" s="172"/>
      <c r="AB515" s="172"/>
      <c r="AC515" s="172"/>
      <c r="AD515" s="172"/>
      <c r="AE515" s="172"/>
      <c r="AF515" s="172"/>
      <c r="AG515" s="172"/>
      <c r="AH515" s="172"/>
      <c r="AI515" s="172"/>
    </row>
    <row r="516" spans="1:35" ht="12.75" customHeight="1">
      <c r="A516" s="172"/>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c r="AA516" s="172"/>
      <c r="AB516" s="172"/>
      <c r="AC516" s="172"/>
      <c r="AD516" s="172"/>
      <c r="AE516" s="172"/>
      <c r="AF516" s="172"/>
      <c r="AG516" s="172"/>
      <c r="AH516" s="172"/>
      <c r="AI516" s="172"/>
    </row>
    <row r="517" spans="1:35" ht="12.75" customHeight="1">
      <c r="A517" s="172"/>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c r="AA517" s="172"/>
      <c r="AB517" s="172"/>
      <c r="AC517" s="172"/>
      <c r="AD517" s="172"/>
      <c r="AE517" s="172"/>
      <c r="AF517" s="172"/>
      <c r="AG517" s="172"/>
      <c r="AH517" s="172"/>
      <c r="AI517" s="172"/>
    </row>
    <row r="518" spans="1:35" ht="12.75" customHeight="1">
      <c r="A518" s="172"/>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c r="AA518" s="172"/>
      <c r="AB518" s="172"/>
      <c r="AC518" s="172"/>
      <c r="AD518" s="172"/>
      <c r="AE518" s="172"/>
      <c r="AF518" s="172"/>
      <c r="AG518" s="172"/>
      <c r="AH518" s="172"/>
      <c r="AI518" s="172"/>
    </row>
    <row r="519" spans="1:35" ht="12.75" customHeight="1">
      <c r="A519" s="172"/>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c r="AA519" s="172"/>
      <c r="AB519" s="172"/>
      <c r="AC519" s="172"/>
      <c r="AD519" s="172"/>
      <c r="AE519" s="172"/>
      <c r="AF519" s="172"/>
      <c r="AG519" s="172"/>
      <c r="AH519" s="172"/>
      <c r="AI519" s="172"/>
    </row>
    <row r="520" spans="1:35" ht="12.75" customHeight="1">
      <c r="A520" s="172"/>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c r="AA520" s="172"/>
      <c r="AB520" s="172"/>
      <c r="AC520" s="172"/>
      <c r="AD520" s="172"/>
      <c r="AE520" s="172"/>
      <c r="AF520" s="172"/>
      <c r="AG520" s="172"/>
      <c r="AH520" s="172"/>
      <c r="AI520" s="172"/>
    </row>
    <row r="521" spans="1:35" ht="12.75" customHeight="1">
      <c r="A521" s="172"/>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c r="AA521" s="172"/>
      <c r="AB521" s="172"/>
      <c r="AC521" s="172"/>
      <c r="AD521" s="172"/>
      <c r="AE521" s="172"/>
      <c r="AF521" s="172"/>
      <c r="AG521" s="172"/>
      <c r="AH521" s="172"/>
      <c r="AI521" s="172"/>
    </row>
    <row r="522" spans="1:35" ht="12.75" customHeight="1">
      <c r="A522" s="172"/>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c r="AA522" s="172"/>
      <c r="AB522" s="172"/>
      <c r="AC522" s="172"/>
      <c r="AD522" s="172"/>
      <c r="AE522" s="172"/>
      <c r="AF522" s="172"/>
      <c r="AG522" s="172"/>
      <c r="AH522" s="172"/>
      <c r="AI522" s="172"/>
    </row>
    <row r="523" spans="1:35" ht="12.75" customHeight="1">
      <c r="A523" s="172"/>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c r="AA523" s="172"/>
      <c r="AB523" s="172"/>
      <c r="AC523" s="172"/>
      <c r="AD523" s="172"/>
      <c r="AE523" s="172"/>
      <c r="AF523" s="172"/>
      <c r="AG523" s="172"/>
      <c r="AH523" s="172"/>
      <c r="AI523" s="172"/>
    </row>
    <row r="524" spans="1:35" ht="12.75" customHeight="1">
      <c r="A524" s="172"/>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c r="AA524" s="172"/>
      <c r="AB524" s="172"/>
      <c r="AC524" s="172"/>
      <c r="AD524" s="172"/>
      <c r="AE524" s="172"/>
      <c r="AF524" s="172"/>
      <c r="AG524" s="172"/>
      <c r="AH524" s="172"/>
      <c r="AI524" s="172"/>
    </row>
    <row r="525" spans="1:35" ht="12.75" customHeight="1">
      <c r="A525" s="172"/>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c r="AA525" s="172"/>
      <c r="AB525" s="172"/>
      <c r="AC525" s="172"/>
      <c r="AD525" s="172"/>
      <c r="AE525" s="172"/>
      <c r="AF525" s="172"/>
      <c r="AG525" s="172"/>
      <c r="AH525" s="172"/>
      <c r="AI525" s="172"/>
    </row>
    <row r="526" spans="1:35" ht="12.75" customHeight="1">
      <c r="A526" s="172"/>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c r="AA526" s="172"/>
      <c r="AB526" s="172"/>
      <c r="AC526" s="172"/>
      <c r="AD526" s="172"/>
      <c r="AE526" s="172"/>
      <c r="AF526" s="172"/>
      <c r="AG526" s="172"/>
      <c r="AH526" s="172"/>
      <c r="AI526" s="172"/>
    </row>
    <row r="527" spans="1:35" ht="12.75" customHeight="1">
      <c r="A527" s="172"/>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c r="AA527" s="172"/>
      <c r="AB527" s="172"/>
      <c r="AC527" s="172"/>
      <c r="AD527" s="172"/>
      <c r="AE527" s="172"/>
      <c r="AF527" s="172"/>
      <c r="AG527" s="172"/>
      <c r="AH527" s="172"/>
      <c r="AI527" s="172"/>
    </row>
    <row r="528" spans="1:35" ht="12.75" customHeight="1">
      <c r="A528" s="172"/>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c r="AA528" s="172"/>
      <c r="AB528" s="172"/>
      <c r="AC528" s="172"/>
      <c r="AD528" s="172"/>
      <c r="AE528" s="172"/>
      <c r="AF528" s="172"/>
      <c r="AG528" s="172"/>
      <c r="AH528" s="172"/>
      <c r="AI528" s="172"/>
    </row>
    <row r="529" spans="1:35" ht="12.75" customHeight="1">
      <c r="A529" s="172"/>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c r="AA529" s="172"/>
      <c r="AB529" s="172"/>
      <c r="AC529" s="172"/>
      <c r="AD529" s="172"/>
      <c r="AE529" s="172"/>
      <c r="AF529" s="172"/>
      <c r="AG529" s="172"/>
      <c r="AH529" s="172"/>
      <c r="AI529" s="172"/>
    </row>
    <row r="530" spans="1:35" ht="12.75" customHeight="1">
      <c r="A530" s="172"/>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c r="AA530" s="172"/>
      <c r="AB530" s="172"/>
      <c r="AC530" s="172"/>
      <c r="AD530" s="172"/>
      <c r="AE530" s="172"/>
      <c r="AF530" s="172"/>
      <c r="AG530" s="172"/>
      <c r="AH530" s="172"/>
      <c r="AI530" s="172"/>
    </row>
    <row r="531" spans="1:35" ht="12.75" customHeight="1">
      <c r="A531" s="172"/>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c r="AA531" s="172"/>
      <c r="AB531" s="172"/>
      <c r="AC531" s="172"/>
      <c r="AD531" s="172"/>
      <c r="AE531" s="172"/>
      <c r="AF531" s="172"/>
      <c r="AG531" s="172"/>
      <c r="AH531" s="172"/>
      <c r="AI531" s="172"/>
    </row>
    <row r="532" spans="1:35" ht="12.75" customHeight="1">
      <c r="A532" s="172"/>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c r="AA532" s="172"/>
      <c r="AB532" s="172"/>
      <c r="AC532" s="172"/>
      <c r="AD532" s="172"/>
      <c r="AE532" s="172"/>
      <c r="AF532" s="172"/>
      <c r="AG532" s="172"/>
      <c r="AH532" s="172"/>
      <c r="AI532" s="172"/>
    </row>
    <row r="533" spans="1:35" ht="12.75" customHeight="1">
      <c r="A533" s="172"/>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c r="AA533" s="172"/>
      <c r="AB533" s="172"/>
      <c r="AC533" s="172"/>
      <c r="AD533" s="172"/>
      <c r="AE533" s="172"/>
      <c r="AF533" s="172"/>
      <c r="AG533" s="172"/>
      <c r="AH533" s="172"/>
      <c r="AI533" s="172"/>
    </row>
    <row r="534" spans="1:35" ht="12.75" customHeight="1">
      <c r="A534" s="172"/>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c r="AA534" s="172"/>
      <c r="AB534" s="172"/>
      <c r="AC534" s="172"/>
      <c r="AD534" s="172"/>
      <c r="AE534" s="172"/>
      <c r="AF534" s="172"/>
      <c r="AG534" s="172"/>
      <c r="AH534" s="172"/>
      <c r="AI534" s="172"/>
    </row>
    <row r="535" spans="1:35" ht="12.75" customHeight="1">
      <c r="A535" s="172"/>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c r="AA535" s="172"/>
      <c r="AB535" s="172"/>
      <c r="AC535" s="172"/>
      <c r="AD535" s="172"/>
      <c r="AE535" s="172"/>
      <c r="AF535" s="172"/>
      <c r="AG535" s="172"/>
      <c r="AH535" s="172"/>
      <c r="AI535" s="172"/>
    </row>
    <row r="536" spans="1:35" ht="12.75" customHeight="1">
      <c r="A536" s="172"/>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c r="AA536" s="172"/>
      <c r="AB536" s="172"/>
      <c r="AC536" s="172"/>
      <c r="AD536" s="172"/>
      <c r="AE536" s="172"/>
      <c r="AF536" s="172"/>
      <c r="AG536" s="172"/>
      <c r="AH536" s="172"/>
      <c r="AI536" s="172"/>
    </row>
    <row r="537" spans="1:35" ht="12.75" customHeight="1">
      <c r="A537" s="172"/>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c r="AA537" s="172"/>
      <c r="AB537" s="172"/>
      <c r="AC537" s="172"/>
      <c r="AD537" s="172"/>
      <c r="AE537" s="172"/>
      <c r="AF537" s="172"/>
      <c r="AG537" s="172"/>
      <c r="AH537" s="172"/>
      <c r="AI537" s="172"/>
    </row>
    <row r="538" spans="1:35" ht="12.75" customHeight="1">
      <c r="A538" s="172"/>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c r="AA538" s="172"/>
      <c r="AB538" s="172"/>
      <c r="AC538" s="172"/>
      <c r="AD538" s="172"/>
      <c r="AE538" s="172"/>
      <c r="AF538" s="172"/>
      <c r="AG538" s="172"/>
      <c r="AH538" s="172"/>
      <c r="AI538" s="172"/>
    </row>
    <row r="539" spans="1:35" ht="12.75" customHeight="1">
      <c r="A539" s="172"/>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c r="AA539" s="172"/>
      <c r="AB539" s="172"/>
      <c r="AC539" s="172"/>
      <c r="AD539" s="172"/>
      <c r="AE539" s="172"/>
      <c r="AF539" s="172"/>
      <c r="AG539" s="172"/>
      <c r="AH539" s="172"/>
      <c r="AI539" s="172"/>
    </row>
    <row r="540" spans="1:35" ht="12.75" customHeight="1">
      <c r="A540" s="172"/>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c r="AA540" s="172"/>
      <c r="AB540" s="172"/>
      <c r="AC540" s="172"/>
      <c r="AD540" s="172"/>
      <c r="AE540" s="172"/>
      <c r="AF540" s="172"/>
      <c r="AG540" s="172"/>
      <c r="AH540" s="172"/>
      <c r="AI540" s="172"/>
    </row>
    <row r="541" spans="1:35" ht="12.75" customHeight="1">
      <c r="A541" s="172"/>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c r="AA541" s="172"/>
      <c r="AB541" s="172"/>
      <c r="AC541" s="172"/>
      <c r="AD541" s="172"/>
      <c r="AE541" s="172"/>
      <c r="AF541" s="172"/>
      <c r="AG541" s="172"/>
      <c r="AH541" s="172"/>
      <c r="AI541" s="172"/>
    </row>
    <row r="542" spans="1:35" ht="12.75" customHeight="1">
      <c r="A542" s="172"/>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c r="AA542" s="172"/>
      <c r="AB542" s="172"/>
      <c r="AC542" s="172"/>
      <c r="AD542" s="172"/>
      <c r="AE542" s="172"/>
      <c r="AF542" s="172"/>
      <c r="AG542" s="172"/>
      <c r="AH542" s="172"/>
      <c r="AI542" s="172"/>
    </row>
    <row r="543" spans="1:35" ht="12.75" customHeight="1">
      <c r="A543" s="172"/>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c r="AA543" s="172"/>
      <c r="AB543" s="172"/>
      <c r="AC543" s="172"/>
      <c r="AD543" s="172"/>
      <c r="AE543" s="172"/>
      <c r="AF543" s="172"/>
      <c r="AG543" s="172"/>
      <c r="AH543" s="172"/>
      <c r="AI543" s="172"/>
    </row>
    <row r="544" spans="1:35" ht="12.75" customHeight="1">
      <c r="A544" s="172"/>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c r="AA544" s="172"/>
      <c r="AB544" s="172"/>
      <c r="AC544" s="172"/>
      <c r="AD544" s="172"/>
      <c r="AE544" s="172"/>
      <c r="AF544" s="172"/>
      <c r="AG544" s="172"/>
      <c r="AH544" s="172"/>
      <c r="AI544" s="172"/>
    </row>
    <row r="545" spans="1:35" ht="12.75" customHeight="1">
      <c r="A545" s="172"/>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c r="AA545" s="172"/>
      <c r="AB545" s="172"/>
      <c r="AC545" s="172"/>
      <c r="AD545" s="172"/>
      <c r="AE545" s="172"/>
      <c r="AF545" s="172"/>
      <c r="AG545" s="172"/>
      <c r="AH545" s="172"/>
      <c r="AI545" s="172"/>
    </row>
    <row r="546" spans="1:35" ht="12.75" customHeight="1">
      <c r="A546" s="172"/>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c r="AA546" s="172"/>
      <c r="AB546" s="172"/>
      <c r="AC546" s="172"/>
      <c r="AD546" s="172"/>
      <c r="AE546" s="172"/>
      <c r="AF546" s="172"/>
      <c r="AG546" s="172"/>
      <c r="AH546" s="172"/>
      <c r="AI546" s="172"/>
    </row>
    <row r="547" spans="1:35" ht="12.75" customHeight="1">
      <c r="A547" s="172"/>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c r="AA547" s="172"/>
      <c r="AB547" s="172"/>
      <c r="AC547" s="172"/>
      <c r="AD547" s="172"/>
      <c r="AE547" s="172"/>
      <c r="AF547" s="172"/>
      <c r="AG547" s="172"/>
      <c r="AH547" s="172"/>
      <c r="AI547" s="172"/>
    </row>
    <row r="548" spans="1:35" ht="12.75" customHeight="1">
      <c r="A548" s="172"/>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c r="AA548" s="172"/>
      <c r="AB548" s="172"/>
      <c r="AC548" s="172"/>
      <c r="AD548" s="172"/>
      <c r="AE548" s="172"/>
      <c r="AF548" s="172"/>
      <c r="AG548" s="172"/>
      <c r="AH548" s="172"/>
      <c r="AI548" s="172"/>
    </row>
    <row r="549" spans="1:35" ht="12.75" customHeight="1">
      <c r="A549" s="172"/>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c r="AA549" s="172"/>
      <c r="AB549" s="172"/>
      <c r="AC549" s="172"/>
      <c r="AD549" s="172"/>
      <c r="AE549" s="172"/>
      <c r="AF549" s="172"/>
      <c r="AG549" s="172"/>
      <c r="AH549" s="172"/>
      <c r="AI549" s="172"/>
    </row>
    <row r="550" spans="1:35" ht="12.75" customHeight="1">
      <c r="A550" s="172"/>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c r="AA550" s="172"/>
      <c r="AB550" s="172"/>
      <c r="AC550" s="172"/>
      <c r="AD550" s="172"/>
      <c r="AE550" s="172"/>
      <c r="AF550" s="172"/>
      <c r="AG550" s="172"/>
      <c r="AH550" s="172"/>
      <c r="AI550" s="172"/>
    </row>
    <row r="551" spans="1:35" ht="12.75" customHeight="1">
      <c r="A551" s="172"/>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c r="AA551" s="172"/>
      <c r="AB551" s="172"/>
      <c r="AC551" s="172"/>
      <c r="AD551" s="172"/>
      <c r="AE551" s="172"/>
      <c r="AF551" s="172"/>
      <c r="AG551" s="172"/>
      <c r="AH551" s="172"/>
      <c r="AI551" s="172"/>
    </row>
    <row r="552" spans="1:35" ht="12.75" customHeight="1">
      <c r="A552" s="172"/>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c r="AA552" s="172"/>
      <c r="AB552" s="172"/>
      <c r="AC552" s="172"/>
      <c r="AD552" s="172"/>
      <c r="AE552" s="172"/>
      <c r="AF552" s="172"/>
      <c r="AG552" s="172"/>
      <c r="AH552" s="172"/>
      <c r="AI552" s="172"/>
    </row>
    <row r="553" spans="1:35" ht="12.75" customHeight="1">
      <c r="A553" s="172"/>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c r="AA553" s="172"/>
      <c r="AB553" s="172"/>
      <c r="AC553" s="172"/>
      <c r="AD553" s="172"/>
      <c r="AE553" s="172"/>
      <c r="AF553" s="172"/>
      <c r="AG553" s="172"/>
      <c r="AH553" s="172"/>
      <c r="AI553" s="172"/>
    </row>
    <row r="554" spans="1:35" ht="12.75" customHeight="1">
      <c r="A554" s="172"/>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c r="AA554" s="172"/>
      <c r="AB554" s="172"/>
      <c r="AC554" s="172"/>
      <c r="AD554" s="172"/>
      <c r="AE554" s="172"/>
      <c r="AF554" s="172"/>
      <c r="AG554" s="172"/>
      <c r="AH554" s="172"/>
      <c r="AI554" s="172"/>
    </row>
    <row r="555" spans="1:35" ht="12.75" customHeight="1">
      <c r="A555" s="172"/>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row>
    <row r="556" spans="1:35" ht="12.75" customHeight="1">
      <c r="A556" s="172"/>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c r="AA556" s="172"/>
      <c r="AB556" s="172"/>
      <c r="AC556" s="172"/>
      <c r="AD556" s="172"/>
      <c r="AE556" s="172"/>
      <c r="AF556" s="172"/>
      <c r="AG556" s="172"/>
      <c r="AH556" s="172"/>
      <c r="AI556" s="172"/>
    </row>
    <row r="557" spans="1:35" ht="12.75" customHeight="1">
      <c r="A557" s="172"/>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c r="AA557" s="172"/>
      <c r="AB557" s="172"/>
      <c r="AC557" s="172"/>
      <c r="AD557" s="172"/>
      <c r="AE557" s="172"/>
      <c r="AF557" s="172"/>
      <c r="AG557" s="172"/>
      <c r="AH557" s="172"/>
      <c r="AI557" s="172"/>
    </row>
    <row r="558" spans="1:35" ht="12.75" customHeight="1">
      <c r="A558" s="172"/>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c r="AA558" s="172"/>
      <c r="AB558" s="172"/>
      <c r="AC558" s="172"/>
      <c r="AD558" s="172"/>
      <c r="AE558" s="172"/>
      <c r="AF558" s="172"/>
      <c r="AG558" s="172"/>
      <c r="AH558" s="172"/>
      <c r="AI558" s="172"/>
    </row>
    <row r="559" spans="1:35" ht="12.75" customHeight="1">
      <c r="A559" s="172"/>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c r="AA559" s="172"/>
      <c r="AB559" s="172"/>
      <c r="AC559" s="172"/>
      <c r="AD559" s="172"/>
      <c r="AE559" s="172"/>
      <c r="AF559" s="172"/>
      <c r="AG559" s="172"/>
      <c r="AH559" s="172"/>
      <c r="AI559" s="172"/>
    </row>
    <row r="560" spans="1:35" ht="12.75" customHeight="1">
      <c r="A560" s="172"/>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c r="AA560" s="172"/>
      <c r="AB560" s="172"/>
      <c r="AC560" s="172"/>
      <c r="AD560" s="172"/>
      <c r="AE560" s="172"/>
      <c r="AF560" s="172"/>
      <c r="AG560" s="172"/>
      <c r="AH560" s="172"/>
      <c r="AI560" s="172"/>
    </row>
    <row r="561" spans="1:35" ht="12.75" customHeight="1">
      <c r="A561" s="172"/>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c r="AA561" s="172"/>
      <c r="AB561" s="172"/>
      <c r="AC561" s="172"/>
      <c r="AD561" s="172"/>
      <c r="AE561" s="172"/>
      <c r="AF561" s="172"/>
      <c r="AG561" s="172"/>
      <c r="AH561" s="172"/>
      <c r="AI561" s="172"/>
    </row>
    <row r="562" spans="1:35" ht="12.75" customHeight="1">
      <c r="A562" s="172"/>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c r="AA562" s="172"/>
      <c r="AB562" s="172"/>
      <c r="AC562" s="172"/>
      <c r="AD562" s="172"/>
      <c r="AE562" s="172"/>
      <c r="AF562" s="172"/>
      <c r="AG562" s="172"/>
      <c r="AH562" s="172"/>
      <c r="AI562" s="172"/>
    </row>
    <row r="563" spans="1:35" ht="12.75" customHeight="1">
      <c r="A563" s="172"/>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c r="AA563" s="172"/>
      <c r="AB563" s="172"/>
      <c r="AC563" s="172"/>
      <c r="AD563" s="172"/>
      <c r="AE563" s="172"/>
      <c r="AF563" s="172"/>
      <c r="AG563" s="172"/>
      <c r="AH563" s="172"/>
      <c r="AI563" s="172"/>
    </row>
    <row r="564" spans="1:35" ht="12.75" customHeight="1">
      <c r="A564" s="172"/>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c r="AA564" s="172"/>
      <c r="AB564" s="172"/>
      <c r="AC564" s="172"/>
      <c r="AD564" s="172"/>
      <c r="AE564" s="172"/>
      <c r="AF564" s="172"/>
      <c r="AG564" s="172"/>
      <c r="AH564" s="172"/>
      <c r="AI564" s="172"/>
    </row>
    <row r="565" spans="1:35" ht="12.75" customHeight="1">
      <c r="A565" s="172"/>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c r="AA565" s="172"/>
      <c r="AB565" s="172"/>
      <c r="AC565" s="172"/>
      <c r="AD565" s="172"/>
      <c r="AE565" s="172"/>
      <c r="AF565" s="172"/>
      <c r="AG565" s="172"/>
      <c r="AH565" s="172"/>
      <c r="AI565" s="172"/>
    </row>
    <row r="566" spans="1:35" ht="12.75" customHeight="1">
      <c r="A566" s="172"/>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c r="AA566" s="172"/>
      <c r="AB566" s="172"/>
      <c r="AC566" s="172"/>
      <c r="AD566" s="172"/>
      <c r="AE566" s="172"/>
      <c r="AF566" s="172"/>
      <c r="AG566" s="172"/>
      <c r="AH566" s="172"/>
      <c r="AI566" s="172"/>
    </row>
    <row r="567" spans="1:35" ht="12.75" customHeight="1">
      <c r="A567" s="172"/>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c r="AA567" s="172"/>
      <c r="AB567" s="172"/>
      <c r="AC567" s="172"/>
      <c r="AD567" s="172"/>
      <c r="AE567" s="172"/>
      <c r="AF567" s="172"/>
      <c r="AG567" s="172"/>
      <c r="AH567" s="172"/>
      <c r="AI567" s="172"/>
    </row>
    <row r="568" spans="1:35" ht="12.75" customHeight="1">
      <c r="A568" s="172"/>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c r="AA568" s="172"/>
      <c r="AB568" s="172"/>
      <c r="AC568" s="172"/>
      <c r="AD568" s="172"/>
      <c r="AE568" s="172"/>
      <c r="AF568" s="172"/>
      <c r="AG568" s="172"/>
      <c r="AH568" s="172"/>
      <c r="AI568" s="172"/>
    </row>
    <row r="569" spans="1:35" ht="12.75" customHeight="1">
      <c r="A569" s="172"/>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c r="AA569" s="172"/>
      <c r="AB569" s="172"/>
      <c r="AC569" s="172"/>
      <c r="AD569" s="172"/>
      <c r="AE569" s="172"/>
      <c r="AF569" s="172"/>
      <c r="AG569" s="172"/>
      <c r="AH569" s="172"/>
      <c r="AI569" s="172"/>
    </row>
    <row r="570" spans="1:35" ht="12.75" customHeight="1">
      <c r="A570" s="172"/>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c r="AA570" s="172"/>
      <c r="AB570" s="172"/>
      <c r="AC570" s="172"/>
      <c r="AD570" s="172"/>
      <c r="AE570" s="172"/>
      <c r="AF570" s="172"/>
      <c r="AG570" s="172"/>
      <c r="AH570" s="172"/>
      <c r="AI570" s="172"/>
    </row>
    <row r="571" spans="1:35" ht="12.75" customHeight="1">
      <c r="A571" s="172"/>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c r="AA571" s="172"/>
      <c r="AB571" s="172"/>
      <c r="AC571" s="172"/>
      <c r="AD571" s="172"/>
      <c r="AE571" s="172"/>
      <c r="AF571" s="172"/>
      <c r="AG571" s="172"/>
      <c r="AH571" s="172"/>
      <c r="AI571" s="172"/>
    </row>
    <row r="572" spans="1:35" ht="12.75" customHeight="1">
      <c r="A572" s="172"/>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c r="AA572" s="172"/>
      <c r="AB572" s="172"/>
      <c r="AC572" s="172"/>
      <c r="AD572" s="172"/>
      <c r="AE572" s="172"/>
      <c r="AF572" s="172"/>
      <c r="AG572" s="172"/>
      <c r="AH572" s="172"/>
      <c r="AI572" s="172"/>
    </row>
    <row r="573" spans="1:35" ht="12.75" customHeight="1">
      <c r="A573" s="172"/>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c r="AA573" s="172"/>
      <c r="AB573" s="172"/>
      <c r="AC573" s="172"/>
      <c r="AD573" s="172"/>
      <c r="AE573" s="172"/>
      <c r="AF573" s="172"/>
      <c r="AG573" s="172"/>
      <c r="AH573" s="172"/>
      <c r="AI573" s="172"/>
    </row>
    <row r="574" spans="1:35" ht="12.75" customHeight="1">
      <c r="A574" s="172"/>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c r="AA574" s="172"/>
      <c r="AB574" s="172"/>
      <c r="AC574" s="172"/>
      <c r="AD574" s="172"/>
      <c r="AE574" s="172"/>
      <c r="AF574" s="172"/>
      <c r="AG574" s="172"/>
      <c r="AH574" s="172"/>
      <c r="AI574" s="172"/>
    </row>
    <row r="575" spans="1:35" ht="12.75" customHeight="1">
      <c r="A575" s="172"/>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c r="AA575" s="172"/>
      <c r="AB575" s="172"/>
      <c r="AC575" s="172"/>
      <c r="AD575" s="172"/>
      <c r="AE575" s="172"/>
      <c r="AF575" s="172"/>
      <c r="AG575" s="172"/>
      <c r="AH575" s="172"/>
      <c r="AI575" s="172"/>
    </row>
    <row r="576" spans="1:35" ht="12.75" customHeight="1">
      <c r="A576" s="172"/>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c r="AA576" s="172"/>
      <c r="AB576" s="172"/>
      <c r="AC576" s="172"/>
      <c r="AD576" s="172"/>
      <c r="AE576" s="172"/>
      <c r="AF576" s="172"/>
      <c r="AG576" s="172"/>
      <c r="AH576" s="172"/>
      <c r="AI576" s="172"/>
    </row>
    <row r="577" spans="1:35" ht="12.75" customHeight="1">
      <c r="A577" s="172"/>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c r="AA577" s="172"/>
      <c r="AB577" s="172"/>
      <c r="AC577" s="172"/>
      <c r="AD577" s="172"/>
      <c r="AE577" s="172"/>
      <c r="AF577" s="172"/>
      <c r="AG577" s="172"/>
      <c r="AH577" s="172"/>
      <c r="AI577" s="172"/>
    </row>
    <row r="578" spans="1:35" ht="12.75" customHeight="1">
      <c r="A578" s="172"/>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c r="AA578" s="172"/>
      <c r="AB578" s="172"/>
      <c r="AC578" s="172"/>
      <c r="AD578" s="172"/>
      <c r="AE578" s="172"/>
      <c r="AF578" s="172"/>
      <c r="AG578" s="172"/>
      <c r="AH578" s="172"/>
      <c r="AI578" s="172"/>
    </row>
    <row r="579" spans="1:35" ht="12.75" customHeight="1">
      <c r="A579" s="172"/>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c r="AA579" s="172"/>
      <c r="AB579" s="172"/>
      <c r="AC579" s="172"/>
      <c r="AD579" s="172"/>
      <c r="AE579" s="172"/>
      <c r="AF579" s="172"/>
      <c r="AG579" s="172"/>
      <c r="AH579" s="172"/>
      <c r="AI579" s="172"/>
    </row>
    <row r="580" spans="1:35" ht="12.75" customHeight="1">
      <c r="A580" s="172"/>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c r="AA580" s="172"/>
      <c r="AB580" s="172"/>
      <c r="AC580" s="172"/>
      <c r="AD580" s="172"/>
      <c r="AE580" s="172"/>
      <c r="AF580" s="172"/>
      <c r="AG580" s="172"/>
      <c r="AH580" s="172"/>
      <c r="AI580" s="172"/>
    </row>
    <row r="581" spans="1:35" ht="12.75" customHeight="1">
      <c r="A581" s="172"/>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c r="AA581" s="172"/>
      <c r="AB581" s="172"/>
      <c r="AC581" s="172"/>
      <c r="AD581" s="172"/>
      <c r="AE581" s="172"/>
      <c r="AF581" s="172"/>
      <c r="AG581" s="172"/>
      <c r="AH581" s="172"/>
      <c r="AI581" s="172"/>
    </row>
    <row r="582" spans="1:35" ht="12.75" customHeight="1">
      <c r="A582" s="172"/>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c r="AA582" s="172"/>
      <c r="AB582" s="172"/>
      <c r="AC582" s="172"/>
      <c r="AD582" s="172"/>
      <c r="AE582" s="172"/>
      <c r="AF582" s="172"/>
      <c r="AG582" s="172"/>
      <c r="AH582" s="172"/>
      <c r="AI582" s="172"/>
    </row>
    <row r="583" spans="1:35" ht="12.75" customHeight="1">
      <c r="A583" s="172"/>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c r="AA583" s="172"/>
      <c r="AB583" s="172"/>
      <c r="AC583" s="172"/>
      <c r="AD583" s="172"/>
      <c r="AE583" s="172"/>
      <c r="AF583" s="172"/>
      <c r="AG583" s="172"/>
      <c r="AH583" s="172"/>
      <c r="AI583" s="172"/>
    </row>
    <row r="584" spans="1:35" ht="12.75" customHeight="1">
      <c r="A584" s="172"/>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c r="AA584" s="172"/>
      <c r="AB584" s="172"/>
      <c r="AC584" s="172"/>
      <c r="AD584" s="172"/>
      <c r="AE584" s="172"/>
      <c r="AF584" s="172"/>
      <c r="AG584" s="172"/>
      <c r="AH584" s="172"/>
      <c r="AI584" s="172"/>
    </row>
    <row r="585" spans="1:35" ht="12.75" customHeight="1">
      <c r="A585" s="172"/>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c r="AA585" s="172"/>
      <c r="AB585" s="172"/>
      <c r="AC585" s="172"/>
      <c r="AD585" s="172"/>
      <c r="AE585" s="172"/>
      <c r="AF585" s="172"/>
      <c r="AG585" s="172"/>
      <c r="AH585" s="172"/>
      <c r="AI585" s="172"/>
    </row>
    <row r="586" spans="1:35" ht="12.75" customHeight="1">
      <c r="A586" s="172"/>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c r="AA586" s="172"/>
      <c r="AB586" s="172"/>
      <c r="AC586" s="172"/>
      <c r="AD586" s="172"/>
      <c r="AE586" s="172"/>
      <c r="AF586" s="172"/>
      <c r="AG586" s="172"/>
      <c r="AH586" s="172"/>
      <c r="AI586" s="172"/>
    </row>
    <row r="587" spans="1:35" ht="12.75" customHeight="1">
      <c r="A587" s="172"/>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c r="AA587" s="172"/>
      <c r="AB587" s="172"/>
      <c r="AC587" s="172"/>
      <c r="AD587" s="172"/>
      <c r="AE587" s="172"/>
      <c r="AF587" s="172"/>
      <c r="AG587" s="172"/>
      <c r="AH587" s="172"/>
      <c r="AI587" s="172"/>
    </row>
    <row r="588" spans="1:35" ht="12.75" customHeight="1">
      <c r="A588" s="172"/>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c r="AA588" s="172"/>
      <c r="AB588" s="172"/>
      <c r="AC588" s="172"/>
      <c r="AD588" s="172"/>
      <c r="AE588" s="172"/>
      <c r="AF588" s="172"/>
      <c r="AG588" s="172"/>
      <c r="AH588" s="172"/>
      <c r="AI588" s="172"/>
    </row>
    <row r="589" spans="1:35" ht="12.75" customHeight="1">
      <c r="A589" s="172"/>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c r="AA589" s="172"/>
      <c r="AB589" s="172"/>
      <c r="AC589" s="172"/>
      <c r="AD589" s="172"/>
      <c r="AE589" s="172"/>
      <c r="AF589" s="172"/>
      <c r="AG589" s="172"/>
      <c r="AH589" s="172"/>
      <c r="AI589" s="172"/>
    </row>
    <row r="590" spans="1:35" ht="12.75" customHeight="1">
      <c r="A590" s="172"/>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c r="AA590" s="172"/>
      <c r="AB590" s="172"/>
      <c r="AC590" s="172"/>
      <c r="AD590" s="172"/>
      <c r="AE590" s="172"/>
      <c r="AF590" s="172"/>
      <c r="AG590" s="172"/>
      <c r="AH590" s="172"/>
      <c r="AI590" s="172"/>
    </row>
    <row r="591" spans="1:35" ht="12.75" customHeight="1">
      <c r="A591" s="172"/>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c r="AA591" s="172"/>
      <c r="AB591" s="172"/>
      <c r="AC591" s="172"/>
      <c r="AD591" s="172"/>
      <c r="AE591" s="172"/>
      <c r="AF591" s="172"/>
      <c r="AG591" s="172"/>
      <c r="AH591" s="172"/>
      <c r="AI591" s="172"/>
    </row>
    <row r="592" spans="1:35" ht="12.75" customHeight="1">
      <c r="A592" s="172"/>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c r="AA592" s="172"/>
      <c r="AB592" s="172"/>
      <c r="AC592" s="172"/>
      <c r="AD592" s="172"/>
      <c r="AE592" s="172"/>
      <c r="AF592" s="172"/>
      <c r="AG592" s="172"/>
      <c r="AH592" s="172"/>
      <c r="AI592" s="172"/>
    </row>
    <row r="593" spans="1:35" ht="12.75" customHeight="1">
      <c r="A593" s="172"/>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c r="AA593" s="172"/>
      <c r="AB593" s="172"/>
      <c r="AC593" s="172"/>
      <c r="AD593" s="172"/>
      <c r="AE593" s="172"/>
      <c r="AF593" s="172"/>
      <c r="AG593" s="172"/>
      <c r="AH593" s="172"/>
      <c r="AI593" s="172"/>
    </row>
    <row r="594" spans="1:35" ht="12.75" customHeight="1">
      <c r="A594" s="172"/>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c r="AA594" s="172"/>
      <c r="AB594" s="172"/>
      <c r="AC594" s="172"/>
      <c r="AD594" s="172"/>
      <c r="AE594" s="172"/>
      <c r="AF594" s="172"/>
      <c r="AG594" s="172"/>
      <c r="AH594" s="172"/>
      <c r="AI594" s="172"/>
    </row>
    <row r="595" spans="1:35" ht="12.75" customHeight="1">
      <c r="A595" s="172"/>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c r="AA595" s="172"/>
      <c r="AB595" s="172"/>
      <c r="AC595" s="172"/>
      <c r="AD595" s="172"/>
      <c r="AE595" s="172"/>
      <c r="AF595" s="172"/>
      <c r="AG595" s="172"/>
      <c r="AH595" s="172"/>
      <c r="AI595" s="172"/>
    </row>
    <row r="596" spans="1:35" ht="12.75" customHeight="1">
      <c r="A596" s="172"/>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c r="AA596" s="172"/>
      <c r="AB596" s="172"/>
      <c r="AC596" s="172"/>
      <c r="AD596" s="172"/>
      <c r="AE596" s="172"/>
      <c r="AF596" s="172"/>
      <c r="AG596" s="172"/>
      <c r="AH596" s="172"/>
      <c r="AI596" s="172"/>
    </row>
    <row r="597" spans="1:35" ht="12.75" customHeight="1">
      <c r="A597" s="172"/>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c r="AA597" s="172"/>
      <c r="AB597" s="172"/>
      <c r="AC597" s="172"/>
      <c r="AD597" s="172"/>
      <c r="AE597" s="172"/>
      <c r="AF597" s="172"/>
      <c r="AG597" s="172"/>
      <c r="AH597" s="172"/>
      <c r="AI597" s="172"/>
    </row>
    <row r="598" spans="1:35" ht="12.75" customHeight="1">
      <c r="A598" s="172"/>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c r="AA598" s="172"/>
      <c r="AB598" s="172"/>
      <c r="AC598" s="172"/>
      <c r="AD598" s="172"/>
      <c r="AE598" s="172"/>
      <c r="AF598" s="172"/>
      <c r="AG598" s="172"/>
      <c r="AH598" s="172"/>
      <c r="AI598" s="172"/>
    </row>
    <row r="599" spans="1:35" ht="12.75" customHeight="1">
      <c r="A599" s="172"/>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c r="AA599" s="172"/>
      <c r="AB599" s="172"/>
      <c r="AC599" s="172"/>
      <c r="AD599" s="172"/>
      <c r="AE599" s="172"/>
      <c r="AF599" s="172"/>
      <c r="AG599" s="172"/>
      <c r="AH599" s="172"/>
      <c r="AI599" s="172"/>
    </row>
    <row r="600" spans="1:35" ht="12.75" customHeight="1">
      <c r="A600" s="172"/>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c r="AA600" s="172"/>
      <c r="AB600" s="172"/>
      <c r="AC600" s="172"/>
      <c r="AD600" s="172"/>
      <c r="AE600" s="172"/>
      <c r="AF600" s="172"/>
      <c r="AG600" s="172"/>
      <c r="AH600" s="172"/>
      <c r="AI600" s="172"/>
    </row>
    <row r="601" spans="1:35" ht="12.75" customHeight="1">
      <c r="A601" s="172"/>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c r="AA601" s="172"/>
      <c r="AB601" s="172"/>
      <c r="AC601" s="172"/>
      <c r="AD601" s="172"/>
      <c r="AE601" s="172"/>
      <c r="AF601" s="172"/>
      <c r="AG601" s="172"/>
      <c r="AH601" s="172"/>
      <c r="AI601" s="172"/>
    </row>
    <row r="602" spans="1:35" ht="12.75" customHeight="1">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c r="AA602" s="172"/>
      <c r="AB602" s="172"/>
      <c r="AC602" s="172"/>
      <c r="AD602" s="172"/>
      <c r="AE602" s="172"/>
      <c r="AF602" s="172"/>
      <c r="AG602" s="172"/>
      <c r="AH602" s="172"/>
      <c r="AI602" s="172"/>
    </row>
    <row r="603" spans="1:35" ht="12.75" customHeight="1">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c r="AA603" s="172"/>
      <c r="AB603" s="172"/>
      <c r="AC603" s="172"/>
      <c r="AD603" s="172"/>
      <c r="AE603" s="172"/>
      <c r="AF603" s="172"/>
      <c r="AG603" s="172"/>
      <c r="AH603" s="172"/>
      <c r="AI603" s="172"/>
    </row>
    <row r="604" spans="1:35" ht="12.75" customHeight="1">
      <c r="A604" s="172"/>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c r="AA604" s="172"/>
      <c r="AB604" s="172"/>
      <c r="AC604" s="172"/>
      <c r="AD604" s="172"/>
      <c r="AE604" s="172"/>
      <c r="AF604" s="172"/>
      <c r="AG604" s="172"/>
      <c r="AH604" s="172"/>
      <c r="AI604" s="172"/>
    </row>
    <row r="605" spans="1:35" ht="12.75" customHeight="1">
      <c r="A605" s="172"/>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c r="AA605" s="172"/>
      <c r="AB605" s="172"/>
      <c r="AC605" s="172"/>
      <c r="AD605" s="172"/>
      <c r="AE605" s="172"/>
      <c r="AF605" s="172"/>
      <c r="AG605" s="172"/>
      <c r="AH605" s="172"/>
      <c r="AI605" s="172"/>
    </row>
    <row r="606" spans="1:35" ht="12.75" customHeight="1">
      <c r="A606" s="172"/>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c r="AA606" s="172"/>
      <c r="AB606" s="172"/>
      <c r="AC606" s="172"/>
      <c r="AD606" s="172"/>
      <c r="AE606" s="172"/>
      <c r="AF606" s="172"/>
      <c r="AG606" s="172"/>
      <c r="AH606" s="172"/>
      <c r="AI606" s="172"/>
    </row>
    <row r="607" spans="1:35" ht="12.75" customHeight="1">
      <c r="A607" s="172"/>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c r="AA607" s="172"/>
      <c r="AB607" s="172"/>
      <c r="AC607" s="172"/>
      <c r="AD607" s="172"/>
      <c r="AE607" s="172"/>
      <c r="AF607" s="172"/>
      <c r="AG607" s="172"/>
      <c r="AH607" s="172"/>
      <c r="AI607" s="172"/>
    </row>
    <row r="608" spans="1:35" ht="12.75" customHeight="1">
      <c r="A608" s="172"/>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c r="AA608" s="172"/>
      <c r="AB608" s="172"/>
      <c r="AC608" s="172"/>
      <c r="AD608" s="172"/>
      <c r="AE608" s="172"/>
      <c r="AF608" s="172"/>
      <c r="AG608" s="172"/>
      <c r="AH608" s="172"/>
      <c r="AI608" s="172"/>
    </row>
    <row r="609" spans="1:35" ht="12.75" customHeight="1">
      <c r="A609" s="172"/>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c r="AA609" s="172"/>
      <c r="AB609" s="172"/>
      <c r="AC609" s="172"/>
      <c r="AD609" s="172"/>
      <c r="AE609" s="172"/>
      <c r="AF609" s="172"/>
      <c r="AG609" s="172"/>
      <c r="AH609" s="172"/>
      <c r="AI609" s="172"/>
    </row>
    <row r="610" spans="1:35" ht="12.75" customHeight="1">
      <c r="A610" s="172"/>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c r="AA610" s="172"/>
      <c r="AB610" s="172"/>
      <c r="AC610" s="172"/>
      <c r="AD610" s="172"/>
      <c r="AE610" s="172"/>
      <c r="AF610" s="172"/>
      <c r="AG610" s="172"/>
      <c r="AH610" s="172"/>
      <c r="AI610" s="172"/>
    </row>
    <row r="611" spans="1:35" ht="12.75" customHeight="1">
      <c r="A611" s="172"/>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c r="AA611" s="172"/>
      <c r="AB611" s="172"/>
      <c r="AC611" s="172"/>
      <c r="AD611" s="172"/>
      <c r="AE611" s="172"/>
      <c r="AF611" s="172"/>
      <c r="AG611" s="172"/>
      <c r="AH611" s="172"/>
      <c r="AI611" s="172"/>
    </row>
    <row r="612" spans="1:35" ht="12.75" customHeight="1">
      <c r="A612" s="172"/>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c r="AA612" s="172"/>
      <c r="AB612" s="172"/>
      <c r="AC612" s="172"/>
      <c r="AD612" s="172"/>
      <c r="AE612" s="172"/>
      <c r="AF612" s="172"/>
      <c r="AG612" s="172"/>
      <c r="AH612" s="172"/>
      <c r="AI612" s="172"/>
    </row>
    <row r="613" spans="1:35" ht="12.75" customHeight="1">
      <c r="A613" s="172"/>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c r="AA613" s="172"/>
      <c r="AB613" s="172"/>
      <c r="AC613" s="172"/>
      <c r="AD613" s="172"/>
      <c r="AE613" s="172"/>
      <c r="AF613" s="172"/>
      <c r="AG613" s="172"/>
      <c r="AH613" s="172"/>
      <c r="AI613" s="172"/>
    </row>
    <row r="614" spans="1:35" ht="12.75" customHeight="1">
      <c r="A614" s="172"/>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c r="AA614" s="172"/>
      <c r="AB614" s="172"/>
      <c r="AC614" s="172"/>
      <c r="AD614" s="172"/>
      <c r="AE614" s="172"/>
      <c r="AF614" s="172"/>
      <c r="AG614" s="172"/>
      <c r="AH614" s="172"/>
      <c r="AI614" s="172"/>
    </row>
    <row r="615" spans="1:35" ht="12.75" customHeight="1">
      <c r="A615" s="172"/>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c r="AA615" s="172"/>
      <c r="AB615" s="172"/>
      <c r="AC615" s="172"/>
      <c r="AD615" s="172"/>
      <c r="AE615" s="172"/>
      <c r="AF615" s="172"/>
      <c r="AG615" s="172"/>
      <c r="AH615" s="172"/>
      <c r="AI615" s="172"/>
    </row>
    <row r="616" spans="1:35" ht="12.75" customHeight="1">
      <c r="A616" s="172"/>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c r="AA616" s="172"/>
      <c r="AB616" s="172"/>
      <c r="AC616" s="172"/>
      <c r="AD616" s="172"/>
      <c r="AE616" s="172"/>
      <c r="AF616" s="172"/>
      <c r="AG616" s="172"/>
      <c r="AH616" s="172"/>
      <c r="AI616" s="172"/>
    </row>
    <row r="617" spans="1:35" ht="12.75" customHeight="1">
      <c r="A617" s="172"/>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c r="AA617" s="172"/>
      <c r="AB617" s="172"/>
      <c r="AC617" s="172"/>
      <c r="AD617" s="172"/>
      <c r="AE617" s="172"/>
      <c r="AF617" s="172"/>
      <c r="AG617" s="172"/>
      <c r="AH617" s="172"/>
      <c r="AI617" s="172"/>
    </row>
    <row r="618" spans="1:35" ht="12.75" customHeight="1">
      <c r="A618" s="172"/>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c r="AA618" s="172"/>
      <c r="AB618" s="172"/>
      <c r="AC618" s="172"/>
      <c r="AD618" s="172"/>
      <c r="AE618" s="172"/>
      <c r="AF618" s="172"/>
      <c r="AG618" s="172"/>
      <c r="AH618" s="172"/>
      <c r="AI618" s="172"/>
    </row>
    <row r="619" spans="1:35" ht="12.75" customHeight="1">
      <c r="A619" s="172"/>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c r="AA619" s="172"/>
      <c r="AB619" s="172"/>
      <c r="AC619" s="172"/>
      <c r="AD619" s="172"/>
      <c r="AE619" s="172"/>
      <c r="AF619" s="172"/>
      <c r="AG619" s="172"/>
      <c r="AH619" s="172"/>
      <c r="AI619" s="172"/>
    </row>
    <row r="620" spans="1:35" ht="12.75" customHeight="1">
      <c r="A620" s="172"/>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c r="AA620" s="172"/>
      <c r="AB620" s="172"/>
      <c r="AC620" s="172"/>
      <c r="AD620" s="172"/>
      <c r="AE620" s="172"/>
      <c r="AF620" s="172"/>
      <c r="AG620" s="172"/>
      <c r="AH620" s="172"/>
      <c r="AI620" s="172"/>
    </row>
    <row r="621" spans="1:35" ht="12.75" customHeight="1">
      <c r="A621" s="172"/>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c r="AA621" s="172"/>
      <c r="AB621" s="172"/>
      <c r="AC621" s="172"/>
      <c r="AD621" s="172"/>
      <c r="AE621" s="172"/>
      <c r="AF621" s="172"/>
      <c r="AG621" s="172"/>
      <c r="AH621" s="172"/>
      <c r="AI621" s="172"/>
    </row>
    <row r="622" spans="1:35" ht="12.75" customHeight="1">
      <c r="A622" s="172"/>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c r="AA622" s="172"/>
      <c r="AB622" s="172"/>
      <c r="AC622" s="172"/>
      <c r="AD622" s="172"/>
      <c r="AE622" s="172"/>
      <c r="AF622" s="172"/>
      <c r="AG622" s="172"/>
      <c r="AH622" s="172"/>
      <c r="AI622" s="172"/>
    </row>
    <row r="623" spans="1:35" ht="12.75" customHeight="1">
      <c r="A623" s="172"/>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c r="AA623" s="172"/>
      <c r="AB623" s="172"/>
      <c r="AC623" s="172"/>
      <c r="AD623" s="172"/>
      <c r="AE623" s="172"/>
      <c r="AF623" s="172"/>
      <c r="AG623" s="172"/>
      <c r="AH623" s="172"/>
      <c r="AI623" s="172"/>
    </row>
    <row r="624" spans="1:35" ht="12.75" customHeight="1">
      <c r="A624" s="172"/>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c r="AA624" s="172"/>
      <c r="AB624" s="172"/>
      <c r="AC624" s="172"/>
      <c r="AD624" s="172"/>
      <c r="AE624" s="172"/>
      <c r="AF624" s="172"/>
      <c r="AG624" s="172"/>
      <c r="AH624" s="172"/>
      <c r="AI624" s="172"/>
    </row>
    <row r="625" spans="1:35" ht="12.75" customHeight="1">
      <c r="A625" s="172"/>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c r="AA625" s="172"/>
      <c r="AB625" s="172"/>
      <c r="AC625" s="172"/>
      <c r="AD625" s="172"/>
      <c r="AE625" s="172"/>
      <c r="AF625" s="172"/>
      <c r="AG625" s="172"/>
      <c r="AH625" s="172"/>
      <c r="AI625" s="172"/>
    </row>
    <row r="626" spans="1:35" ht="12.75" customHeight="1">
      <c r="A626" s="172"/>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c r="AA626" s="172"/>
      <c r="AB626" s="172"/>
      <c r="AC626" s="172"/>
      <c r="AD626" s="172"/>
      <c r="AE626" s="172"/>
      <c r="AF626" s="172"/>
      <c r="AG626" s="172"/>
      <c r="AH626" s="172"/>
      <c r="AI626" s="172"/>
    </row>
    <row r="627" spans="1:35" ht="12.75" customHeight="1">
      <c r="A627" s="172"/>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c r="AA627" s="172"/>
      <c r="AB627" s="172"/>
      <c r="AC627" s="172"/>
      <c r="AD627" s="172"/>
      <c r="AE627" s="172"/>
      <c r="AF627" s="172"/>
      <c r="AG627" s="172"/>
      <c r="AH627" s="172"/>
      <c r="AI627" s="172"/>
    </row>
    <row r="628" spans="1:35" ht="12.75" customHeight="1">
      <c r="A628" s="172"/>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c r="AA628" s="172"/>
      <c r="AB628" s="172"/>
      <c r="AC628" s="172"/>
      <c r="AD628" s="172"/>
      <c r="AE628" s="172"/>
      <c r="AF628" s="172"/>
      <c r="AG628" s="172"/>
      <c r="AH628" s="172"/>
      <c r="AI628" s="172"/>
    </row>
    <row r="629" spans="1:35" ht="12.75" customHeight="1">
      <c r="A629" s="172"/>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c r="AA629" s="172"/>
      <c r="AB629" s="172"/>
      <c r="AC629" s="172"/>
      <c r="AD629" s="172"/>
      <c r="AE629" s="172"/>
      <c r="AF629" s="172"/>
      <c r="AG629" s="172"/>
      <c r="AH629" s="172"/>
      <c r="AI629" s="172"/>
    </row>
    <row r="630" spans="1:35" ht="12.75" customHeight="1">
      <c r="A630" s="172"/>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c r="AA630" s="172"/>
      <c r="AB630" s="172"/>
      <c r="AC630" s="172"/>
      <c r="AD630" s="172"/>
      <c r="AE630" s="172"/>
      <c r="AF630" s="172"/>
      <c r="AG630" s="172"/>
      <c r="AH630" s="172"/>
      <c r="AI630" s="172"/>
    </row>
    <row r="631" spans="1:35" ht="12.75" customHeight="1">
      <c r="A631" s="172"/>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c r="AA631" s="172"/>
      <c r="AB631" s="172"/>
      <c r="AC631" s="172"/>
      <c r="AD631" s="172"/>
      <c r="AE631" s="172"/>
      <c r="AF631" s="172"/>
      <c r="AG631" s="172"/>
      <c r="AH631" s="172"/>
      <c r="AI631" s="172"/>
    </row>
    <row r="632" spans="1:35" ht="12.75" customHeight="1">
      <c r="A632" s="172"/>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c r="AA632" s="172"/>
      <c r="AB632" s="172"/>
      <c r="AC632" s="172"/>
      <c r="AD632" s="172"/>
      <c r="AE632" s="172"/>
      <c r="AF632" s="172"/>
      <c r="AG632" s="172"/>
      <c r="AH632" s="172"/>
      <c r="AI632" s="172"/>
    </row>
    <row r="633" spans="1:35" ht="12.75" customHeight="1">
      <c r="A633" s="172"/>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c r="AA633" s="172"/>
      <c r="AB633" s="172"/>
      <c r="AC633" s="172"/>
      <c r="AD633" s="172"/>
      <c r="AE633" s="172"/>
      <c r="AF633" s="172"/>
      <c r="AG633" s="172"/>
      <c r="AH633" s="172"/>
      <c r="AI633" s="172"/>
    </row>
    <row r="634" spans="1:35" ht="12.75" customHeight="1">
      <c r="A634" s="172"/>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c r="AA634" s="172"/>
      <c r="AB634" s="172"/>
      <c r="AC634" s="172"/>
      <c r="AD634" s="172"/>
      <c r="AE634" s="172"/>
      <c r="AF634" s="172"/>
      <c r="AG634" s="172"/>
      <c r="AH634" s="172"/>
      <c r="AI634" s="172"/>
    </row>
    <row r="635" spans="1:35" ht="12.75" customHeight="1">
      <c r="A635" s="172"/>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c r="AA635" s="172"/>
      <c r="AB635" s="172"/>
      <c r="AC635" s="172"/>
      <c r="AD635" s="172"/>
      <c r="AE635" s="172"/>
      <c r="AF635" s="172"/>
      <c r="AG635" s="172"/>
      <c r="AH635" s="172"/>
      <c r="AI635" s="172"/>
    </row>
    <row r="636" spans="1:35" ht="12.75" customHeight="1">
      <c r="A636" s="172"/>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c r="AA636" s="172"/>
      <c r="AB636" s="172"/>
      <c r="AC636" s="172"/>
      <c r="AD636" s="172"/>
      <c r="AE636" s="172"/>
      <c r="AF636" s="172"/>
      <c r="AG636" s="172"/>
      <c r="AH636" s="172"/>
      <c r="AI636" s="172"/>
    </row>
    <row r="637" spans="1:35" ht="12.75" customHeight="1">
      <c r="A637" s="172"/>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c r="AA637" s="172"/>
      <c r="AB637" s="172"/>
      <c r="AC637" s="172"/>
      <c r="AD637" s="172"/>
      <c r="AE637" s="172"/>
      <c r="AF637" s="172"/>
      <c r="AG637" s="172"/>
      <c r="AH637" s="172"/>
      <c r="AI637" s="172"/>
    </row>
    <row r="638" spans="1:35" ht="12.75" customHeight="1">
      <c r="A638" s="172"/>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c r="AA638" s="172"/>
      <c r="AB638" s="172"/>
      <c r="AC638" s="172"/>
      <c r="AD638" s="172"/>
      <c r="AE638" s="172"/>
      <c r="AF638" s="172"/>
      <c r="AG638" s="172"/>
      <c r="AH638" s="172"/>
      <c r="AI638" s="172"/>
    </row>
    <row r="639" spans="1:35" ht="12.75" customHeight="1">
      <c r="A639" s="172"/>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c r="AA639" s="172"/>
      <c r="AB639" s="172"/>
      <c r="AC639" s="172"/>
      <c r="AD639" s="172"/>
      <c r="AE639" s="172"/>
      <c r="AF639" s="172"/>
      <c r="AG639" s="172"/>
      <c r="AH639" s="172"/>
      <c r="AI639" s="172"/>
    </row>
    <row r="640" spans="1:35" ht="12.75" customHeight="1">
      <c r="A640" s="172"/>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c r="AA640" s="172"/>
      <c r="AB640" s="172"/>
      <c r="AC640" s="172"/>
      <c r="AD640" s="172"/>
      <c r="AE640" s="172"/>
      <c r="AF640" s="172"/>
      <c r="AG640" s="172"/>
      <c r="AH640" s="172"/>
      <c r="AI640" s="172"/>
    </row>
    <row r="641" spans="1:35" ht="12.75" customHeight="1">
      <c r="A641" s="172"/>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c r="AA641" s="172"/>
      <c r="AB641" s="172"/>
      <c r="AC641" s="172"/>
      <c r="AD641" s="172"/>
      <c r="AE641" s="172"/>
      <c r="AF641" s="172"/>
      <c r="AG641" s="172"/>
      <c r="AH641" s="172"/>
      <c r="AI641" s="172"/>
    </row>
    <row r="642" spans="1:35" ht="12.75" customHeight="1">
      <c r="A642" s="172"/>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c r="AA642" s="172"/>
      <c r="AB642" s="172"/>
      <c r="AC642" s="172"/>
      <c r="AD642" s="172"/>
      <c r="AE642" s="172"/>
      <c r="AF642" s="172"/>
      <c r="AG642" s="172"/>
      <c r="AH642" s="172"/>
      <c r="AI642" s="172"/>
    </row>
    <row r="643" spans="1:35" ht="12.75" customHeight="1">
      <c r="A643" s="172"/>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c r="AA643" s="172"/>
      <c r="AB643" s="172"/>
      <c r="AC643" s="172"/>
      <c r="AD643" s="172"/>
      <c r="AE643" s="172"/>
      <c r="AF643" s="172"/>
      <c r="AG643" s="172"/>
      <c r="AH643" s="172"/>
      <c r="AI643" s="172"/>
    </row>
    <row r="644" spans="1:35" ht="12.75" customHeight="1">
      <c r="A644" s="172"/>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c r="AA644" s="172"/>
      <c r="AB644" s="172"/>
      <c r="AC644" s="172"/>
      <c r="AD644" s="172"/>
      <c r="AE644" s="172"/>
      <c r="AF644" s="172"/>
      <c r="AG644" s="172"/>
      <c r="AH644" s="172"/>
      <c r="AI644" s="172"/>
    </row>
    <row r="645" spans="1:35" ht="12.75" customHeight="1">
      <c r="A645" s="172"/>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c r="AA645" s="172"/>
      <c r="AB645" s="172"/>
      <c r="AC645" s="172"/>
      <c r="AD645" s="172"/>
      <c r="AE645" s="172"/>
      <c r="AF645" s="172"/>
      <c r="AG645" s="172"/>
      <c r="AH645" s="172"/>
      <c r="AI645" s="172"/>
    </row>
    <row r="646" spans="1:35" ht="12.75" customHeight="1">
      <c r="A646" s="172"/>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c r="AA646" s="172"/>
      <c r="AB646" s="172"/>
      <c r="AC646" s="172"/>
      <c r="AD646" s="172"/>
      <c r="AE646" s="172"/>
      <c r="AF646" s="172"/>
      <c r="AG646" s="172"/>
      <c r="AH646" s="172"/>
      <c r="AI646" s="172"/>
    </row>
    <row r="647" spans="1:35" ht="12.75" customHeight="1">
      <c r="A647" s="172"/>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c r="AA647" s="172"/>
      <c r="AB647" s="172"/>
      <c r="AC647" s="172"/>
      <c r="AD647" s="172"/>
      <c r="AE647" s="172"/>
      <c r="AF647" s="172"/>
      <c r="AG647" s="172"/>
      <c r="AH647" s="172"/>
      <c r="AI647" s="172"/>
    </row>
    <row r="648" spans="1:35" ht="12.75" customHeight="1">
      <c r="A648" s="172"/>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c r="AA648" s="172"/>
      <c r="AB648" s="172"/>
      <c r="AC648" s="172"/>
      <c r="AD648" s="172"/>
      <c r="AE648" s="172"/>
      <c r="AF648" s="172"/>
      <c r="AG648" s="172"/>
      <c r="AH648" s="172"/>
      <c r="AI648" s="172"/>
    </row>
    <row r="649" spans="1:35" ht="12.75" customHeight="1">
      <c r="A649" s="172"/>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c r="AA649" s="172"/>
      <c r="AB649" s="172"/>
      <c r="AC649" s="172"/>
      <c r="AD649" s="172"/>
      <c r="AE649" s="172"/>
      <c r="AF649" s="172"/>
      <c r="AG649" s="172"/>
      <c r="AH649" s="172"/>
      <c r="AI649" s="172"/>
    </row>
    <row r="650" spans="1:35" ht="12.75" customHeight="1">
      <c r="A650" s="172"/>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c r="AA650" s="172"/>
      <c r="AB650" s="172"/>
      <c r="AC650" s="172"/>
      <c r="AD650" s="172"/>
      <c r="AE650" s="172"/>
      <c r="AF650" s="172"/>
      <c r="AG650" s="172"/>
      <c r="AH650" s="172"/>
      <c r="AI650" s="172"/>
    </row>
    <row r="651" spans="1:35" ht="12.75" customHeight="1">
      <c r="A651" s="172"/>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c r="AA651" s="172"/>
      <c r="AB651" s="172"/>
      <c r="AC651" s="172"/>
      <c r="AD651" s="172"/>
      <c r="AE651" s="172"/>
      <c r="AF651" s="172"/>
      <c r="AG651" s="172"/>
      <c r="AH651" s="172"/>
      <c r="AI651" s="172"/>
    </row>
    <row r="652" spans="1:35" ht="12.75" customHeight="1">
      <c r="A652" s="172"/>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c r="AA652" s="172"/>
      <c r="AB652" s="172"/>
      <c r="AC652" s="172"/>
      <c r="AD652" s="172"/>
      <c r="AE652" s="172"/>
      <c r="AF652" s="172"/>
      <c r="AG652" s="172"/>
      <c r="AH652" s="172"/>
      <c r="AI652" s="172"/>
    </row>
    <row r="653" spans="1:35" ht="12.75" customHeight="1">
      <c r="A653" s="172"/>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c r="AA653" s="172"/>
      <c r="AB653" s="172"/>
      <c r="AC653" s="172"/>
      <c r="AD653" s="172"/>
      <c r="AE653" s="172"/>
      <c r="AF653" s="172"/>
      <c r="AG653" s="172"/>
      <c r="AH653" s="172"/>
      <c r="AI653" s="172"/>
    </row>
    <row r="654" spans="1:35" ht="12.75" customHeight="1">
      <c r="A654" s="172"/>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c r="AA654" s="172"/>
      <c r="AB654" s="172"/>
      <c r="AC654" s="172"/>
      <c r="AD654" s="172"/>
      <c r="AE654" s="172"/>
      <c r="AF654" s="172"/>
      <c r="AG654" s="172"/>
      <c r="AH654" s="172"/>
      <c r="AI654" s="172"/>
    </row>
    <row r="655" spans="1:35" ht="12.75" customHeight="1">
      <c r="A655" s="172"/>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c r="AA655" s="172"/>
      <c r="AB655" s="172"/>
      <c r="AC655" s="172"/>
      <c r="AD655" s="172"/>
      <c r="AE655" s="172"/>
      <c r="AF655" s="172"/>
      <c r="AG655" s="172"/>
      <c r="AH655" s="172"/>
      <c r="AI655" s="172"/>
    </row>
    <row r="656" spans="1:35" ht="12.75" customHeight="1">
      <c r="A656" s="172"/>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c r="AA656" s="172"/>
      <c r="AB656" s="172"/>
      <c r="AC656" s="172"/>
      <c r="AD656" s="172"/>
      <c r="AE656" s="172"/>
      <c r="AF656" s="172"/>
      <c r="AG656" s="172"/>
      <c r="AH656" s="172"/>
      <c r="AI656" s="172"/>
    </row>
    <row r="657" spans="1:35" ht="12.75" customHeight="1">
      <c r="A657" s="172"/>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c r="AA657" s="172"/>
      <c r="AB657" s="172"/>
      <c r="AC657" s="172"/>
      <c r="AD657" s="172"/>
      <c r="AE657" s="172"/>
      <c r="AF657" s="172"/>
      <c r="AG657" s="172"/>
      <c r="AH657" s="172"/>
      <c r="AI657" s="172"/>
    </row>
    <row r="658" spans="1:35" ht="12.75" customHeight="1">
      <c r="A658" s="172"/>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c r="AA658" s="172"/>
      <c r="AB658" s="172"/>
      <c r="AC658" s="172"/>
      <c r="AD658" s="172"/>
      <c r="AE658" s="172"/>
      <c r="AF658" s="172"/>
      <c r="AG658" s="172"/>
      <c r="AH658" s="172"/>
      <c r="AI658" s="172"/>
    </row>
    <row r="659" spans="1:35" ht="12.75" customHeight="1">
      <c r="A659" s="172"/>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c r="AA659" s="172"/>
      <c r="AB659" s="172"/>
      <c r="AC659" s="172"/>
      <c r="AD659" s="172"/>
      <c r="AE659" s="172"/>
      <c r="AF659" s="172"/>
      <c r="AG659" s="172"/>
      <c r="AH659" s="172"/>
      <c r="AI659" s="172"/>
    </row>
    <row r="660" spans="1:35" ht="12.75" customHeight="1">
      <c r="A660" s="172"/>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c r="AA660" s="172"/>
      <c r="AB660" s="172"/>
      <c r="AC660" s="172"/>
      <c r="AD660" s="172"/>
      <c r="AE660" s="172"/>
      <c r="AF660" s="172"/>
      <c r="AG660" s="172"/>
      <c r="AH660" s="172"/>
      <c r="AI660" s="172"/>
    </row>
    <row r="661" spans="1:35" ht="12.75" customHeight="1">
      <c r="A661" s="172"/>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c r="AA661" s="172"/>
      <c r="AB661" s="172"/>
      <c r="AC661" s="172"/>
      <c r="AD661" s="172"/>
      <c r="AE661" s="172"/>
      <c r="AF661" s="172"/>
      <c r="AG661" s="172"/>
      <c r="AH661" s="172"/>
      <c r="AI661" s="172"/>
    </row>
    <row r="662" spans="1:35" ht="12.75" customHeight="1">
      <c r="A662" s="172"/>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c r="AA662" s="172"/>
      <c r="AB662" s="172"/>
      <c r="AC662" s="172"/>
      <c r="AD662" s="172"/>
      <c r="AE662" s="172"/>
      <c r="AF662" s="172"/>
      <c r="AG662" s="172"/>
      <c r="AH662" s="172"/>
      <c r="AI662" s="172"/>
    </row>
    <row r="663" spans="1:35" ht="12.75" customHeight="1">
      <c r="A663" s="172"/>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c r="AA663" s="172"/>
      <c r="AB663" s="172"/>
      <c r="AC663" s="172"/>
      <c r="AD663" s="172"/>
      <c r="AE663" s="172"/>
      <c r="AF663" s="172"/>
      <c r="AG663" s="172"/>
      <c r="AH663" s="172"/>
      <c r="AI663" s="172"/>
    </row>
    <row r="664" spans="1:35" ht="12.75" customHeight="1">
      <c r="A664" s="172"/>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c r="AA664" s="172"/>
      <c r="AB664" s="172"/>
      <c r="AC664" s="172"/>
      <c r="AD664" s="172"/>
      <c r="AE664" s="172"/>
      <c r="AF664" s="172"/>
      <c r="AG664" s="172"/>
      <c r="AH664" s="172"/>
      <c r="AI664" s="172"/>
    </row>
    <row r="665" spans="1:35" ht="12.75" customHeight="1">
      <c r="A665" s="172"/>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c r="AA665" s="172"/>
      <c r="AB665" s="172"/>
      <c r="AC665" s="172"/>
      <c r="AD665" s="172"/>
      <c r="AE665" s="172"/>
      <c r="AF665" s="172"/>
      <c r="AG665" s="172"/>
      <c r="AH665" s="172"/>
      <c r="AI665" s="172"/>
    </row>
    <row r="666" spans="1:35" ht="12.75" customHeight="1">
      <c r="A666" s="172"/>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c r="AA666" s="172"/>
      <c r="AB666" s="172"/>
      <c r="AC666" s="172"/>
      <c r="AD666" s="172"/>
      <c r="AE666" s="172"/>
      <c r="AF666" s="172"/>
      <c r="AG666" s="172"/>
      <c r="AH666" s="172"/>
      <c r="AI666" s="172"/>
    </row>
    <row r="667" spans="1:35" ht="12.75" customHeight="1">
      <c r="A667" s="172"/>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c r="AA667" s="172"/>
      <c r="AB667" s="172"/>
      <c r="AC667" s="172"/>
      <c r="AD667" s="172"/>
      <c r="AE667" s="172"/>
      <c r="AF667" s="172"/>
      <c r="AG667" s="172"/>
      <c r="AH667" s="172"/>
      <c r="AI667" s="172"/>
    </row>
    <row r="668" spans="1:35" ht="12.75" customHeight="1">
      <c r="A668" s="172"/>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c r="AA668" s="172"/>
      <c r="AB668" s="172"/>
      <c r="AC668" s="172"/>
      <c r="AD668" s="172"/>
      <c r="AE668" s="172"/>
      <c r="AF668" s="172"/>
      <c r="AG668" s="172"/>
      <c r="AH668" s="172"/>
      <c r="AI668" s="172"/>
    </row>
    <row r="669" spans="1:35" ht="12.75" customHeight="1">
      <c r="A669" s="172"/>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c r="AA669" s="172"/>
      <c r="AB669" s="172"/>
      <c r="AC669" s="172"/>
      <c r="AD669" s="172"/>
      <c r="AE669" s="172"/>
      <c r="AF669" s="172"/>
      <c r="AG669" s="172"/>
      <c r="AH669" s="172"/>
      <c r="AI669" s="172"/>
    </row>
    <row r="670" spans="1:35" ht="12.75" customHeight="1">
      <c r="A670" s="172"/>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c r="AA670" s="172"/>
      <c r="AB670" s="172"/>
      <c r="AC670" s="172"/>
      <c r="AD670" s="172"/>
      <c r="AE670" s="172"/>
      <c r="AF670" s="172"/>
      <c r="AG670" s="172"/>
      <c r="AH670" s="172"/>
      <c r="AI670" s="172"/>
    </row>
    <row r="671" spans="1:35" ht="12.75" customHeight="1">
      <c r="A671" s="172"/>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c r="AA671" s="172"/>
      <c r="AB671" s="172"/>
      <c r="AC671" s="172"/>
      <c r="AD671" s="172"/>
      <c r="AE671" s="172"/>
      <c r="AF671" s="172"/>
      <c r="AG671" s="172"/>
      <c r="AH671" s="172"/>
      <c r="AI671" s="172"/>
    </row>
    <row r="672" spans="1:35" ht="12.75" customHeight="1">
      <c r="A672" s="172"/>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c r="AA672" s="172"/>
      <c r="AB672" s="172"/>
      <c r="AC672" s="172"/>
      <c r="AD672" s="172"/>
      <c r="AE672" s="172"/>
      <c r="AF672" s="172"/>
      <c r="AG672" s="172"/>
      <c r="AH672" s="172"/>
      <c r="AI672" s="172"/>
    </row>
    <row r="673" spans="1:35" ht="12.75" customHeight="1">
      <c r="A673" s="172"/>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c r="AA673" s="172"/>
      <c r="AB673" s="172"/>
      <c r="AC673" s="172"/>
      <c r="AD673" s="172"/>
      <c r="AE673" s="172"/>
      <c r="AF673" s="172"/>
      <c r="AG673" s="172"/>
      <c r="AH673" s="172"/>
      <c r="AI673" s="172"/>
    </row>
    <row r="674" spans="1:35" ht="12.75" customHeight="1">
      <c r="A674" s="172"/>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c r="AA674" s="172"/>
      <c r="AB674" s="172"/>
      <c r="AC674" s="172"/>
      <c r="AD674" s="172"/>
      <c r="AE674" s="172"/>
      <c r="AF674" s="172"/>
      <c r="AG674" s="172"/>
      <c r="AH674" s="172"/>
      <c r="AI674" s="172"/>
    </row>
    <row r="675" spans="1:35" ht="12.75" customHeight="1">
      <c r="A675" s="172"/>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c r="AA675" s="172"/>
      <c r="AB675" s="172"/>
      <c r="AC675" s="172"/>
      <c r="AD675" s="172"/>
      <c r="AE675" s="172"/>
      <c r="AF675" s="172"/>
      <c r="AG675" s="172"/>
      <c r="AH675" s="172"/>
      <c r="AI675" s="172"/>
    </row>
    <row r="676" spans="1:35" ht="12.75" customHeight="1">
      <c r="A676" s="172"/>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c r="AA676" s="172"/>
      <c r="AB676" s="172"/>
      <c r="AC676" s="172"/>
      <c r="AD676" s="172"/>
      <c r="AE676" s="172"/>
      <c r="AF676" s="172"/>
      <c r="AG676" s="172"/>
      <c r="AH676" s="172"/>
      <c r="AI676" s="172"/>
    </row>
    <row r="677" spans="1:35" ht="12.75" customHeight="1">
      <c r="A677" s="172"/>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c r="AA677" s="172"/>
      <c r="AB677" s="172"/>
      <c r="AC677" s="172"/>
      <c r="AD677" s="172"/>
      <c r="AE677" s="172"/>
      <c r="AF677" s="172"/>
      <c r="AG677" s="172"/>
      <c r="AH677" s="172"/>
      <c r="AI677" s="172"/>
    </row>
    <row r="678" spans="1:35" ht="12.75" customHeight="1">
      <c r="A678" s="172"/>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c r="AA678" s="172"/>
      <c r="AB678" s="172"/>
      <c r="AC678" s="172"/>
      <c r="AD678" s="172"/>
      <c r="AE678" s="172"/>
      <c r="AF678" s="172"/>
      <c r="AG678" s="172"/>
      <c r="AH678" s="172"/>
      <c r="AI678" s="172"/>
    </row>
    <row r="679" spans="1:35" ht="12.75" customHeight="1">
      <c r="A679" s="172"/>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c r="AA679" s="172"/>
      <c r="AB679" s="172"/>
      <c r="AC679" s="172"/>
      <c r="AD679" s="172"/>
      <c r="AE679" s="172"/>
      <c r="AF679" s="172"/>
      <c r="AG679" s="172"/>
      <c r="AH679" s="172"/>
      <c r="AI679" s="172"/>
    </row>
    <row r="680" spans="1:35" ht="12.75" customHeight="1">
      <c r="A680" s="172"/>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c r="AA680" s="172"/>
      <c r="AB680" s="172"/>
      <c r="AC680" s="172"/>
      <c r="AD680" s="172"/>
      <c r="AE680" s="172"/>
      <c r="AF680" s="172"/>
      <c r="AG680" s="172"/>
      <c r="AH680" s="172"/>
      <c r="AI680" s="172"/>
    </row>
    <row r="681" spans="1:35" ht="12.75" customHeight="1">
      <c r="A681" s="172"/>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c r="AA681" s="172"/>
      <c r="AB681" s="172"/>
      <c r="AC681" s="172"/>
      <c r="AD681" s="172"/>
      <c r="AE681" s="172"/>
      <c r="AF681" s="172"/>
      <c r="AG681" s="172"/>
      <c r="AH681" s="172"/>
      <c r="AI681" s="172"/>
    </row>
    <row r="682" spans="1:35" ht="12.75" customHeight="1">
      <c r="A682" s="172"/>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c r="AA682" s="172"/>
      <c r="AB682" s="172"/>
      <c r="AC682" s="172"/>
      <c r="AD682" s="172"/>
      <c r="AE682" s="172"/>
      <c r="AF682" s="172"/>
      <c r="AG682" s="172"/>
      <c r="AH682" s="172"/>
      <c r="AI682" s="172"/>
    </row>
    <row r="683" spans="1:35" ht="12.75" customHeight="1">
      <c r="A683" s="172"/>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c r="AA683" s="172"/>
      <c r="AB683" s="172"/>
      <c r="AC683" s="172"/>
      <c r="AD683" s="172"/>
      <c r="AE683" s="172"/>
      <c r="AF683" s="172"/>
      <c r="AG683" s="172"/>
      <c r="AH683" s="172"/>
      <c r="AI683" s="172"/>
    </row>
    <row r="684" spans="1:35" ht="12.75" customHeight="1">
      <c r="A684" s="172"/>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c r="AA684" s="172"/>
      <c r="AB684" s="172"/>
      <c r="AC684" s="172"/>
      <c r="AD684" s="172"/>
      <c r="AE684" s="172"/>
      <c r="AF684" s="172"/>
      <c r="AG684" s="172"/>
      <c r="AH684" s="172"/>
      <c r="AI684" s="172"/>
    </row>
    <row r="685" spans="1:35" ht="12.75" customHeight="1">
      <c r="A685" s="172"/>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c r="AA685" s="172"/>
      <c r="AB685" s="172"/>
      <c r="AC685" s="172"/>
      <c r="AD685" s="172"/>
      <c r="AE685" s="172"/>
      <c r="AF685" s="172"/>
      <c r="AG685" s="172"/>
      <c r="AH685" s="172"/>
      <c r="AI685" s="172"/>
    </row>
    <row r="686" spans="1:35" ht="12.75" customHeight="1">
      <c r="A686" s="172"/>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c r="AA686" s="172"/>
      <c r="AB686" s="172"/>
      <c r="AC686" s="172"/>
      <c r="AD686" s="172"/>
      <c r="AE686" s="172"/>
      <c r="AF686" s="172"/>
      <c r="AG686" s="172"/>
      <c r="AH686" s="172"/>
      <c r="AI686" s="172"/>
    </row>
    <row r="687" spans="1:35" ht="12.75" customHeight="1">
      <c r="A687" s="172"/>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c r="AA687" s="172"/>
      <c r="AB687" s="172"/>
      <c r="AC687" s="172"/>
      <c r="AD687" s="172"/>
      <c r="AE687" s="172"/>
      <c r="AF687" s="172"/>
      <c r="AG687" s="172"/>
      <c r="AH687" s="172"/>
      <c r="AI687" s="172"/>
    </row>
    <row r="688" spans="1:35" ht="12.75" customHeight="1">
      <c r="A688" s="172"/>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c r="AA688" s="172"/>
      <c r="AB688" s="172"/>
      <c r="AC688" s="172"/>
      <c r="AD688" s="172"/>
      <c r="AE688" s="172"/>
      <c r="AF688" s="172"/>
      <c r="AG688" s="172"/>
      <c r="AH688" s="172"/>
      <c r="AI688" s="172"/>
    </row>
    <row r="689" spans="1:35" ht="12.75" customHeight="1">
      <c r="A689" s="172"/>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c r="AA689" s="172"/>
      <c r="AB689" s="172"/>
      <c r="AC689" s="172"/>
      <c r="AD689" s="172"/>
      <c r="AE689" s="172"/>
      <c r="AF689" s="172"/>
      <c r="AG689" s="172"/>
      <c r="AH689" s="172"/>
      <c r="AI689" s="172"/>
    </row>
    <row r="690" spans="1:35" ht="12.75" customHeight="1">
      <c r="A690" s="172"/>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c r="AA690" s="172"/>
      <c r="AB690" s="172"/>
      <c r="AC690" s="172"/>
      <c r="AD690" s="172"/>
      <c r="AE690" s="172"/>
      <c r="AF690" s="172"/>
      <c r="AG690" s="172"/>
      <c r="AH690" s="172"/>
      <c r="AI690" s="172"/>
    </row>
    <row r="691" spans="1:35" ht="12.75" customHeight="1">
      <c r="A691" s="172"/>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c r="AA691" s="172"/>
      <c r="AB691" s="172"/>
      <c r="AC691" s="172"/>
      <c r="AD691" s="172"/>
      <c r="AE691" s="172"/>
      <c r="AF691" s="172"/>
      <c r="AG691" s="172"/>
      <c r="AH691" s="172"/>
      <c r="AI691" s="172"/>
    </row>
    <row r="692" spans="1:35" ht="12.75" customHeight="1">
      <c r="A692" s="172"/>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c r="AA692" s="172"/>
      <c r="AB692" s="172"/>
      <c r="AC692" s="172"/>
      <c r="AD692" s="172"/>
      <c r="AE692" s="172"/>
      <c r="AF692" s="172"/>
      <c r="AG692" s="172"/>
      <c r="AH692" s="172"/>
      <c r="AI692" s="172"/>
    </row>
    <row r="693" spans="1:35" ht="12.75" customHeight="1">
      <c r="A693" s="172"/>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c r="AA693" s="172"/>
      <c r="AB693" s="172"/>
      <c r="AC693" s="172"/>
      <c r="AD693" s="172"/>
      <c r="AE693" s="172"/>
      <c r="AF693" s="172"/>
      <c r="AG693" s="172"/>
      <c r="AH693" s="172"/>
      <c r="AI693" s="172"/>
    </row>
    <row r="694" spans="1:35" ht="12.75" customHeight="1">
      <c r="A694" s="172"/>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c r="AA694" s="172"/>
      <c r="AB694" s="172"/>
      <c r="AC694" s="172"/>
      <c r="AD694" s="172"/>
      <c r="AE694" s="172"/>
      <c r="AF694" s="172"/>
      <c r="AG694" s="172"/>
      <c r="AH694" s="172"/>
      <c r="AI694" s="172"/>
    </row>
    <row r="695" spans="1:35" ht="12.75" customHeight="1">
      <c r="A695" s="172"/>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c r="AA695" s="172"/>
      <c r="AB695" s="172"/>
      <c r="AC695" s="172"/>
      <c r="AD695" s="172"/>
      <c r="AE695" s="172"/>
      <c r="AF695" s="172"/>
      <c r="AG695" s="172"/>
      <c r="AH695" s="172"/>
      <c r="AI695" s="172"/>
    </row>
    <row r="696" spans="1:35" ht="12.75" customHeight="1">
      <c r="A696" s="172"/>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c r="AA696" s="172"/>
      <c r="AB696" s="172"/>
      <c r="AC696" s="172"/>
      <c r="AD696" s="172"/>
      <c r="AE696" s="172"/>
      <c r="AF696" s="172"/>
      <c r="AG696" s="172"/>
      <c r="AH696" s="172"/>
      <c r="AI696" s="172"/>
    </row>
    <row r="697" spans="1:35" ht="12.75" customHeight="1">
      <c r="A697" s="172"/>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c r="AA697" s="172"/>
      <c r="AB697" s="172"/>
      <c r="AC697" s="172"/>
      <c r="AD697" s="172"/>
      <c r="AE697" s="172"/>
      <c r="AF697" s="172"/>
      <c r="AG697" s="172"/>
      <c r="AH697" s="172"/>
      <c r="AI697" s="172"/>
    </row>
    <row r="698" spans="1:35" ht="12.75" customHeight="1">
      <c r="A698" s="172"/>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c r="AA698" s="172"/>
      <c r="AB698" s="172"/>
      <c r="AC698" s="172"/>
      <c r="AD698" s="172"/>
      <c r="AE698" s="172"/>
      <c r="AF698" s="172"/>
      <c r="AG698" s="172"/>
      <c r="AH698" s="172"/>
      <c r="AI698" s="172"/>
    </row>
    <row r="699" spans="1:35" ht="12.75" customHeight="1">
      <c r="A699" s="172"/>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c r="AA699" s="172"/>
      <c r="AB699" s="172"/>
      <c r="AC699" s="172"/>
      <c r="AD699" s="172"/>
      <c r="AE699" s="172"/>
      <c r="AF699" s="172"/>
      <c r="AG699" s="172"/>
      <c r="AH699" s="172"/>
      <c r="AI699" s="172"/>
    </row>
    <row r="700" spans="1:35" ht="12.75" customHeight="1">
      <c r="A700" s="172"/>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c r="AA700" s="172"/>
      <c r="AB700" s="172"/>
      <c r="AC700" s="172"/>
      <c r="AD700" s="172"/>
      <c r="AE700" s="172"/>
      <c r="AF700" s="172"/>
      <c r="AG700" s="172"/>
      <c r="AH700" s="172"/>
      <c r="AI700" s="172"/>
    </row>
    <row r="701" spans="1:35" ht="12.75" customHeight="1">
      <c r="A701" s="172"/>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c r="AA701" s="172"/>
      <c r="AB701" s="172"/>
      <c r="AC701" s="172"/>
      <c r="AD701" s="172"/>
      <c r="AE701" s="172"/>
      <c r="AF701" s="172"/>
      <c r="AG701" s="172"/>
      <c r="AH701" s="172"/>
      <c r="AI701" s="172"/>
    </row>
    <row r="702" spans="1:35" ht="12.75" customHeight="1">
      <c r="A702" s="172"/>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c r="AA702" s="172"/>
      <c r="AB702" s="172"/>
      <c r="AC702" s="172"/>
      <c r="AD702" s="172"/>
      <c r="AE702" s="172"/>
      <c r="AF702" s="172"/>
      <c r="AG702" s="172"/>
      <c r="AH702" s="172"/>
      <c r="AI702" s="172"/>
    </row>
    <row r="703" spans="1:35" ht="12.75" customHeight="1">
      <c r="A703" s="172"/>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c r="AA703" s="172"/>
      <c r="AB703" s="172"/>
      <c r="AC703" s="172"/>
      <c r="AD703" s="172"/>
      <c r="AE703" s="172"/>
      <c r="AF703" s="172"/>
      <c r="AG703" s="172"/>
      <c r="AH703" s="172"/>
      <c r="AI703" s="172"/>
    </row>
    <row r="704" spans="1:35" ht="12.75" customHeight="1">
      <c r="A704" s="172"/>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c r="AA704" s="172"/>
      <c r="AB704" s="172"/>
      <c r="AC704" s="172"/>
      <c r="AD704" s="172"/>
      <c r="AE704" s="172"/>
      <c r="AF704" s="172"/>
      <c r="AG704" s="172"/>
      <c r="AH704" s="172"/>
      <c r="AI704" s="172"/>
    </row>
    <row r="705" spans="1:35" ht="12.75" customHeight="1">
      <c r="A705" s="172"/>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c r="AA705" s="172"/>
      <c r="AB705" s="172"/>
      <c r="AC705" s="172"/>
      <c r="AD705" s="172"/>
      <c r="AE705" s="172"/>
      <c r="AF705" s="172"/>
      <c r="AG705" s="172"/>
      <c r="AH705" s="172"/>
      <c r="AI705" s="172"/>
    </row>
    <row r="706" spans="1:35" ht="12.75" customHeight="1">
      <c r="A706" s="172"/>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c r="AA706" s="172"/>
      <c r="AB706" s="172"/>
      <c r="AC706" s="172"/>
      <c r="AD706" s="172"/>
      <c r="AE706" s="172"/>
      <c r="AF706" s="172"/>
      <c r="AG706" s="172"/>
      <c r="AH706" s="172"/>
      <c r="AI706" s="172"/>
    </row>
    <row r="707" spans="1:35" ht="12.75" customHeight="1">
      <c r="A707" s="172"/>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c r="AA707" s="172"/>
      <c r="AB707" s="172"/>
      <c r="AC707" s="172"/>
      <c r="AD707" s="172"/>
      <c r="AE707" s="172"/>
      <c r="AF707" s="172"/>
      <c r="AG707" s="172"/>
      <c r="AH707" s="172"/>
      <c r="AI707" s="172"/>
    </row>
    <row r="708" spans="1:35" ht="12.75" customHeight="1">
      <c r="A708" s="172"/>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c r="AA708" s="172"/>
      <c r="AB708" s="172"/>
      <c r="AC708" s="172"/>
      <c r="AD708" s="172"/>
      <c r="AE708" s="172"/>
      <c r="AF708" s="172"/>
      <c r="AG708" s="172"/>
      <c r="AH708" s="172"/>
      <c r="AI708" s="172"/>
    </row>
    <row r="709" spans="1:35" ht="12.75" customHeight="1">
      <c r="A709" s="172"/>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c r="AA709" s="172"/>
      <c r="AB709" s="172"/>
      <c r="AC709" s="172"/>
      <c r="AD709" s="172"/>
      <c r="AE709" s="172"/>
      <c r="AF709" s="172"/>
      <c r="AG709" s="172"/>
      <c r="AH709" s="172"/>
      <c r="AI709" s="172"/>
    </row>
    <row r="710" spans="1:35" ht="12.75" customHeight="1">
      <c r="A710" s="172"/>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c r="AA710" s="172"/>
      <c r="AB710" s="172"/>
      <c r="AC710" s="172"/>
      <c r="AD710" s="172"/>
      <c r="AE710" s="172"/>
      <c r="AF710" s="172"/>
      <c r="AG710" s="172"/>
      <c r="AH710" s="172"/>
      <c r="AI710" s="172"/>
    </row>
    <row r="711" spans="1:35" ht="12.75" customHeight="1">
      <c r="A711" s="172"/>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c r="AA711" s="172"/>
      <c r="AB711" s="172"/>
      <c r="AC711" s="172"/>
      <c r="AD711" s="172"/>
      <c r="AE711" s="172"/>
      <c r="AF711" s="172"/>
      <c r="AG711" s="172"/>
      <c r="AH711" s="172"/>
      <c r="AI711" s="172"/>
    </row>
    <row r="712" spans="1:35" ht="12.75" customHeight="1">
      <c r="A712" s="172"/>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c r="AA712" s="172"/>
      <c r="AB712" s="172"/>
      <c r="AC712" s="172"/>
      <c r="AD712" s="172"/>
      <c r="AE712" s="172"/>
      <c r="AF712" s="172"/>
      <c r="AG712" s="172"/>
      <c r="AH712" s="172"/>
      <c r="AI712" s="172"/>
    </row>
    <row r="713" spans="1:35" ht="12.75" customHeight="1">
      <c r="A713" s="172"/>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c r="AA713" s="172"/>
      <c r="AB713" s="172"/>
      <c r="AC713" s="172"/>
      <c r="AD713" s="172"/>
      <c r="AE713" s="172"/>
      <c r="AF713" s="172"/>
      <c r="AG713" s="172"/>
      <c r="AH713" s="172"/>
      <c r="AI713" s="172"/>
    </row>
    <row r="714" spans="1:35" ht="12.75" customHeight="1">
      <c r="A714" s="172"/>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c r="AA714" s="172"/>
      <c r="AB714" s="172"/>
      <c r="AC714" s="172"/>
      <c r="AD714" s="172"/>
      <c r="AE714" s="172"/>
      <c r="AF714" s="172"/>
      <c r="AG714" s="172"/>
      <c r="AH714" s="172"/>
      <c r="AI714" s="172"/>
    </row>
    <row r="715" spans="1:35" ht="12.75" customHeight="1">
      <c r="A715" s="172"/>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c r="AA715" s="172"/>
      <c r="AB715" s="172"/>
      <c r="AC715" s="172"/>
      <c r="AD715" s="172"/>
      <c r="AE715" s="172"/>
      <c r="AF715" s="172"/>
      <c r="AG715" s="172"/>
      <c r="AH715" s="172"/>
      <c r="AI715" s="172"/>
    </row>
    <row r="716" spans="1:35" ht="12.75" customHeight="1">
      <c r="A716" s="172"/>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c r="AA716" s="172"/>
      <c r="AB716" s="172"/>
      <c r="AC716" s="172"/>
      <c r="AD716" s="172"/>
      <c r="AE716" s="172"/>
      <c r="AF716" s="172"/>
      <c r="AG716" s="172"/>
      <c r="AH716" s="172"/>
      <c r="AI716" s="172"/>
    </row>
    <row r="717" spans="1:35" ht="12.75" customHeight="1">
      <c r="A717" s="172"/>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c r="AA717" s="172"/>
      <c r="AB717" s="172"/>
      <c r="AC717" s="172"/>
      <c r="AD717" s="172"/>
      <c r="AE717" s="172"/>
      <c r="AF717" s="172"/>
      <c r="AG717" s="172"/>
      <c r="AH717" s="172"/>
      <c r="AI717" s="172"/>
    </row>
    <row r="718" spans="1:35" ht="12.75" customHeight="1">
      <c r="A718" s="172"/>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c r="AA718" s="172"/>
      <c r="AB718" s="172"/>
      <c r="AC718" s="172"/>
      <c r="AD718" s="172"/>
      <c r="AE718" s="172"/>
      <c r="AF718" s="172"/>
      <c r="AG718" s="172"/>
      <c r="AH718" s="172"/>
      <c r="AI718" s="172"/>
    </row>
    <row r="719" spans="1:35" ht="12.75" customHeight="1">
      <c r="A719" s="172"/>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c r="AA719" s="172"/>
      <c r="AB719" s="172"/>
      <c r="AC719" s="172"/>
      <c r="AD719" s="172"/>
      <c r="AE719" s="172"/>
      <c r="AF719" s="172"/>
      <c r="AG719" s="172"/>
      <c r="AH719" s="172"/>
      <c r="AI719" s="172"/>
    </row>
    <row r="720" spans="1:35" ht="12.75" customHeight="1">
      <c r="A720" s="172"/>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c r="AA720" s="172"/>
      <c r="AB720" s="172"/>
      <c r="AC720" s="172"/>
      <c r="AD720" s="172"/>
      <c r="AE720" s="172"/>
      <c r="AF720" s="172"/>
      <c r="AG720" s="172"/>
      <c r="AH720" s="172"/>
      <c r="AI720" s="172"/>
    </row>
    <row r="721" spans="1:35" ht="12.75" customHeight="1">
      <c r="A721" s="172"/>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c r="AA721" s="172"/>
      <c r="AB721" s="172"/>
      <c r="AC721" s="172"/>
      <c r="AD721" s="172"/>
      <c r="AE721" s="172"/>
      <c r="AF721" s="172"/>
      <c r="AG721" s="172"/>
      <c r="AH721" s="172"/>
      <c r="AI721" s="172"/>
    </row>
    <row r="722" spans="1:35" ht="12.75" customHeight="1">
      <c r="A722" s="172"/>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c r="AA722" s="172"/>
      <c r="AB722" s="172"/>
      <c r="AC722" s="172"/>
      <c r="AD722" s="172"/>
      <c r="AE722" s="172"/>
      <c r="AF722" s="172"/>
      <c r="AG722" s="172"/>
      <c r="AH722" s="172"/>
      <c r="AI722" s="172"/>
    </row>
    <row r="723" spans="1:35" ht="12.75" customHeight="1">
      <c r="A723" s="172"/>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c r="AA723" s="172"/>
      <c r="AB723" s="172"/>
      <c r="AC723" s="172"/>
      <c r="AD723" s="172"/>
      <c r="AE723" s="172"/>
      <c r="AF723" s="172"/>
      <c r="AG723" s="172"/>
      <c r="AH723" s="172"/>
      <c r="AI723" s="172"/>
    </row>
    <row r="724" spans="1:35" ht="12.75" customHeight="1">
      <c r="A724" s="172"/>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c r="AA724" s="172"/>
      <c r="AB724" s="172"/>
      <c r="AC724" s="172"/>
      <c r="AD724" s="172"/>
      <c r="AE724" s="172"/>
      <c r="AF724" s="172"/>
      <c r="AG724" s="172"/>
      <c r="AH724" s="172"/>
      <c r="AI724" s="172"/>
    </row>
    <row r="725" spans="1:35" ht="12.75" customHeight="1">
      <c r="A725" s="172"/>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c r="AA725" s="172"/>
      <c r="AB725" s="172"/>
      <c r="AC725" s="172"/>
      <c r="AD725" s="172"/>
      <c r="AE725" s="172"/>
      <c r="AF725" s="172"/>
      <c r="AG725" s="172"/>
      <c r="AH725" s="172"/>
      <c r="AI725" s="172"/>
    </row>
    <row r="726" spans="1:35" ht="12.75" customHeight="1">
      <c r="A726" s="172"/>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c r="AA726" s="172"/>
      <c r="AB726" s="172"/>
      <c r="AC726" s="172"/>
      <c r="AD726" s="172"/>
      <c r="AE726" s="172"/>
      <c r="AF726" s="172"/>
      <c r="AG726" s="172"/>
      <c r="AH726" s="172"/>
      <c r="AI726" s="172"/>
    </row>
    <row r="727" spans="1:35" ht="12.75" customHeight="1">
      <c r="A727" s="172"/>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c r="AA727" s="172"/>
      <c r="AB727" s="172"/>
      <c r="AC727" s="172"/>
      <c r="AD727" s="172"/>
      <c r="AE727" s="172"/>
      <c r="AF727" s="172"/>
      <c r="AG727" s="172"/>
      <c r="AH727" s="172"/>
      <c r="AI727" s="172"/>
    </row>
    <row r="728" spans="1:35" ht="12.75" customHeight="1">
      <c r="A728" s="172"/>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c r="AA728" s="172"/>
      <c r="AB728" s="172"/>
      <c r="AC728" s="172"/>
      <c r="AD728" s="172"/>
      <c r="AE728" s="172"/>
      <c r="AF728" s="172"/>
      <c r="AG728" s="172"/>
      <c r="AH728" s="172"/>
      <c r="AI728" s="172"/>
    </row>
    <row r="729" spans="1:35" ht="12.75" customHeight="1">
      <c r="A729" s="172"/>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c r="AA729" s="172"/>
      <c r="AB729" s="172"/>
      <c r="AC729" s="172"/>
      <c r="AD729" s="172"/>
      <c r="AE729" s="172"/>
      <c r="AF729" s="172"/>
      <c r="AG729" s="172"/>
      <c r="AH729" s="172"/>
      <c r="AI729" s="172"/>
    </row>
    <row r="730" spans="1:35" ht="12.75" customHeight="1">
      <c r="A730" s="172"/>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c r="AA730" s="172"/>
      <c r="AB730" s="172"/>
      <c r="AC730" s="172"/>
      <c r="AD730" s="172"/>
      <c r="AE730" s="172"/>
      <c r="AF730" s="172"/>
      <c r="AG730" s="172"/>
      <c r="AH730" s="172"/>
      <c r="AI730" s="172"/>
    </row>
    <row r="731" spans="1:35" ht="12.75" customHeight="1">
      <c r="A731" s="172"/>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c r="AA731" s="172"/>
      <c r="AB731" s="172"/>
      <c r="AC731" s="172"/>
      <c r="AD731" s="172"/>
      <c r="AE731" s="172"/>
      <c r="AF731" s="172"/>
      <c r="AG731" s="172"/>
      <c r="AH731" s="172"/>
      <c r="AI731" s="172"/>
    </row>
    <row r="732" spans="1:35" ht="12.75" customHeight="1">
      <c r="A732" s="172"/>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c r="AA732" s="172"/>
      <c r="AB732" s="172"/>
      <c r="AC732" s="172"/>
      <c r="AD732" s="172"/>
      <c r="AE732" s="172"/>
      <c r="AF732" s="172"/>
      <c r="AG732" s="172"/>
      <c r="AH732" s="172"/>
      <c r="AI732" s="172"/>
    </row>
    <row r="733" spans="1:35" ht="12.75" customHeight="1">
      <c r="A733" s="172"/>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c r="AA733" s="172"/>
      <c r="AB733" s="172"/>
      <c r="AC733" s="172"/>
      <c r="AD733" s="172"/>
      <c r="AE733" s="172"/>
      <c r="AF733" s="172"/>
      <c r="AG733" s="172"/>
      <c r="AH733" s="172"/>
      <c r="AI733" s="172"/>
    </row>
    <row r="734" spans="1:35" ht="12.75" customHeight="1">
      <c r="A734" s="172"/>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c r="AA734" s="172"/>
      <c r="AB734" s="172"/>
      <c r="AC734" s="172"/>
      <c r="AD734" s="172"/>
      <c r="AE734" s="172"/>
      <c r="AF734" s="172"/>
      <c r="AG734" s="172"/>
      <c r="AH734" s="172"/>
      <c r="AI734" s="172"/>
    </row>
    <row r="735" spans="1:35" ht="12.75" customHeight="1">
      <c r="A735" s="172"/>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c r="AA735" s="172"/>
      <c r="AB735" s="172"/>
      <c r="AC735" s="172"/>
      <c r="AD735" s="172"/>
      <c r="AE735" s="172"/>
      <c r="AF735" s="172"/>
      <c r="AG735" s="172"/>
      <c r="AH735" s="172"/>
      <c r="AI735" s="172"/>
    </row>
    <row r="736" spans="1:35" ht="12.75" customHeight="1">
      <c r="A736" s="172"/>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c r="AA736" s="172"/>
      <c r="AB736" s="172"/>
      <c r="AC736" s="172"/>
      <c r="AD736" s="172"/>
      <c r="AE736" s="172"/>
      <c r="AF736" s="172"/>
      <c r="AG736" s="172"/>
      <c r="AH736" s="172"/>
      <c r="AI736" s="172"/>
    </row>
    <row r="737" spans="1:35" ht="12.75" customHeight="1">
      <c r="A737" s="172"/>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c r="AA737" s="172"/>
      <c r="AB737" s="172"/>
      <c r="AC737" s="172"/>
      <c r="AD737" s="172"/>
      <c r="AE737" s="172"/>
      <c r="AF737" s="172"/>
      <c r="AG737" s="172"/>
      <c r="AH737" s="172"/>
      <c r="AI737" s="172"/>
    </row>
    <row r="738" spans="1:35" ht="12.75" customHeight="1">
      <c r="A738" s="172"/>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c r="AA738" s="172"/>
      <c r="AB738" s="172"/>
      <c r="AC738" s="172"/>
      <c r="AD738" s="172"/>
      <c r="AE738" s="172"/>
      <c r="AF738" s="172"/>
      <c r="AG738" s="172"/>
      <c r="AH738" s="172"/>
      <c r="AI738" s="172"/>
    </row>
    <row r="739" spans="1:35" ht="12.75" customHeight="1">
      <c r="A739" s="172"/>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c r="AA739" s="172"/>
      <c r="AB739" s="172"/>
      <c r="AC739" s="172"/>
      <c r="AD739" s="172"/>
      <c r="AE739" s="172"/>
      <c r="AF739" s="172"/>
      <c r="AG739" s="172"/>
      <c r="AH739" s="172"/>
      <c r="AI739" s="172"/>
    </row>
    <row r="740" spans="1:35" ht="12.75" customHeight="1">
      <c r="A740" s="172"/>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c r="AA740" s="172"/>
      <c r="AB740" s="172"/>
      <c r="AC740" s="172"/>
      <c r="AD740" s="172"/>
      <c r="AE740" s="172"/>
      <c r="AF740" s="172"/>
      <c r="AG740" s="172"/>
      <c r="AH740" s="172"/>
      <c r="AI740" s="172"/>
    </row>
    <row r="741" spans="1:35" ht="12.75" customHeight="1">
      <c r="A741" s="172"/>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c r="AA741" s="172"/>
      <c r="AB741" s="172"/>
      <c r="AC741" s="172"/>
      <c r="AD741" s="172"/>
      <c r="AE741" s="172"/>
      <c r="AF741" s="172"/>
      <c r="AG741" s="172"/>
      <c r="AH741" s="172"/>
      <c r="AI741" s="172"/>
    </row>
    <row r="742" spans="1:35" ht="12.75" customHeight="1">
      <c r="A742" s="172"/>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c r="AA742" s="172"/>
      <c r="AB742" s="172"/>
      <c r="AC742" s="172"/>
      <c r="AD742" s="172"/>
      <c r="AE742" s="172"/>
      <c r="AF742" s="172"/>
      <c r="AG742" s="172"/>
      <c r="AH742" s="172"/>
      <c r="AI742" s="172"/>
    </row>
    <row r="743" spans="1:35" ht="12.75" customHeight="1">
      <c r="A743" s="172"/>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c r="AA743" s="172"/>
      <c r="AB743" s="172"/>
      <c r="AC743" s="172"/>
      <c r="AD743" s="172"/>
      <c r="AE743" s="172"/>
      <c r="AF743" s="172"/>
      <c r="AG743" s="172"/>
      <c r="AH743" s="172"/>
      <c r="AI743" s="172"/>
    </row>
    <row r="744" spans="1:35" ht="12.75" customHeight="1">
      <c r="A744" s="172"/>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c r="AA744" s="172"/>
      <c r="AB744" s="172"/>
      <c r="AC744" s="172"/>
      <c r="AD744" s="172"/>
      <c r="AE744" s="172"/>
      <c r="AF744" s="172"/>
      <c r="AG744" s="172"/>
      <c r="AH744" s="172"/>
      <c r="AI744" s="172"/>
    </row>
    <row r="745" spans="1:35" ht="12.75" customHeight="1">
      <c r="A745" s="172"/>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c r="AA745" s="172"/>
      <c r="AB745" s="172"/>
      <c r="AC745" s="172"/>
      <c r="AD745" s="172"/>
      <c r="AE745" s="172"/>
      <c r="AF745" s="172"/>
      <c r="AG745" s="172"/>
      <c r="AH745" s="172"/>
      <c r="AI745" s="172"/>
    </row>
    <row r="746" spans="1:35" ht="12.75" customHeight="1">
      <c r="A746" s="172"/>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c r="AA746" s="172"/>
      <c r="AB746" s="172"/>
      <c r="AC746" s="172"/>
      <c r="AD746" s="172"/>
      <c r="AE746" s="172"/>
      <c r="AF746" s="172"/>
      <c r="AG746" s="172"/>
      <c r="AH746" s="172"/>
      <c r="AI746" s="172"/>
    </row>
    <row r="747" spans="1:35" ht="12.75" customHeight="1">
      <c r="A747" s="172"/>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c r="AA747" s="172"/>
      <c r="AB747" s="172"/>
      <c r="AC747" s="172"/>
      <c r="AD747" s="172"/>
      <c r="AE747" s="172"/>
      <c r="AF747" s="172"/>
      <c r="AG747" s="172"/>
      <c r="AH747" s="172"/>
      <c r="AI747" s="172"/>
    </row>
    <row r="748" spans="1:35" ht="12.75" customHeight="1">
      <c r="A748" s="172"/>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c r="AA748" s="172"/>
      <c r="AB748" s="172"/>
      <c r="AC748" s="172"/>
      <c r="AD748" s="172"/>
      <c r="AE748" s="172"/>
      <c r="AF748" s="172"/>
      <c r="AG748" s="172"/>
      <c r="AH748" s="172"/>
      <c r="AI748" s="172"/>
    </row>
    <row r="749" spans="1:35" ht="12.75" customHeight="1">
      <c r="A749" s="172"/>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c r="AA749" s="172"/>
      <c r="AB749" s="172"/>
      <c r="AC749" s="172"/>
      <c r="AD749" s="172"/>
      <c r="AE749" s="172"/>
      <c r="AF749" s="172"/>
      <c r="AG749" s="172"/>
      <c r="AH749" s="172"/>
      <c r="AI749" s="172"/>
    </row>
    <row r="750" spans="1:35" ht="12.75" customHeight="1">
      <c r="A750" s="172"/>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c r="AA750" s="172"/>
      <c r="AB750" s="172"/>
      <c r="AC750" s="172"/>
      <c r="AD750" s="172"/>
      <c r="AE750" s="172"/>
      <c r="AF750" s="172"/>
      <c r="AG750" s="172"/>
      <c r="AH750" s="172"/>
      <c r="AI750" s="172"/>
    </row>
    <row r="751" spans="1:35" ht="12.75" customHeight="1">
      <c r="A751" s="172"/>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c r="AA751" s="172"/>
      <c r="AB751" s="172"/>
      <c r="AC751" s="172"/>
      <c r="AD751" s="172"/>
      <c r="AE751" s="172"/>
      <c r="AF751" s="172"/>
      <c r="AG751" s="172"/>
      <c r="AH751" s="172"/>
      <c r="AI751" s="172"/>
    </row>
    <row r="752" spans="1:35" ht="12.75" customHeight="1">
      <c r="A752" s="172"/>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c r="AA752" s="172"/>
      <c r="AB752" s="172"/>
      <c r="AC752" s="172"/>
      <c r="AD752" s="172"/>
      <c r="AE752" s="172"/>
      <c r="AF752" s="172"/>
      <c r="AG752" s="172"/>
      <c r="AH752" s="172"/>
      <c r="AI752" s="172"/>
    </row>
    <row r="753" spans="1:35" ht="12.75" customHeight="1">
      <c r="A753" s="172"/>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c r="AA753" s="172"/>
      <c r="AB753" s="172"/>
      <c r="AC753" s="172"/>
      <c r="AD753" s="172"/>
      <c r="AE753" s="172"/>
      <c r="AF753" s="172"/>
      <c r="AG753" s="172"/>
      <c r="AH753" s="172"/>
      <c r="AI753" s="172"/>
    </row>
    <row r="754" spans="1:35" ht="12.75" customHeight="1">
      <c r="A754" s="172"/>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c r="AA754" s="172"/>
      <c r="AB754" s="172"/>
      <c r="AC754" s="172"/>
      <c r="AD754" s="172"/>
      <c r="AE754" s="172"/>
      <c r="AF754" s="172"/>
      <c r="AG754" s="172"/>
      <c r="AH754" s="172"/>
      <c r="AI754" s="172"/>
    </row>
    <row r="755" spans="1:35" ht="12.75" customHeight="1">
      <c r="A755" s="172"/>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c r="AA755" s="172"/>
      <c r="AB755" s="172"/>
      <c r="AC755" s="172"/>
      <c r="AD755" s="172"/>
      <c r="AE755" s="172"/>
      <c r="AF755" s="172"/>
      <c r="AG755" s="172"/>
      <c r="AH755" s="172"/>
      <c r="AI755" s="172"/>
    </row>
    <row r="756" spans="1:35" ht="12.75" customHeight="1">
      <c r="A756" s="172"/>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c r="AA756" s="172"/>
      <c r="AB756" s="172"/>
      <c r="AC756" s="172"/>
      <c r="AD756" s="172"/>
      <c r="AE756" s="172"/>
      <c r="AF756" s="172"/>
      <c r="AG756" s="172"/>
      <c r="AH756" s="172"/>
      <c r="AI756" s="172"/>
    </row>
    <row r="757" spans="1:35" ht="12.75" customHeight="1">
      <c r="A757" s="172"/>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c r="AA757" s="172"/>
      <c r="AB757" s="172"/>
      <c r="AC757" s="172"/>
      <c r="AD757" s="172"/>
      <c r="AE757" s="172"/>
      <c r="AF757" s="172"/>
      <c r="AG757" s="172"/>
      <c r="AH757" s="172"/>
      <c r="AI757" s="172"/>
    </row>
    <row r="758" spans="1:35" ht="12.75" customHeight="1">
      <c r="A758" s="172"/>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c r="AA758" s="172"/>
      <c r="AB758" s="172"/>
      <c r="AC758" s="172"/>
      <c r="AD758" s="172"/>
      <c r="AE758" s="172"/>
      <c r="AF758" s="172"/>
      <c r="AG758" s="172"/>
      <c r="AH758" s="172"/>
      <c r="AI758" s="172"/>
    </row>
    <row r="759" spans="1:35" ht="12.75" customHeight="1">
      <c r="A759" s="172"/>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c r="AA759" s="172"/>
      <c r="AB759" s="172"/>
      <c r="AC759" s="172"/>
      <c r="AD759" s="172"/>
      <c r="AE759" s="172"/>
      <c r="AF759" s="172"/>
      <c r="AG759" s="172"/>
      <c r="AH759" s="172"/>
      <c r="AI759" s="172"/>
    </row>
    <row r="760" spans="1:35" ht="12.75" customHeight="1">
      <c r="A760" s="172"/>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c r="AA760" s="172"/>
      <c r="AB760" s="172"/>
      <c r="AC760" s="172"/>
      <c r="AD760" s="172"/>
      <c r="AE760" s="172"/>
      <c r="AF760" s="172"/>
      <c r="AG760" s="172"/>
      <c r="AH760" s="172"/>
      <c r="AI760" s="172"/>
    </row>
    <row r="761" spans="1:35" ht="12.75" customHeight="1">
      <c r="A761" s="172"/>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c r="AA761" s="172"/>
      <c r="AB761" s="172"/>
      <c r="AC761" s="172"/>
      <c r="AD761" s="172"/>
      <c r="AE761" s="172"/>
      <c r="AF761" s="172"/>
      <c r="AG761" s="172"/>
      <c r="AH761" s="172"/>
      <c r="AI761" s="172"/>
    </row>
    <row r="762" spans="1:35" ht="12.75" customHeight="1">
      <c r="A762" s="172"/>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c r="AA762" s="172"/>
      <c r="AB762" s="172"/>
      <c r="AC762" s="172"/>
      <c r="AD762" s="172"/>
      <c r="AE762" s="172"/>
      <c r="AF762" s="172"/>
      <c r="AG762" s="172"/>
      <c r="AH762" s="172"/>
      <c r="AI762" s="172"/>
    </row>
    <row r="763" spans="1:35" ht="12.75" customHeight="1">
      <c r="A763" s="172"/>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c r="AA763" s="172"/>
      <c r="AB763" s="172"/>
      <c r="AC763" s="172"/>
      <c r="AD763" s="172"/>
      <c r="AE763" s="172"/>
      <c r="AF763" s="172"/>
      <c r="AG763" s="172"/>
      <c r="AH763" s="172"/>
      <c r="AI763" s="172"/>
    </row>
    <row r="764" spans="1:35" ht="12.75" customHeight="1">
      <c r="A764" s="172"/>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c r="AA764" s="172"/>
      <c r="AB764" s="172"/>
      <c r="AC764" s="172"/>
      <c r="AD764" s="172"/>
      <c r="AE764" s="172"/>
      <c r="AF764" s="172"/>
      <c r="AG764" s="172"/>
      <c r="AH764" s="172"/>
      <c r="AI764" s="172"/>
    </row>
    <row r="765" spans="1:35" ht="12.75" customHeight="1">
      <c r="A765" s="172"/>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c r="AA765" s="172"/>
      <c r="AB765" s="172"/>
      <c r="AC765" s="172"/>
      <c r="AD765" s="172"/>
      <c r="AE765" s="172"/>
      <c r="AF765" s="172"/>
      <c r="AG765" s="172"/>
      <c r="AH765" s="172"/>
      <c r="AI765" s="172"/>
    </row>
    <row r="766" spans="1:35" ht="12.75" customHeight="1">
      <c r="A766" s="172"/>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c r="AA766" s="172"/>
      <c r="AB766" s="172"/>
      <c r="AC766" s="172"/>
      <c r="AD766" s="172"/>
      <c r="AE766" s="172"/>
      <c r="AF766" s="172"/>
      <c r="AG766" s="172"/>
      <c r="AH766" s="172"/>
      <c r="AI766" s="172"/>
    </row>
    <row r="767" spans="1:35" ht="12.75" customHeight="1">
      <c r="A767" s="172"/>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c r="AA767" s="172"/>
      <c r="AB767" s="172"/>
      <c r="AC767" s="172"/>
      <c r="AD767" s="172"/>
      <c r="AE767" s="172"/>
      <c r="AF767" s="172"/>
      <c r="AG767" s="172"/>
      <c r="AH767" s="172"/>
      <c r="AI767" s="172"/>
    </row>
    <row r="768" spans="1:35" ht="12.75" customHeight="1">
      <c r="A768" s="172"/>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c r="AA768" s="172"/>
      <c r="AB768" s="172"/>
      <c r="AC768" s="172"/>
      <c r="AD768" s="172"/>
      <c r="AE768" s="172"/>
      <c r="AF768" s="172"/>
      <c r="AG768" s="172"/>
      <c r="AH768" s="172"/>
      <c r="AI768" s="172"/>
    </row>
    <row r="769" spans="1:35" ht="12.75" customHeight="1">
      <c r="A769" s="172"/>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c r="AA769" s="172"/>
      <c r="AB769" s="172"/>
      <c r="AC769" s="172"/>
      <c r="AD769" s="172"/>
      <c r="AE769" s="172"/>
      <c r="AF769" s="172"/>
      <c r="AG769" s="172"/>
      <c r="AH769" s="172"/>
      <c r="AI769" s="172"/>
    </row>
    <row r="770" spans="1:35" ht="12.75" customHeight="1">
      <c r="A770" s="172"/>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c r="AA770" s="172"/>
      <c r="AB770" s="172"/>
      <c r="AC770" s="172"/>
      <c r="AD770" s="172"/>
      <c r="AE770" s="172"/>
      <c r="AF770" s="172"/>
      <c r="AG770" s="172"/>
      <c r="AH770" s="172"/>
      <c r="AI770" s="172"/>
    </row>
    <row r="771" spans="1:35" ht="12.75" customHeight="1">
      <c r="A771" s="172"/>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c r="AA771" s="172"/>
      <c r="AB771" s="172"/>
      <c r="AC771" s="172"/>
      <c r="AD771" s="172"/>
      <c r="AE771" s="172"/>
      <c r="AF771" s="172"/>
      <c r="AG771" s="172"/>
      <c r="AH771" s="172"/>
      <c r="AI771" s="172"/>
    </row>
    <row r="772" spans="1:35" ht="12.75" customHeight="1">
      <c r="A772" s="172"/>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c r="AA772" s="172"/>
      <c r="AB772" s="172"/>
      <c r="AC772" s="172"/>
      <c r="AD772" s="172"/>
      <c r="AE772" s="172"/>
      <c r="AF772" s="172"/>
      <c r="AG772" s="172"/>
      <c r="AH772" s="172"/>
      <c r="AI772" s="172"/>
    </row>
    <row r="773" spans="1:35" ht="12.75" customHeight="1">
      <c r="A773" s="172"/>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c r="AA773" s="172"/>
      <c r="AB773" s="172"/>
      <c r="AC773" s="172"/>
      <c r="AD773" s="172"/>
      <c r="AE773" s="172"/>
      <c r="AF773" s="172"/>
      <c r="AG773" s="172"/>
      <c r="AH773" s="172"/>
      <c r="AI773" s="172"/>
    </row>
    <row r="774" spans="1:35" ht="12.75" customHeight="1">
      <c r="A774" s="172"/>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c r="AA774" s="172"/>
      <c r="AB774" s="172"/>
      <c r="AC774" s="172"/>
      <c r="AD774" s="172"/>
      <c r="AE774" s="172"/>
      <c r="AF774" s="172"/>
      <c r="AG774" s="172"/>
      <c r="AH774" s="172"/>
      <c r="AI774" s="172"/>
    </row>
    <row r="775" spans="1:35" ht="12.75" customHeight="1">
      <c r="A775" s="172"/>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c r="AA775" s="172"/>
      <c r="AB775" s="172"/>
      <c r="AC775" s="172"/>
      <c r="AD775" s="172"/>
      <c r="AE775" s="172"/>
      <c r="AF775" s="172"/>
      <c r="AG775" s="172"/>
      <c r="AH775" s="172"/>
      <c r="AI775" s="172"/>
    </row>
    <row r="776" spans="1:35" ht="12.75" customHeight="1">
      <c r="A776" s="172"/>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c r="AA776" s="172"/>
      <c r="AB776" s="172"/>
      <c r="AC776" s="172"/>
      <c r="AD776" s="172"/>
      <c r="AE776" s="172"/>
      <c r="AF776" s="172"/>
      <c r="AG776" s="172"/>
      <c r="AH776" s="172"/>
      <c r="AI776" s="172"/>
    </row>
    <row r="777" spans="1:35" ht="12.75" customHeight="1">
      <c r="A777" s="172"/>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c r="AA777" s="172"/>
      <c r="AB777" s="172"/>
      <c r="AC777" s="172"/>
      <c r="AD777" s="172"/>
      <c r="AE777" s="172"/>
      <c r="AF777" s="172"/>
      <c r="AG777" s="172"/>
      <c r="AH777" s="172"/>
      <c r="AI777" s="172"/>
    </row>
    <row r="778" spans="1:35" ht="12.75" customHeight="1">
      <c r="A778" s="172"/>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c r="AA778" s="172"/>
      <c r="AB778" s="172"/>
      <c r="AC778" s="172"/>
      <c r="AD778" s="172"/>
      <c r="AE778" s="172"/>
      <c r="AF778" s="172"/>
      <c r="AG778" s="172"/>
      <c r="AH778" s="172"/>
      <c r="AI778" s="172"/>
    </row>
    <row r="779" spans="1:35" ht="12.75" customHeight="1">
      <c r="A779" s="172"/>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c r="AA779" s="172"/>
      <c r="AB779" s="172"/>
      <c r="AC779" s="172"/>
      <c r="AD779" s="172"/>
      <c r="AE779" s="172"/>
      <c r="AF779" s="172"/>
      <c r="AG779" s="172"/>
      <c r="AH779" s="172"/>
      <c r="AI779" s="172"/>
    </row>
    <row r="780" spans="1:35" ht="12.75" customHeight="1">
      <c r="A780" s="172"/>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c r="AA780" s="172"/>
      <c r="AB780" s="172"/>
      <c r="AC780" s="172"/>
      <c r="AD780" s="172"/>
      <c r="AE780" s="172"/>
      <c r="AF780" s="172"/>
      <c r="AG780" s="172"/>
      <c r="AH780" s="172"/>
      <c r="AI780" s="172"/>
    </row>
    <row r="781" spans="1:35" ht="12.75" customHeight="1">
      <c r="A781" s="172"/>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c r="AA781" s="172"/>
      <c r="AB781" s="172"/>
      <c r="AC781" s="172"/>
      <c r="AD781" s="172"/>
      <c r="AE781" s="172"/>
      <c r="AF781" s="172"/>
      <c r="AG781" s="172"/>
      <c r="AH781" s="172"/>
      <c r="AI781" s="172"/>
    </row>
    <row r="782" spans="1:35" ht="12.75" customHeight="1">
      <c r="A782" s="172"/>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c r="AA782" s="172"/>
      <c r="AB782" s="172"/>
      <c r="AC782" s="172"/>
      <c r="AD782" s="172"/>
      <c r="AE782" s="172"/>
      <c r="AF782" s="172"/>
      <c r="AG782" s="172"/>
      <c r="AH782" s="172"/>
      <c r="AI782" s="172"/>
    </row>
    <row r="783" spans="1:35" ht="12.75" customHeight="1">
      <c r="A783" s="172"/>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c r="AA783" s="172"/>
      <c r="AB783" s="172"/>
      <c r="AC783" s="172"/>
      <c r="AD783" s="172"/>
      <c r="AE783" s="172"/>
      <c r="AF783" s="172"/>
      <c r="AG783" s="172"/>
      <c r="AH783" s="172"/>
      <c r="AI783" s="172"/>
    </row>
    <row r="784" spans="1:35" ht="12.75" customHeight="1">
      <c r="A784" s="172"/>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c r="AA784" s="172"/>
      <c r="AB784" s="172"/>
      <c r="AC784" s="172"/>
      <c r="AD784" s="172"/>
      <c r="AE784" s="172"/>
      <c r="AF784" s="172"/>
      <c r="AG784" s="172"/>
      <c r="AH784" s="172"/>
      <c r="AI784" s="172"/>
    </row>
    <row r="785" spans="1:35" ht="12.75" customHeight="1">
      <c r="A785" s="172"/>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c r="AA785" s="172"/>
      <c r="AB785" s="172"/>
      <c r="AC785" s="172"/>
      <c r="AD785" s="172"/>
      <c r="AE785" s="172"/>
      <c r="AF785" s="172"/>
      <c r="AG785" s="172"/>
      <c r="AH785" s="172"/>
      <c r="AI785" s="172"/>
    </row>
    <row r="786" spans="1:35" ht="12.75" customHeight="1">
      <c r="A786" s="172"/>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c r="AA786" s="172"/>
      <c r="AB786" s="172"/>
      <c r="AC786" s="172"/>
      <c r="AD786" s="172"/>
      <c r="AE786" s="172"/>
      <c r="AF786" s="172"/>
      <c r="AG786" s="172"/>
      <c r="AH786" s="172"/>
      <c r="AI786" s="172"/>
    </row>
    <row r="787" spans="1:35" ht="12.75" customHeight="1">
      <c r="A787" s="172"/>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c r="AA787" s="172"/>
      <c r="AB787" s="172"/>
      <c r="AC787" s="172"/>
      <c r="AD787" s="172"/>
      <c r="AE787" s="172"/>
      <c r="AF787" s="172"/>
      <c r="AG787" s="172"/>
      <c r="AH787" s="172"/>
      <c r="AI787" s="172"/>
    </row>
    <row r="788" spans="1:35" ht="12.75" customHeight="1">
      <c r="A788" s="172"/>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c r="AA788" s="172"/>
      <c r="AB788" s="172"/>
      <c r="AC788" s="172"/>
      <c r="AD788" s="172"/>
      <c r="AE788" s="172"/>
      <c r="AF788" s="172"/>
      <c r="AG788" s="172"/>
      <c r="AH788" s="172"/>
      <c r="AI788" s="172"/>
    </row>
    <row r="789" spans="1:35" ht="12.75" customHeight="1">
      <c r="A789" s="172"/>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c r="AA789" s="172"/>
      <c r="AB789" s="172"/>
      <c r="AC789" s="172"/>
      <c r="AD789" s="172"/>
      <c r="AE789" s="172"/>
      <c r="AF789" s="172"/>
      <c r="AG789" s="172"/>
      <c r="AH789" s="172"/>
      <c r="AI789" s="172"/>
    </row>
    <row r="790" spans="1:35" ht="12.75" customHeight="1">
      <c r="A790" s="172"/>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c r="AA790" s="172"/>
      <c r="AB790" s="172"/>
      <c r="AC790" s="172"/>
      <c r="AD790" s="172"/>
      <c r="AE790" s="172"/>
      <c r="AF790" s="172"/>
      <c r="AG790" s="172"/>
      <c r="AH790" s="172"/>
      <c r="AI790" s="172"/>
    </row>
    <row r="791" spans="1:35" ht="12.75" customHeight="1">
      <c r="A791" s="172"/>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c r="AA791" s="172"/>
      <c r="AB791" s="172"/>
      <c r="AC791" s="172"/>
      <c r="AD791" s="172"/>
      <c r="AE791" s="172"/>
      <c r="AF791" s="172"/>
      <c r="AG791" s="172"/>
      <c r="AH791" s="172"/>
      <c r="AI791" s="172"/>
    </row>
    <row r="792" spans="1:35" ht="12.75" customHeight="1">
      <c r="A792" s="172"/>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c r="AA792" s="172"/>
      <c r="AB792" s="172"/>
      <c r="AC792" s="172"/>
      <c r="AD792" s="172"/>
      <c r="AE792" s="172"/>
      <c r="AF792" s="172"/>
      <c r="AG792" s="172"/>
      <c r="AH792" s="172"/>
      <c r="AI792" s="172"/>
    </row>
    <row r="793" spans="1:35" ht="12.75" customHeight="1">
      <c r="A793" s="172"/>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c r="AA793" s="172"/>
      <c r="AB793" s="172"/>
      <c r="AC793" s="172"/>
      <c r="AD793" s="172"/>
      <c r="AE793" s="172"/>
      <c r="AF793" s="172"/>
      <c r="AG793" s="172"/>
      <c r="AH793" s="172"/>
      <c r="AI793" s="172"/>
    </row>
    <row r="794" spans="1:35" ht="12.75" customHeight="1">
      <c r="A794" s="172"/>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c r="AA794" s="172"/>
      <c r="AB794" s="172"/>
      <c r="AC794" s="172"/>
      <c r="AD794" s="172"/>
      <c r="AE794" s="172"/>
      <c r="AF794" s="172"/>
      <c r="AG794" s="172"/>
      <c r="AH794" s="172"/>
      <c r="AI794" s="172"/>
    </row>
    <row r="795" spans="1:35" ht="12.75" customHeight="1">
      <c r="A795" s="172"/>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c r="AA795" s="172"/>
      <c r="AB795" s="172"/>
      <c r="AC795" s="172"/>
      <c r="AD795" s="172"/>
      <c r="AE795" s="172"/>
      <c r="AF795" s="172"/>
      <c r="AG795" s="172"/>
      <c r="AH795" s="172"/>
      <c r="AI795" s="172"/>
    </row>
    <row r="796" spans="1:35" ht="12.75" customHeight="1">
      <c r="A796" s="172"/>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c r="AA796" s="172"/>
      <c r="AB796" s="172"/>
      <c r="AC796" s="172"/>
      <c r="AD796" s="172"/>
      <c r="AE796" s="172"/>
      <c r="AF796" s="172"/>
      <c r="AG796" s="172"/>
      <c r="AH796" s="172"/>
      <c r="AI796" s="172"/>
    </row>
    <row r="797" spans="1:35" ht="12.75" customHeight="1">
      <c r="A797" s="172"/>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c r="AA797" s="172"/>
      <c r="AB797" s="172"/>
      <c r="AC797" s="172"/>
      <c r="AD797" s="172"/>
      <c r="AE797" s="172"/>
      <c r="AF797" s="172"/>
      <c r="AG797" s="172"/>
      <c r="AH797" s="172"/>
      <c r="AI797" s="172"/>
    </row>
    <row r="798" spans="1:35" ht="12.75" customHeight="1">
      <c r="A798" s="172"/>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c r="AA798" s="172"/>
      <c r="AB798" s="172"/>
      <c r="AC798" s="172"/>
      <c r="AD798" s="172"/>
      <c r="AE798" s="172"/>
      <c r="AF798" s="172"/>
      <c r="AG798" s="172"/>
      <c r="AH798" s="172"/>
      <c r="AI798" s="172"/>
    </row>
    <row r="799" spans="1:35" ht="12.75" customHeight="1">
      <c r="A799" s="172"/>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c r="AA799" s="172"/>
      <c r="AB799" s="172"/>
      <c r="AC799" s="172"/>
      <c r="AD799" s="172"/>
      <c r="AE799" s="172"/>
      <c r="AF799" s="172"/>
      <c r="AG799" s="172"/>
      <c r="AH799" s="172"/>
      <c r="AI799" s="172"/>
    </row>
    <row r="800" spans="1:35" ht="12.75" customHeight="1">
      <c r="A800" s="172"/>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c r="AA800" s="172"/>
      <c r="AB800" s="172"/>
      <c r="AC800" s="172"/>
      <c r="AD800" s="172"/>
      <c r="AE800" s="172"/>
      <c r="AF800" s="172"/>
      <c r="AG800" s="172"/>
      <c r="AH800" s="172"/>
      <c r="AI800" s="172"/>
    </row>
    <row r="801" spans="1:35" ht="12.75" customHeight="1">
      <c r="A801" s="172"/>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c r="AA801" s="172"/>
      <c r="AB801" s="172"/>
      <c r="AC801" s="172"/>
      <c r="AD801" s="172"/>
      <c r="AE801" s="172"/>
      <c r="AF801" s="172"/>
      <c r="AG801" s="172"/>
      <c r="AH801" s="172"/>
      <c r="AI801" s="172"/>
    </row>
    <row r="802" spans="1:35" ht="12.75" customHeight="1">
      <c r="A802" s="172"/>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c r="AA802" s="172"/>
      <c r="AB802" s="172"/>
      <c r="AC802" s="172"/>
      <c r="AD802" s="172"/>
      <c r="AE802" s="172"/>
      <c r="AF802" s="172"/>
      <c r="AG802" s="172"/>
      <c r="AH802" s="172"/>
      <c r="AI802" s="172"/>
    </row>
    <row r="803" spans="1:35" ht="12.75" customHeight="1">
      <c r="A803" s="172"/>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c r="AA803" s="172"/>
      <c r="AB803" s="172"/>
      <c r="AC803" s="172"/>
      <c r="AD803" s="172"/>
      <c r="AE803" s="172"/>
      <c r="AF803" s="172"/>
      <c r="AG803" s="172"/>
      <c r="AH803" s="172"/>
      <c r="AI803" s="172"/>
    </row>
    <row r="804" spans="1:35" ht="12.75" customHeight="1">
      <c r="A804" s="172"/>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c r="AA804" s="172"/>
      <c r="AB804" s="172"/>
      <c r="AC804" s="172"/>
      <c r="AD804" s="172"/>
      <c r="AE804" s="172"/>
      <c r="AF804" s="172"/>
      <c r="AG804" s="172"/>
      <c r="AH804" s="172"/>
      <c r="AI804" s="172"/>
    </row>
    <row r="805" spans="1:35" ht="12.75" customHeight="1">
      <c r="A805" s="172"/>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c r="AA805" s="172"/>
      <c r="AB805" s="172"/>
      <c r="AC805" s="172"/>
      <c r="AD805" s="172"/>
      <c r="AE805" s="172"/>
      <c r="AF805" s="172"/>
      <c r="AG805" s="172"/>
      <c r="AH805" s="172"/>
      <c r="AI805" s="172"/>
    </row>
    <row r="806" spans="1:35" ht="12.75" customHeight="1">
      <c r="A806" s="172"/>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c r="AA806" s="172"/>
      <c r="AB806" s="172"/>
      <c r="AC806" s="172"/>
      <c r="AD806" s="172"/>
      <c r="AE806" s="172"/>
      <c r="AF806" s="172"/>
      <c r="AG806" s="172"/>
      <c r="AH806" s="172"/>
      <c r="AI806" s="172"/>
    </row>
    <row r="807" spans="1:35" ht="12.75" customHeight="1">
      <c r="A807" s="172"/>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c r="AA807" s="172"/>
      <c r="AB807" s="172"/>
      <c r="AC807" s="172"/>
      <c r="AD807" s="172"/>
      <c r="AE807" s="172"/>
      <c r="AF807" s="172"/>
      <c r="AG807" s="172"/>
      <c r="AH807" s="172"/>
      <c r="AI807" s="172"/>
    </row>
    <row r="808" spans="1:35" ht="12.75" customHeight="1">
      <c r="A808" s="172"/>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c r="AA808" s="172"/>
      <c r="AB808" s="172"/>
      <c r="AC808" s="172"/>
      <c r="AD808" s="172"/>
      <c r="AE808" s="172"/>
      <c r="AF808" s="172"/>
      <c r="AG808" s="172"/>
      <c r="AH808" s="172"/>
      <c r="AI808" s="172"/>
    </row>
    <row r="809" spans="1:35" ht="12.75" customHeight="1">
      <c r="A809" s="172"/>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c r="AA809" s="172"/>
      <c r="AB809" s="172"/>
      <c r="AC809" s="172"/>
      <c r="AD809" s="172"/>
      <c r="AE809" s="172"/>
      <c r="AF809" s="172"/>
      <c r="AG809" s="172"/>
      <c r="AH809" s="172"/>
      <c r="AI809" s="172"/>
    </row>
    <row r="810" spans="1:35" ht="12.75" customHeight="1">
      <c r="A810" s="172"/>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c r="AA810" s="172"/>
      <c r="AB810" s="172"/>
      <c r="AC810" s="172"/>
      <c r="AD810" s="172"/>
      <c r="AE810" s="172"/>
      <c r="AF810" s="172"/>
      <c r="AG810" s="172"/>
      <c r="AH810" s="172"/>
      <c r="AI810" s="172"/>
    </row>
    <row r="811" spans="1:35" ht="12.75" customHeight="1">
      <c r="A811" s="172"/>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c r="AA811" s="172"/>
      <c r="AB811" s="172"/>
      <c r="AC811" s="172"/>
      <c r="AD811" s="172"/>
      <c r="AE811" s="172"/>
      <c r="AF811" s="172"/>
      <c r="AG811" s="172"/>
      <c r="AH811" s="172"/>
      <c r="AI811" s="172"/>
    </row>
    <row r="812" spans="1:35" ht="12.75" customHeight="1">
      <c r="A812" s="172"/>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c r="AA812" s="172"/>
      <c r="AB812" s="172"/>
      <c r="AC812" s="172"/>
      <c r="AD812" s="172"/>
      <c r="AE812" s="172"/>
      <c r="AF812" s="172"/>
      <c r="AG812" s="172"/>
      <c r="AH812" s="172"/>
      <c r="AI812" s="172"/>
    </row>
    <row r="813" spans="1:35" ht="12.75" customHeight="1">
      <c r="A813" s="172"/>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c r="AA813" s="172"/>
      <c r="AB813" s="172"/>
      <c r="AC813" s="172"/>
      <c r="AD813" s="172"/>
      <c r="AE813" s="172"/>
      <c r="AF813" s="172"/>
      <c r="AG813" s="172"/>
      <c r="AH813" s="172"/>
      <c r="AI813" s="172"/>
    </row>
    <row r="814" spans="1:35" ht="12.75" customHeight="1">
      <c r="A814" s="172"/>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c r="AA814" s="172"/>
      <c r="AB814" s="172"/>
      <c r="AC814" s="172"/>
      <c r="AD814" s="172"/>
      <c r="AE814" s="172"/>
      <c r="AF814" s="172"/>
      <c r="AG814" s="172"/>
      <c r="AH814" s="172"/>
      <c r="AI814" s="172"/>
    </row>
    <row r="815" spans="1:35" ht="12.75" customHeight="1">
      <c r="A815" s="172"/>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c r="AA815" s="172"/>
      <c r="AB815" s="172"/>
      <c r="AC815" s="172"/>
      <c r="AD815" s="172"/>
      <c r="AE815" s="172"/>
      <c r="AF815" s="172"/>
      <c r="AG815" s="172"/>
      <c r="AH815" s="172"/>
      <c r="AI815" s="172"/>
    </row>
    <row r="816" spans="1:35" ht="12.75" customHeight="1">
      <c r="A816" s="172"/>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c r="AA816" s="172"/>
      <c r="AB816" s="172"/>
      <c r="AC816" s="172"/>
      <c r="AD816" s="172"/>
      <c r="AE816" s="172"/>
      <c r="AF816" s="172"/>
      <c r="AG816" s="172"/>
      <c r="AH816" s="172"/>
      <c r="AI816" s="172"/>
    </row>
    <row r="817" spans="1:35" ht="12.75" customHeight="1">
      <c r="A817" s="172"/>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c r="AA817" s="172"/>
      <c r="AB817" s="172"/>
      <c r="AC817" s="172"/>
      <c r="AD817" s="172"/>
      <c r="AE817" s="172"/>
      <c r="AF817" s="172"/>
      <c r="AG817" s="172"/>
      <c r="AH817" s="172"/>
      <c r="AI817" s="172"/>
    </row>
    <row r="818" spans="1:35" ht="12.75" customHeight="1">
      <c r="A818" s="172"/>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c r="AA818" s="172"/>
      <c r="AB818" s="172"/>
      <c r="AC818" s="172"/>
      <c r="AD818" s="172"/>
      <c r="AE818" s="172"/>
      <c r="AF818" s="172"/>
      <c r="AG818" s="172"/>
      <c r="AH818" s="172"/>
      <c r="AI818" s="172"/>
    </row>
    <row r="819" spans="1:35" ht="12.75" customHeight="1">
      <c r="A819" s="172"/>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c r="AA819" s="172"/>
      <c r="AB819" s="172"/>
      <c r="AC819" s="172"/>
      <c r="AD819" s="172"/>
      <c r="AE819" s="172"/>
      <c r="AF819" s="172"/>
      <c r="AG819" s="172"/>
      <c r="AH819" s="172"/>
      <c r="AI819" s="172"/>
    </row>
    <row r="820" spans="1:35" ht="12.75" customHeight="1">
      <c r="A820" s="172"/>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c r="AA820" s="172"/>
      <c r="AB820" s="172"/>
      <c r="AC820" s="172"/>
      <c r="AD820" s="172"/>
      <c r="AE820" s="172"/>
      <c r="AF820" s="172"/>
      <c r="AG820" s="172"/>
      <c r="AH820" s="172"/>
      <c r="AI820" s="172"/>
    </row>
    <row r="821" spans="1:35" ht="12.75" customHeight="1">
      <c r="A821" s="172"/>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c r="AA821" s="172"/>
      <c r="AB821" s="172"/>
      <c r="AC821" s="172"/>
      <c r="AD821" s="172"/>
      <c r="AE821" s="172"/>
      <c r="AF821" s="172"/>
      <c r="AG821" s="172"/>
      <c r="AH821" s="172"/>
      <c r="AI821" s="172"/>
    </row>
    <row r="822" spans="1:35" ht="12.75" customHeight="1">
      <c r="A822" s="172"/>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c r="AA822" s="172"/>
      <c r="AB822" s="172"/>
      <c r="AC822" s="172"/>
      <c r="AD822" s="172"/>
      <c r="AE822" s="172"/>
      <c r="AF822" s="172"/>
      <c r="AG822" s="172"/>
      <c r="AH822" s="172"/>
      <c r="AI822" s="172"/>
    </row>
    <row r="823" spans="1:35" ht="12.75" customHeight="1">
      <c r="A823" s="172"/>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c r="AA823" s="172"/>
      <c r="AB823" s="172"/>
      <c r="AC823" s="172"/>
      <c r="AD823" s="172"/>
      <c r="AE823" s="172"/>
      <c r="AF823" s="172"/>
      <c r="AG823" s="172"/>
      <c r="AH823" s="172"/>
      <c r="AI823" s="172"/>
    </row>
    <row r="824" spans="1:35" ht="12.75" customHeight="1">
      <c r="A824" s="172"/>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c r="AA824" s="172"/>
      <c r="AB824" s="172"/>
      <c r="AC824" s="172"/>
      <c r="AD824" s="172"/>
      <c r="AE824" s="172"/>
      <c r="AF824" s="172"/>
      <c r="AG824" s="172"/>
      <c r="AH824" s="172"/>
      <c r="AI824" s="172"/>
    </row>
    <row r="825" spans="1:35" ht="12.75" customHeight="1">
      <c r="A825" s="172"/>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c r="AA825" s="172"/>
      <c r="AB825" s="172"/>
      <c r="AC825" s="172"/>
      <c r="AD825" s="172"/>
      <c r="AE825" s="172"/>
      <c r="AF825" s="172"/>
      <c r="AG825" s="172"/>
      <c r="AH825" s="172"/>
      <c r="AI825" s="172"/>
    </row>
    <row r="826" spans="1:35" ht="12.75" customHeight="1">
      <c r="A826" s="172"/>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c r="AA826" s="172"/>
      <c r="AB826" s="172"/>
      <c r="AC826" s="172"/>
      <c r="AD826" s="172"/>
      <c r="AE826" s="172"/>
      <c r="AF826" s="172"/>
      <c r="AG826" s="172"/>
      <c r="AH826" s="172"/>
      <c r="AI826" s="172"/>
    </row>
    <row r="827" spans="1:35" ht="12.75" customHeight="1">
      <c r="A827" s="172"/>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c r="AA827" s="172"/>
      <c r="AB827" s="172"/>
      <c r="AC827" s="172"/>
      <c r="AD827" s="172"/>
      <c r="AE827" s="172"/>
      <c r="AF827" s="172"/>
      <c r="AG827" s="172"/>
      <c r="AH827" s="172"/>
      <c r="AI827" s="172"/>
    </row>
    <row r="828" spans="1:35" ht="12.75" customHeight="1">
      <c r="A828" s="172"/>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c r="AA828" s="172"/>
      <c r="AB828" s="172"/>
      <c r="AC828" s="172"/>
      <c r="AD828" s="172"/>
      <c r="AE828" s="172"/>
      <c r="AF828" s="172"/>
      <c r="AG828" s="172"/>
      <c r="AH828" s="172"/>
      <c r="AI828" s="172"/>
    </row>
    <row r="829" spans="1:35" ht="12.75" customHeight="1">
      <c r="A829" s="172"/>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c r="AA829" s="172"/>
      <c r="AB829" s="172"/>
      <c r="AC829" s="172"/>
      <c r="AD829" s="172"/>
      <c r="AE829" s="172"/>
      <c r="AF829" s="172"/>
      <c r="AG829" s="172"/>
      <c r="AH829" s="172"/>
      <c r="AI829" s="172"/>
    </row>
    <row r="830" spans="1:35" ht="12.75" customHeight="1">
      <c r="A830" s="172"/>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c r="AA830" s="172"/>
      <c r="AB830" s="172"/>
      <c r="AC830" s="172"/>
      <c r="AD830" s="172"/>
      <c r="AE830" s="172"/>
      <c r="AF830" s="172"/>
      <c r="AG830" s="172"/>
      <c r="AH830" s="172"/>
      <c r="AI830" s="172"/>
    </row>
    <row r="831" spans="1:35" ht="12.75" customHeight="1">
      <c r="A831" s="172"/>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c r="AA831" s="172"/>
      <c r="AB831" s="172"/>
      <c r="AC831" s="172"/>
      <c r="AD831" s="172"/>
      <c r="AE831" s="172"/>
      <c r="AF831" s="172"/>
      <c r="AG831" s="172"/>
      <c r="AH831" s="172"/>
      <c r="AI831" s="172"/>
    </row>
    <row r="832" spans="1:35" ht="12.75" customHeight="1">
      <c r="A832" s="172"/>
      <c r="B832" s="172"/>
      <c r="C832" s="172"/>
      <c r="D832" s="172"/>
      <c r="E832" s="172"/>
      <c r="F832" s="172"/>
      <c r="G832" s="172"/>
      <c r="H832" s="172"/>
      <c r="I832" s="172"/>
      <c r="J832" s="172"/>
      <c r="K832" s="172"/>
      <c r="L832" s="172"/>
      <c r="M832" s="172"/>
      <c r="N832" s="172"/>
      <c r="O832" s="172"/>
      <c r="P832" s="172"/>
      <c r="Q832" s="172"/>
      <c r="R832" s="172"/>
      <c r="S832" s="172"/>
      <c r="T832" s="172"/>
      <c r="U832" s="172"/>
      <c r="V832" s="172"/>
      <c r="W832" s="172"/>
      <c r="X832" s="172"/>
      <c r="Y832" s="172"/>
      <c r="Z832" s="172"/>
      <c r="AA832" s="172"/>
      <c r="AB832" s="172"/>
      <c r="AC832" s="172"/>
      <c r="AD832" s="172"/>
      <c r="AE832" s="172"/>
      <c r="AF832" s="172"/>
      <c r="AG832" s="172"/>
      <c r="AH832" s="172"/>
      <c r="AI832" s="172"/>
    </row>
    <row r="833" spans="1:35" ht="12.75" customHeight="1">
      <c r="A833" s="172"/>
      <c r="B833" s="172"/>
      <c r="C833" s="172"/>
      <c r="D833" s="172"/>
      <c r="E833" s="172"/>
      <c r="F833" s="172"/>
      <c r="G833" s="172"/>
      <c r="H833" s="172"/>
      <c r="I833" s="172"/>
      <c r="J833" s="172"/>
      <c r="K833" s="172"/>
      <c r="L833" s="172"/>
      <c r="M833" s="172"/>
      <c r="N833" s="172"/>
      <c r="O833" s="172"/>
      <c r="P833" s="172"/>
      <c r="Q833" s="172"/>
      <c r="R833" s="172"/>
      <c r="S833" s="172"/>
      <c r="T833" s="172"/>
      <c r="U833" s="172"/>
      <c r="V833" s="172"/>
      <c r="W833" s="172"/>
      <c r="X833" s="172"/>
      <c r="Y833" s="172"/>
      <c r="Z833" s="172"/>
      <c r="AA833" s="172"/>
      <c r="AB833" s="172"/>
      <c r="AC833" s="172"/>
      <c r="AD833" s="172"/>
      <c r="AE833" s="172"/>
      <c r="AF833" s="172"/>
      <c r="AG833" s="172"/>
      <c r="AH833" s="172"/>
      <c r="AI833" s="172"/>
    </row>
    <row r="834" spans="1:35" ht="12.75" customHeight="1">
      <c r="A834" s="172"/>
      <c r="B834" s="172"/>
      <c r="C834" s="172"/>
      <c r="D834" s="172"/>
      <c r="E834" s="172"/>
      <c r="F834" s="172"/>
      <c r="G834" s="172"/>
      <c r="H834" s="172"/>
      <c r="I834" s="172"/>
      <c r="J834" s="172"/>
      <c r="K834" s="172"/>
      <c r="L834" s="172"/>
      <c r="M834" s="172"/>
      <c r="N834" s="172"/>
      <c r="O834" s="172"/>
      <c r="P834" s="172"/>
      <c r="Q834" s="172"/>
      <c r="R834" s="172"/>
      <c r="S834" s="172"/>
      <c r="T834" s="172"/>
      <c r="U834" s="172"/>
      <c r="V834" s="172"/>
      <c r="W834" s="172"/>
      <c r="X834" s="172"/>
      <c r="Y834" s="172"/>
      <c r="Z834" s="172"/>
      <c r="AA834" s="172"/>
      <c r="AB834" s="172"/>
      <c r="AC834" s="172"/>
      <c r="AD834" s="172"/>
      <c r="AE834" s="172"/>
      <c r="AF834" s="172"/>
      <c r="AG834" s="172"/>
      <c r="AH834" s="172"/>
      <c r="AI834" s="172"/>
    </row>
    <row r="835" spans="1:35" ht="12.75" customHeight="1">
      <c r="A835" s="172"/>
      <c r="B835" s="172"/>
      <c r="C835" s="172"/>
      <c r="D835" s="172"/>
      <c r="E835" s="172"/>
      <c r="F835" s="172"/>
      <c r="G835" s="172"/>
      <c r="H835" s="172"/>
      <c r="I835" s="172"/>
      <c r="J835" s="172"/>
      <c r="K835" s="172"/>
      <c r="L835" s="172"/>
      <c r="M835" s="172"/>
      <c r="N835" s="172"/>
      <c r="O835" s="172"/>
      <c r="P835" s="172"/>
      <c r="Q835" s="172"/>
      <c r="R835" s="172"/>
      <c r="S835" s="172"/>
      <c r="T835" s="172"/>
      <c r="U835" s="172"/>
      <c r="V835" s="172"/>
      <c r="W835" s="172"/>
      <c r="X835" s="172"/>
      <c r="Y835" s="172"/>
      <c r="Z835" s="172"/>
      <c r="AA835" s="172"/>
      <c r="AB835" s="172"/>
      <c r="AC835" s="172"/>
      <c r="AD835" s="172"/>
      <c r="AE835" s="172"/>
      <c r="AF835" s="172"/>
      <c r="AG835" s="172"/>
      <c r="AH835" s="172"/>
      <c r="AI835" s="172"/>
    </row>
    <row r="836" spans="1:35" ht="12.75" customHeight="1">
      <c r="A836" s="172"/>
      <c r="B836" s="172"/>
      <c r="C836" s="172"/>
      <c r="D836" s="172"/>
      <c r="E836" s="172"/>
      <c r="F836" s="172"/>
      <c r="G836" s="172"/>
      <c r="H836" s="172"/>
      <c r="I836" s="172"/>
      <c r="J836" s="172"/>
      <c r="K836" s="172"/>
      <c r="L836" s="172"/>
      <c r="M836" s="172"/>
      <c r="N836" s="172"/>
      <c r="O836" s="172"/>
      <c r="P836" s="172"/>
      <c r="Q836" s="172"/>
      <c r="R836" s="172"/>
      <c r="S836" s="172"/>
      <c r="T836" s="172"/>
      <c r="U836" s="172"/>
      <c r="V836" s="172"/>
      <c r="W836" s="172"/>
      <c r="X836" s="172"/>
      <c r="Y836" s="172"/>
      <c r="Z836" s="172"/>
      <c r="AA836" s="172"/>
      <c r="AB836" s="172"/>
      <c r="AC836" s="172"/>
      <c r="AD836" s="172"/>
      <c r="AE836" s="172"/>
      <c r="AF836" s="172"/>
      <c r="AG836" s="172"/>
      <c r="AH836" s="172"/>
      <c r="AI836" s="172"/>
    </row>
    <row r="837" spans="1:35" ht="12.75" customHeight="1">
      <c r="A837" s="172"/>
      <c r="B837" s="172"/>
      <c r="C837" s="172"/>
      <c r="D837" s="172"/>
      <c r="E837" s="172"/>
      <c r="F837" s="172"/>
      <c r="G837" s="172"/>
      <c r="H837" s="172"/>
      <c r="I837" s="172"/>
      <c r="J837" s="172"/>
      <c r="K837" s="172"/>
      <c r="L837" s="172"/>
      <c r="M837" s="172"/>
      <c r="N837" s="172"/>
      <c r="O837" s="172"/>
      <c r="P837" s="172"/>
      <c r="Q837" s="172"/>
      <c r="R837" s="172"/>
      <c r="S837" s="172"/>
      <c r="T837" s="172"/>
      <c r="U837" s="172"/>
      <c r="V837" s="172"/>
      <c r="W837" s="172"/>
      <c r="X837" s="172"/>
      <c r="Y837" s="172"/>
      <c r="Z837" s="172"/>
      <c r="AA837" s="172"/>
      <c r="AB837" s="172"/>
      <c r="AC837" s="172"/>
      <c r="AD837" s="172"/>
      <c r="AE837" s="172"/>
      <c r="AF837" s="172"/>
      <c r="AG837" s="172"/>
      <c r="AH837" s="172"/>
      <c r="AI837" s="172"/>
    </row>
    <row r="838" spans="1:35" ht="12.75" customHeight="1">
      <c r="A838" s="172"/>
      <c r="B838" s="172"/>
      <c r="C838" s="172"/>
      <c r="D838" s="172"/>
      <c r="E838" s="172"/>
      <c r="F838" s="172"/>
      <c r="G838" s="172"/>
      <c r="H838" s="172"/>
      <c r="I838" s="172"/>
      <c r="J838" s="172"/>
      <c r="K838" s="172"/>
      <c r="L838" s="172"/>
      <c r="M838" s="172"/>
      <c r="N838" s="172"/>
      <c r="O838" s="172"/>
      <c r="P838" s="172"/>
      <c r="Q838" s="172"/>
      <c r="R838" s="172"/>
      <c r="S838" s="172"/>
      <c r="T838" s="172"/>
      <c r="U838" s="172"/>
      <c r="V838" s="172"/>
      <c r="W838" s="172"/>
      <c r="X838" s="172"/>
      <c r="Y838" s="172"/>
      <c r="Z838" s="172"/>
      <c r="AA838" s="172"/>
      <c r="AB838" s="172"/>
      <c r="AC838" s="172"/>
      <c r="AD838" s="172"/>
      <c r="AE838" s="172"/>
      <c r="AF838" s="172"/>
      <c r="AG838" s="172"/>
      <c r="AH838" s="172"/>
      <c r="AI838" s="172"/>
    </row>
    <row r="839" spans="1:35" ht="12.75" customHeight="1">
      <c r="A839" s="172"/>
      <c r="B839" s="172"/>
      <c r="C839" s="172"/>
      <c r="D839" s="172"/>
      <c r="E839" s="172"/>
      <c r="F839" s="172"/>
      <c r="G839" s="172"/>
      <c r="H839" s="172"/>
      <c r="I839" s="172"/>
      <c r="J839" s="172"/>
      <c r="K839" s="172"/>
      <c r="L839" s="172"/>
      <c r="M839" s="172"/>
      <c r="N839" s="172"/>
      <c r="O839" s="172"/>
      <c r="P839" s="172"/>
      <c r="Q839" s="172"/>
      <c r="R839" s="172"/>
      <c r="S839" s="172"/>
      <c r="T839" s="172"/>
      <c r="U839" s="172"/>
      <c r="V839" s="172"/>
      <c r="W839" s="172"/>
      <c r="X839" s="172"/>
      <c r="Y839" s="172"/>
      <c r="Z839" s="172"/>
      <c r="AA839" s="172"/>
      <c r="AB839" s="172"/>
      <c r="AC839" s="172"/>
      <c r="AD839" s="172"/>
      <c r="AE839" s="172"/>
      <c r="AF839" s="172"/>
      <c r="AG839" s="172"/>
      <c r="AH839" s="172"/>
      <c r="AI839" s="172"/>
    </row>
    <row r="840" spans="1:35" ht="12.75" customHeight="1">
      <c r="A840" s="172"/>
      <c r="B840" s="172"/>
      <c r="C840" s="172"/>
      <c r="D840" s="172"/>
      <c r="E840" s="172"/>
      <c r="F840" s="172"/>
      <c r="G840" s="172"/>
      <c r="H840" s="172"/>
      <c r="I840" s="172"/>
      <c r="J840" s="172"/>
      <c r="K840" s="172"/>
      <c r="L840" s="172"/>
      <c r="M840" s="172"/>
      <c r="N840" s="172"/>
      <c r="O840" s="172"/>
      <c r="P840" s="172"/>
      <c r="Q840" s="172"/>
      <c r="R840" s="172"/>
      <c r="S840" s="172"/>
      <c r="T840" s="172"/>
      <c r="U840" s="172"/>
      <c r="V840" s="172"/>
      <c r="W840" s="172"/>
      <c r="X840" s="172"/>
      <c r="Y840" s="172"/>
      <c r="Z840" s="172"/>
      <c r="AA840" s="172"/>
      <c r="AB840" s="172"/>
      <c r="AC840" s="172"/>
      <c r="AD840" s="172"/>
      <c r="AE840" s="172"/>
      <c r="AF840" s="172"/>
      <c r="AG840" s="172"/>
      <c r="AH840" s="172"/>
      <c r="AI840" s="172"/>
    </row>
    <row r="841" spans="1:35" ht="12.75" customHeight="1">
      <c r="A841" s="172"/>
      <c r="B841" s="172"/>
      <c r="C841" s="172"/>
      <c r="D841" s="172"/>
      <c r="E841" s="172"/>
      <c r="F841" s="172"/>
      <c r="G841" s="172"/>
      <c r="H841" s="172"/>
      <c r="I841" s="172"/>
      <c r="J841" s="172"/>
      <c r="K841" s="172"/>
      <c r="L841" s="172"/>
      <c r="M841" s="172"/>
      <c r="N841" s="172"/>
      <c r="O841" s="172"/>
      <c r="P841" s="172"/>
      <c r="Q841" s="172"/>
      <c r="R841" s="172"/>
      <c r="S841" s="172"/>
      <c r="T841" s="172"/>
      <c r="U841" s="172"/>
      <c r="V841" s="172"/>
      <c r="W841" s="172"/>
      <c r="X841" s="172"/>
      <c r="Y841" s="172"/>
      <c r="Z841" s="172"/>
      <c r="AA841" s="172"/>
      <c r="AB841" s="172"/>
      <c r="AC841" s="172"/>
      <c r="AD841" s="172"/>
      <c r="AE841" s="172"/>
      <c r="AF841" s="172"/>
      <c r="AG841" s="172"/>
      <c r="AH841" s="172"/>
      <c r="AI841" s="172"/>
    </row>
    <row r="842" spans="1:35" ht="12.75" customHeight="1">
      <c r="A842" s="172"/>
      <c r="B842" s="172"/>
      <c r="C842" s="172"/>
      <c r="D842" s="172"/>
      <c r="E842" s="172"/>
      <c r="F842" s="172"/>
      <c r="G842" s="172"/>
      <c r="H842" s="172"/>
      <c r="I842" s="172"/>
      <c r="J842" s="172"/>
      <c r="K842" s="172"/>
      <c r="L842" s="172"/>
      <c r="M842" s="172"/>
      <c r="N842" s="172"/>
      <c r="O842" s="172"/>
      <c r="P842" s="172"/>
      <c r="Q842" s="172"/>
      <c r="R842" s="172"/>
      <c r="S842" s="172"/>
      <c r="T842" s="172"/>
      <c r="U842" s="172"/>
      <c r="V842" s="172"/>
      <c r="W842" s="172"/>
      <c r="X842" s="172"/>
      <c r="Y842" s="172"/>
      <c r="Z842" s="172"/>
      <c r="AA842" s="172"/>
      <c r="AB842" s="172"/>
      <c r="AC842" s="172"/>
      <c r="AD842" s="172"/>
      <c r="AE842" s="172"/>
      <c r="AF842" s="172"/>
      <c r="AG842" s="172"/>
      <c r="AH842" s="172"/>
      <c r="AI842" s="172"/>
    </row>
    <row r="843" spans="1:35" ht="12.75" customHeight="1">
      <c r="A843" s="172"/>
      <c r="B843" s="172"/>
      <c r="C843" s="172"/>
      <c r="D843" s="172"/>
      <c r="E843" s="172"/>
      <c r="F843" s="172"/>
      <c r="G843" s="172"/>
      <c r="H843" s="172"/>
      <c r="I843" s="172"/>
      <c r="J843" s="172"/>
      <c r="K843" s="172"/>
      <c r="L843" s="172"/>
      <c r="M843" s="172"/>
      <c r="N843" s="172"/>
      <c r="O843" s="172"/>
      <c r="P843" s="172"/>
      <c r="Q843" s="172"/>
      <c r="R843" s="172"/>
      <c r="S843" s="172"/>
      <c r="T843" s="172"/>
      <c r="U843" s="172"/>
      <c r="V843" s="172"/>
      <c r="W843" s="172"/>
      <c r="X843" s="172"/>
      <c r="Y843" s="172"/>
      <c r="Z843" s="172"/>
      <c r="AA843" s="172"/>
      <c r="AB843" s="172"/>
      <c r="AC843" s="172"/>
      <c r="AD843" s="172"/>
      <c r="AE843" s="172"/>
      <c r="AF843" s="172"/>
      <c r="AG843" s="172"/>
      <c r="AH843" s="172"/>
      <c r="AI843" s="172"/>
    </row>
    <row r="844" spans="1:35" ht="12.75" customHeight="1">
      <c r="A844" s="172"/>
      <c r="B844" s="172"/>
      <c r="C844" s="172"/>
      <c r="D844" s="172"/>
      <c r="E844" s="172"/>
      <c r="F844" s="172"/>
      <c r="G844" s="172"/>
      <c r="H844" s="172"/>
      <c r="I844" s="172"/>
      <c r="J844" s="172"/>
      <c r="K844" s="172"/>
      <c r="L844" s="172"/>
      <c r="M844" s="172"/>
      <c r="N844" s="172"/>
      <c r="O844" s="172"/>
      <c r="P844" s="172"/>
      <c r="Q844" s="172"/>
      <c r="R844" s="172"/>
      <c r="S844" s="172"/>
      <c r="T844" s="172"/>
      <c r="U844" s="172"/>
      <c r="V844" s="172"/>
      <c r="W844" s="172"/>
      <c r="X844" s="172"/>
      <c r="Y844" s="172"/>
      <c r="Z844" s="172"/>
      <c r="AA844" s="172"/>
      <c r="AB844" s="172"/>
      <c r="AC844" s="172"/>
      <c r="AD844" s="172"/>
      <c r="AE844" s="172"/>
      <c r="AF844" s="172"/>
      <c r="AG844" s="172"/>
      <c r="AH844" s="172"/>
      <c r="AI844" s="172"/>
    </row>
    <row r="845" spans="1:35" ht="12.75" customHeight="1">
      <c r="A845" s="172"/>
      <c r="B845" s="172"/>
      <c r="C845" s="172"/>
      <c r="D845" s="172"/>
      <c r="E845" s="172"/>
      <c r="F845" s="172"/>
      <c r="G845" s="172"/>
      <c r="H845" s="172"/>
      <c r="I845" s="172"/>
      <c r="J845" s="172"/>
      <c r="K845" s="172"/>
      <c r="L845" s="172"/>
      <c r="M845" s="172"/>
      <c r="N845" s="172"/>
      <c r="O845" s="172"/>
      <c r="P845" s="172"/>
      <c r="Q845" s="172"/>
      <c r="R845" s="172"/>
      <c r="S845" s="172"/>
      <c r="T845" s="172"/>
      <c r="U845" s="172"/>
      <c r="V845" s="172"/>
      <c r="W845" s="172"/>
      <c r="X845" s="172"/>
      <c r="Y845" s="172"/>
      <c r="Z845" s="172"/>
      <c r="AA845" s="172"/>
      <c r="AB845" s="172"/>
      <c r="AC845" s="172"/>
      <c r="AD845" s="172"/>
      <c r="AE845" s="172"/>
      <c r="AF845" s="172"/>
      <c r="AG845" s="172"/>
      <c r="AH845" s="172"/>
      <c r="AI845" s="172"/>
    </row>
    <row r="846" spans="1:35" ht="12.75" customHeight="1">
      <c r="A846" s="172"/>
      <c r="B846" s="172"/>
      <c r="C846" s="172"/>
      <c r="D846" s="172"/>
      <c r="E846" s="172"/>
      <c r="F846" s="172"/>
      <c r="G846" s="172"/>
      <c r="H846" s="172"/>
      <c r="I846" s="172"/>
      <c r="J846" s="172"/>
      <c r="K846" s="172"/>
      <c r="L846" s="172"/>
      <c r="M846" s="172"/>
      <c r="N846" s="172"/>
      <c r="O846" s="172"/>
      <c r="P846" s="172"/>
      <c r="Q846" s="172"/>
      <c r="R846" s="172"/>
      <c r="S846" s="172"/>
      <c r="T846" s="172"/>
      <c r="U846" s="172"/>
      <c r="V846" s="172"/>
      <c r="W846" s="172"/>
      <c r="X846" s="172"/>
      <c r="Y846" s="172"/>
      <c r="Z846" s="172"/>
      <c r="AA846" s="172"/>
      <c r="AB846" s="172"/>
      <c r="AC846" s="172"/>
      <c r="AD846" s="172"/>
      <c r="AE846" s="172"/>
      <c r="AF846" s="172"/>
      <c r="AG846" s="172"/>
      <c r="AH846" s="172"/>
      <c r="AI846" s="172"/>
    </row>
    <row r="847" spans="1:35" ht="12.75" customHeight="1">
      <c r="A847" s="172"/>
      <c r="B847" s="172"/>
      <c r="C847" s="172"/>
      <c r="D847" s="172"/>
      <c r="E847" s="172"/>
      <c r="F847" s="172"/>
      <c r="G847" s="172"/>
      <c r="H847" s="172"/>
      <c r="I847" s="172"/>
      <c r="J847" s="172"/>
      <c r="K847" s="172"/>
      <c r="L847" s="172"/>
      <c r="M847" s="172"/>
      <c r="N847" s="172"/>
      <c r="O847" s="172"/>
      <c r="P847" s="172"/>
      <c r="Q847" s="172"/>
      <c r="R847" s="172"/>
      <c r="S847" s="172"/>
      <c r="T847" s="172"/>
      <c r="U847" s="172"/>
      <c r="V847" s="172"/>
      <c r="W847" s="172"/>
      <c r="X847" s="172"/>
      <c r="Y847" s="172"/>
      <c r="Z847" s="172"/>
      <c r="AA847" s="172"/>
      <c r="AB847" s="172"/>
      <c r="AC847" s="172"/>
      <c r="AD847" s="172"/>
      <c r="AE847" s="172"/>
      <c r="AF847" s="172"/>
      <c r="AG847" s="172"/>
      <c r="AH847" s="172"/>
      <c r="AI847" s="172"/>
    </row>
    <row r="848" spans="1:35" ht="12.75" customHeight="1">
      <c r="A848" s="172"/>
      <c r="B848" s="172"/>
      <c r="C848" s="172"/>
      <c r="D848" s="172"/>
      <c r="E848" s="172"/>
      <c r="F848" s="172"/>
      <c r="G848" s="172"/>
      <c r="H848" s="172"/>
      <c r="I848" s="172"/>
      <c r="J848" s="172"/>
      <c r="K848" s="172"/>
      <c r="L848" s="172"/>
      <c r="M848" s="172"/>
      <c r="N848" s="172"/>
      <c r="O848" s="172"/>
      <c r="P848" s="172"/>
      <c r="Q848" s="172"/>
      <c r="R848" s="172"/>
      <c r="S848" s="172"/>
      <c r="T848" s="172"/>
      <c r="U848" s="172"/>
      <c r="V848" s="172"/>
      <c r="W848" s="172"/>
      <c r="X848" s="172"/>
      <c r="Y848" s="172"/>
      <c r="Z848" s="172"/>
      <c r="AA848" s="172"/>
      <c r="AB848" s="172"/>
      <c r="AC848" s="172"/>
      <c r="AD848" s="172"/>
      <c r="AE848" s="172"/>
      <c r="AF848" s="172"/>
      <c r="AG848" s="172"/>
      <c r="AH848" s="172"/>
      <c r="AI848" s="172"/>
    </row>
    <row r="849" spans="1:35" ht="12.75" customHeight="1">
      <c r="A849" s="172"/>
      <c r="B849" s="172"/>
      <c r="C849" s="172"/>
      <c r="D849" s="172"/>
      <c r="E849" s="172"/>
      <c r="F849" s="172"/>
      <c r="G849" s="172"/>
      <c r="H849" s="172"/>
      <c r="I849" s="172"/>
      <c r="J849" s="172"/>
      <c r="K849" s="172"/>
      <c r="L849" s="172"/>
      <c r="M849" s="172"/>
      <c r="N849" s="172"/>
      <c r="O849" s="172"/>
      <c r="P849" s="172"/>
      <c r="Q849" s="172"/>
      <c r="R849" s="172"/>
      <c r="S849" s="172"/>
      <c r="T849" s="172"/>
      <c r="U849" s="172"/>
      <c r="V849" s="172"/>
      <c r="W849" s="172"/>
      <c r="X849" s="172"/>
      <c r="Y849" s="172"/>
      <c r="Z849" s="172"/>
      <c r="AA849" s="172"/>
      <c r="AB849" s="172"/>
      <c r="AC849" s="172"/>
      <c r="AD849" s="172"/>
      <c r="AE849" s="172"/>
      <c r="AF849" s="172"/>
      <c r="AG849" s="172"/>
      <c r="AH849" s="172"/>
      <c r="AI849" s="172"/>
    </row>
    <row r="850" spans="1:35" ht="12.75" customHeight="1">
      <c r="A850" s="172"/>
      <c r="B850" s="172"/>
      <c r="C850" s="172"/>
      <c r="D850" s="172"/>
      <c r="E850" s="172"/>
      <c r="F850" s="172"/>
      <c r="G850" s="172"/>
      <c r="H850" s="172"/>
      <c r="I850" s="172"/>
      <c r="J850" s="172"/>
      <c r="K850" s="172"/>
      <c r="L850" s="172"/>
      <c r="M850" s="172"/>
      <c r="N850" s="172"/>
      <c r="O850" s="172"/>
      <c r="P850" s="172"/>
      <c r="Q850" s="172"/>
      <c r="R850" s="172"/>
      <c r="S850" s="172"/>
      <c r="T850" s="172"/>
      <c r="U850" s="172"/>
      <c r="V850" s="172"/>
      <c r="W850" s="172"/>
      <c r="X850" s="172"/>
      <c r="Y850" s="172"/>
      <c r="Z850" s="172"/>
      <c r="AA850" s="172"/>
      <c r="AB850" s="172"/>
      <c r="AC850" s="172"/>
      <c r="AD850" s="172"/>
      <c r="AE850" s="172"/>
      <c r="AF850" s="172"/>
      <c r="AG850" s="172"/>
      <c r="AH850" s="172"/>
      <c r="AI850" s="172"/>
    </row>
    <row r="851" spans="1:35" ht="12.75" customHeight="1">
      <c r="A851" s="172"/>
      <c r="B851" s="172"/>
      <c r="C851" s="172"/>
      <c r="D851" s="172"/>
      <c r="E851" s="172"/>
      <c r="F851" s="172"/>
      <c r="G851" s="172"/>
      <c r="H851" s="172"/>
      <c r="I851" s="172"/>
      <c r="J851" s="172"/>
      <c r="K851" s="172"/>
      <c r="L851" s="172"/>
      <c r="M851" s="172"/>
      <c r="N851" s="172"/>
      <c r="O851" s="172"/>
      <c r="P851" s="172"/>
      <c r="Q851" s="172"/>
      <c r="R851" s="172"/>
      <c r="S851" s="172"/>
      <c r="T851" s="172"/>
      <c r="U851" s="172"/>
      <c r="V851" s="172"/>
      <c r="W851" s="172"/>
      <c r="X851" s="172"/>
      <c r="Y851" s="172"/>
      <c r="Z851" s="172"/>
      <c r="AA851" s="172"/>
      <c r="AB851" s="172"/>
      <c r="AC851" s="172"/>
      <c r="AD851" s="172"/>
      <c r="AE851" s="172"/>
      <c r="AF851" s="172"/>
      <c r="AG851" s="172"/>
      <c r="AH851" s="172"/>
      <c r="AI851" s="172"/>
    </row>
    <row r="852" spans="1:35" ht="12.75" customHeight="1">
      <c r="A852" s="172"/>
      <c r="B852" s="172"/>
      <c r="C852" s="172"/>
      <c r="D852" s="172"/>
      <c r="E852" s="172"/>
      <c r="F852" s="172"/>
      <c r="G852" s="172"/>
      <c r="H852" s="172"/>
      <c r="I852" s="172"/>
      <c r="J852" s="172"/>
      <c r="K852" s="172"/>
      <c r="L852" s="172"/>
      <c r="M852" s="172"/>
      <c r="N852" s="172"/>
      <c r="O852" s="172"/>
      <c r="P852" s="172"/>
      <c r="Q852" s="172"/>
      <c r="R852" s="172"/>
      <c r="S852" s="172"/>
      <c r="T852" s="172"/>
      <c r="U852" s="172"/>
      <c r="V852" s="172"/>
      <c r="W852" s="172"/>
      <c r="X852" s="172"/>
      <c r="Y852" s="172"/>
      <c r="Z852" s="172"/>
      <c r="AA852" s="172"/>
      <c r="AB852" s="172"/>
      <c r="AC852" s="172"/>
      <c r="AD852" s="172"/>
      <c r="AE852" s="172"/>
      <c r="AF852" s="172"/>
      <c r="AG852" s="172"/>
      <c r="AH852" s="172"/>
      <c r="AI852" s="172"/>
    </row>
    <row r="853" spans="1:35" ht="12.75" customHeight="1">
      <c r="A853" s="172"/>
      <c r="B853" s="172"/>
      <c r="C853" s="172"/>
      <c r="D853" s="172"/>
      <c r="E853" s="172"/>
      <c r="F853" s="172"/>
      <c r="G853" s="172"/>
      <c r="H853" s="172"/>
      <c r="I853" s="172"/>
      <c r="J853" s="172"/>
      <c r="K853" s="172"/>
      <c r="L853" s="172"/>
      <c r="M853" s="172"/>
      <c r="N853" s="172"/>
      <c r="O853" s="172"/>
      <c r="P853" s="172"/>
      <c r="Q853" s="172"/>
      <c r="R853" s="172"/>
      <c r="S853" s="172"/>
      <c r="T853" s="172"/>
      <c r="U853" s="172"/>
      <c r="V853" s="172"/>
      <c r="W853" s="172"/>
      <c r="X853" s="172"/>
      <c r="Y853" s="172"/>
      <c r="Z853" s="172"/>
      <c r="AA853" s="172"/>
      <c r="AB853" s="172"/>
      <c r="AC853" s="172"/>
      <c r="AD853" s="172"/>
      <c r="AE853" s="172"/>
      <c r="AF853" s="172"/>
      <c r="AG853" s="172"/>
      <c r="AH853" s="172"/>
      <c r="AI853" s="172"/>
    </row>
    <row r="854" spans="1:35" ht="12.75" customHeight="1">
      <c r="A854" s="172"/>
      <c r="B854" s="172"/>
      <c r="C854" s="172"/>
      <c r="D854" s="172"/>
      <c r="E854" s="172"/>
      <c r="F854" s="172"/>
      <c r="G854" s="172"/>
      <c r="H854" s="172"/>
      <c r="I854" s="172"/>
      <c r="J854" s="172"/>
      <c r="K854" s="172"/>
      <c r="L854" s="172"/>
      <c r="M854" s="172"/>
      <c r="N854" s="172"/>
      <c r="O854" s="172"/>
      <c r="P854" s="172"/>
      <c r="Q854" s="172"/>
      <c r="R854" s="172"/>
      <c r="S854" s="172"/>
      <c r="T854" s="172"/>
      <c r="U854" s="172"/>
      <c r="V854" s="172"/>
      <c r="W854" s="172"/>
      <c r="X854" s="172"/>
      <c r="Y854" s="172"/>
      <c r="Z854" s="172"/>
      <c r="AA854" s="172"/>
      <c r="AB854" s="172"/>
      <c r="AC854" s="172"/>
      <c r="AD854" s="172"/>
      <c r="AE854" s="172"/>
      <c r="AF854" s="172"/>
      <c r="AG854" s="172"/>
      <c r="AH854" s="172"/>
      <c r="AI854" s="172"/>
    </row>
    <row r="855" spans="1:35" ht="12.75" customHeight="1">
      <c r="A855" s="172"/>
      <c r="B855" s="172"/>
      <c r="C855" s="172"/>
      <c r="D855" s="172"/>
      <c r="E855" s="172"/>
      <c r="F855" s="172"/>
      <c r="G855" s="172"/>
      <c r="H855" s="172"/>
      <c r="I855" s="172"/>
      <c r="J855" s="172"/>
      <c r="K855" s="172"/>
      <c r="L855" s="172"/>
      <c r="M855" s="172"/>
      <c r="N855" s="172"/>
      <c r="O855" s="172"/>
      <c r="P855" s="172"/>
      <c r="Q855" s="172"/>
      <c r="R855" s="172"/>
      <c r="S855" s="172"/>
      <c r="T855" s="172"/>
      <c r="U855" s="172"/>
      <c r="V855" s="172"/>
      <c r="W855" s="172"/>
      <c r="X855" s="172"/>
      <c r="Y855" s="172"/>
      <c r="Z855" s="172"/>
      <c r="AA855" s="172"/>
      <c r="AB855" s="172"/>
      <c r="AC855" s="172"/>
      <c r="AD855" s="172"/>
      <c r="AE855" s="172"/>
      <c r="AF855" s="172"/>
      <c r="AG855" s="172"/>
      <c r="AH855" s="172"/>
      <c r="AI855" s="172"/>
    </row>
    <row r="856" spans="1:35" ht="12.75" customHeight="1">
      <c r="A856" s="172"/>
      <c r="B856" s="172"/>
      <c r="C856" s="172"/>
      <c r="D856" s="172"/>
      <c r="E856" s="172"/>
      <c r="F856" s="172"/>
      <c r="G856" s="172"/>
      <c r="H856" s="172"/>
      <c r="I856" s="172"/>
      <c r="J856" s="172"/>
      <c r="K856" s="172"/>
      <c r="L856" s="172"/>
      <c r="M856" s="172"/>
      <c r="N856" s="172"/>
      <c r="O856" s="172"/>
      <c r="P856" s="172"/>
      <c r="Q856" s="172"/>
      <c r="R856" s="172"/>
      <c r="S856" s="172"/>
      <c r="T856" s="172"/>
      <c r="U856" s="172"/>
      <c r="V856" s="172"/>
      <c r="W856" s="172"/>
      <c r="X856" s="172"/>
      <c r="Y856" s="172"/>
      <c r="Z856" s="172"/>
      <c r="AA856" s="172"/>
      <c r="AB856" s="172"/>
      <c r="AC856" s="172"/>
      <c r="AD856" s="172"/>
      <c r="AE856" s="172"/>
      <c r="AF856" s="172"/>
      <c r="AG856" s="172"/>
      <c r="AH856" s="172"/>
      <c r="AI856" s="172"/>
    </row>
    <row r="857" spans="1:35" ht="12.75" customHeight="1">
      <c r="A857" s="172"/>
      <c r="B857" s="172"/>
      <c r="C857" s="172"/>
      <c r="D857" s="172"/>
      <c r="E857" s="172"/>
      <c r="F857" s="172"/>
      <c r="G857" s="172"/>
      <c r="H857" s="172"/>
      <c r="I857" s="172"/>
      <c r="J857" s="172"/>
      <c r="K857" s="172"/>
      <c r="L857" s="172"/>
      <c r="M857" s="172"/>
      <c r="N857" s="172"/>
      <c r="O857" s="172"/>
      <c r="P857" s="172"/>
      <c r="Q857" s="172"/>
      <c r="R857" s="172"/>
      <c r="S857" s="172"/>
      <c r="T857" s="172"/>
      <c r="U857" s="172"/>
      <c r="V857" s="172"/>
      <c r="W857" s="172"/>
      <c r="X857" s="172"/>
      <c r="Y857" s="172"/>
      <c r="Z857" s="172"/>
      <c r="AA857" s="172"/>
      <c r="AB857" s="172"/>
      <c r="AC857" s="172"/>
      <c r="AD857" s="172"/>
      <c r="AE857" s="172"/>
      <c r="AF857" s="172"/>
      <c r="AG857" s="172"/>
      <c r="AH857" s="172"/>
      <c r="AI857" s="172"/>
    </row>
    <row r="858" spans="1:35" ht="12.75" customHeight="1">
      <c r="A858" s="172"/>
      <c r="B858" s="172"/>
      <c r="C858" s="172"/>
      <c r="D858" s="172"/>
      <c r="E858" s="172"/>
      <c r="F858" s="172"/>
      <c r="G858" s="172"/>
      <c r="H858" s="172"/>
      <c r="I858" s="172"/>
      <c r="J858" s="172"/>
      <c r="K858" s="172"/>
      <c r="L858" s="172"/>
      <c r="M858" s="172"/>
      <c r="N858" s="172"/>
      <c r="O858" s="172"/>
      <c r="P858" s="172"/>
      <c r="Q858" s="172"/>
      <c r="R858" s="172"/>
      <c r="S858" s="172"/>
      <c r="T858" s="172"/>
      <c r="U858" s="172"/>
      <c r="V858" s="172"/>
      <c r="W858" s="172"/>
      <c r="X858" s="172"/>
      <c r="Y858" s="172"/>
      <c r="Z858" s="172"/>
      <c r="AA858" s="172"/>
      <c r="AB858" s="172"/>
      <c r="AC858" s="172"/>
      <c r="AD858" s="172"/>
      <c r="AE858" s="172"/>
      <c r="AF858" s="172"/>
      <c r="AG858" s="172"/>
      <c r="AH858" s="172"/>
      <c r="AI858" s="172"/>
    </row>
    <row r="859" spans="1:35" ht="12.75" customHeight="1">
      <c r="A859" s="172"/>
      <c r="B859" s="172"/>
      <c r="C859" s="172"/>
      <c r="D859" s="172"/>
      <c r="E859" s="172"/>
      <c r="F859" s="172"/>
      <c r="G859" s="172"/>
      <c r="H859" s="172"/>
      <c r="I859" s="172"/>
      <c r="J859" s="172"/>
      <c r="K859" s="172"/>
      <c r="L859" s="172"/>
      <c r="M859" s="172"/>
      <c r="N859" s="172"/>
      <c r="O859" s="172"/>
      <c r="P859" s="172"/>
      <c r="Q859" s="172"/>
      <c r="R859" s="172"/>
      <c r="S859" s="172"/>
      <c r="T859" s="172"/>
      <c r="U859" s="172"/>
      <c r="V859" s="172"/>
      <c r="W859" s="172"/>
      <c r="X859" s="172"/>
      <c r="Y859" s="172"/>
      <c r="Z859" s="172"/>
      <c r="AA859" s="172"/>
      <c r="AB859" s="172"/>
      <c r="AC859" s="172"/>
      <c r="AD859" s="172"/>
      <c r="AE859" s="172"/>
      <c r="AF859" s="172"/>
      <c r="AG859" s="172"/>
      <c r="AH859" s="172"/>
      <c r="AI859" s="172"/>
    </row>
    <row r="860" spans="1:35" ht="12.75" customHeight="1">
      <c r="A860" s="172"/>
      <c r="B860" s="172"/>
      <c r="C860" s="172"/>
      <c r="D860" s="172"/>
      <c r="E860" s="172"/>
      <c r="F860" s="172"/>
      <c r="G860" s="172"/>
      <c r="H860" s="172"/>
      <c r="I860" s="172"/>
      <c r="J860" s="172"/>
      <c r="K860" s="172"/>
      <c r="L860" s="172"/>
      <c r="M860" s="172"/>
      <c r="N860" s="172"/>
      <c r="O860" s="172"/>
      <c r="P860" s="172"/>
      <c r="Q860" s="172"/>
      <c r="R860" s="172"/>
      <c r="S860" s="172"/>
      <c r="T860" s="172"/>
      <c r="U860" s="172"/>
      <c r="V860" s="172"/>
      <c r="W860" s="172"/>
      <c r="X860" s="172"/>
      <c r="Y860" s="172"/>
      <c r="Z860" s="172"/>
      <c r="AA860" s="172"/>
      <c r="AB860" s="172"/>
      <c r="AC860" s="172"/>
      <c r="AD860" s="172"/>
      <c r="AE860" s="172"/>
      <c r="AF860" s="172"/>
      <c r="AG860" s="172"/>
      <c r="AH860" s="172"/>
      <c r="AI860" s="172"/>
    </row>
    <row r="861" spans="1:35" ht="12.75" customHeight="1">
      <c r="A861" s="172"/>
      <c r="B861" s="172"/>
      <c r="C861" s="172"/>
      <c r="D861" s="172"/>
      <c r="E861" s="172"/>
      <c r="F861" s="172"/>
      <c r="G861" s="172"/>
      <c r="H861" s="172"/>
      <c r="I861" s="172"/>
      <c r="J861" s="172"/>
      <c r="K861" s="172"/>
      <c r="L861" s="172"/>
      <c r="M861" s="172"/>
      <c r="N861" s="172"/>
      <c r="O861" s="172"/>
      <c r="P861" s="172"/>
      <c r="Q861" s="172"/>
      <c r="R861" s="172"/>
      <c r="S861" s="172"/>
      <c r="T861" s="172"/>
      <c r="U861" s="172"/>
      <c r="V861" s="172"/>
      <c r="W861" s="172"/>
      <c r="X861" s="172"/>
      <c r="Y861" s="172"/>
      <c r="Z861" s="172"/>
      <c r="AA861" s="172"/>
      <c r="AB861" s="172"/>
      <c r="AC861" s="172"/>
      <c r="AD861" s="172"/>
      <c r="AE861" s="172"/>
      <c r="AF861" s="172"/>
      <c r="AG861" s="172"/>
      <c r="AH861" s="172"/>
      <c r="AI861" s="172"/>
    </row>
    <row r="862" spans="1:35" ht="12.75" customHeight="1">
      <c r="A862" s="172"/>
      <c r="B862" s="172"/>
      <c r="C862" s="172"/>
      <c r="D862" s="172"/>
      <c r="E862" s="172"/>
      <c r="F862" s="172"/>
      <c r="G862" s="172"/>
      <c r="H862" s="172"/>
      <c r="I862" s="172"/>
      <c r="J862" s="172"/>
      <c r="K862" s="172"/>
      <c r="L862" s="172"/>
      <c r="M862" s="172"/>
      <c r="N862" s="172"/>
      <c r="O862" s="172"/>
      <c r="P862" s="172"/>
      <c r="Q862" s="172"/>
      <c r="R862" s="172"/>
      <c r="S862" s="172"/>
      <c r="T862" s="172"/>
      <c r="U862" s="172"/>
      <c r="V862" s="172"/>
      <c r="W862" s="172"/>
      <c r="X862" s="172"/>
      <c r="Y862" s="172"/>
      <c r="Z862" s="172"/>
      <c r="AA862" s="172"/>
      <c r="AB862" s="172"/>
      <c r="AC862" s="172"/>
      <c r="AD862" s="172"/>
      <c r="AE862" s="172"/>
      <c r="AF862" s="172"/>
      <c r="AG862" s="172"/>
      <c r="AH862" s="172"/>
      <c r="AI862" s="172"/>
    </row>
    <row r="863" spans="1:35" ht="12.75" customHeight="1">
      <c r="A863" s="172"/>
      <c r="B863" s="172"/>
      <c r="C863" s="172"/>
      <c r="D863" s="172"/>
      <c r="E863" s="172"/>
      <c r="F863" s="172"/>
      <c r="G863" s="172"/>
      <c r="H863" s="172"/>
      <c r="I863" s="172"/>
      <c r="J863" s="172"/>
      <c r="K863" s="172"/>
      <c r="L863" s="172"/>
      <c r="M863" s="172"/>
      <c r="N863" s="172"/>
      <c r="O863" s="172"/>
      <c r="P863" s="172"/>
      <c r="Q863" s="172"/>
      <c r="R863" s="172"/>
      <c r="S863" s="172"/>
      <c r="T863" s="172"/>
      <c r="U863" s="172"/>
      <c r="V863" s="172"/>
      <c r="W863" s="172"/>
      <c r="X863" s="172"/>
      <c r="Y863" s="172"/>
      <c r="Z863" s="172"/>
      <c r="AA863" s="172"/>
      <c r="AB863" s="172"/>
      <c r="AC863" s="172"/>
      <c r="AD863" s="172"/>
      <c r="AE863" s="172"/>
      <c r="AF863" s="172"/>
      <c r="AG863" s="172"/>
      <c r="AH863" s="172"/>
      <c r="AI863" s="172"/>
    </row>
    <row r="864" spans="1:35" ht="12.75" customHeight="1">
      <c r="A864" s="172"/>
      <c r="B864" s="172"/>
      <c r="C864" s="172"/>
      <c r="D864" s="172"/>
      <c r="E864" s="172"/>
      <c r="F864" s="172"/>
      <c r="G864" s="172"/>
      <c r="H864" s="172"/>
      <c r="I864" s="172"/>
      <c r="J864" s="172"/>
      <c r="K864" s="172"/>
      <c r="L864" s="172"/>
      <c r="M864" s="172"/>
      <c r="N864" s="172"/>
      <c r="O864" s="172"/>
      <c r="P864" s="172"/>
      <c r="Q864" s="172"/>
      <c r="R864" s="172"/>
      <c r="S864" s="172"/>
      <c r="T864" s="172"/>
      <c r="U864" s="172"/>
      <c r="V864" s="172"/>
      <c r="W864" s="172"/>
      <c r="X864" s="172"/>
      <c r="Y864" s="172"/>
      <c r="Z864" s="172"/>
      <c r="AA864" s="172"/>
      <c r="AB864" s="172"/>
      <c r="AC864" s="172"/>
      <c r="AD864" s="172"/>
      <c r="AE864" s="172"/>
      <c r="AF864" s="172"/>
      <c r="AG864" s="172"/>
      <c r="AH864" s="172"/>
      <c r="AI864" s="172"/>
    </row>
    <row r="865" spans="1:35" ht="12.75" customHeight="1">
      <c r="A865" s="172"/>
      <c r="B865" s="172"/>
      <c r="C865" s="172"/>
      <c r="D865" s="172"/>
      <c r="E865" s="172"/>
      <c r="F865" s="172"/>
      <c r="G865" s="172"/>
      <c r="H865" s="172"/>
      <c r="I865" s="172"/>
      <c r="J865" s="172"/>
      <c r="K865" s="172"/>
      <c r="L865" s="172"/>
      <c r="M865" s="172"/>
      <c r="N865" s="172"/>
      <c r="O865" s="172"/>
      <c r="P865" s="172"/>
      <c r="Q865" s="172"/>
      <c r="R865" s="172"/>
      <c r="S865" s="172"/>
      <c r="T865" s="172"/>
      <c r="U865" s="172"/>
      <c r="V865" s="172"/>
      <c r="W865" s="172"/>
      <c r="X865" s="172"/>
      <c r="Y865" s="172"/>
      <c r="Z865" s="172"/>
      <c r="AA865" s="172"/>
      <c r="AB865" s="172"/>
      <c r="AC865" s="172"/>
      <c r="AD865" s="172"/>
      <c r="AE865" s="172"/>
      <c r="AF865" s="172"/>
      <c r="AG865" s="172"/>
      <c r="AH865" s="172"/>
      <c r="AI865" s="172"/>
    </row>
    <row r="866" spans="1:35" ht="12.75" customHeight="1">
      <c r="A866" s="172"/>
      <c r="B866" s="172"/>
      <c r="C866" s="172"/>
      <c r="D866" s="172"/>
      <c r="E866" s="172"/>
      <c r="F866" s="172"/>
      <c r="G866" s="172"/>
      <c r="H866" s="172"/>
      <c r="I866" s="172"/>
      <c r="J866" s="172"/>
      <c r="K866" s="172"/>
      <c r="L866" s="172"/>
      <c r="M866" s="172"/>
      <c r="N866" s="172"/>
      <c r="O866" s="172"/>
      <c r="P866" s="172"/>
      <c r="Q866" s="172"/>
      <c r="R866" s="172"/>
      <c r="S866" s="172"/>
      <c r="T866" s="172"/>
      <c r="U866" s="172"/>
      <c r="V866" s="172"/>
      <c r="W866" s="172"/>
      <c r="X866" s="172"/>
      <c r="Y866" s="172"/>
      <c r="Z866" s="172"/>
      <c r="AA866" s="172"/>
      <c r="AB866" s="172"/>
      <c r="AC866" s="172"/>
      <c r="AD866" s="172"/>
      <c r="AE866" s="172"/>
      <c r="AF866" s="172"/>
      <c r="AG866" s="172"/>
      <c r="AH866" s="172"/>
      <c r="AI866" s="172"/>
    </row>
    <row r="867" spans="1:35" ht="12.75" customHeight="1">
      <c r="A867" s="172"/>
      <c r="B867" s="172"/>
      <c r="C867" s="172"/>
      <c r="D867" s="172"/>
      <c r="E867" s="172"/>
      <c r="F867" s="172"/>
      <c r="G867" s="172"/>
      <c r="H867" s="172"/>
      <c r="I867" s="172"/>
      <c r="J867" s="172"/>
      <c r="K867" s="172"/>
      <c r="L867" s="172"/>
      <c r="M867" s="172"/>
      <c r="N867" s="172"/>
      <c r="O867" s="172"/>
      <c r="P867" s="172"/>
      <c r="Q867" s="172"/>
      <c r="R867" s="172"/>
      <c r="S867" s="172"/>
      <c r="T867" s="172"/>
      <c r="U867" s="172"/>
      <c r="V867" s="172"/>
      <c r="W867" s="172"/>
      <c r="X867" s="172"/>
      <c r="Y867" s="172"/>
      <c r="Z867" s="172"/>
      <c r="AA867" s="172"/>
      <c r="AB867" s="172"/>
      <c r="AC867" s="172"/>
      <c r="AD867" s="172"/>
      <c r="AE867" s="172"/>
      <c r="AF867" s="172"/>
      <c r="AG867" s="172"/>
      <c r="AH867" s="172"/>
      <c r="AI867" s="172"/>
    </row>
    <row r="868" spans="1:35" ht="12.75" customHeight="1">
      <c r="A868" s="172"/>
      <c r="B868" s="172"/>
      <c r="C868" s="172"/>
      <c r="D868" s="172"/>
      <c r="E868" s="172"/>
      <c r="F868" s="172"/>
      <c r="G868" s="172"/>
      <c r="H868" s="172"/>
      <c r="I868" s="172"/>
      <c r="J868" s="172"/>
      <c r="K868" s="172"/>
      <c r="L868" s="172"/>
      <c r="M868" s="172"/>
      <c r="N868" s="172"/>
      <c r="O868" s="172"/>
      <c r="P868" s="172"/>
      <c r="Q868" s="172"/>
      <c r="R868" s="172"/>
      <c r="S868" s="172"/>
      <c r="T868" s="172"/>
      <c r="U868" s="172"/>
      <c r="V868" s="172"/>
      <c r="W868" s="172"/>
      <c r="X868" s="172"/>
      <c r="Y868" s="172"/>
      <c r="Z868" s="172"/>
      <c r="AA868" s="172"/>
      <c r="AB868" s="172"/>
      <c r="AC868" s="172"/>
      <c r="AD868" s="172"/>
      <c r="AE868" s="172"/>
      <c r="AF868" s="172"/>
      <c r="AG868" s="172"/>
      <c r="AH868" s="172"/>
      <c r="AI868" s="172"/>
    </row>
    <row r="869" spans="1:35" ht="12.75" customHeight="1">
      <c r="A869" s="172"/>
      <c r="B869" s="172"/>
      <c r="C869" s="172"/>
      <c r="D869" s="172"/>
      <c r="E869" s="172"/>
      <c r="F869" s="172"/>
      <c r="G869" s="172"/>
      <c r="H869" s="172"/>
      <c r="I869" s="172"/>
      <c r="J869" s="172"/>
      <c r="K869" s="172"/>
      <c r="L869" s="172"/>
      <c r="M869" s="172"/>
      <c r="N869" s="172"/>
      <c r="O869" s="172"/>
      <c r="P869" s="172"/>
      <c r="Q869" s="172"/>
      <c r="R869" s="172"/>
      <c r="S869" s="172"/>
      <c r="T869" s="172"/>
      <c r="U869" s="172"/>
      <c r="V869" s="172"/>
      <c r="W869" s="172"/>
      <c r="X869" s="172"/>
      <c r="Y869" s="172"/>
      <c r="Z869" s="172"/>
      <c r="AA869" s="172"/>
      <c r="AB869" s="172"/>
      <c r="AC869" s="172"/>
      <c r="AD869" s="172"/>
      <c r="AE869" s="172"/>
      <c r="AF869" s="172"/>
      <c r="AG869" s="172"/>
      <c r="AH869" s="172"/>
      <c r="AI869" s="172"/>
    </row>
    <row r="870" spans="1:35" ht="12.75" customHeight="1">
      <c r="A870" s="172"/>
      <c r="B870" s="172"/>
      <c r="C870" s="172"/>
      <c r="D870" s="172"/>
      <c r="E870" s="172"/>
      <c r="F870" s="172"/>
      <c r="G870" s="172"/>
      <c r="H870" s="172"/>
      <c r="I870" s="172"/>
      <c r="J870" s="172"/>
      <c r="K870" s="172"/>
      <c r="L870" s="172"/>
      <c r="M870" s="172"/>
      <c r="N870" s="172"/>
      <c r="O870" s="172"/>
      <c r="P870" s="172"/>
      <c r="Q870" s="172"/>
      <c r="R870" s="172"/>
      <c r="S870" s="172"/>
      <c r="T870" s="172"/>
      <c r="U870" s="172"/>
      <c r="V870" s="172"/>
      <c r="W870" s="172"/>
      <c r="X870" s="172"/>
      <c r="Y870" s="172"/>
      <c r="Z870" s="172"/>
      <c r="AA870" s="172"/>
      <c r="AB870" s="172"/>
      <c r="AC870" s="172"/>
      <c r="AD870" s="172"/>
      <c r="AE870" s="172"/>
      <c r="AF870" s="172"/>
      <c r="AG870" s="172"/>
      <c r="AH870" s="172"/>
      <c r="AI870" s="172"/>
    </row>
    <row r="871" spans="1:35" ht="12.75" customHeight="1">
      <c r="A871" s="172"/>
      <c r="B871" s="172"/>
      <c r="C871" s="172"/>
      <c r="D871" s="172"/>
      <c r="E871" s="172"/>
      <c r="F871" s="172"/>
      <c r="G871" s="172"/>
      <c r="H871" s="172"/>
      <c r="I871" s="172"/>
      <c r="J871" s="172"/>
      <c r="K871" s="172"/>
      <c r="L871" s="172"/>
      <c r="M871" s="172"/>
      <c r="N871" s="172"/>
      <c r="O871" s="172"/>
      <c r="P871" s="172"/>
      <c r="Q871" s="172"/>
      <c r="R871" s="172"/>
      <c r="S871" s="172"/>
      <c r="T871" s="172"/>
      <c r="U871" s="172"/>
      <c r="V871" s="172"/>
      <c r="W871" s="172"/>
      <c r="X871" s="172"/>
      <c r="Y871" s="172"/>
      <c r="Z871" s="172"/>
      <c r="AA871" s="172"/>
      <c r="AB871" s="172"/>
      <c r="AC871" s="172"/>
      <c r="AD871" s="172"/>
      <c r="AE871" s="172"/>
      <c r="AF871" s="172"/>
      <c r="AG871" s="172"/>
      <c r="AH871" s="172"/>
      <c r="AI871" s="172"/>
    </row>
    <row r="872" spans="1:35" ht="12.75" customHeight="1">
      <c r="A872" s="172"/>
      <c r="B872" s="172"/>
      <c r="C872" s="172"/>
      <c r="D872" s="172"/>
      <c r="E872" s="172"/>
      <c r="F872" s="172"/>
      <c r="G872" s="172"/>
      <c r="H872" s="172"/>
      <c r="I872" s="172"/>
      <c r="J872" s="172"/>
      <c r="K872" s="172"/>
      <c r="L872" s="172"/>
      <c r="M872" s="172"/>
      <c r="N872" s="172"/>
      <c r="O872" s="172"/>
      <c r="P872" s="172"/>
      <c r="Q872" s="172"/>
      <c r="R872" s="172"/>
      <c r="S872" s="172"/>
      <c r="T872" s="172"/>
      <c r="U872" s="172"/>
      <c r="V872" s="172"/>
      <c r="W872" s="172"/>
      <c r="X872" s="172"/>
      <c r="Y872" s="172"/>
      <c r="Z872" s="172"/>
      <c r="AA872" s="172"/>
      <c r="AB872" s="172"/>
      <c r="AC872" s="172"/>
      <c r="AD872" s="172"/>
      <c r="AE872" s="172"/>
      <c r="AF872" s="172"/>
      <c r="AG872" s="172"/>
      <c r="AH872" s="172"/>
      <c r="AI872" s="172"/>
    </row>
    <row r="873" spans="1:35" ht="12.75" customHeight="1">
      <c r="A873" s="172"/>
      <c r="B873" s="172"/>
      <c r="C873" s="172"/>
      <c r="D873" s="172"/>
      <c r="E873" s="172"/>
      <c r="F873" s="172"/>
      <c r="G873" s="172"/>
      <c r="H873" s="172"/>
      <c r="I873" s="172"/>
      <c r="J873" s="172"/>
      <c r="K873" s="172"/>
      <c r="L873" s="172"/>
      <c r="M873" s="172"/>
      <c r="N873" s="172"/>
      <c r="O873" s="172"/>
      <c r="P873" s="172"/>
      <c r="Q873" s="172"/>
      <c r="R873" s="172"/>
      <c r="S873" s="172"/>
      <c r="T873" s="172"/>
      <c r="U873" s="172"/>
      <c r="V873" s="172"/>
      <c r="W873" s="172"/>
      <c r="X873" s="172"/>
      <c r="Y873" s="172"/>
      <c r="Z873" s="172"/>
      <c r="AA873" s="172"/>
      <c r="AB873" s="172"/>
      <c r="AC873" s="172"/>
      <c r="AD873" s="172"/>
      <c r="AE873" s="172"/>
      <c r="AF873" s="172"/>
      <c r="AG873" s="172"/>
      <c r="AH873" s="172"/>
      <c r="AI873" s="172"/>
    </row>
    <row r="874" spans="1:35" ht="12.75" customHeight="1">
      <c r="A874" s="172"/>
      <c r="B874" s="172"/>
      <c r="C874" s="172"/>
      <c r="D874" s="172"/>
      <c r="E874" s="172"/>
      <c r="F874" s="172"/>
      <c r="G874" s="172"/>
      <c r="H874" s="172"/>
      <c r="I874" s="172"/>
      <c r="J874" s="172"/>
      <c r="K874" s="172"/>
      <c r="L874" s="172"/>
      <c r="M874" s="172"/>
      <c r="N874" s="172"/>
      <c r="O874" s="172"/>
      <c r="P874" s="172"/>
      <c r="Q874" s="172"/>
      <c r="R874" s="172"/>
      <c r="S874" s="172"/>
      <c r="T874" s="172"/>
      <c r="U874" s="172"/>
      <c r="V874" s="172"/>
      <c r="W874" s="172"/>
      <c r="X874" s="172"/>
      <c r="Y874" s="172"/>
      <c r="Z874" s="172"/>
      <c r="AA874" s="172"/>
      <c r="AB874" s="172"/>
      <c r="AC874" s="172"/>
      <c r="AD874" s="172"/>
      <c r="AE874" s="172"/>
      <c r="AF874" s="172"/>
      <c r="AG874" s="172"/>
      <c r="AH874" s="172"/>
      <c r="AI874" s="172"/>
    </row>
    <row r="875" spans="1:35" ht="12.75" customHeight="1">
      <c r="A875" s="172"/>
      <c r="B875" s="172"/>
      <c r="C875" s="172"/>
      <c r="D875" s="172"/>
      <c r="E875" s="172"/>
      <c r="F875" s="172"/>
      <c r="G875" s="172"/>
      <c r="H875" s="172"/>
      <c r="I875" s="172"/>
      <c r="J875" s="172"/>
      <c r="K875" s="172"/>
      <c r="L875" s="172"/>
      <c r="M875" s="172"/>
      <c r="N875" s="172"/>
      <c r="O875" s="172"/>
      <c r="P875" s="172"/>
      <c r="Q875" s="172"/>
      <c r="R875" s="172"/>
      <c r="S875" s="172"/>
      <c r="T875" s="172"/>
      <c r="U875" s="172"/>
      <c r="V875" s="172"/>
      <c r="W875" s="172"/>
      <c r="X875" s="172"/>
      <c r="Y875" s="172"/>
      <c r="Z875" s="172"/>
      <c r="AA875" s="172"/>
      <c r="AB875" s="172"/>
      <c r="AC875" s="172"/>
      <c r="AD875" s="172"/>
      <c r="AE875" s="172"/>
      <c r="AF875" s="172"/>
      <c r="AG875" s="172"/>
      <c r="AH875" s="172"/>
      <c r="AI875" s="172"/>
    </row>
    <row r="876" spans="1:35" ht="12.75" customHeight="1">
      <c r="A876" s="172"/>
      <c r="B876" s="172"/>
      <c r="C876" s="172"/>
      <c r="D876" s="172"/>
      <c r="E876" s="172"/>
      <c r="F876" s="172"/>
      <c r="G876" s="172"/>
      <c r="H876" s="172"/>
      <c r="I876" s="172"/>
      <c r="J876" s="172"/>
      <c r="K876" s="172"/>
      <c r="L876" s="172"/>
      <c r="M876" s="172"/>
      <c r="N876" s="172"/>
      <c r="O876" s="172"/>
      <c r="P876" s="172"/>
      <c r="Q876" s="172"/>
      <c r="R876" s="172"/>
      <c r="S876" s="172"/>
      <c r="T876" s="172"/>
      <c r="U876" s="172"/>
      <c r="V876" s="172"/>
      <c r="W876" s="172"/>
      <c r="X876" s="172"/>
      <c r="Y876" s="172"/>
      <c r="Z876" s="172"/>
      <c r="AA876" s="172"/>
      <c r="AB876" s="172"/>
      <c r="AC876" s="172"/>
      <c r="AD876" s="172"/>
      <c r="AE876" s="172"/>
      <c r="AF876" s="172"/>
      <c r="AG876" s="172"/>
      <c r="AH876" s="172"/>
      <c r="AI876" s="172"/>
    </row>
    <row r="877" spans="1:35" ht="12.75" customHeight="1">
      <c r="A877" s="172"/>
      <c r="B877" s="172"/>
      <c r="C877" s="172"/>
      <c r="D877" s="172"/>
      <c r="E877" s="172"/>
      <c r="F877" s="172"/>
      <c r="G877" s="172"/>
      <c r="H877" s="172"/>
      <c r="I877" s="172"/>
      <c r="J877" s="172"/>
      <c r="K877" s="172"/>
      <c r="L877" s="172"/>
      <c r="M877" s="172"/>
      <c r="N877" s="172"/>
      <c r="O877" s="172"/>
      <c r="P877" s="172"/>
      <c r="Q877" s="172"/>
      <c r="R877" s="172"/>
      <c r="S877" s="172"/>
      <c r="T877" s="172"/>
      <c r="U877" s="172"/>
      <c r="V877" s="172"/>
      <c r="W877" s="172"/>
      <c r="X877" s="172"/>
      <c r="Y877" s="172"/>
      <c r="Z877" s="172"/>
      <c r="AA877" s="172"/>
      <c r="AB877" s="172"/>
      <c r="AC877" s="172"/>
      <c r="AD877" s="172"/>
      <c r="AE877" s="172"/>
      <c r="AF877" s="172"/>
      <c r="AG877" s="172"/>
      <c r="AH877" s="172"/>
      <c r="AI877" s="172"/>
    </row>
    <row r="878" spans="1:35" ht="12.75" customHeight="1">
      <c r="A878" s="172"/>
      <c r="B878" s="172"/>
      <c r="C878" s="172"/>
      <c r="D878" s="172"/>
      <c r="E878" s="172"/>
      <c r="F878" s="172"/>
      <c r="G878" s="172"/>
      <c r="H878" s="172"/>
      <c r="I878" s="172"/>
      <c r="J878" s="172"/>
      <c r="K878" s="172"/>
      <c r="L878" s="172"/>
      <c r="M878" s="172"/>
      <c r="N878" s="172"/>
      <c r="O878" s="172"/>
      <c r="P878" s="172"/>
      <c r="Q878" s="172"/>
      <c r="R878" s="172"/>
      <c r="S878" s="172"/>
      <c r="T878" s="172"/>
      <c r="U878" s="172"/>
      <c r="V878" s="172"/>
      <c r="W878" s="172"/>
      <c r="X878" s="172"/>
      <c r="Y878" s="172"/>
      <c r="Z878" s="172"/>
      <c r="AA878" s="172"/>
      <c r="AB878" s="172"/>
      <c r="AC878" s="172"/>
      <c r="AD878" s="172"/>
      <c r="AE878" s="172"/>
      <c r="AF878" s="172"/>
      <c r="AG878" s="172"/>
      <c r="AH878" s="172"/>
      <c r="AI878" s="172"/>
    </row>
    <row r="879" spans="1:35" ht="12.75" customHeight="1">
      <c r="A879" s="172"/>
      <c r="B879" s="172"/>
      <c r="C879" s="172"/>
      <c r="D879" s="172"/>
      <c r="E879" s="172"/>
      <c r="F879" s="172"/>
      <c r="G879" s="172"/>
      <c r="H879" s="172"/>
      <c r="I879" s="172"/>
      <c r="J879" s="172"/>
      <c r="K879" s="172"/>
      <c r="L879" s="172"/>
      <c r="M879" s="172"/>
      <c r="N879" s="172"/>
      <c r="O879" s="172"/>
      <c r="P879" s="172"/>
      <c r="Q879" s="172"/>
      <c r="R879" s="172"/>
      <c r="S879" s="172"/>
      <c r="T879" s="172"/>
      <c r="U879" s="172"/>
      <c r="V879" s="172"/>
      <c r="W879" s="172"/>
      <c r="X879" s="172"/>
      <c r="Y879" s="172"/>
      <c r="Z879" s="172"/>
      <c r="AA879" s="172"/>
      <c r="AB879" s="172"/>
      <c r="AC879" s="172"/>
      <c r="AD879" s="172"/>
      <c r="AE879" s="172"/>
      <c r="AF879" s="172"/>
      <c r="AG879" s="172"/>
      <c r="AH879" s="172"/>
      <c r="AI879" s="172"/>
    </row>
    <row r="880" spans="1:35" ht="12.75" customHeight="1">
      <c r="A880" s="172"/>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2"/>
      <c r="X880" s="172"/>
      <c r="Y880" s="172"/>
      <c r="Z880" s="172"/>
      <c r="AA880" s="172"/>
      <c r="AB880" s="172"/>
      <c r="AC880" s="172"/>
      <c r="AD880" s="172"/>
      <c r="AE880" s="172"/>
      <c r="AF880" s="172"/>
      <c r="AG880" s="172"/>
      <c r="AH880" s="172"/>
      <c r="AI880" s="172"/>
    </row>
    <row r="881" spans="1:35" ht="12.75" customHeight="1">
      <c r="A881" s="172"/>
      <c r="B881" s="172"/>
      <c r="C881" s="172"/>
      <c r="D881" s="172"/>
      <c r="E881" s="172"/>
      <c r="F881" s="172"/>
      <c r="G881" s="172"/>
      <c r="H881" s="172"/>
      <c r="I881" s="172"/>
      <c r="J881" s="172"/>
      <c r="K881" s="172"/>
      <c r="L881" s="172"/>
      <c r="M881" s="172"/>
      <c r="N881" s="172"/>
      <c r="O881" s="172"/>
      <c r="P881" s="172"/>
      <c r="Q881" s="172"/>
      <c r="R881" s="172"/>
      <c r="S881" s="172"/>
      <c r="T881" s="172"/>
      <c r="U881" s="172"/>
      <c r="V881" s="172"/>
      <c r="W881" s="172"/>
      <c r="X881" s="172"/>
      <c r="Y881" s="172"/>
      <c r="Z881" s="172"/>
      <c r="AA881" s="172"/>
      <c r="AB881" s="172"/>
      <c r="AC881" s="172"/>
      <c r="AD881" s="172"/>
      <c r="AE881" s="172"/>
      <c r="AF881" s="172"/>
      <c r="AG881" s="172"/>
      <c r="AH881" s="172"/>
      <c r="AI881" s="172"/>
    </row>
    <row r="882" spans="1:35" ht="12.75" customHeight="1">
      <c r="A882" s="172"/>
      <c r="B882" s="172"/>
      <c r="C882" s="172"/>
      <c r="D882" s="172"/>
      <c r="E882" s="172"/>
      <c r="F882" s="172"/>
      <c r="G882" s="172"/>
      <c r="H882" s="172"/>
      <c r="I882" s="172"/>
      <c r="J882" s="172"/>
      <c r="K882" s="172"/>
      <c r="L882" s="172"/>
      <c r="M882" s="172"/>
      <c r="N882" s="172"/>
      <c r="O882" s="172"/>
      <c r="P882" s="172"/>
      <c r="Q882" s="172"/>
      <c r="R882" s="172"/>
      <c r="S882" s="172"/>
      <c r="T882" s="172"/>
      <c r="U882" s="172"/>
      <c r="V882" s="172"/>
      <c r="W882" s="172"/>
      <c r="X882" s="172"/>
      <c r="Y882" s="172"/>
      <c r="Z882" s="172"/>
      <c r="AA882" s="172"/>
      <c r="AB882" s="172"/>
      <c r="AC882" s="172"/>
      <c r="AD882" s="172"/>
      <c r="AE882" s="172"/>
      <c r="AF882" s="172"/>
      <c r="AG882" s="172"/>
      <c r="AH882" s="172"/>
      <c r="AI882" s="172"/>
    </row>
    <row r="883" spans="1:35" ht="12.75" customHeight="1">
      <c r="A883" s="172"/>
      <c r="B883" s="172"/>
      <c r="C883" s="172"/>
      <c r="D883" s="172"/>
      <c r="E883" s="172"/>
      <c r="F883" s="172"/>
      <c r="G883" s="172"/>
      <c r="H883" s="172"/>
      <c r="I883" s="172"/>
      <c r="J883" s="172"/>
      <c r="K883" s="172"/>
      <c r="L883" s="172"/>
      <c r="M883" s="172"/>
      <c r="N883" s="172"/>
      <c r="O883" s="172"/>
      <c r="P883" s="172"/>
      <c r="Q883" s="172"/>
      <c r="R883" s="172"/>
      <c r="S883" s="172"/>
      <c r="T883" s="172"/>
      <c r="U883" s="172"/>
      <c r="V883" s="172"/>
      <c r="W883" s="172"/>
      <c r="X883" s="172"/>
      <c r="Y883" s="172"/>
      <c r="Z883" s="172"/>
      <c r="AA883" s="172"/>
      <c r="AB883" s="172"/>
      <c r="AC883" s="172"/>
      <c r="AD883" s="172"/>
      <c r="AE883" s="172"/>
      <c r="AF883" s="172"/>
      <c r="AG883" s="172"/>
      <c r="AH883" s="172"/>
      <c r="AI883" s="172"/>
    </row>
    <row r="884" spans="1:35" ht="12.75" customHeight="1">
      <c r="A884" s="172"/>
      <c r="B884" s="172"/>
      <c r="C884" s="172"/>
      <c r="D884" s="172"/>
      <c r="E884" s="172"/>
      <c r="F884" s="172"/>
      <c r="G884" s="172"/>
      <c r="H884" s="172"/>
      <c r="I884" s="172"/>
      <c r="J884" s="172"/>
      <c r="K884" s="172"/>
      <c r="L884" s="172"/>
      <c r="M884" s="172"/>
      <c r="N884" s="172"/>
      <c r="O884" s="172"/>
      <c r="P884" s="172"/>
      <c r="Q884" s="172"/>
      <c r="R884" s="172"/>
      <c r="S884" s="172"/>
      <c r="T884" s="172"/>
      <c r="U884" s="172"/>
      <c r="V884" s="172"/>
      <c r="W884" s="172"/>
      <c r="X884" s="172"/>
      <c r="Y884" s="172"/>
      <c r="Z884" s="172"/>
      <c r="AA884" s="172"/>
      <c r="AB884" s="172"/>
      <c r="AC884" s="172"/>
      <c r="AD884" s="172"/>
      <c r="AE884" s="172"/>
      <c r="AF884" s="172"/>
      <c r="AG884" s="172"/>
      <c r="AH884" s="172"/>
      <c r="AI884" s="172"/>
    </row>
    <row r="885" spans="1:35" ht="12.75" customHeight="1">
      <c r="A885" s="172"/>
      <c r="B885" s="172"/>
      <c r="C885" s="172"/>
      <c r="D885" s="172"/>
      <c r="E885" s="172"/>
      <c r="F885" s="172"/>
      <c r="G885" s="172"/>
      <c r="H885" s="172"/>
      <c r="I885" s="172"/>
      <c r="J885" s="172"/>
      <c r="K885" s="172"/>
      <c r="L885" s="172"/>
      <c r="M885" s="172"/>
      <c r="N885" s="172"/>
      <c r="O885" s="172"/>
      <c r="P885" s="172"/>
      <c r="Q885" s="172"/>
      <c r="R885" s="172"/>
      <c r="S885" s="172"/>
      <c r="T885" s="172"/>
      <c r="U885" s="172"/>
      <c r="V885" s="172"/>
      <c r="W885" s="172"/>
      <c r="X885" s="172"/>
      <c r="Y885" s="172"/>
      <c r="Z885" s="172"/>
      <c r="AA885" s="172"/>
      <c r="AB885" s="172"/>
      <c r="AC885" s="172"/>
      <c r="AD885" s="172"/>
      <c r="AE885" s="172"/>
      <c r="AF885" s="172"/>
      <c r="AG885" s="172"/>
      <c r="AH885" s="172"/>
      <c r="AI885" s="172"/>
    </row>
    <row r="886" spans="1:35" ht="12.75" customHeight="1">
      <c r="A886" s="172"/>
      <c r="B886" s="172"/>
      <c r="C886" s="172"/>
      <c r="D886" s="172"/>
      <c r="E886" s="172"/>
      <c r="F886" s="172"/>
      <c r="G886" s="172"/>
      <c r="H886" s="172"/>
      <c r="I886" s="172"/>
      <c r="J886" s="172"/>
      <c r="K886" s="172"/>
      <c r="L886" s="172"/>
      <c r="M886" s="172"/>
      <c r="N886" s="172"/>
      <c r="O886" s="172"/>
      <c r="P886" s="172"/>
      <c r="Q886" s="172"/>
      <c r="R886" s="172"/>
      <c r="S886" s="172"/>
      <c r="T886" s="172"/>
      <c r="U886" s="172"/>
      <c r="V886" s="172"/>
      <c r="W886" s="172"/>
      <c r="X886" s="172"/>
      <c r="Y886" s="172"/>
      <c r="Z886" s="172"/>
      <c r="AA886" s="172"/>
      <c r="AB886" s="172"/>
      <c r="AC886" s="172"/>
      <c r="AD886" s="172"/>
      <c r="AE886" s="172"/>
      <c r="AF886" s="172"/>
      <c r="AG886" s="172"/>
      <c r="AH886" s="172"/>
      <c r="AI886" s="172"/>
    </row>
    <row r="887" spans="1:35" ht="12.75" customHeight="1">
      <c r="A887" s="172"/>
      <c r="B887" s="172"/>
      <c r="C887" s="172"/>
      <c r="D887" s="172"/>
      <c r="E887" s="172"/>
      <c r="F887" s="172"/>
      <c r="G887" s="172"/>
      <c r="H887" s="172"/>
      <c r="I887" s="172"/>
      <c r="J887" s="172"/>
      <c r="K887" s="172"/>
      <c r="L887" s="172"/>
      <c r="M887" s="172"/>
      <c r="N887" s="172"/>
      <c r="O887" s="172"/>
      <c r="P887" s="172"/>
      <c r="Q887" s="172"/>
      <c r="R887" s="172"/>
      <c r="S887" s="172"/>
      <c r="T887" s="172"/>
      <c r="U887" s="172"/>
      <c r="V887" s="172"/>
      <c r="W887" s="172"/>
      <c r="X887" s="172"/>
      <c r="Y887" s="172"/>
      <c r="Z887" s="172"/>
      <c r="AA887" s="172"/>
      <c r="AB887" s="172"/>
      <c r="AC887" s="172"/>
      <c r="AD887" s="172"/>
      <c r="AE887" s="172"/>
      <c r="AF887" s="172"/>
      <c r="AG887" s="172"/>
      <c r="AH887" s="172"/>
      <c r="AI887" s="172"/>
    </row>
    <row r="888" spans="1:35" ht="12.75" customHeight="1">
      <c r="A888" s="172"/>
      <c r="B888" s="172"/>
      <c r="C888" s="172"/>
      <c r="D888" s="172"/>
      <c r="E888" s="172"/>
      <c r="F888" s="172"/>
      <c r="G888" s="172"/>
      <c r="H888" s="172"/>
      <c r="I888" s="172"/>
      <c r="J888" s="172"/>
      <c r="K888" s="172"/>
      <c r="L888" s="172"/>
      <c r="M888" s="172"/>
      <c r="N888" s="172"/>
      <c r="O888" s="172"/>
      <c r="P888" s="172"/>
      <c r="Q888" s="172"/>
      <c r="R888" s="172"/>
      <c r="S888" s="172"/>
      <c r="T888" s="172"/>
      <c r="U888" s="172"/>
      <c r="V888" s="172"/>
      <c r="W888" s="172"/>
      <c r="X888" s="172"/>
      <c r="Y888" s="172"/>
      <c r="Z888" s="172"/>
      <c r="AA888" s="172"/>
      <c r="AB888" s="172"/>
      <c r="AC888" s="172"/>
      <c r="AD888" s="172"/>
      <c r="AE888" s="172"/>
      <c r="AF888" s="172"/>
      <c r="AG888" s="172"/>
      <c r="AH888" s="172"/>
      <c r="AI888" s="172"/>
    </row>
    <row r="889" spans="1:35" ht="12.75" customHeight="1">
      <c r="A889" s="172"/>
      <c r="B889" s="172"/>
      <c r="C889" s="172"/>
      <c r="D889" s="172"/>
      <c r="E889" s="172"/>
      <c r="F889" s="172"/>
      <c r="G889" s="172"/>
      <c r="H889" s="172"/>
      <c r="I889" s="172"/>
      <c r="J889" s="172"/>
      <c r="K889" s="172"/>
      <c r="L889" s="172"/>
      <c r="M889" s="172"/>
      <c r="N889" s="172"/>
      <c r="O889" s="172"/>
      <c r="P889" s="172"/>
      <c r="Q889" s="172"/>
      <c r="R889" s="172"/>
      <c r="S889" s="172"/>
      <c r="T889" s="172"/>
      <c r="U889" s="172"/>
      <c r="V889" s="172"/>
      <c r="W889" s="172"/>
      <c r="X889" s="172"/>
      <c r="Y889" s="172"/>
      <c r="Z889" s="172"/>
      <c r="AA889" s="172"/>
      <c r="AB889" s="172"/>
      <c r="AC889" s="172"/>
      <c r="AD889" s="172"/>
      <c r="AE889" s="172"/>
      <c r="AF889" s="172"/>
      <c r="AG889" s="172"/>
      <c r="AH889" s="172"/>
      <c r="AI889" s="172"/>
    </row>
    <row r="890" spans="1:35" ht="12.75" customHeight="1">
      <c r="A890" s="172"/>
      <c r="B890" s="172"/>
      <c r="C890" s="172"/>
      <c r="D890" s="172"/>
      <c r="E890" s="172"/>
      <c r="F890" s="172"/>
      <c r="G890" s="172"/>
      <c r="H890" s="172"/>
      <c r="I890" s="172"/>
      <c r="J890" s="172"/>
      <c r="K890" s="172"/>
      <c r="L890" s="172"/>
      <c r="M890" s="172"/>
      <c r="N890" s="172"/>
      <c r="O890" s="172"/>
      <c r="P890" s="172"/>
      <c r="Q890" s="172"/>
      <c r="R890" s="172"/>
      <c r="S890" s="172"/>
      <c r="T890" s="172"/>
      <c r="U890" s="172"/>
      <c r="V890" s="172"/>
      <c r="W890" s="172"/>
      <c r="X890" s="172"/>
      <c r="Y890" s="172"/>
      <c r="Z890" s="172"/>
      <c r="AA890" s="172"/>
      <c r="AB890" s="172"/>
      <c r="AC890" s="172"/>
      <c r="AD890" s="172"/>
      <c r="AE890" s="172"/>
      <c r="AF890" s="172"/>
      <c r="AG890" s="172"/>
      <c r="AH890" s="172"/>
      <c r="AI890" s="172"/>
    </row>
    <row r="891" spans="1:35" ht="12.75" customHeight="1">
      <c r="A891" s="172"/>
      <c r="B891" s="172"/>
      <c r="C891" s="172"/>
      <c r="D891" s="172"/>
      <c r="E891" s="172"/>
      <c r="F891" s="172"/>
      <c r="G891" s="172"/>
      <c r="H891" s="172"/>
      <c r="I891" s="172"/>
      <c r="J891" s="172"/>
      <c r="K891" s="172"/>
      <c r="L891" s="172"/>
      <c r="M891" s="172"/>
      <c r="N891" s="172"/>
      <c r="O891" s="172"/>
      <c r="P891" s="172"/>
      <c r="Q891" s="172"/>
      <c r="R891" s="172"/>
      <c r="S891" s="172"/>
      <c r="T891" s="172"/>
      <c r="U891" s="172"/>
      <c r="V891" s="172"/>
      <c r="W891" s="172"/>
      <c r="X891" s="172"/>
      <c r="Y891" s="172"/>
      <c r="Z891" s="172"/>
      <c r="AA891" s="172"/>
      <c r="AB891" s="172"/>
      <c r="AC891" s="172"/>
      <c r="AD891" s="172"/>
      <c r="AE891" s="172"/>
      <c r="AF891" s="172"/>
      <c r="AG891" s="172"/>
      <c r="AH891" s="172"/>
      <c r="AI891" s="172"/>
    </row>
    <row r="892" spans="1:35" ht="12.75" customHeight="1">
      <c r="A892" s="172"/>
      <c r="B892" s="172"/>
      <c r="C892" s="172"/>
      <c r="D892" s="172"/>
      <c r="E892" s="172"/>
      <c r="F892" s="172"/>
      <c r="G892" s="172"/>
      <c r="H892" s="172"/>
      <c r="I892" s="172"/>
      <c r="J892" s="172"/>
      <c r="K892" s="172"/>
      <c r="L892" s="172"/>
      <c r="M892" s="172"/>
      <c r="N892" s="172"/>
      <c r="O892" s="172"/>
      <c r="P892" s="172"/>
      <c r="Q892" s="172"/>
      <c r="R892" s="172"/>
      <c r="S892" s="172"/>
      <c r="T892" s="172"/>
      <c r="U892" s="172"/>
      <c r="V892" s="172"/>
      <c r="W892" s="172"/>
      <c r="X892" s="172"/>
      <c r="Y892" s="172"/>
      <c r="Z892" s="172"/>
      <c r="AA892" s="172"/>
      <c r="AB892" s="172"/>
      <c r="AC892" s="172"/>
      <c r="AD892" s="172"/>
      <c r="AE892" s="172"/>
      <c r="AF892" s="172"/>
      <c r="AG892" s="172"/>
      <c r="AH892" s="172"/>
      <c r="AI892" s="172"/>
    </row>
    <row r="893" spans="1:35" ht="12.75" customHeight="1">
      <c r="A893" s="172"/>
      <c r="B893" s="172"/>
      <c r="C893" s="172"/>
      <c r="D893" s="172"/>
      <c r="E893" s="172"/>
      <c r="F893" s="172"/>
      <c r="G893" s="172"/>
      <c r="H893" s="172"/>
      <c r="I893" s="172"/>
      <c r="J893" s="172"/>
      <c r="K893" s="172"/>
      <c r="L893" s="172"/>
      <c r="M893" s="172"/>
      <c r="N893" s="172"/>
      <c r="O893" s="172"/>
      <c r="P893" s="172"/>
      <c r="Q893" s="172"/>
      <c r="R893" s="172"/>
      <c r="S893" s="172"/>
      <c r="T893" s="172"/>
      <c r="U893" s="172"/>
      <c r="V893" s="172"/>
      <c r="W893" s="172"/>
      <c r="X893" s="172"/>
      <c r="Y893" s="172"/>
      <c r="Z893" s="172"/>
      <c r="AA893" s="172"/>
      <c r="AB893" s="172"/>
      <c r="AC893" s="172"/>
      <c r="AD893" s="172"/>
      <c r="AE893" s="172"/>
      <c r="AF893" s="172"/>
      <c r="AG893" s="172"/>
      <c r="AH893" s="172"/>
      <c r="AI893" s="172"/>
    </row>
    <row r="894" spans="1:35" ht="12.75" customHeight="1">
      <c r="A894" s="172"/>
      <c r="B894" s="172"/>
      <c r="C894" s="172"/>
      <c r="D894" s="172"/>
      <c r="E894" s="172"/>
      <c r="F894" s="172"/>
      <c r="G894" s="172"/>
      <c r="H894" s="172"/>
      <c r="I894" s="172"/>
      <c r="J894" s="172"/>
      <c r="K894" s="172"/>
      <c r="L894" s="172"/>
      <c r="M894" s="172"/>
      <c r="N894" s="172"/>
      <c r="O894" s="172"/>
      <c r="P894" s="172"/>
      <c r="Q894" s="172"/>
      <c r="R894" s="172"/>
      <c r="S894" s="172"/>
      <c r="T894" s="172"/>
      <c r="U894" s="172"/>
      <c r="V894" s="172"/>
      <c r="W894" s="172"/>
      <c r="X894" s="172"/>
      <c r="Y894" s="172"/>
      <c r="Z894" s="172"/>
      <c r="AA894" s="172"/>
      <c r="AB894" s="172"/>
      <c r="AC894" s="172"/>
      <c r="AD894" s="172"/>
      <c r="AE894" s="172"/>
      <c r="AF894" s="172"/>
      <c r="AG894" s="172"/>
      <c r="AH894" s="172"/>
      <c r="AI894" s="172"/>
    </row>
    <row r="895" spans="1:35" ht="12.75" customHeight="1">
      <c r="A895" s="172"/>
      <c r="B895" s="172"/>
      <c r="C895" s="172"/>
      <c r="D895" s="172"/>
      <c r="E895" s="172"/>
      <c r="F895" s="172"/>
      <c r="G895" s="172"/>
      <c r="H895" s="172"/>
      <c r="I895" s="172"/>
      <c r="J895" s="172"/>
      <c r="K895" s="172"/>
      <c r="L895" s="172"/>
      <c r="M895" s="172"/>
      <c r="N895" s="172"/>
      <c r="O895" s="172"/>
      <c r="P895" s="172"/>
      <c r="Q895" s="172"/>
      <c r="R895" s="172"/>
      <c r="S895" s="172"/>
      <c r="T895" s="172"/>
      <c r="U895" s="172"/>
      <c r="V895" s="172"/>
      <c r="W895" s="172"/>
      <c r="X895" s="172"/>
      <c r="Y895" s="172"/>
      <c r="Z895" s="172"/>
      <c r="AA895" s="172"/>
      <c r="AB895" s="172"/>
      <c r="AC895" s="172"/>
      <c r="AD895" s="172"/>
      <c r="AE895" s="172"/>
      <c r="AF895" s="172"/>
      <c r="AG895" s="172"/>
      <c r="AH895" s="172"/>
      <c r="AI895" s="172"/>
    </row>
    <row r="896" spans="1:35" ht="12.75" customHeight="1">
      <c r="A896" s="172"/>
      <c r="B896" s="172"/>
      <c r="C896" s="172"/>
      <c r="D896" s="172"/>
      <c r="E896" s="172"/>
      <c r="F896" s="172"/>
      <c r="G896" s="172"/>
      <c r="H896" s="172"/>
      <c r="I896" s="172"/>
      <c r="J896" s="172"/>
      <c r="K896" s="172"/>
      <c r="L896" s="172"/>
      <c r="M896" s="172"/>
      <c r="N896" s="172"/>
      <c r="O896" s="172"/>
      <c r="P896" s="172"/>
      <c r="Q896" s="172"/>
      <c r="R896" s="172"/>
      <c r="S896" s="172"/>
      <c r="T896" s="172"/>
      <c r="U896" s="172"/>
      <c r="V896" s="172"/>
      <c r="W896" s="172"/>
      <c r="X896" s="172"/>
      <c r="Y896" s="172"/>
      <c r="Z896" s="172"/>
      <c r="AA896" s="172"/>
      <c r="AB896" s="172"/>
      <c r="AC896" s="172"/>
      <c r="AD896" s="172"/>
      <c r="AE896" s="172"/>
      <c r="AF896" s="172"/>
      <c r="AG896" s="172"/>
      <c r="AH896" s="172"/>
      <c r="AI896" s="172"/>
    </row>
    <row r="897" spans="1:35" ht="12.75" customHeight="1">
      <c r="A897" s="172"/>
      <c r="B897" s="172"/>
      <c r="C897" s="172"/>
      <c r="D897" s="172"/>
      <c r="E897" s="172"/>
      <c r="F897" s="172"/>
      <c r="G897" s="172"/>
      <c r="H897" s="172"/>
      <c r="I897" s="172"/>
      <c r="J897" s="172"/>
      <c r="K897" s="172"/>
      <c r="L897" s="172"/>
      <c r="M897" s="172"/>
      <c r="N897" s="172"/>
      <c r="O897" s="172"/>
      <c r="P897" s="172"/>
      <c r="Q897" s="172"/>
      <c r="R897" s="172"/>
      <c r="S897" s="172"/>
      <c r="T897" s="172"/>
      <c r="U897" s="172"/>
      <c r="V897" s="172"/>
      <c r="W897" s="172"/>
      <c r="X897" s="172"/>
      <c r="Y897" s="172"/>
      <c r="Z897" s="172"/>
      <c r="AA897" s="172"/>
      <c r="AB897" s="172"/>
      <c r="AC897" s="172"/>
      <c r="AD897" s="172"/>
      <c r="AE897" s="172"/>
      <c r="AF897" s="172"/>
      <c r="AG897" s="172"/>
      <c r="AH897" s="172"/>
      <c r="AI897" s="172"/>
    </row>
    <row r="898" spans="1:35" ht="12.75" customHeight="1">
      <c r="A898" s="172"/>
      <c r="B898" s="172"/>
      <c r="C898" s="172"/>
      <c r="D898" s="172"/>
      <c r="E898" s="172"/>
      <c r="F898" s="172"/>
      <c r="G898" s="172"/>
      <c r="H898" s="172"/>
      <c r="I898" s="172"/>
      <c r="J898" s="172"/>
      <c r="K898" s="172"/>
      <c r="L898" s="172"/>
      <c r="M898" s="172"/>
      <c r="N898" s="172"/>
      <c r="O898" s="172"/>
      <c r="P898" s="172"/>
      <c r="Q898" s="172"/>
      <c r="R898" s="172"/>
      <c r="S898" s="172"/>
      <c r="T898" s="172"/>
      <c r="U898" s="172"/>
      <c r="V898" s="172"/>
      <c r="W898" s="172"/>
      <c r="X898" s="172"/>
      <c r="Y898" s="172"/>
      <c r="Z898" s="172"/>
      <c r="AA898" s="172"/>
      <c r="AB898" s="172"/>
      <c r="AC898" s="172"/>
      <c r="AD898" s="172"/>
      <c r="AE898" s="172"/>
      <c r="AF898" s="172"/>
      <c r="AG898" s="172"/>
      <c r="AH898" s="172"/>
      <c r="AI898" s="172"/>
    </row>
    <row r="899" spans="1:35" ht="12.75" customHeight="1">
      <c r="A899" s="172"/>
      <c r="B899" s="172"/>
      <c r="C899" s="172"/>
      <c r="D899" s="172"/>
      <c r="E899" s="172"/>
      <c r="F899" s="172"/>
      <c r="G899" s="172"/>
      <c r="H899" s="172"/>
      <c r="I899" s="172"/>
      <c r="J899" s="172"/>
      <c r="K899" s="172"/>
      <c r="L899" s="172"/>
      <c r="M899" s="172"/>
      <c r="N899" s="172"/>
      <c r="O899" s="172"/>
      <c r="P899" s="172"/>
      <c r="Q899" s="172"/>
      <c r="R899" s="172"/>
      <c r="S899" s="172"/>
      <c r="T899" s="172"/>
      <c r="U899" s="172"/>
      <c r="V899" s="172"/>
      <c r="W899" s="172"/>
      <c r="X899" s="172"/>
      <c r="Y899" s="172"/>
      <c r="Z899" s="172"/>
      <c r="AA899" s="172"/>
      <c r="AB899" s="172"/>
      <c r="AC899" s="172"/>
      <c r="AD899" s="172"/>
      <c r="AE899" s="172"/>
      <c r="AF899" s="172"/>
      <c r="AG899" s="172"/>
      <c r="AH899" s="172"/>
      <c r="AI899" s="172"/>
    </row>
    <row r="900" spans="1:35" ht="12.75" customHeight="1">
      <c r="A900" s="172"/>
      <c r="B900" s="172"/>
      <c r="C900" s="172"/>
      <c r="D900" s="172"/>
      <c r="E900" s="172"/>
      <c r="F900" s="172"/>
      <c r="G900" s="172"/>
      <c r="H900" s="172"/>
      <c r="I900" s="172"/>
      <c r="J900" s="172"/>
      <c r="K900" s="172"/>
      <c r="L900" s="172"/>
      <c r="M900" s="172"/>
      <c r="N900" s="172"/>
      <c r="O900" s="172"/>
      <c r="P900" s="172"/>
      <c r="Q900" s="172"/>
      <c r="R900" s="172"/>
      <c r="S900" s="172"/>
      <c r="T900" s="172"/>
      <c r="U900" s="172"/>
      <c r="V900" s="172"/>
      <c r="W900" s="172"/>
      <c r="X900" s="172"/>
      <c r="Y900" s="172"/>
      <c r="Z900" s="172"/>
      <c r="AA900" s="172"/>
      <c r="AB900" s="172"/>
      <c r="AC900" s="172"/>
      <c r="AD900" s="172"/>
      <c r="AE900" s="172"/>
      <c r="AF900" s="172"/>
      <c r="AG900" s="172"/>
      <c r="AH900" s="172"/>
      <c r="AI900" s="172"/>
    </row>
    <row r="901" spans="1:35" ht="12.75" customHeight="1">
      <c r="A901" s="172"/>
      <c r="B901" s="172"/>
      <c r="C901" s="172"/>
      <c r="D901" s="172"/>
      <c r="E901" s="172"/>
      <c r="F901" s="172"/>
      <c r="G901" s="172"/>
      <c r="H901" s="172"/>
      <c r="I901" s="172"/>
      <c r="J901" s="172"/>
      <c r="K901" s="172"/>
      <c r="L901" s="172"/>
      <c r="M901" s="172"/>
      <c r="N901" s="172"/>
      <c r="O901" s="172"/>
      <c r="P901" s="172"/>
      <c r="Q901" s="172"/>
      <c r="R901" s="172"/>
      <c r="S901" s="172"/>
      <c r="T901" s="172"/>
      <c r="U901" s="172"/>
      <c r="V901" s="172"/>
      <c r="W901" s="172"/>
      <c r="X901" s="172"/>
      <c r="Y901" s="172"/>
      <c r="Z901" s="172"/>
      <c r="AA901" s="172"/>
      <c r="AB901" s="172"/>
      <c r="AC901" s="172"/>
      <c r="AD901" s="172"/>
      <c r="AE901" s="172"/>
      <c r="AF901" s="172"/>
      <c r="AG901" s="172"/>
      <c r="AH901" s="172"/>
      <c r="AI901" s="172"/>
    </row>
    <row r="902" spans="1:35" ht="12.75" customHeight="1">
      <c r="A902" s="172"/>
      <c r="B902" s="172"/>
      <c r="C902" s="172"/>
      <c r="D902" s="172"/>
      <c r="E902" s="172"/>
      <c r="F902" s="172"/>
      <c r="G902" s="172"/>
      <c r="H902" s="172"/>
      <c r="I902" s="172"/>
      <c r="J902" s="172"/>
      <c r="K902" s="172"/>
      <c r="L902" s="172"/>
      <c r="M902" s="172"/>
      <c r="N902" s="172"/>
      <c r="O902" s="172"/>
      <c r="P902" s="172"/>
      <c r="Q902" s="172"/>
      <c r="R902" s="172"/>
      <c r="S902" s="172"/>
      <c r="T902" s="172"/>
      <c r="U902" s="172"/>
      <c r="V902" s="172"/>
      <c r="W902" s="172"/>
      <c r="X902" s="172"/>
      <c r="Y902" s="172"/>
      <c r="Z902" s="172"/>
      <c r="AA902" s="172"/>
      <c r="AB902" s="172"/>
      <c r="AC902" s="172"/>
      <c r="AD902" s="172"/>
      <c r="AE902" s="172"/>
      <c r="AF902" s="172"/>
      <c r="AG902" s="172"/>
      <c r="AH902" s="172"/>
      <c r="AI902" s="172"/>
    </row>
    <row r="903" spans="1:35" ht="12.75" customHeight="1">
      <c r="A903" s="172"/>
      <c r="B903" s="172"/>
      <c r="C903" s="172"/>
      <c r="D903" s="172"/>
      <c r="E903" s="172"/>
      <c r="F903" s="172"/>
      <c r="G903" s="172"/>
      <c r="H903" s="172"/>
      <c r="I903" s="172"/>
      <c r="J903" s="172"/>
      <c r="K903" s="172"/>
      <c r="L903" s="172"/>
      <c r="M903" s="172"/>
      <c r="N903" s="172"/>
      <c r="O903" s="172"/>
      <c r="P903" s="172"/>
      <c r="Q903" s="172"/>
      <c r="R903" s="172"/>
      <c r="S903" s="172"/>
      <c r="T903" s="172"/>
      <c r="U903" s="172"/>
      <c r="V903" s="172"/>
      <c r="W903" s="172"/>
      <c r="X903" s="172"/>
      <c r="Y903" s="172"/>
      <c r="Z903" s="172"/>
      <c r="AA903" s="172"/>
      <c r="AB903" s="172"/>
      <c r="AC903" s="172"/>
      <c r="AD903" s="172"/>
      <c r="AE903" s="172"/>
      <c r="AF903" s="172"/>
      <c r="AG903" s="172"/>
      <c r="AH903" s="172"/>
      <c r="AI903" s="172"/>
    </row>
    <row r="904" spans="1:35" ht="12.75" customHeight="1">
      <c r="A904" s="172"/>
      <c r="B904" s="172"/>
      <c r="C904" s="172"/>
      <c r="D904" s="172"/>
      <c r="E904" s="172"/>
      <c r="F904" s="172"/>
      <c r="G904" s="172"/>
      <c r="H904" s="172"/>
      <c r="I904" s="172"/>
      <c r="J904" s="172"/>
      <c r="K904" s="172"/>
      <c r="L904" s="172"/>
      <c r="M904" s="172"/>
      <c r="N904" s="172"/>
      <c r="O904" s="172"/>
      <c r="P904" s="172"/>
      <c r="Q904" s="172"/>
      <c r="R904" s="172"/>
      <c r="S904" s="172"/>
      <c r="T904" s="172"/>
      <c r="U904" s="172"/>
      <c r="V904" s="172"/>
      <c r="W904" s="172"/>
      <c r="X904" s="172"/>
      <c r="Y904" s="172"/>
      <c r="Z904" s="172"/>
      <c r="AA904" s="172"/>
      <c r="AB904" s="172"/>
      <c r="AC904" s="172"/>
      <c r="AD904" s="172"/>
      <c r="AE904" s="172"/>
      <c r="AF904" s="172"/>
      <c r="AG904" s="172"/>
      <c r="AH904" s="172"/>
      <c r="AI904" s="172"/>
    </row>
    <row r="905" spans="1:35" ht="12.75" customHeight="1">
      <c r="A905" s="172"/>
      <c r="B905" s="172"/>
      <c r="C905" s="172"/>
      <c r="D905" s="172"/>
      <c r="E905" s="172"/>
      <c r="F905" s="172"/>
      <c r="G905" s="172"/>
      <c r="H905" s="172"/>
      <c r="I905" s="172"/>
      <c r="J905" s="172"/>
      <c r="K905" s="172"/>
      <c r="L905" s="172"/>
      <c r="M905" s="172"/>
      <c r="N905" s="172"/>
      <c r="O905" s="172"/>
      <c r="P905" s="172"/>
      <c r="Q905" s="172"/>
      <c r="R905" s="172"/>
      <c r="S905" s="172"/>
      <c r="T905" s="172"/>
      <c r="U905" s="172"/>
      <c r="V905" s="172"/>
      <c r="W905" s="172"/>
      <c r="X905" s="172"/>
      <c r="Y905" s="172"/>
      <c r="Z905" s="172"/>
      <c r="AA905" s="172"/>
      <c r="AB905" s="172"/>
      <c r="AC905" s="172"/>
      <c r="AD905" s="172"/>
      <c r="AE905" s="172"/>
      <c r="AF905" s="172"/>
      <c r="AG905" s="172"/>
      <c r="AH905" s="172"/>
      <c r="AI905" s="172"/>
    </row>
    <row r="906" spans="1:35" ht="12.75" customHeight="1">
      <c r="A906" s="172"/>
      <c r="B906" s="172"/>
      <c r="C906" s="172"/>
      <c r="D906" s="172"/>
      <c r="E906" s="172"/>
      <c r="F906" s="172"/>
      <c r="G906" s="172"/>
      <c r="H906" s="172"/>
      <c r="I906" s="172"/>
      <c r="J906" s="172"/>
      <c r="K906" s="172"/>
      <c r="L906" s="172"/>
      <c r="M906" s="172"/>
      <c r="N906" s="172"/>
      <c r="O906" s="172"/>
      <c r="P906" s="172"/>
      <c r="Q906" s="172"/>
      <c r="R906" s="172"/>
      <c r="S906" s="172"/>
      <c r="T906" s="172"/>
      <c r="U906" s="172"/>
      <c r="V906" s="172"/>
      <c r="W906" s="172"/>
      <c r="X906" s="172"/>
      <c r="Y906" s="172"/>
      <c r="Z906" s="172"/>
      <c r="AA906" s="172"/>
      <c r="AB906" s="172"/>
      <c r="AC906" s="172"/>
      <c r="AD906" s="172"/>
      <c r="AE906" s="172"/>
      <c r="AF906" s="172"/>
      <c r="AG906" s="172"/>
      <c r="AH906" s="172"/>
      <c r="AI906" s="172"/>
    </row>
    <row r="907" spans="1:35" ht="12.75" customHeight="1">
      <c r="A907" s="172"/>
      <c r="B907" s="172"/>
      <c r="C907" s="172"/>
      <c r="D907" s="172"/>
      <c r="E907" s="172"/>
      <c r="F907" s="172"/>
      <c r="G907" s="172"/>
      <c r="H907" s="172"/>
      <c r="I907" s="172"/>
      <c r="J907" s="172"/>
      <c r="K907" s="172"/>
      <c r="L907" s="172"/>
      <c r="M907" s="172"/>
      <c r="N907" s="172"/>
      <c r="O907" s="172"/>
      <c r="P907" s="172"/>
      <c r="Q907" s="172"/>
      <c r="R907" s="172"/>
      <c r="S907" s="172"/>
      <c r="T907" s="172"/>
      <c r="U907" s="172"/>
      <c r="V907" s="172"/>
      <c r="W907" s="172"/>
      <c r="X907" s="172"/>
      <c r="Y907" s="172"/>
      <c r="Z907" s="172"/>
      <c r="AA907" s="172"/>
      <c r="AB907" s="172"/>
      <c r="AC907" s="172"/>
      <c r="AD907" s="172"/>
      <c r="AE907" s="172"/>
      <c r="AF907" s="172"/>
      <c r="AG907" s="172"/>
      <c r="AH907" s="172"/>
      <c r="AI907" s="172"/>
    </row>
    <row r="908" spans="1:35" ht="12.75" customHeight="1">
      <c r="A908" s="172"/>
      <c r="B908" s="172"/>
      <c r="C908" s="172"/>
      <c r="D908" s="172"/>
      <c r="E908" s="172"/>
      <c r="F908" s="172"/>
      <c r="G908" s="172"/>
      <c r="H908" s="172"/>
      <c r="I908" s="172"/>
      <c r="J908" s="172"/>
      <c r="K908" s="172"/>
      <c r="L908" s="172"/>
      <c r="M908" s="172"/>
      <c r="N908" s="172"/>
      <c r="O908" s="172"/>
      <c r="P908" s="172"/>
      <c r="Q908" s="172"/>
      <c r="R908" s="172"/>
      <c r="S908" s="172"/>
      <c r="T908" s="172"/>
      <c r="U908" s="172"/>
      <c r="V908" s="172"/>
      <c r="W908" s="172"/>
      <c r="X908" s="172"/>
      <c r="Y908" s="172"/>
      <c r="Z908" s="172"/>
      <c r="AA908" s="172"/>
      <c r="AB908" s="172"/>
      <c r="AC908" s="172"/>
      <c r="AD908" s="172"/>
      <c r="AE908" s="172"/>
      <c r="AF908" s="172"/>
      <c r="AG908" s="172"/>
      <c r="AH908" s="172"/>
      <c r="AI908" s="172"/>
    </row>
    <row r="909" spans="1:35" ht="12.75" customHeight="1">
      <c r="A909" s="172"/>
      <c r="B909" s="172"/>
      <c r="C909" s="172"/>
      <c r="D909" s="172"/>
      <c r="E909" s="172"/>
      <c r="F909" s="172"/>
      <c r="G909" s="172"/>
      <c r="H909" s="172"/>
      <c r="I909" s="172"/>
      <c r="J909" s="172"/>
      <c r="K909" s="172"/>
      <c r="L909" s="172"/>
      <c r="M909" s="172"/>
      <c r="N909" s="172"/>
      <c r="O909" s="172"/>
      <c r="P909" s="172"/>
      <c r="Q909" s="172"/>
      <c r="R909" s="172"/>
      <c r="S909" s="172"/>
      <c r="T909" s="172"/>
      <c r="U909" s="172"/>
      <c r="V909" s="172"/>
      <c r="W909" s="172"/>
      <c r="X909" s="172"/>
      <c r="Y909" s="172"/>
      <c r="Z909" s="172"/>
      <c r="AA909" s="172"/>
      <c r="AB909" s="172"/>
      <c r="AC909" s="172"/>
      <c r="AD909" s="172"/>
      <c r="AE909" s="172"/>
      <c r="AF909" s="172"/>
      <c r="AG909" s="172"/>
      <c r="AH909" s="172"/>
      <c r="AI909" s="172"/>
    </row>
    <row r="910" spans="1:35" ht="12.75" customHeight="1">
      <c r="A910" s="172"/>
      <c r="B910" s="172"/>
      <c r="C910" s="172"/>
      <c r="D910" s="172"/>
      <c r="E910" s="172"/>
      <c r="F910" s="172"/>
      <c r="G910" s="172"/>
      <c r="H910" s="172"/>
      <c r="I910" s="172"/>
      <c r="J910" s="172"/>
      <c r="K910" s="172"/>
      <c r="L910" s="172"/>
      <c r="M910" s="172"/>
      <c r="N910" s="172"/>
      <c r="O910" s="172"/>
      <c r="P910" s="172"/>
      <c r="Q910" s="172"/>
      <c r="R910" s="172"/>
      <c r="S910" s="172"/>
      <c r="T910" s="172"/>
      <c r="U910" s="172"/>
      <c r="V910" s="172"/>
      <c r="W910" s="172"/>
      <c r="X910" s="172"/>
      <c r="Y910" s="172"/>
      <c r="Z910" s="172"/>
      <c r="AA910" s="172"/>
      <c r="AB910" s="172"/>
      <c r="AC910" s="172"/>
      <c r="AD910" s="172"/>
      <c r="AE910" s="172"/>
      <c r="AF910" s="172"/>
      <c r="AG910" s="172"/>
      <c r="AH910" s="172"/>
      <c r="AI910" s="172"/>
    </row>
    <row r="911" spans="1:35" ht="12.75" customHeight="1">
      <c r="A911" s="172"/>
      <c r="B911" s="172"/>
      <c r="C911" s="172"/>
      <c r="D911" s="172"/>
      <c r="E911" s="172"/>
      <c r="F911" s="172"/>
      <c r="G911" s="172"/>
      <c r="H911" s="172"/>
      <c r="I911" s="172"/>
      <c r="J911" s="172"/>
      <c r="K911" s="172"/>
      <c r="L911" s="172"/>
      <c r="M911" s="172"/>
      <c r="N911" s="172"/>
      <c r="O911" s="172"/>
      <c r="P911" s="172"/>
      <c r="Q911" s="172"/>
      <c r="R911" s="172"/>
      <c r="S911" s="172"/>
      <c r="T911" s="172"/>
      <c r="U911" s="172"/>
      <c r="V911" s="172"/>
      <c r="W911" s="172"/>
      <c r="X911" s="172"/>
      <c r="Y911" s="172"/>
      <c r="Z911" s="172"/>
      <c r="AA911" s="172"/>
      <c r="AB911" s="172"/>
      <c r="AC911" s="172"/>
      <c r="AD911" s="172"/>
      <c r="AE911" s="172"/>
      <c r="AF911" s="172"/>
      <c r="AG911" s="172"/>
      <c r="AH911" s="172"/>
      <c r="AI911" s="172"/>
    </row>
    <row r="912" spans="1:35" ht="12.75" customHeight="1">
      <c r="A912" s="172"/>
      <c r="B912" s="172"/>
      <c r="C912" s="172"/>
      <c r="D912" s="172"/>
      <c r="E912" s="172"/>
      <c r="F912" s="172"/>
      <c r="G912" s="172"/>
      <c r="H912" s="172"/>
      <c r="I912" s="172"/>
      <c r="J912" s="172"/>
      <c r="K912" s="172"/>
      <c r="L912" s="172"/>
      <c r="M912" s="172"/>
      <c r="N912" s="172"/>
      <c r="O912" s="172"/>
      <c r="P912" s="172"/>
      <c r="Q912" s="172"/>
      <c r="R912" s="172"/>
      <c r="S912" s="172"/>
      <c r="T912" s="172"/>
      <c r="U912" s="172"/>
      <c r="V912" s="172"/>
      <c r="W912" s="172"/>
      <c r="X912" s="172"/>
      <c r="Y912" s="172"/>
      <c r="Z912" s="172"/>
      <c r="AA912" s="172"/>
      <c r="AB912" s="172"/>
      <c r="AC912" s="172"/>
      <c r="AD912" s="172"/>
      <c r="AE912" s="172"/>
      <c r="AF912" s="172"/>
      <c r="AG912" s="172"/>
      <c r="AH912" s="172"/>
      <c r="AI912" s="172"/>
    </row>
    <row r="913" spans="1:35" ht="12.75" customHeight="1">
      <c r="A913" s="172"/>
      <c r="B913" s="172"/>
      <c r="C913" s="172"/>
      <c r="D913" s="172"/>
      <c r="E913" s="172"/>
      <c r="F913" s="172"/>
      <c r="G913" s="172"/>
      <c r="H913" s="172"/>
      <c r="I913" s="172"/>
      <c r="J913" s="172"/>
      <c r="K913" s="172"/>
      <c r="L913" s="172"/>
      <c r="M913" s="172"/>
      <c r="N913" s="172"/>
      <c r="O913" s="172"/>
      <c r="P913" s="172"/>
      <c r="Q913" s="172"/>
      <c r="R913" s="172"/>
      <c r="S913" s="172"/>
      <c r="T913" s="172"/>
      <c r="U913" s="172"/>
      <c r="V913" s="172"/>
      <c r="W913" s="172"/>
      <c r="X913" s="172"/>
      <c r="Y913" s="172"/>
      <c r="Z913" s="172"/>
      <c r="AA913" s="172"/>
      <c r="AB913" s="172"/>
      <c r="AC913" s="172"/>
      <c r="AD913" s="172"/>
      <c r="AE913" s="172"/>
      <c r="AF913" s="172"/>
      <c r="AG913" s="172"/>
      <c r="AH913" s="172"/>
      <c r="AI913" s="172"/>
    </row>
    <row r="914" spans="1:35" ht="12.75" customHeight="1">
      <c r="A914" s="172"/>
      <c r="B914" s="172"/>
      <c r="C914" s="172"/>
      <c r="D914" s="172"/>
      <c r="E914" s="172"/>
      <c r="F914" s="172"/>
      <c r="G914" s="172"/>
      <c r="H914" s="172"/>
      <c r="I914" s="172"/>
      <c r="J914" s="172"/>
      <c r="K914" s="172"/>
      <c r="L914" s="172"/>
      <c r="M914" s="172"/>
      <c r="N914" s="172"/>
      <c r="O914" s="172"/>
      <c r="P914" s="172"/>
      <c r="Q914" s="172"/>
      <c r="R914" s="172"/>
      <c r="S914" s="172"/>
      <c r="T914" s="172"/>
      <c r="U914" s="172"/>
      <c r="V914" s="172"/>
      <c r="W914" s="172"/>
      <c r="X914" s="172"/>
      <c r="Y914" s="172"/>
      <c r="Z914" s="172"/>
      <c r="AA914" s="172"/>
      <c r="AB914" s="172"/>
      <c r="AC914" s="172"/>
      <c r="AD914" s="172"/>
      <c r="AE914" s="172"/>
      <c r="AF914" s="172"/>
      <c r="AG914" s="172"/>
      <c r="AH914" s="172"/>
      <c r="AI914" s="172"/>
    </row>
    <row r="915" spans="1:35" ht="12.75" customHeight="1">
      <c r="A915" s="172"/>
      <c r="B915" s="172"/>
      <c r="C915" s="172"/>
      <c r="D915" s="172"/>
      <c r="E915" s="172"/>
      <c r="F915" s="172"/>
      <c r="G915" s="172"/>
      <c r="H915" s="172"/>
      <c r="I915" s="172"/>
      <c r="J915" s="172"/>
      <c r="K915" s="172"/>
      <c r="L915" s="172"/>
      <c r="M915" s="172"/>
      <c r="N915" s="172"/>
      <c r="O915" s="172"/>
      <c r="P915" s="172"/>
      <c r="Q915" s="172"/>
      <c r="R915" s="172"/>
      <c r="S915" s="172"/>
      <c r="T915" s="172"/>
      <c r="U915" s="172"/>
      <c r="V915" s="172"/>
      <c r="W915" s="172"/>
      <c r="X915" s="172"/>
      <c r="Y915" s="172"/>
      <c r="Z915" s="172"/>
      <c r="AA915" s="172"/>
      <c r="AB915" s="172"/>
      <c r="AC915" s="172"/>
      <c r="AD915" s="172"/>
      <c r="AE915" s="172"/>
      <c r="AF915" s="172"/>
      <c r="AG915" s="172"/>
      <c r="AH915" s="172"/>
      <c r="AI915" s="172"/>
    </row>
    <row r="916" spans="1:35" ht="12.75" customHeight="1">
      <c r="A916" s="172"/>
      <c r="B916" s="172"/>
      <c r="C916" s="172"/>
      <c r="D916" s="172"/>
      <c r="E916" s="172"/>
      <c r="F916" s="172"/>
      <c r="G916" s="172"/>
      <c r="H916" s="172"/>
      <c r="I916" s="172"/>
      <c r="J916" s="172"/>
      <c r="K916" s="172"/>
      <c r="L916" s="172"/>
      <c r="M916" s="172"/>
      <c r="N916" s="172"/>
      <c r="O916" s="172"/>
      <c r="P916" s="172"/>
      <c r="Q916" s="172"/>
      <c r="R916" s="172"/>
      <c r="S916" s="172"/>
      <c r="T916" s="172"/>
      <c r="U916" s="172"/>
      <c r="V916" s="172"/>
      <c r="W916" s="172"/>
      <c r="X916" s="172"/>
      <c r="Y916" s="172"/>
      <c r="Z916" s="172"/>
      <c r="AA916" s="172"/>
      <c r="AB916" s="172"/>
      <c r="AC916" s="172"/>
      <c r="AD916" s="172"/>
      <c r="AE916" s="172"/>
      <c r="AF916" s="172"/>
      <c r="AG916" s="172"/>
      <c r="AH916" s="172"/>
      <c r="AI916" s="172"/>
    </row>
    <row r="917" spans="1:35" ht="12.75" customHeight="1">
      <c r="A917" s="172"/>
      <c r="B917" s="172"/>
      <c r="C917" s="172"/>
      <c r="D917" s="172"/>
      <c r="E917" s="172"/>
      <c r="F917" s="172"/>
      <c r="G917" s="172"/>
      <c r="H917" s="172"/>
      <c r="I917" s="172"/>
      <c r="J917" s="172"/>
      <c r="K917" s="172"/>
      <c r="L917" s="172"/>
      <c r="M917" s="172"/>
      <c r="N917" s="172"/>
      <c r="O917" s="172"/>
      <c r="P917" s="172"/>
      <c r="Q917" s="172"/>
      <c r="R917" s="172"/>
      <c r="S917" s="172"/>
      <c r="T917" s="172"/>
      <c r="U917" s="172"/>
      <c r="V917" s="172"/>
      <c r="W917" s="172"/>
      <c r="X917" s="172"/>
      <c r="Y917" s="172"/>
      <c r="Z917" s="172"/>
      <c r="AA917" s="172"/>
      <c r="AB917" s="172"/>
      <c r="AC917" s="172"/>
      <c r="AD917" s="172"/>
      <c r="AE917" s="172"/>
      <c r="AF917" s="172"/>
      <c r="AG917" s="172"/>
      <c r="AH917" s="172"/>
      <c r="AI917" s="172"/>
    </row>
    <row r="918" spans="1:35" ht="12.75" customHeight="1">
      <c r="A918" s="172"/>
      <c r="B918" s="172"/>
      <c r="C918" s="172"/>
      <c r="D918" s="172"/>
      <c r="E918" s="172"/>
      <c r="F918" s="172"/>
      <c r="G918" s="172"/>
      <c r="H918" s="172"/>
      <c r="I918" s="172"/>
      <c r="J918" s="172"/>
      <c r="K918" s="172"/>
      <c r="L918" s="172"/>
      <c r="M918" s="172"/>
      <c r="N918" s="172"/>
      <c r="O918" s="172"/>
      <c r="P918" s="172"/>
      <c r="Q918" s="172"/>
      <c r="R918" s="172"/>
      <c r="S918" s="172"/>
      <c r="T918" s="172"/>
      <c r="U918" s="172"/>
      <c r="V918" s="172"/>
      <c r="W918" s="172"/>
      <c r="X918" s="172"/>
      <c r="Y918" s="172"/>
      <c r="Z918" s="172"/>
      <c r="AA918" s="172"/>
      <c r="AB918" s="172"/>
      <c r="AC918" s="172"/>
      <c r="AD918" s="172"/>
      <c r="AE918" s="172"/>
      <c r="AF918" s="172"/>
      <c r="AG918" s="172"/>
      <c r="AH918" s="172"/>
      <c r="AI918" s="172"/>
    </row>
    <row r="919" spans="1:35" ht="12.75" customHeight="1">
      <c r="A919" s="172"/>
      <c r="B919" s="172"/>
      <c r="C919" s="172"/>
      <c r="D919" s="172"/>
      <c r="E919" s="172"/>
      <c r="F919" s="172"/>
      <c r="G919" s="172"/>
      <c r="H919" s="172"/>
      <c r="I919" s="172"/>
      <c r="J919" s="172"/>
      <c r="K919" s="172"/>
      <c r="L919" s="172"/>
      <c r="M919" s="172"/>
      <c r="N919" s="172"/>
      <c r="O919" s="172"/>
      <c r="P919" s="172"/>
      <c r="Q919" s="172"/>
      <c r="R919" s="172"/>
      <c r="S919" s="172"/>
      <c r="T919" s="172"/>
      <c r="U919" s="172"/>
      <c r="V919" s="172"/>
      <c r="W919" s="172"/>
      <c r="X919" s="172"/>
      <c r="Y919" s="172"/>
      <c r="Z919" s="172"/>
      <c r="AA919" s="172"/>
      <c r="AB919" s="172"/>
      <c r="AC919" s="172"/>
      <c r="AD919" s="172"/>
      <c r="AE919" s="172"/>
      <c r="AF919" s="172"/>
      <c r="AG919" s="172"/>
      <c r="AH919" s="172"/>
      <c r="AI919" s="172"/>
    </row>
    <row r="920" spans="1:35" ht="12.75" customHeight="1">
      <c r="A920" s="172"/>
      <c r="B920" s="172"/>
      <c r="C920" s="172"/>
      <c r="D920" s="172"/>
      <c r="E920" s="172"/>
      <c r="F920" s="172"/>
      <c r="G920" s="172"/>
      <c r="H920" s="172"/>
      <c r="I920" s="172"/>
      <c r="J920" s="172"/>
      <c r="K920" s="172"/>
      <c r="L920" s="172"/>
      <c r="M920" s="172"/>
      <c r="N920" s="172"/>
      <c r="O920" s="172"/>
      <c r="P920" s="172"/>
      <c r="Q920" s="172"/>
      <c r="R920" s="172"/>
      <c r="S920" s="172"/>
      <c r="T920" s="172"/>
      <c r="U920" s="172"/>
      <c r="V920" s="172"/>
      <c r="W920" s="172"/>
      <c r="X920" s="172"/>
      <c r="Y920" s="172"/>
      <c r="Z920" s="172"/>
      <c r="AA920" s="172"/>
      <c r="AB920" s="172"/>
      <c r="AC920" s="172"/>
      <c r="AD920" s="172"/>
      <c r="AE920" s="172"/>
      <c r="AF920" s="172"/>
      <c r="AG920" s="172"/>
      <c r="AH920" s="172"/>
      <c r="AI920" s="172"/>
    </row>
    <row r="921" spans="1:35" ht="12.75" customHeight="1">
      <c r="A921" s="172"/>
      <c r="B921" s="172"/>
      <c r="C921" s="172"/>
      <c r="D921" s="172"/>
      <c r="E921" s="172"/>
      <c r="F921" s="172"/>
      <c r="G921" s="172"/>
      <c r="H921" s="172"/>
      <c r="I921" s="172"/>
      <c r="J921" s="172"/>
      <c r="K921" s="172"/>
      <c r="L921" s="172"/>
      <c r="M921" s="172"/>
      <c r="N921" s="172"/>
      <c r="O921" s="172"/>
      <c r="P921" s="172"/>
      <c r="Q921" s="172"/>
      <c r="R921" s="172"/>
      <c r="S921" s="172"/>
      <c r="T921" s="172"/>
      <c r="U921" s="172"/>
      <c r="V921" s="172"/>
      <c r="W921" s="172"/>
      <c r="X921" s="172"/>
      <c r="Y921" s="172"/>
      <c r="Z921" s="172"/>
      <c r="AA921" s="172"/>
      <c r="AB921" s="172"/>
      <c r="AC921" s="172"/>
      <c r="AD921" s="172"/>
      <c r="AE921" s="172"/>
      <c r="AF921" s="172"/>
      <c r="AG921" s="172"/>
      <c r="AH921" s="172"/>
      <c r="AI921" s="172"/>
    </row>
    <row r="922" spans="1:35" ht="12.75" customHeight="1">
      <c r="A922" s="172"/>
      <c r="B922" s="172"/>
      <c r="C922" s="172"/>
      <c r="D922" s="172"/>
      <c r="E922" s="172"/>
      <c r="F922" s="172"/>
      <c r="G922" s="172"/>
      <c r="H922" s="172"/>
      <c r="I922" s="172"/>
      <c r="J922" s="172"/>
      <c r="K922" s="172"/>
      <c r="L922" s="172"/>
      <c r="M922" s="172"/>
      <c r="N922" s="172"/>
      <c r="O922" s="172"/>
      <c r="P922" s="172"/>
      <c r="Q922" s="172"/>
      <c r="R922" s="172"/>
      <c r="S922" s="172"/>
      <c r="T922" s="172"/>
      <c r="U922" s="172"/>
      <c r="V922" s="172"/>
      <c r="W922" s="172"/>
      <c r="X922" s="172"/>
      <c r="Y922" s="172"/>
      <c r="Z922" s="172"/>
      <c r="AA922" s="172"/>
      <c r="AB922" s="172"/>
      <c r="AC922" s="172"/>
      <c r="AD922" s="172"/>
      <c r="AE922" s="172"/>
      <c r="AF922" s="172"/>
      <c r="AG922" s="172"/>
      <c r="AH922" s="172"/>
      <c r="AI922" s="172"/>
    </row>
    <row r="923" spans="1:35" ht="12.75" customHeight="1">
      <c r="A923" s="172"/>
      <c r="B923" s="172"/>
      <c r="C923" s="172"/>
      <c r="D923" s="172"/>
      <c r="E923" s="172"/>
      <c r="F923" s="172"/>
      <c r="G923" s="172"/>
      <c r="H923" s="172"/>
      <c r="I923" s="172"/>
      <c r="J923" s="172"/>
      <c r="K923" s="172"/>
      <c r="L923" s="172"/>
      <c r="M923" s="172"/>
      <c r="N923" s="172"/>
      <c r="O923" s="172"/>
      <c r="P923" s="172"/>
      <c r="Q923" s="172"/>
      <c r="R923" s="172"/>
      <c r="S923" s="172"/>
      <c r="T923" s="172"/>
      <c r="U923" s="172"/>
      <c r="V923" s="172"/>
      <c r="W923" s="172"/>
      <c r="X923" s="172"/>
      <c r="Y923" s="172"/>
      <c r="Z923" s="172"/>
      <c r="AA923" s="172"/>
      <c r="AB923" s="172"/>
      <c r="AC923" s="172"/>
      <c r="AD923" s="172"/>
      <c r="AE923" s="172"/>
      <c r="AF923" s="172"/>
      <c r="AG923" s="172"/>
      <c r="AH923" s="172"/>
      <c r="AI923" s="172"/>
    </row>
    <row r="924" spans="1:35" ht="12.75" customHeight="1">
      <c r="A924" s="172"/>
      <c r="B924" s="172"/>
      <c r="C924" s="172"/>
      <c r="D924" s="172"/>
      <c r="E924" s="172"/>
      <c r="F924" s="172"/>
      <c r="G924" s="172"/>
      <c r="H924" s="172"/>
      <c r="I924" s="172"/>
      <c r="J924" s="172"/>
      <c r="K924" s="172"/>
      <c r="L924" s="172"/>
      <c r="M924" s="172"/>
      <c r="N924" s="172"/>
      <c r="O924" s="172"/>
      <c r="P924" s="172"/>
      <c r="Q924" s="172"/>
      <c r="R924" s="172"/>
      <c r="S924" s="172"/>
      <c r="T924" s="172"/>
      <c r="U924" s="172"/>
      <c r="V924" s="172"/>
      <c r="W924" s="172"/>
      <c r="X924" s="172"/>
      <c r="Y924" s="172"/>
      <c r="Z924" s="172"/>
      <c r="AA924" s="172"/>
      <c r="AB924" s="172"/>
      <c r="AC924" s="172"/>
      <c r="AD924" s="172"/>
      <c r="AE924" s="172"/>
      <c r="AF924" s="172"/>
      <c r="AG924" s="172"/>
      <c r="AH924" s="172"/>
      <c r="AI924" s="172"/>
    </row>
    <row r="925" spans="1:35" ht="12.75" customHeight="1">
      <c r="A925" s="172"/>
      <c r="B925" s="172"/>
      <c r="C925" s="172"/>
      <c r="D925" s="172"/>
      <c r="E925" s="172"/>
      <c r="F925" s="172"/>
      <c r="G925" s="172"/>
      <c r="H925" s="172"/>
      <c r="I925" s="172"/>
      <c r="J925" s="172"/>
      <c r="K925" s="172"/>
      <c r="L925" s="172"/>
      <c r="M925" s="172"/>
      <c r="N925" s="172"/>
      <c r="O925" s="172"/>
      <c r="P925" s="172"/>
      <c r="Q925" s="172"/>
      <c r="R925" s="172"/>
      <c r="S925" s="172"/>
      <c r="T925" s="172"/>
      <c r="U925" s="172"/>
      <c r="V925" s="172"/>
      <c r="W925" s="172"/>
      <c r="X925" s="172"/>
      <c r="Y925" s="172"/>
      <c r="Z925" s="172"/>
      <c r="AA925" s="172"/>
      <c r="AB925" s="172"/>
      <c r="AC925" s="172"/>
      <c r="AD925" s="172"/>
      <c r="AE925" s="172"/>
      <c r="AF925" s="172"/>
      <c r="AG925" s="172"/>
      <c r="AH925" s="172"/>
      <c r="AI925" s="172"/>
    </row>
    <row r="926" spans="1:35" ht="12.75" customHeight="1">
      <c r="A926" s="172"/>
      <c r="B926" s="172"/>
      <c r="C926" s="172"/>
      <c r="D926" s="172"/>
      <c r="E926" s="172"/>
      <c r="F926" s="172"/>
      <c r="G926" s="172"/>
      <c r="H926" s="172"/>
      <c r="I926" s="172"/>
      <c r="J926" s="172"/>
      <c r="K926" s="172"/>
      <c r="L926" s="172"/>
      <c r="M926" s="172"/>
      <c r="N926" s="172"/>
      <c r="O926" s="172"/>
      <c r="P926" s="172"/>
      <c r="Q926" s="172"/>
      <c r="R926" s="172"/>
      <c r="S926" s="172"/>
      <c r="T926" s="172"/>
      <c r="U926" s="172"/>
      <c r="V926" s="172"/>
      <c r="W926" s="172"/>
      <c r="X926" s="172"/>
      <c r="Y926" s="172"/>
      <c r="Z926" s="172"/>
      <c r="AA926" s="172"/>
      <c r="AB926" s="172"/>
      <c r="AC926" s="172"/>
      <c r="AD926" s="172"/>
      <c r="AE926" s="172"/>
      <c r="AF926" s="172"/>
      <c r="AG926" s="172"/>
      <c r="AH926" s="172"/>
      <c r="AI926" s="172"/>
    </row>
    <row r="927" spans="1:35" ht="12.75" customHeight="1">
      <c r="A927" s="172"/>
      <c r="B927" s="172"/>
      <c r="C927" s="172"/>
      <c r="D927" s="172"/>
      <c r="E927" s="172"/>
      <c r="F927" s="172"/>
      <c r="G927" s="172"/>
      <c r="H927" s="172"/>
      <c r="I927" s="172"/>
      <c r="J927" s="172"/>
      <c r="K927" s="172"/>
      <c r="L927" s="172"/>
      <c r="M927" s="172"/>
      <c r="N927" s="172"/>
      <c r="O927" s="172"/>
      <c r="P927" s="172"/>
      <c r="Q927" s="172"/>
      <c r="R927" s="172"/>
      <c r="S927" s="172"/>
      <c r="T927" s="172"/>
      <c r="U927" s="172"/>
      <c r="V927" s="172"/>
      <c r="W927" s="172"/>
      <c r="X927" s="172"/>
      <c r="Y927" s="172"/>
      <c r="Z927" s="172"/>
      <c r="AA927" s="172"/>
      <c r="AB927" s="172"/>
      <c r="AC927" s="172"/>
      <c r="AD927" s="172"/>
      <c r="AE927" s="172"/>
      <c r="AF927" s="172"/>
      <c r="AG927" s="172"/>
      <c r="AH927" s="172"/>
      <c r="AI927" s="172"/>
    </row>
    <row r="928" spans="1:35" ht="12.75" customHeight="1">
      <c r="A928" s="172"/>
      <c r="B928" s="172"/>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c r="AA928" s="172"/>
      <c r="AB928" s="172"/>
      <c r="AC928" s="172"/>
      <c r="AD928" s="172"/>
      <c r="AE928" s="172"/>
      <c r="AF928" s="172"/>
      <c r="AG928" s="172"/>
      <c r="AH928" s="172"/>
      <c r="AI928" s="172"/>
    </row>
    <row r="929" spans="1:35" ht="12.75" customHeight="1">
      <c r="A929" s="172"/>
      <c r="B929" s="172"/>
      <c r="C929" s="172"/>
      <c r="D929" s="172"/>
      <c r="E929" s="172"/>
      <c r="F929" s="172"/>
      <c r="G929" s="172"/>
      <c r="H929" s="172"/>
      <c r="I929" s="172"/>
      <c r="J929" s="172"/>
      <c r="K929" s="172"/>
      <c r="L929" s="172"/>
      <c r="M929" s="172"/>
      <c r="N929" s="172"/>
      <c r="O929" s="172"/>
      <c r="P929" s="172"/>
      <c r="Q929" s="172"/>
      <c r="R929" s="172"/>
      <c r="S929" s="172"/>
      <c r="T929" s="172"/>
      <c r="U929" s="172"/>
      <c r="V929" s="172"/>
      <c r="W929" s="172"/>
      <c r="X929" s="172"/>
      <c r="Y929" s="172"/>
      <c r="Z929" s="172"/>
      <c r="AA929" s="172"/>
      <c r="AB929" s="172"/>
      <c r="AC929" s="172"/>
      <c r="AD929" s="172"/>
      <c r="AE929" s="172"/>
      <c r="AF929" s="172"/>
      <c r="AG929" s="172"/>
      <c r="AH929" s="172"/>
      <c r="AI929" s="172"/>
    </row>
    <row r="930" spans="1:35" ht="12.75" customHeight="1">
      <c r="A930" s="172"/>
      <c r="B930" s="172"/>
      <c r="C930" s="172"/>
      <c r="D930" s="172"/>
      <c r="E930" s="172"/>
      <c r="F930" s="172"/>
      <c r="G930" s="172"/>
      <c r="H930" s="172"/>
      <c r="I930" s="172"/>
      <c r="J930" s="172"/>
      <c r="K930" s="172"/>
      <c r="L930" s="172"/>
      <c r="M930" s="172"/>
      <c r="N930" s="172"/>
      <c r="O930" s="172"/>
      <c r="P930" s="172"/>
      <c r="Q930" s="172"/>
      <c r="R930" s="172"/>
      <c r="S930" s="172"/>
      <c r="T930" s="172"/>
      <c r="U930" s="172"/>
      <c r="V930" s="172"/>
      <c r="W930" s="172"/>
      <c r="X930" s="172"/>
      <c r="Y930" s="172"/>
      <c r="Z930" s="172"/>
      <c r="AA930" s="172"/>
      <c r="AB930" s="172"/>
      <c r="AC930" s="172"/>
      <c r="AD930" s="172"/>
      <c r="AE930" s="172"/>
      <c r="AF930" s="172"/>
      <c r="AG930" s="172"/>
      <c r="AH930" s="172"/>
      <c r="AI930" s="172"/>
    </row>
    <row r="931" spans="1:35" ht="12.75" customHeight="1">
      <c r="A931" s="172"/>
      <c r="B931" s="172"/>
      <c r="C931" s="172"/>
      <c r="D931" s="172"/>
      <c r="E931" s="172"/>
      <c r="F931" s="172"/>
      <c r="G931" s="172"/>
      <c r="H931" s="172"/>
      <c r="I931" s="172"/>
      <c r="J931" s="172"/>
      <c r="K931" s="172"/>
      <c r="L931" s="172"/>
      <c r="M931" s="172"/>
      <c r="N931" s="172"/>
      <c r="O931" s="172"/>
      <c r="P931" s="172"/>
      <c r="Q931" s="172"/>
      <c r="R931" s="172"/>
      <c r="S931" s="172"/>
      <c r="T931" s="172"/>
      <c r="U931" s="172"/>
      <c r="V931" s="172"/>
      <c r="W931" s="172"/>
      <c r="X931" s="172"/>
      <c r="Y931" s="172"/>
      <c r="Z931" s="172"/>
      <c r="AA931" s="172"/>
      <c r="AB931" s="172"/>
      <c r="AC931" s="172"/>
      <c r="AD931" s="172"/>
      <c r="AE931" s="172"/>
      <c r="AF931" s="172"/>
      <c r="AG931" s="172"/>
      <c r="AH931" s="172"/>
      <c r="AI931" s="172"/>
    </row>
    <row r="932" spans="1:35" ht="12.75" customHeight="1">
      <c r="A932" s="172"/>
      <c r="B932" s="172"/>
      <c r="C932" s="172"/>
      <c r="D932" s="172"/>
      <c r="E932" s="172"/>
      <c r="F932" s="172"/>
      <c r="G932" s="172"/>
      <c r="H932" s="172"/>
      <c r="I932" s="172"/>
      <c r="J932" s="172"/>
      <c r="K932" s="172"/>
      <c r="L932" s="172"/>
      <c r="M932" s="172"/>
      <c r="N932" s="172"/>
      <c r="O932" s="172"/>
      <c r="P932" s="172"/>
      <c r="Q932" s="172"/>
      <c r="R932" s="172"/>
      <c r="S932" s="172"/>
      <c r="T932" s="172"/>
      <c r="U932" s="172"/>
      <c r="V932" s="172"/>
      <c r="W932" s="172"/>
      <c r="X932" s="172"/>
      <c r="Y932" s="172"/>
      <c r="Z932" s="172"/>
      <c r="AA932" s="172"/>
      <c r="AB932" s="172"/>
      <c r="AC932" s="172"/>
      <c r="AD932" s="172"/>
      <c r="AE932" s="172"/>
      <c r="AF932" s="172"/>
      <c r="AG932" s="172"/>
      <c r="AH932" s="172"/>
      <c r="AI932" s="172"/>
    </row>
    <row r="933" spans="1:35" ht="12.75" customHeight="1">
      <c r="A933" s="172"/>
      <c r="B933" s="172"/>
      <c r="C933" s="172"/>
      <c r="D933" s="172"/>
      <c r="E933" s="172"/>
      <c r="F933" s="172"/>
      <c r="G933" s="172"/>
      <c r="H933" s="172"/>
      <c r="I933" s="172"/>
      <c r="J933" s="172"/>
      <c r="K933" s="172"/>
      <c r="L933" s="172"/>
      <c r="M933" s="172"/>
      <c r="N933" s="172"/>
      <c r="O933" s="172"/>
      <c r="P933" s="172"/>
      <c r="Q933" s="172"/>
      <c r="R933" s="172"/>
      <c r="S933" s="172"/>
      <c r="T933" s="172"/>
      <c r="U933" s="172"/>
      <c r="V933" s="172"/>
      <c r="W933" s="172"/>
      <c r="X933" s="172"/>
      <c r="Y933" s="172"/>
      <c r="Z933" s="172"/>
      <c r="AA933" s="172"/>
      <c r="AB933" s="172"/>
      <c r="AC933" s="172"/>
      <c r="AD933" s="172"/>
      <c r="AE933" s="172"/>
      <c r="AF933" s="172"/>
      <c r="AG933" s="172"/>
      <c r="AH933" s="172"/>
      <c r="AI933" s="172"/>
    </row>
    <row r="934" spans="1:35" ht="12.75" customHeight="1">
      <c r="A934" s="172"/>
      <c r="B934" s="172"/>
      <c r="C934" s="172"/>
      <c r="D934" s="172"/>
      <c r="E934" s="172"/>
      <c r="F934" s="172"/>
      <c r="G934" s="172"/>
      <c r="H934" s="172"/>
      <c r="I934" s="172"/>
      <c r="J934" s="172"/>
      <c r="K934" s="172"/>
      <c r="L934" s="172"/>
      <c r="M934" s="172"/>
      <c r="N934" s="172"/>
      <c r="O934" s="172"/>
      <c r="P934" s="172"/>
      <c r="Q934" s="172"/>
      <c r="R934" s="172"/>
      <c r="S934" s="172"/>
      <c r="T934" s="172"/>
      <c r="U934" s="172"/>
      <c r="V934" s="172"/>
      <c r="W934" s="172"/>
      <c r="X934" s="172"/>
      <c r="Y934" s="172"/>
      <c r="Z934" s="172"/>
      <c r="AA934" s="172"/>
      <c r="AB934" s="172"/>
      <c r="AC934" s="172"/>
      <c r="AD934" s="172"/>
      <c r="AE934" s="172"/>
      <c r="AF934" s="172"/>
      <c r="AG934" s="172"/>
      <c r="AH934" s="172"/>
      <c r="AI934" s="172"/>
    </row>
    <row r="935" spans="1:35" ht="12.75" customHeight="1">
      <c r="A935" s="172"/>
      <c r="B935" s="172"/>
      <c r="C935" s="172"/>
      <c r="D935" s="172"/>
      <c r="E935" s="172"/>
      <c r="F935" s="172"/>
      <c r="G935" s="172"/>
      <c r="H935" s="172"/>
      <c r="I935" s="172"/>
      <c r="J935" s="172"/>
      <c r="K935" s="172"/>
      <c r="L935" s="172"/>
      <c r="M935" s="172"/>
      <c r="N935" s="172"/>
      <c r="O935" s="172"/>
      <c r="P935" s="172"/>
      <c r="Q935" s="172"/>
      <c r="R935" s="172"/>
      <c r="S935" s="172"/>
      <c r="T935" s="172"/>
      <c r="U935" s="172"/>
      <c r="V935" s="172"/>
      <c r="W935" s="172"/>
      <c r="X935" s="172"/>
      <c r="Y935" s="172"/>
      <c r="Z935" s="172"/>
      <c r="AA935" s="172"/>
      <c r="AB935" s="172"/>
      <c r="AC935" s="172"/>
      <c r="AD935" s="172"/>
      <c r="AE935" s="172"/>
      <c r="AF935" s="172"/>
      <c r="AG935" s="172"/>
      <c r="AH935" s="172"/>
      <c r="AI935" s="172"/>
    </row>
    <row r="936" spans="1:35" ht="12.75" customHeight="1">
      <c r="A936" s="172"/>
      <c r="B936" s="172"/>
      <c r="C936" s="172"/>
      <c r="D936" s="172"/>
      <c r="E936" s="172"/>
      <c r="F936" s="172"/>
      <c r="G936" s="172"/>
      <c r="H936" s="172"/>
      <c r="I936" s="172"/>
      <c r="J936" s="172"/>
      <c r="K936" s="172"/>
      <c r="L936" s="172"/>
      <c r="M936" s="172"/>
      <c r="N936" s="172"/>
      <c r="O936" s="172"/>
      <c r="P936" s="172"/>
      <c r="Q936" s="172"/>
      <c r="R936" s="172"/>
      <c r="S936" s="172"/>
      <c r="T936" s="172"/>
      <c r="U936" s="172"/>
      <c r="V936" s="172"/>
      <c r="W936" s="172"/>
      <c r="X936" s="172"/>
      <c r="Y936" s="172"/>
      <c r="Z936" s="172"/>
      <c r="AA936" s="172"/>
      <c r="AB936" s="172"/>
      <c r="AC936" s="172"/>
      <c r="AD936" s="172"/>
      <c r="AE936" s="172"/>
      <c r="AF936" s="172"/>
      <c r="AG936" s="172"/>
      <c r="AH936" s="172"/>
      <c r="AI936" s="172"/>
    </row>
    <row r="937" spans="1:35" ht="12.75" customHeight="1">
      <c r="A937" s="172"/>
      <c r="B937" s="172"/>
      <c r="C937" s="172"/>
      <c r="D937" s="172"/>
      <c r="E937" s="172"/>
      <c r="F937" s="172"/>
      <c r="G937" s="172"/>
      <c r="H937" s="172"/>
      <c r="I937" s="172"/>
      <c r="J937" s="172"/>
      <c r="K937" s="172"/>
      <c r="L937" s="172"/>
      <c r="M937" s="172"/>
      <c r="N937" s="172"/>
      <c r="O937" s="172"/>
      <c r="P937" s="172"/>
      <c r="Q937" s="172"/>
      <c r="R937" s="172"/>
      <c r="S937" s="172"/>
      <c r="T937" s="172"/>
      <c r="U937" s="172"/>
      <c r="V937" s="172"/>
      <c r="W937" s="172"/>
      <c r="X937" s="172"/>
      <c r="Y937" s="172"/>
      <c r="Z937" s="172"/>
      <c r="AA937" s="172"/>
      <c r="AB937" s="172"/>
      <c r="AC937" s="172"/>
      <c r="AD937" s="172"/>
      <c r="AE937" s="172"/>
      <c r="AF937" s="172"/>
      <c r="AG937" s="172"/>
      <c r="AH937" s="172"/>
      <c r="AI937" s="172"/>
    </row>
    <row r="938" spans="1:35" ht="12.75" customHeight="1">
      <c r="A938" s="172"/>
      <c r="B938" s="172"/>
      <c r="C938" s="172"/>
      <c r="D938" s="172"/>
      <c r="E938" s="172"/>
      <c r="F938" s="172"/>
      <c r="G938" s="172"/>
      <c r="H938" s="172"/>
      <c r="I938" s="172"/>
      <c r="J938" s="172"/>
      <c r="K938" s="172"/>
      <c r="L938" s="172"/>
      <c r="M938" s="172"/>
      <c r="N938" s="172"/>
      <c r="O938" s="172"/>
      <c r="P938" s="172"/>
      <c r="Q938" s="172"/>
      <c r="R938" s="172"/>
      <c r="S938" s="172"/>
      <c r="T938" s="172"/>
      <c r="U938" s="172"/>
      <c r="V938" s="172"/>
      <c r="W938" s="172"/>
      <c r="X938" s="172"/>
      <c r="Y938" s="172"/>
      <c r="Z938" s="172"/>
      <c r="AA938" s="172"/>
      <c r="AB938" s="172"/>
      <c r="AC938" s="172"/>
      <c r="AD938" s="172"/>
      <c r="AE938" s="172"/>
      <c r="AF938" s="172"/>
      <c r="AG938" s="172"/>
      <c r="AH938" s="172"/>
      <c r="AI938" s="172"/>
    </row>
    <row r="939" spans="1:35" ht="12.75" customHeight="1">
      <c r="A939" s="172"/>
      <c r="B939" s="172"/>
      <c r="C939" s="172"/>
      <c r="D939" s="172"/>
      <c r="E939" s="172"/>
      <c r="F939" s="172"/>
      <c r="G939" s="172"/>
      <c r="H939" s="172"/>
      <c r="I939" s="172"/>
      <c r="J939" s="172"/>
      <c r="K939" s="172"/>
      <c r="L939" s="172"/>
      <c r="M939" s="172"/>
      <c r="N939" s="172"/>
      <c r="O939" s="172"/>
      <c r="P939" s="172"/>
      <c r="Q939" s="172"/>
      <c r="R939" s="172"/>
      <c r="S939" s="172"/>
      <c r="T939" s="172"/>
      <c r="U939" s="172"/>
      <c r="V939" s="172"/>
      <c r="W939" s="172"/>
      <c r="X939" s="172"/>
      <c r="Y939" s="172"/>
      <c r="Z939" s="172"/>
      <c r="AA939" s="172"/>
      <c r="AB939" s="172"/>
      <c r="AC939" s="172"/>
      <c r="AD939" s="172"/>
      <c r="AE939" s="172"/>
      <c r="AF939" s="172"/>
      <c r="AG939" s="172"/>
      <c r="AH939" s="172"/>
      <c r="AI939" s="172"/>
    </row>
    <row r="940" spans="1:35" ht="12.75" customHeight="1">
      <c r="A940" s="172"/>
      <c r="B940" s="172"/>
      <c r="C940" s="172"/>
      <c r="D940" s="172"/>
      <c r="E940" s="172"/>
      <c r="F940" s="172"/>
      <c r="G940" s="172"/>
      <c r="H940" s="172"/>
      <c r="I940" s="172"/>
      <c r="J940" s="172"/>
      <c r="K940" s="172"/>
      <c r="L940" s="172"/>
      <c r="M940" s="172"/>
      <c r="N940" s="172"/>
      <c r="O940" s="172"/>
      <c r="P940" s="172"/>
      <c r="Q940" s="172"/>
      <c r="R940" s="172"/>
      <c r="S940" s="172"/>
      <c r="T940" s="172"/>
      <c r="U940" s="172"/>
      <c r="V940" s="172"/>
      <c r="W940" s="172"/>
      <c r="X940" s="172"/>
      <c r="Y940" s="172"/>
      <c r="Z940" s="172"/>
      <c r="AA940" s="172"/>
      <c r="AB940" s="172"/>
      <c r="AC940" s="172"/>
      <c r="AD940" s="172"/>
      <c r="AE940" s="172"/>
      <c r="AF940" s="172"/>
      <c r="AG940" s="172"/>
      <c r="AH940" s="172"/>
      <c r="AI940" s="172"/>
    </row>
    <row r="941" spans="1:35" ht="12.75" customHeight="1">
      <c r="A941" s="172"/>
      <c r="B941" s="172"/>
      <c r="C941" s="172"/>
      <c r="D941" s="172"/>
      <c r="E941" s="172"/>
      <c r="F941" s="172"/>
      <c r="G941" s="172"/>
      <c r="H941" s="172"/>
      <c r="I941" s="172"/>
      <c r="J941" s="172"/>
      <c r="K941" s="172"/>
      <c r="L941" s="172"/>
      <c r="M941" s="172"/>
      <c r="N941" s="172"/>
      <c r="O941" s="172"/>
      <c r="P941" s="172"/>
      <c r="Q941" s="172"/>
      <c r="R941" s="172"/>
      <c r="S941" s="172"/>
      <c r="T941" s="172"/>
      <c r="U941" s="172"/>
      <c r="V941" s="172"/>
      <c r="W941" s="172"/>
      <c r="X941" s="172"/>
      <c r="Y941" s="172"/>
      <c r="Z941" s="172"/>
      <c r="AA941" s="172"/>
      <c r="AB941" s="172"/>
      <c r="AC941" s="172"/>
      <c r="AD941" s="172"/>
      <c r="AE941" s="172"/>
      <c r="AF941" s="172"/>
      <c r="AG941" s="172"/>
      <c r="AH941" s="172"/>
      <c r="AI941" s="172"/>
    </row>
    <row r="942" spans="1:35" ht="12.75" customHeight="1">
      <c r="A942" s="172"/>
      <c r="B942" s="172"/>
      <c r="C942" s="172"/>
      <c r="D942" s="172"/>
      <c r="E942" s="172"/>
      <c r="F942" s="172"/>
      <c r="G942" s="172"/>
      <c r="H942" s="172"/>
      <c r="I942" s="172"/>
      <c r="J942" s="172"/>
      <c r="K942" s="172"/>
      <c r="L942" s="172"/>
      <c r="M942" s="172"/>
      <c r="N942" s="172"/>
      <c r="O942" s="172"/>
      <c r="P942" s="172"/>
      <c r="Q942" s="172"/>
      <c r="R942" s="172"/>
      <c r="S942" s="172"/>
      <c r="T942" s="172"/>
      <c r="U942" s="172"/>
      <c r="V942" s="172"/>
      <c r="W942" s="172"/>
      <c r="X942" s="172"/>
      <c r="Y942" s="172"/>
      <c r="Z942" s="172"/>
      <c r="AA942" s="172"/>
      <c r="AB942" s="172"/>
      <c r="AC942" s="172"/>
      <c r="AD942" s="172"/>
      <c r="AE942" s="172"/>
      <c r="AF942" s="172"/>
      <c r="AG942" s="172"/>
      <c r="AH942" s="172"/>
      <c r="AI942" s="172"/>
    </row>
    <row r="943" spans="1:35" ht="12.75" customHeight="1">
      <c r="A943" s="172"/>
      <c r="B943" s="172"/>
      <c r="C943" s="172"/>
      <c r="D943" s="172"/>
      <c r="E943" s="172"/>
      <c r="F943" s="172"/>
      <c r="G943" s="172"/>
      <c r="H943" s="172"/>
      <c r="I943" s="172"/>
      <c r="J943" s="172"/>
      <c r="K943" s="172"/>
      <c r="L943" s="172"/>
      <c r="M943" s="172"/>
      <c r="N943" s="172"/>
      <c r="O943" s="172"/>
      <c r="P943" s="172"/>
      <c r="Q943" s="172"/>
      <c r="R943" s="172"/>
      <c r="S943" s="172"/>
      <c r="T943" s="172"/>
      <c r="U943" s="172"/>
      <c r="V943" s="172"/>
      <c r="W943" s="172"/>
      <c r="X943" s="172"/>
      <c r="Y943" s="172"/>
      <c r="Z943" s="172"/>
      <c r="AA943" s="172"/>
      <c r="AB943" s="172"/>
      <c r="AC943" s="172"/>
      <c r="AD943" s="172"/>
      <c r="AE943" s="172"/>
      <c r="AF943" s="172"/>
      <c r="AG943" s="172"/>
      <c r="AH943" s="172"/>
      <c r="AI943" s="172"/>
    </row>
    <row r="944" spans="1:35" ht="12.75" customHeight="1">
      <c r="A944" s="172"/>
      <c r="B944" s="172"/>
      <c r="C944" s="172"/>
      <c r="D944" s="172"/>
      <c r="E944" s="172"/>
      <c r="F944" s="172"/>
      <c r="G944" s="172"/>
      <c r="H944" s="172"/>
      <c r="I944" s="172"/>
      <c r="J944" s="172"/>
      <c r="K944" s="172"/>
      <c r="L944" s="172"/>
      <c r="M944" s="172"/>
      <c r="N944" s="172"/>
      <c r="O944" s="172"/>
      <c r="P944" s="172"/>
      <c r="Q944" s="172"/>
      <c r="R944" s="172"/>
      <c r="S944" s="172"/>
      <c r="T944" s="172"/>
      <c r="U944" s="172"/>
      <c r="V944" s="172"/>
      <c r="W944" s="172"/>
      <c r="X944" s="172"/>
      <c r="Y944" s="172"/>
      <c r="Z944" s="172"/>
      <c r="AA944" s="172"/>
      <c r="AB944" s="172"/>
      <c r="AC944" s="172"/>
      <c r="AD944" s="172"/>
      <c r="AE944" s="172"/>
      <c r="AF944" s="172"/>
      <c r="AG944" s="172"/>
      <c r="AH944" s="172"/>
      <c r="AI944" s="172"/>
    </row>
    <row r="945" spans="1:35" ht="12.75" customHeight="1">
      <c r="A945" s="172"/>
      <c r="B945" s="172"/>
      <c r="C945" s="172"/>
      <c r="D945" s="172"/>
      <c r="E945" s="172"/>
      <c r="F945" s="172"/>
      <c r="G945" s="172"/>
      <c r="H945" s="172"/>
      <c r="I945" s="172"/>
      <c r="J945" s="172"/>
      <c r="K945" s="172"/>
      <c r="L945" s="172"/>
      <c r="M945" s="172"/>
      <c r="N945" s="172"/>
      <c r="O945" s="172"/>
      <c r="P945" s="172"/>
      <c r="Q945" s="172"/>
      <c r="R945" s="172"/>
      <c r="S945" s="172"/>
      <c r="T945" s="172"/>
      <c r="U945" s="172"/>
      <c r="V945" s="172"/>
      <c r="W945" s="172"/>
      <c r="X945" s="172"/>
      <c r="Y945" s="172"/>
      <c r="Z945" s="172"/>
      <c r="AA945" s="172"/>
      <c r="AB945" s="172"/>
      <c r="AC945" s="172"/>
      <c r="AD945" s="172"/>
      <c r="AE945" s="172"/>
      <c r="AF945" s="172"/>
      <c r="AG945" s="172"/>
      <c r="AH945" s="172"/>
      <c r="AI945" s="172"/>
    </row>
    <row r="946" spans="1:35" ht="12.75" customHeight="1">
      <c r="A946" s="172"/>
      <c r="B946" s="172"/>
      <c r="C946" s="172"/>
      <c r="D946" s="172"/>
      <c r="E946" s="172"/>
      <c r="F946" s="172"/>
      <c r="G946" s="172"/>
      <c r="H946" s="172"/>
      <c r="I946" s="172"/>
      <c r="J946" s="172"/>
      <c r="K946" s="172"/>
      <c r="L946" s="172"/>
      <c r="M946" s="172"/>
      <c r="N946" s="172"/>
      <c r="O946" s="172"/>
      <c r="P946" s="172"/>
      <c r="Q946" s="172"/>
      <c r="R946" s="172"/>
      <c r="S946" s="172"/>
      <c r="T946" s="172"/>
      <c r="U946" s="172"/>
      <c r="V946" s="172"/>
      <c r="W946" s="172"/>
      <c r="X946" s="172"/>
      <c r="Y946" s="172"/>
      <c r="Z946" s="172"/>
      <c r="AA946" s="172"/>
      <c r="AB946" s="172"/>
      <c r="AC946" s="172"/>
      <c r="AD946" s="172"/>
      <c r="AE946" s="172"/>
      <c r="AF946" s="172"/>
      <c r="AG946" s="172"/>
      <c r="AH946" s="172"/>
      <c r="AI946" s="172"/>
    </row>
    <row r="947" spans="1:35" ht="12.75" customHeight="1">
      <c r="A947" s="172"/>
      <c r="B947" s="172"/>
      <c r="C947" s="172"/>
      <c r="D947" s="172"/>
      <c r="E947" s="172"/>
      <c r="F947" s="172"/>
      <c r="G947" s="172"/>
      <c r="H947" s="172"/>
      <c r="I947" s="172"/>
      <c r="J947" s="172"/>
      <c r="K947" s="172"/>
      <c r="L947" s="172"/>
      <c r="M947" s="172"/>
      <c r="N947" s="172"/>
      <c r="O947" s="172"/>
      <c r="P947" s="172"/>
      <c r="Q947" s="172"/>
      <c r="R947" s="172"/>
      <c r="S947" s="172"/>
      <c r="T947" s="172"/>
      <c r="U947" s="172"/>
      <c r="V947" s="172"/>
      <c r="W947" s="172"/>
      <c r="X947" s="172"/>
      <c r="Y947" s="172"/>
      <c r="Z947" s="172"/>
      <c r="AA947" s="172"/>
      <c r="AB947" s="172"/>
      <c r="AC947" s="172"/>
      <c r="AD947" s="172"/>
      <c r="AE947" s="172"/>
      <c r="AF947" s="172"/>
      <c r="AG947" s="172"/>
      <c r="AH947" s="172"/>
      <c r="AI947" s="172"/>
    </row>
    <row r="948" spans="1:35" ht="12.75" customHeight="1">
      <c r="A948" s="172"/>
      <c r="B948" s="172"/>
      <c r="C948" s="172"/>
      <c r="D948" s="172"/>
      <c r="E948" s="172"/>
      <c r="F948" s="172"/>
      <c r="G948" s="172"/>
      <c r="H948" s="172"/>
      <c r="I948" s="172"/>
      <c r="J948" s="172"/>
      <c r="K948" s="172"/>
      <c r="L948" s="172"/>
      <c r="M948" s="172"/>
      <c r="N948" s="172"/>
      <c r="O948" s="172"/>
      <c r="P948" s="172"/>
      <c r="Q948" s="172"/>
      <c r="R948" s="172"/>
      <c r="S948" s="172"/>
      <c r="T948" s="172"/>
      <c r="U948" s="172"/>
      <c r="V948" s="172"/>
      <c r="W948" s="172"/>
      <c r="X948" s="172"/>
      <c r="Y948" s="172"/>
      <c r="Z948" s="172"/>
      <c r="AA948" s="172"/>
      <c r="AB948" s="172"/>
      <c r="AC948" s="172"/>
      <c r="AD948" s="172"/>
      <c r="AE948" s="172"/>
      <c r="AF948" s="172"/>
      <c r="AG948" s="172"/>
      <c r="AH948" s="172"/>
      <c r="AI948" s="172"/>
    </row>
    <row r="949" spans="1:35" ht="12.75" customHeight="1">
      <c r="A949" s="172"/>
      <c r="B949" s="172"/>
      <c r="C949" s="172"/>
      <c r="D949" s="172"/>
      <c r="E949" s="172"/>
      <c r="F949" s="172"/>
      <c r="G949" s="172"/>
      <c r="H949" s="172"/>
      <c r="I949" s="172"/>
      <c r="J949" s="172"/>
      <c r="K949" s="172"/>
      <c r="L949" s="172"/>
      <c r="M949" s="172"/>
      <c r="N949" s="172"/>
      <c r="O949" s="172"/>
      <c r="P949" s="172"/>
      <c r="Q949" s="172"/>
      <c r="R949" s="172"/>
      <c r="S949" s="172"/>
      <c r="T949" s="172"/>
      <c r="U949" s="172"/>
      <c r="V949" s="172"/>
      <c r="W949" s="172"/>
      <c r="X949" s="172"/>
      <c r="Y949" s="172"/>
      <c r="Z949" s="172"/>
      <c r="AA949" s="172"/>
      <c r="AB949" s="172"/>
      <c r="AC949" s="172"/>
      <c r="AD949" s="172"/>
      <c r="AE949" s="172"/>
      <c r="AF949" s="172"/>
      <c r="AG949" s="172"/>
      <c r="AH949" s="172"/>
      <c r="AI949" s="172"/>
    </row>
    <row r="950" spans="1:35" ht="12.75" customHeight="1">
      <c r="A950" s="172"/>
      <c r="B950" s="172"/>
      <c r="C950" s="172"/>
      <c r="D950" s="172"/>
      <c r="E950" s="172"/>
      <c r="F950" s="172"/>
      <c r="G950" s="172"/>
      <c r="H950" s="172"/>
      <c r="I950" s="172"/>
      <c r="J950" s="172"/>
      <c r="K950" s="172"/>
      <c r="L950" s="172"/>
      <c r="M950" s="172"/>
      <c r="N950" s="172"/>
      <c r="O950" s="172"/>
      <c r="P950" s="172"/>
      <c r="Q950" s="172"/>
      <c r="R950" s="172"/>
      <c r="S950" s="172"/>
      <c r="T950" s="172"/>
      <c r="U950" s="172"/>
      <c r="V950" s="172"/>
      <c r="W950" s="172"/>
      <c r="X950" s="172"/>
      <c r="Y950" s="172"/>
      <c r="Z950" s="172"/>
      <c r="AA950" s="172"/>
      <c r="AB950" s="172"/>
      <c r="AC950" s="172"/>
      <c r="AD950" s="172"/>
      <c r="AE950" s="172"/>
      <c r="AF950" s="172"/>
      <c r="AG950" s="172"/>
      <c r="AH950" s="172"/>
      <c r="AI950" s="172"/>
    </row>
    <row r="951" spans="1:35" ht="12.75" customHeight="1">
      <c r="A951" s="172"/>
      <c r="B951" s="172"/>
      <c r="C951" s="172"/>
      <c r="D951" s="172"/>
      <c r="E951" s="172"/>
      <c r="F951" s="172"/>
      <c r="G951" s="172"/>
      <c r="H951" s="172"/>
      <c r="I951" s="172"/>
      <c r="J951" s="172"/>
      <c r="K951" s="172"/>
      <c r="L951" s="172"/>
      <c r="M951" s="172"/>
      <c r="N951" s="172"/>
      <c r="O951" s="172"/>
      <c r="P951" s="172"/>
      <c r="Q951" s="172"/>
      <c r="R951" s="172"/>
      <c r="S951" s="172"/>
      <c r="T951" s="172"/>
      <c r="U951" s="172"/>
      <c r="V951" s="172"/>
      <c r="W951" s="172"/>
      <c r="X951" s="172"/>
      <c r="Y951" s="172"/>
      <c r="Z951" s="172"/>
      <c r="AA951" s="172"/>
      <c r="AB951" s="172"/>
      <c r="AC951" s="172"/>
      <c r="AD951" s="172"/>
      <c r="AE951" s="172"/>
      <c r="AF951" s="172"/>
      <c r="AG951" s="172"/>
      <c r="AH951" s="172"/>
      <c r="AI951" s="172"/>
    </row>
    <row r="952" spans="1:35" ht="12.75" customHeight="1">
      <c r="A952" s="172"/>
      <c r="B952" s="172"/>
      <c r="C952" s="172"/>
      <c r="D952" s="172"/>
      <c r="E952" s="172"/>
      <c r="F952" s="172"/>
      <c r="G952" s="172"/>
      <c r="H952" s="172"/>
      <c r="I952" s="172"/>
      <c r="J952" s="172"/>
      <c r="K952" s="172"/>
      <c r="L952" s="172"/>
      <c r="M952" s="172"/>
      <c r="N952" s="172"/>
      <c r="O952" s="172"/>
      <c r="P952" s="172"/>
      <c r="Q952" s="172"/>
      <c r="R952" s="172"/>
      <c r="S952" s="172"/>
      <c r="T952" s="172"/>
      <c r="U952" s="172"/>
      <c r="V952" s="172"/>
      <c r="W952" s="172"/>
      <c r="X952" s="172"/>
      <c r="Y952" s="172"/>
      <c r="Z952" s="172"/>
      <c r="AA952" s="172"/>
      <c r="AB952" s="172"/>
      <c r="AC952" s="172"/>
      <c r="AD952" s="172"/>
      <c r="AE952" s="172"/>
      <c r="AF952" s="172"/>
      <c r="AG952" s="172"/>
      <c r="AH952" s="172"/>
      <c r="AI952" s="172"/>
    </row>
    <row r="953" spans="1:35" ht="12.75" customHeight="1">
      <c r="A953" s="172"/>
      <c r="B953" s="172"/>
      <c r="C953" s="172"/>
      <c r="D953" s="172"/>
      <c r="E953" s="172"/>
      <c r="F953" s="172"/>
      <c r="G953" s="172"/>
      <c r="H953" s="172"/>
      <c r="I953" s="172"/>
      <c r="J953" s="172"/>
      <c r="K953" s="172"/>
      <c r="L953" s="172"/>
      <c r="M953" s="172"/>
      <c r="N953" s="172"/>
      <c r="O953" s="172"/>
      <c r="P953" s="172"/>
      <c r="Q953" s="172"/>
      <c r="R953" s="172"/>
      <c r="S953" s="172"/>
      <c r="T953" s="172"/>
      <c r="U953" s="172"/>
      <c r="V953" s="172"/>
      <c r="W953" s="172"/>
      <c r="X953" s="172"/>
      <c r="Y953" s="172"/>
      <c r="Z953" s="172"/>
      <c r="AA953" s="172"/>
      <c r="AB953" s="172"/>
      <c r="AC953" s="172"/>
      <c r="AD953" s="172"/>
      <c r="AE953" s="172"/>
      <c r="AF953" s="172"/>
      <c r="AG953" s="172"/>
      <c r="AH953" s="172"/>
      <c r="AI953" s="172"/>
    </row>
    <row r="954" spans="1:35" ht="12.75" customHeight="1">
      <c r="A954" s="172"/>
      <c r="B954" s="172"/>
      <c r="C954" s="172"/>
      <c r="D954" s="172"/>
      <c r="E954" s="172"/>
      <c r="F954" s="172"/>
      <c r="G954" s="172"/>
      <c r="H954" s="172"/>
      <c r="I954" s="172"/>
      <c r="J954" s="172"/>
      <c r="K954" s="172"/>
      <c r="L954" s="172"/>
      <c r="M954" s="172"/>
      <c r="N954" s="172"/>
      <c r="O954" s="172"/>
      <c r="P954" s="172"/>
      <c r="Q954" s="172"/>
      <c r="R954" s="172"/>
      <c r="S954" s="172"/>
      <c r="T954" s="172"/>
      <c r="U954" s="172"/>
      <c r="V954" s="172"/>
      <c r="W954" s="172"/>
      <c r="X954" s="172"/>
      <c r="Y954" s="172"/>
      <c r="Z954" s="172"/>
      <c r="AA954" s="172"/>
      <c r="AB954" s="172"/>
      <c r="AC954" s="172"/>
      <c r="AD954" s="172"/>
      <c r="AE954" s="172"/>
      <c r="AF954" s="172"/>
      <c r="AG954" s="172"/>
      <c r="AH954" s="172"/>
      <c r="AI954" s="172"/>
    </row>
    <row r="955" spans="1:35" ht="12.75" customHeight="1">
      <c r="A955" s="172"/>
      <c r="B955" s="172"/>
      <c r="C955" s="172"/>
      <c r="D955" s="172"/>
      <c r="E955" s="172"/>
      <c r="F955" s="172"/>
      <c r="G955" s="172"/>
      <c r="H955" s="172"/>
      <c r="I955" s="172"/>
      <c r="J955" s="172"/>
      <c r="K955" s="172"/>
      <c r="L955" s="172"/>
      <c r="M955" s="172"/>
      <c r="N955" s="172"/>
      <c r="O955" s="172"/>
      <c r="P955" s="172"/>
      <c r="Q955" s="172"/>
      <c r="R955" s="172"/>
      <c r="S955" s="172"/>
      <c r="T955" s="172"/>
      <c r="U955" s="172"/>
      <c r="V955" s="172"/>
      <c r="W955" s="172"/>
      <c r="X955" s="172"/>
      <c r="Y955" s="172"/>
      <c r="Z955" s="172"/>
      <c r="AA955" s="172"/>
      <c r="AB955" s="172"/>
      <c r="AC955" s="172"/>
      <c r="AD955" s="172"/>
      <c r="AE955" s="172"/>
      <c r="AF955" s="172"/>
      <c r="AG955" s="172"/>
      <c r="AH955" s="172"/>
      <c r="AI955" s="172"/>
    </row>
    <row r="956" spans="1:35" ht="12.75" customHeight="1">
      <c r="A956" s="172"/>
      <c r="B956" s="172"/>
      <c r="C956" s="172"/>
      <c r="D956" s="172"/>
      <c r="E956" s="172"/>
      <c r="F956" s="172"/>
      <c r="G956" s="172"/>
      <c r="H956" s="172"/>
      <c r="I956" s="172"/>
      <c r="J956" s="172"/>
      <c r="K956" s="172"/>
      <c r="L956" s="172"/>
      <c r="M956" s="172"/>
      <c r="N956" s="172"/>
      <c r="O956" s="172"/>
      <c r="P956" s="172"/>
      <c r="Q956" s="172"/>
      <c r="R956" s="172"/>
      <c r="S956" s="172"/>
      <c r="T956" s="172"/>
      <c r="U956" s="172"/>
      <c r="V956" s="172"/>
      <c r="W956" s="172"/>
      <c r="X956" s="172"/>
      <c r="Y956" s="172"/>
      <c r="Z956" s="172"/>
      <c r="AA956" s="172"/>
      <c r="AB956" s="172"/>
      <c r="AC956" s="172"/>
      <c r="AD956" s="172"/>
      <c r="AE956" s="172"/>
      <c r="AF956" s="172"/>
      <c r="AG956" s="172"/>
      <c r="AH956" s="172"/>
      <c r="AI956" s="172"/>
    </row>
    <row r="957" spans="1:35" ht="12.75" customHeight="1">
      <c r="A957" s="172"/>
      <c r="B957" s="172"/>
      <c r="C957" s="172"/>
      <c r="D957" s="172"/>
      <c r="E957" s="172"/>
      <c r="F957" s="172"/>
      <c r="G957" s="172"/>
      <c r="H957" s="172"/>
      <c r="I957" s="172"/>
      <c r="J957" s="172"/>
      <c r="K957" s="172"/>
      <c r="L957" s="172"/>
      <c r="M957" s="172"/>
      <c r="N957" s="172"/>
      <c r="O957" s="172"/>
      <c r="P957" s="172"/>
      <c r="Q957" s="172"/>
      <c r="R957" s="172"/>
      <c r="S957" s="172"/>
      <c r="T957" s="172"/>
      <c r="U957" s="172"/>
      <c r="V957" s="172"/>
      <c r="W957" s="172"/>
      <c r="X957" s="172"/>
      <c r="Y957" s="172"/>
      <c r="Z957" s="172"/>
      <c r="AA957" s="172"/>
      <c r="AB957" s="172"/>
      <c r="AC957" s="172"/>
      <c r="AD957" s="172"/>
      <c r="AE957" s="172"/>
      <c r="AF957" s="172"/>
      <c r="AG957" s="172"/>
      <c r="AH957" s="172"/>
      <c r="AI957" s="172"/>
    </row>
    <row r="958" spans="1:35" ht="12.75" customHeight="1">
      <c r="A958" s="172"/>
      <c r="B958" s="172"/>
      <c r="C958" s="172"/>
      <c r="D958" s="172"/>
      <c r="E958" s="172"/>
      <c r="F958" s="172"/>
      <c r="G958" s="172"/>
      <c r="H958" s="172"/>
      <c r="I958" s="172"/>
      <c r="J958" s="172"/>
      <c r="K958" s="172"/>
      <c r="L958" s="172"/>
      <c r="M958" s="172"/>
      <c r="N958" s="172"/>
      <c r="O958" s="172"/>
      <c r="P958" s="172"/>
      <c r="Q958" s="172"/>
      <c r="R958" s="172"/>
      <c r="S958" s="172"/>
      <c r="T958" s="172"/>
      <c r="U958" s="172"/>
      <c r="V958" s="172"/>
      <c r="W958" s="172"/>
      <c r="X958" s="172"/>
      <c r="Y958" s="172"/>
      <c r="Z958" s="172"/>
      <c r="AA958" s="172"/>
      <c r="AB958" s="172"/>
      <c r="AC958" s="172"/>
      <c r="AD958" s="172"/>
      <c r="AE958" s="172"/>
      <c r="AF958" s="172"/>
      <c r="AG958" s="172"/>
      <c r="AH958" s="172"/>
      <c r="AI958" s="172"/>
    </row>
    <row r="959" spans="1:35" ht="12.75" customHeight="1">
      <c r="A959" s="172"/>
      <c r="B959" s="172"/>
      <c r="C959" s="172"/>
      <c r="D959" s="172"/>
      <c r="E959" s="172"/>
      <c r="F959" s="172"/>
      <c r="G959" s="172"/>
      <c r="H959" s="172"/>
      <c r="I959" s="172"/>
      <c r="J959" s="172"/>
      <c r="K959" s="172"/>
      <c r="L959" s="172"/>
      <c r="M959" s="172"/>
      <c r="N959" s="172"/>
      <c r="O959" s="172"/>
      <c r="P959" s="172"/>
      <c r="Q959" s="172"/>
      <c r="R959" s="172"/>
      <c r="S959" s="172"/>
      <c r="T959" s="172"/>
      <c r="U959" s="172"/>
      <c r="V959" s="172"/>
      <c r="W959" s="172"/>
      <c r="X959" s="172"/>
      <c r="Y959" s="172"/>
      <c r="Z959" s="172"/>
      <c r="AA959" s="172"/>
      <c r="AB959" s="172"/>
      <c r="AC959" s="172"/>
      <c r="AD959" s="172"/>
      <c r="AE959" s="172"/>
      <c r="AF959" s="172"/>
      <c r="AG959" s="172"/>
      <c r="AH959" s="172"/>
      <c r="AI959" s="172"/>
    </row>
    <row r="960" spans="1:35" ht="12.75" customHeight="1">
      <c r="A960" s="172"/>
      <c r="B960" s="172"/>
      <c r="C960" s="172"/>
      <c r="D960" s="172"/>
      <c r="E960" s="172"/>
      <c r="F960" s="172"/>
      <c r="G960" s="172"/>
      <c r="H960" s="172"/>
      <c r="I960" s="172"/>
      <c r="J960" s="172"/>
      <c r="K960" s="172"/>
      <c r="L960" s="172"/>
      <c r="M960" s="172"/>
      <c r="N960" s="172"/>
      <c r="O960" s="172"/>
      <c r="P960" s="172"/>
      <c r="Q960" s="172"/>
      <c r="R960" s="172"/>
      <c r="S960" s="172"/>
      <c r="T960" s="172"/>
      <c r="U960" s="172"/>
      <c r="V960" s="172"/>
      <c r="W960" s="172"/>
      <c r="X960" s="172"/>
      <c r="Y960" s="172"/>
      <c r="Z960" s="172"/>
      <c r="AA960" s="172"/>
      <c r="AB960" s="172"/>
      <c r="AC960" s="172"/>
      <c r="AD960" s="172"/>
      <c r="AE960" s="172"/>
      <c r="AF960" s="172"/>
      <c r="AG960" s="172"/>
      <c r="AH960" s="172"/>
      <c r="AI960" s="172"/>
    </row>
    <row r="961" spans="1:35" ht="12.75" customHeight="1">
      <c r="A961" s="172"/>
      <c r="B961" s="172"/>
      <c r="C961" s="172"/>
      <c r="D961" s="172"/>
      <c r="E961" s="172"/>
      <c r="F961" s="172"/>
      <c r="G961" s="172"/>
      <c r="H961" s="172"/>
      <c r="I961" s="172"/>
      <c r="J961" s="172"/>
      <c r="K961" s="172"/>
      <c r="L961" s="172"/>
      <c r="M961" s="172"/>
      <c r="N961" s="172"/>
      <c r="O961" s="172"/>
      <c r="P961" s="172"/>
      <c r="Q961" s="172"/>
      <c r="R961" s="172"/>
      <c r="S961" s="172"/>
      <c r="T961" s="172"/>
      <c r="U961" s="172"/>
      <c r="V961" s="172"/>
      <c r="W961" s="172"/>
      <c r="X961" s="172"/>
      <c r="Y961" s="172"/>
      <c r="Z961" s="172"/>
      <c r="AA961" s="172"/>
      <c r="AB961" s="172"/>
      <c r="AC961" s="172"/>
      <c r="AD961" s="172"/>
      <c r="AE961" s="172"/>
      <c r="AF961" s="172"/>
      <c r="AG961" s="172"/>
      <c r="AH961" s="172"/>
      <c r="AI961" s="172"/>
    </row>
    <row r="962" spans="1:35" ht="12.75" customHeight="1">
      <c r="A962" s="172"/>
      <c r="B962" s="172"/>
      <c r="C962" s="172"/>
      <c r="D962" s="172"/>
      <c r="E962" s="172"/>
      <c r="F962" s="172"/>
      <c r="G962" s="172"/>
      <c r="H962" s="172"/>
      <c r="I962" s="172"/>
      <c r="J962" s="172"/>
      <c r="K962" s="172"/>
      <c r="L962" s="172"/>
      <c r="M962" s="172"/>
      <c r="N962" s="172"/>
      <c r="O962" s="172"/>
      <c r="P962" s="172"/>
      <c r="Q962" s="172"/>
      <c r="R962" s="172"/>
      <c r="S962" s="172"/>
      <c r="T962" s="172"/>
      <c r="U962" s="172"/>
      <c r="V962" s="172"/>
      <c r="W962" s="172"/>
      <c r="X962" s="172"/>
      <c r="Y962" s="172"/>
      <c r="Z962" s="172"/>
      <c r="AA962" s="172"/>
      <c r="AB962" s="172"/>
      <c r="AC962" s="172"/>
      <c r="AD962" s="172"/>
      <c r="AE962" s="172"/>
      <c r="AF962" s="172"/>
      <c r="AG962" s="172"/>
      <c r="AH962" s="172"/>
      <c r="AI962" s="172"/>
    </row>
    <row r="963" spans="1:35" ht="12.75" customHeight="1">
      <c r="A963" s="172"/>
      <c r="B963" s="172"/>
      <c r="C963" s="172"/>
      <c r="D963" s="172"/>
      <c r="E963" s="172"/>
      <c r="F963" s="172"/>
      <c r="G963" s="172"/>
      <c r="H963" s="172"/>
      <c r="I963" s="172"/>
      <c r="J963" s="172"/>
      <c r="K963" s="172"/>
      <c r="L963" s="172"/>
      <c r="M963" s="172"/>
      <c r="N963" s="172"/>
      <c r="O963" s="172"/>
      <c r="P963" s="172"/>
      <c r="Q963" s="172"/>
      <c r="R963" s="172"/>
      <c r="S963" s="172"/>
      <c r="T963" s="172"/>
      <c r="U963" s="172"/>
      <c r="V963" s="172"/>
      <c r="W963" s="172"/>
      <c r="X963" s="172"/>
      <c r="Y963" s="172"/>
      <c r="Z963" s="172"/>
      <c r="AA963" s="172"/>
      <c r="AB963" s="172"/>
      <c r="AC963" s="172"/>
      <c r="AD963" s="172"/>
      <c r="AE963" s="172"/>
      <c r="AF963" s="172"/>
      <c r="AG963" s="172"/>
      <c r="AH963" s="172"/>
      <c r="AI963" s="172"/>
    </row>
    <row r="964" spans="1:35" ht="12.75" customHeight="1">
      <c r="A964" s="172"/>
      <c r="B964" s="172"/>
      <c r="C964" s="172"/>
      <c r="D964" s="172"/>
      <c r="E964" s="172"/>
      <c r="F964" s="172"/>
      <c r="G964" s="172"/>
      <c r="H964" s="172"/>
      <c r="I964" s="172"/>
      <c r="J964" s="172"/>
      <c r="K964" s="172"/>
      <c r="L964" s="172"/>
      <c r="M964" s="172"/>
      <c r="N964" s="172"/>
      <c r="O964" s="172"/>
      <c r="P964" s="172"/>
      <c r="Q964" s="172"/>
      <c r="R964" s="172"/>
      <c r="S964" s="172"/>
      <c r="T964" s="172"/>
      <c r="U964" s="172"/>
      <c r="V964" s="172"/>
      <c r="W964" s="172"/>
      <c r="X964" s="172"/>
      <c r="Y964" s="172"/>
      <c r="Z964" s="172"/>
      <c r="AA964" s="172"/>
      <c r="AB964" s="172"/>
      <c r="AC964" s="172"/>
      <c r="AD964" s="172"/>
      <c r="AE964" s="172"/>
      <c r="AF964" s="172"/>
      <c r="AG964" s="172"/>
      <c r="AH964" s="172"/>
      <c r="AI964" s="172"/>
    </row>
    <row r="965" spans="1:35" ht="12.75" customHeight="1">
      <c r="A965" s="172"/>
      <c r="B965" s="172"/>
      <c r="C965" s="172"/>
      <c r="D965" s="172"/>
      <c r="E965" s="172"/>
      <c r="F965" s="172"/>
      <c r="G965" s="172"/>
      <c r="H965" s="172"/>
      <c r="I965" s="172"/>
      <c r="J965" s="172"/>
      <c r="K965" s="172"/>
      <c r="L965" s="172"/>
      <c r="M965" s="172"/>
      <c r="N965" s="172"/>
      <c r="O965" s="172"/>
      <c r="P965" s="172"/>
      <c r="Q965" s="172"/>
      <c r="R965" s="172"/>
      <c r="S965" s="172"/>
      <c r="T965" s="172"/>
      <c r="U965" s="172"/>
      <c r="V965" s="172"/>
      <c r="W965" s="172"/>
      <c r="X965" s="172"/>
      <c r="Y965" s="172"/>
      <c r="Z965" s="172"/>
      <c r="AA965" s="172"/>
      <c r="AB965" s="172"/>
      <c r="AC965" s="172"/>
      <c r="AD965" s="172"/>
      <c r="AE965" s="172"/>
      <c r="AF965" s="172"/>
      <c r="AG965" s="172"/>
      <c r="AH965" s="172"/>
      <c r="AI965" s="172"/>
    </row>
    <row r="966" spans="1:35" ht="12.75" customHeight="1">
      <c r="A966" s="172"/>
      <c r="B966" s="172"/>
      <c r="C966" s="172"/>
      <c r="D966" s="172"/>
      <c r="E966" s="172"/>
      <c r="F966" s="172"/>
      <c r="G966" s="172"/>
      <c r="H966" s="172"/>
      <c r="I966" s="172"/>
      <c r="J966" s="172"/>
      <c r="K966" s="172"/>
      <c r="L966" s="172"/>
      <c r="M966" s="172"/>
      <c r="N966" s="172"/>
      <c r="O966" s="172"/>
      <c r="P966" s="172"/>
      <c r="Q966" s="172"/>
      <c r="R966" s="172"/>
      <c r="S966" s="172"/>
      <c r="T966" s="172"/>
      <c r="U966" s="172"/>
      <c r="V966" s="172"/>
      <c r="W966" s="172"/>
      <c r="X966" s="172"/>
      <c r="Y966" s="172"/>
      <c r="Z966" s="172"/>
      <c r="AA966" s="172"/>
      <c r="AB966" s="172"/>
      <c r="AC966" s="172"/>
      <c r="AD966" s="172"/>
      <c r="AE966" s="172"/>
      <c r="AF966" s="172"/>
      <c r="AG966" s="172"/>
      <c r="AH966" s="172"/>
      <c r="AI966" s="172"/>
    </row>
    <row r="967" spans="1:35" ht="12.75" customHeight="1">
      <c r="A967" s="172"/>
      <c r="B967" s="172"/>
      <c r="C967" s="172"/>
      <c r="D967" s="172"/>
      <c r="E967" s="172"/>
      <c r="F967" s="172"/>
      <c r="G967" s="172"/>
      <c r="H967" s="172"/>
      <c r="I967" s="172"/>
      <c r="J967" s="172"/>
      <c r="K967" s="172"/>
      <c r="L967" s="172"/>
      <c r="M967" s="172"/>
      <c r="N967" s="172"/>
      <c r="O967" s="172"/>
      <c r="P967" s="172"/>
      <c r="Q967" s="172"/>
      <c r="R967" s="172"/>
      <c r="S967" s="172"/>
      <c r="T967" s="172"/>
      <c r="U967" s="172"/>
      <c r="V967" s="172"/>
      <c r="W967" s="172"/>
      <c r="X967" s="172"/>
      <c r="Y967" s="172"/>
      <c r="Z967" s="172"/>
      <c r="AA967" s="172"/>
      <c r="AB967" s="172"/>
      <c r="AC967" s="172"/>
      <c r="AD967" s="172"/>
      <c r="AE967" s="172"/>
      <c r="AF967" s="172"/>
      <c r="AG967" s="172"/>
      <c r="AH967" s="172"/>
      <c r="AI967" s="172"/>
    </row>
    <row r="968" spans="1:35" ht="12.75" customHeight="1">
      <c r="A968" s="172"/>
      <c r="B968" s="172"/>
      <c r="C968" s="172"/>
      <c r="D968" s="172"/>
      <c r="E968" s="172"/>
      <c r="F968" s="172"/>
      <c r="G968" s="172"/>
      <c r="H968" s="172"/>
      <c r="I968" s="172"/>
      <c r="J968" s="172"/>
      <c r="K968" s="172"/>
      <c r="L968" s="172"/>
      <c r="M968" s="172"/>
      <c r="N968" s="172"/>
      <c r="O968" s="172"/>
      <c r="P968" s="172"/>
      <c r="Q968" s="172"/>
      <c r="R968" s="172"/>
      <c r="S968" s="172"/>
      <c r="T968" s="172"/>
      <c r="U968" s="172"/>
      <c r="V968" s="172"/>
      <c r="W968" s="172"/>
      <c r="X968" s="172"/>
      <c r="Y968" s="172"/>
      <c r="Z968" s="172"/>
      <c r="AA968" s="172"/>
      <c r="AB968" s="172"/>
      <c r="AC968" s="172"/>
      <c r="AD968" s="172"/>
      <c r="AE968" s="172"/>
      <c r="AF968" s="172"/>
      <c r="AG968" s="172"/>
      <c r="AH968" s="172"/>
      <c r="AI968" s="172"/>
    </row>
    <row r="969" spans="1:35" ht="12.75" customHeight="1">
      <c r="A969" s="172"/>
      <c r="B969" s="172"/>
      <c r="C969" s="172"/>
      <c r="D969" s="172"/>
      <c r="E969" s="172"/>
      <c r="F969" s="172"/>
      <c r="G969" s="172"/>
      <c r="H969" s="172"/>
      <c r="I969" s="172"/>
      <c r="J969" s="172"/>
      <c r="K969" s="172"/>
      <c r="L969" s="172"/>
      <c r="M969" s="172"/>
      <c r="N969" s="172"/>
      <c r="O969" s="172"/>
      <c r="P969" s="172"/>
      <c r="Q969" s="172"/>
      <c r="R969" s="172"/>
      <c r="S969" s="172"/>
      <c r="T969" s="172"/>
      <c r="U969" s="172"/>
      <c r="V969" s="172"/>
      <c r="W969" s="172"/>
      <c r="X969" s="172"/>
      <c r="Y969" s="172"/>
      <c r="Z969" s="172"/>
      <c r="AA969" s="172"/>
      <c r="AB969" s="172"/>
      <c r="AC969" s="172"/>
      <c r="AD969" s="172"/>
      <c r="AE969" s="172"/>
      <c r="AF969" s="172"/>
      <c r="AG969" s="172"/>
      <c r="AH969" s="172"/>
      <c r="AI969" s="172"/>
    </row>
    <row r="970" spans="1:35" ht="12.75" customHeight="1">
      <c r="A970" s="172"/>
      <c r="B970" s="172"/>
      <c r="C970" s="172"/>
      <c r="D970" s="172"/>
      <c r="E970" s="172"/>
      <c r="F970" s="172"/>
      <c r="G970" s="172"/>
      <c r="H970" s="172"/>
      <c r="I970" s="172"/>
      <c r="J970" s="172"/>
      <c r="K970" s="172"/>
      <c r="L970" s="172"/>
      <c r="M970" s="172"/>
      <c r="N970" s="172"/>
      <c r="O970" s="172"/>
      <c r="P970" s="172"/>
      <c r="Q970" s="172"/>
      <c r="R970" s="172"/>
      <c r="S970" s="172"/>
      <c r="T970" s="172"/>
      <c r="U970" s="172"/>
      <c r="V970" s="172"/>
      <c r="W970" s="172"/>
      <c r="X970" s="172"/>
      <c r="Y970" s="172"/>
      <c r="Z970" s="172"/>
      <c r="AA970" s="172"/>
      <c r="AB970" s="172"/>
      <c r="AC970" s="172"/>
      <c r="AD970" s="172"/>
      <c r="AE970" s="172"/>
      <c r="AF970" s="172"/>
      <c r="AG970" s="172"/>
      <c r="AH970" s="172"/>
      <c r="AI970" s="172"/>
    </row>
    <row r="971" spans="1:35" ht="12.75" customHeight="1">
      <c r="A971" s="172"/>
      <c r="B971" s="172"/>
      <c r="C971" s="172"/>
      <c r="D971" s="172"/>
      <c r="E971" s="172"/>
      <c r="F971" s="172"/>
      <c r="G971" s="172"/>
      <c r="H971" s="172"/>
      <c r="I971" s="172"/>
      <c r="J971" s="172"/>
      <c r="K971" s="172"/>
      <c r="L971" s="172"/>
      <c r="M971" s="172"/>
      <c r="N971" s="172"/>
      <c r="O971" s="172"/>
      <c r="P971" s="172"/>
      <c r="Q971" s="172"/>
      <c r="R971" s="172"/>
      <c r="S971" s="172"/>
      <c r="T971" s="172"/>
      <c r="U971" s="172"/>
      <c r="V971" s="172"/>
      <c r="W971" s="172"/>
      <c r="X971" s="172"/>
      <c r="Y971" s="172"/>
      <c r="Z971" s="172"/>
      <c r="AA971" s="172"/>
      <c r="AB971" s="172"/>
      <c r="AC971" s="172"/>
      <c r="AD971" s="172"/>
      <c r="AE971" s="172"/>
      <c r="AF971" s="172"/>
      <c r="AG971" s="172"/>
      <c r="AH971" s="172"/>
      <c r="AI971" s="172"/>
    </row>
    <row r="972" spans="1:35" ht="12.75" customHeight="1">
      <c r="A972" s="172"/>
      <c r="B972" s="172"/>
      <c r="C972" s="172"/>
      <c r="D972" s="172"/>
      <c r="E972" s="172"/>
      <c r="F972" s="172"/>
      <c r="G972" s="172"/>
      <c r="H972" s="172"/>
      <c r="I972" s="172"/>
      <c r="J972" s="172"/>
      <c r="K972" s="172"/>
      <c r="L972" s="172"/>
      <c r="M972" s="172"/>
      <c r="N972" s="172"/>
      <c r="O972" s="172"/>
      <c r="P972" s="172"/>
      <c r="Q972" s="172"/>
      <c r="R972" s="172"/>
      <c r="S972" s="172"/>
      <c r="T972" s="172"/>
      <c r="U972" s="172"/>
      <c r="V972" s="172"/>
      <c r="W972" s="172"/>
      <c r="X972" s="172"/>
      <c r="Y972" s="172"/>
      <c r="Z972" s="172"/>
      <c r="AA972" s="172"/>
      <c r="AB972" s="172"/>
      <c r="AC972" s="172"/>
      <c r="AD972" s="172"/>
      <c r="AE972" s="172"/>
      <c r="AF972" s="172"/>
      <c r="AG972" s="172"/>
      <c r="AH972" s="172"/>
      <c r="AI972" s="172"/>
    </row>
    <row r="973" spans="1:35" ht="12.75" customHeight="1">
      <c r="A973" s="172"/>
      <c r="B973" s="172"/>
      <c r="C973" s="172"/>
      <c r="D973" s="172"/>
      <c r="E973" s="172"/>
      <c r="F973" s="172"/>
      <c r="G973" s="172"/>
      <c r="H973" s="172"/>
      <c r="I973" s="172"/>
      <c r="J973" s="172"/>
      <c r="K973" s="172"/>
      <c r="L973" s="172"/>
      <c r="M973" s="172"/>
      <c r="N973" s="172"/>
      <c r="O973" s="172"/>
      <c r="P973" s="172"/>
      <c r="Q973" s="172"/>
      <c r="R973" s="172"/>
      <c r="S973" s="172"/>
      <c r="T973" s="172"/>
      <c r="U973" s="172"/>
      <c r="V973" s="172"/>
      <c r="W973" s="172"/>
      <c r="X973" s="172"/>
      <c r="Y973" s="172"/>
      <c r="Z973" s="172"/>
      <c r="AA973" s="172"/>
      <c r="AB973" s="172"/>
      <c r="AC973" s="172"/>
      <c r="AD973" s="172"/>
      <c r="AE973" s="172"/>
      <c r="AF973" s="172"/>
      <c r="AG973" s="172"/>
      <c r="AH973" s="172"/>
      <c r="AI973" s="172"/>
    </row>
    <row r="974" spans="1:35" ht="12.75" customHeight="1">
      <c r="A974" s="172"/>
      <c r="B974" s="172"/>
      <c r="C974" s="172"/>
      <c r="D974" s="172"/>
      <c r="E974" s="172"/>
      <c r="F974" s="172"/>
      <c r="G974" s="172"/>
      <c r="H974" s="172"/>
      <c r="I974" s="172"/>
      <c r="J974" s="172"/>
      <c r="K974" s="172"/>
      <c r="L974" s="172"/>
      <c r="M974" s="172"/>
      <c r="N974" s="172"/>
      <c r="O974" s="172"/>
      <c r="P974" s="172"/>
      <c r="Q974" s="172"/>
      <c r="R974" s="172"/>
      <c r="S974" s="172"/>
      <c r="T974" s="172"/>
      <c r="U974" s="172"/>
      <c r="V974" s="172"/>
      <c r="W974" s="172"/>
      <c r="X974" s="172"/>
      <c r="Y974" s="172"/>
      <c r="Z974" s="172"/>
      <c r="AA974" s="172"/>
      <c r="AB974" s="172"/>
      <c r="AC974" s="172"/>
      <c r="AD974" s="172"/>
      <c r="AE974" s="172"/>
      <c r="AF974" s="172"/>
      <c r="AG974" s="172"/>
      <c r="AH974" s="172"/>
      <c r="AI974" s="172"/>
    </row>
    <row r="975" spans="1:35" ht="12.75" customHeight="1">
      <c r="A975" s="172"/>
      <c r="B975" s="172"/>
      <c r="C975" s="172"/>
      <c r="D975" s="172"/>
      <c r="E975" s="172"/>
      <c r="F975" s="172"/>
      <c r="G975" s="172"/>
      <c r="H975" s="172"/>
      <c r="I975" s="172"/>
      <c r="J975" s="172"/>
      <c r="K975" s="172"/>
      <c r="L975" s="172"/>
      <c r="M975" s="172"/>
      <c r="N975" s="172"/>
      <c r="O975" s="172"/>
      <c r="P975" s="172"/>
      <c r="Q975" s="172"/>
      <c r="R975" s="172"/>
      <c r="S975" s="172"/>
      <c r="T975" s="172"/>
      <c r="U975" s="172"/>
      <c r="V975" s="172"/>
      <c r="W975" s="172"/>
      <c r="X975" s="172"/>
      <c r="Y975" s="172"/>
      <c r="Z975" s="172"/>
      <c r="AA975" s="172"/>
      <c r="AB975" s="172"/>
      <c r="AC975" s="172"/>
      <c r="AD975" s="172"/>
      <c r="AE975" s="172"/>
      <c r="AF975" s="172"/>
      <c r="AG975" s="172"/>
      <c r="AH975" s="172"/>
      <c r="AI975" s="172"/>
    </row>
    <row r="976" spans="1:35" ht="12.75" customHeight="1">
      <c r="A976" s="172"/>
      <c r="B976" s="172"/>
      <c r="C976" s="172"/>
      <c r="D976" s="172"/>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c r="AA976" s="172"/>
      <c r="AB976" s="172"/>
      <c r="AC976" s="172"/>
      <c r="AD976" s="172"/>
      <c r="AE976" s="172"/>
      <c r="AF976" s="172"/>
      <c r="AG976" s="172"/>
      <c r="AH976" s="172"/>
      <c r="AI976" s="172"/>
    </row>
    <row r="977" spans="1:35" ht="12.75" customHeight="1">
      <c r="A977" s="172"/>
      <c r="B977" s="172"/>
      <c r="C977" s="172"/>
      <c r="D977" s="172"/>
      <c r="E977" s="172"/>
      <c r="F977" s="172"/>
      <c r="G977" s="172"/>
      <c r="H977" s="172"/>
      <c r="I977" s="172"/>
      <c r="J977" s="172"/>
      <c r="K977" s="172"/>
      <c r="L977" s="172"/>
      <c r="M977" s="172"/>
      <c r="N977" s="172"/>
      <c r="O977" s="172"/>
      <c r="P977" s="172"/>
      <c r="Q977" s="172"/>
      <c r="R977" s="172"/>
      <c r="S977" s="172"/>
      <c r="T977" s="172"/>
      <c r="U977" s="172"/>
      <c r="V977" s="172"/>
      <c r="W977" s="172"/>
      <c r="X977" s="172"/>
      <c r="Y977" s="172"/>
      <c r="Z977" s="172"/>
      <c r="AA977" s="172"/>
      <c r="AB977" s="172"/>
      <c r="AC977" s="172"/>
      <c r="AD977" s="172"/>
      <c r="AE977" s="172"/>
      <c r="AF977" s="172"/>
      <c r="AG977" s="172"/>
      <c r="AH977" s="172"/>
      <c r="AI977" s="172"/>
    </row>
    <row r="978" spans="1:35" ht="12.75" customHeight="1">
      <c r="A978" s="172"/>
      <c r="B978" s="172"/>
      <c r="C978" s="172"/>
      <c r="D978" s="172"/>
      <c r="E978" s="172"/>
      <c r="F978" s="172"/>
      <c r="G978" s="172"/>
      <c r="H978" s="172"/>
      <c r="I978" s="172"/>
      <c r="J978" s="172"/>
      <c r="K978" s="172"/>
      <c r="L978" s="172"/>
      <c r="M978" s="172"/>
      <c r="N978" s="172"/>
      <c r="O978" s="172"/>
      <c r="P978" s="172"/>
      <c r="Q978" s="172"/>
      <c r="R978" s="172"/>
      <c r="S978" s="172"/>
      <c r="T978" s="172"/>
      <c r="U978" s="172"/>
      <c r="V978" s="172"/>
      <c r="W978" s="172"/>
      <c r="X978" s="172"/>
      <c r="Y978" s="172"/>
      <c r="Z978" s="172"/>
      <c r="AA978" s="172"/>
      <c r="AB978" s="172"/>
      <c r="AC978" s="172"/>
      <c r="AD978" s="172"/>
      <c r="AE978" s="172"/>
      <c r="AF978" s="172"/>
      <c r="AG978" s="172"/>
      <c r="AH978" s="172"/>
      <c r="AI978" s="172"/>
    </row>
    <row r="979" spans="1:35" ht="12.75" customHeight="1">
      <c r="A979" s="172"/>
      <c r="B979" s="172"/>
      <c r="C979" s="172"/>
      <c r="D979" s="172"/>
      <c r="E979" s="172"/>
      <c r="F979" s="172"/>
      <c r="G979" s="172"/>
      <c r="H979" s="172"/>
      <c r="I979" s="172"/>
      <c r="J979" s="172"/>
      <c r="K979" s="172"/>
      <c r="L979" s="172"/>
      <c r="M979" s="172"/>
      <c r="N979" s="172"/>
      <c r="O979" s="172"/>
      <c r="P979" s="172"/>
      <c r="Q979" s="172"/>
      <c r="R979" s="172"/>
      <c r="S979" s="172"/>
      <c r="T979" s="172"/>
      <c r="U979" s="172"/>
      <c r="V979" s="172"/>
      <c r="W979" s="172"/>
      <c r="X979" s="172"/>
      <c r="Y979" s="172"/>
      <c r="Z979" s="172"/>
      <c r="AA979" s="172"/>
      <c r="AB979" s="172"/>
      <c r="AC979" s="172"/>
      <c r="AD979" s="172"/>
      <c r="AE979" s="172"/>
      <c r="AF979" s="172"/>
      <c r="AG979" s="172"/>
      <c r="AH979" s="172"/>
      <c r="AI979" s="172"/>
    </row>
    <row r="980" spans="1:35" ht="12.75" customHeight="1">
      <c r="A980" s="172"/>
      <c r="B980" s="172"/>
      <c r="C980" s="172"/>
      <c r="D980" s="172"/>
      <c r="E980" s="172"/>
      <c r="F980" s="172"/>
      <c r="G980" s="172"/>
      <c r="H980" s="172"/>
      <c r="I980" s="172"/>
      <c r="J980" s="172"/>
      <c r="K980" s="172"/>
      <c r="L980" s="172"/>
      <c r="M980" s="172"/>
      <c r="N980" s="172"/>
      <c r="O980" s="172"/>
      <c r="P980" s="172"/>
      <c r="Q980" s="172"/>
      <c r="R980" s="172"/>
      <c r="S980" s="172"/>
      <c r="T980" s="172"/>
      <c r="U980" s="172"/>
      <c r="V980" s="172"/>
      <c r="W980" s="172"/>
      <c r="X980" s="172"/>
      <c r="Y980" s="172"/>
      <c r="Z980" s="172"/>
      <c r="AA980" s="172"/>
      <c r="AB980" s="172"/>
      <c r="AC980" s="172"/>
      <c r="AD980" s="172"/>
      <c r="AE980" s="172"/>
      <c r="AF980" s="172"/>
      <c r="AG980" s="172"/>
      <c r="AH980" s="172"/>
      <c r="AI980" s="172"/>
    </row>
    <row r="981" spans="1:35" ht="12.75" customHeight="1">
      <c r="A981" s="172"/>
      <c r="B981" s="172"/>
      <c r="C981" s="172"/>
      <c r="D981" s="172"/>
      <c r="E981" s="172"/>
      <c r="F981" s="172"/>
      <c r="G981" s="172"/>
      <c r="H981" s="172"/>
      <c r="I981" s="172"/>
      <c r="J981" s="172"/>
      <c r="K981" s="172"/>
      <c r="L981" s="172"/>
      <c r="M981" s="172"/>
      <c r="N981" s="172"/>
      <c r="O981" s="172"/>
      <c r="P981" s="172"/>
      <c r="Q981" s="172"/>
      <c r="R981" s="172"/>
      <c r="S981" s="172"/>
      <c r="T981" s="172"/>
      <c r="U981" s="172"/>
      <c r="V981" s="172"/>
      <c r="W981" s="172"/>
      <c r="X981" s="172"/>
      <c r="Y981" s="172"/>
      <c r="Z981" s="172"/>
      <c r="AA981" s="172"/>
      <c r="AB981" s="172"/>
      <c r="AC981" s="172"/>
      <c r="AD981" s="172"/>
      <c r="AE981" s="172"/>
      <c r="AF981" s="172"/>
      <c r="AG981" s="172"/>
      <c r="AH981" s="172"/>
      <c r="AI981" s="172"/>
    </row>
    <row r="982" spans="1:35" ht="12.75" customHeight="1">
      <c r="A982" s="172"/>
      <c r="B982" s="172"/>
      <c r="C982" s="172"/>
      <c r="D982" s="172"/>
      <c r="E982" s="172"/>
      <c r="F982" s="172"/>
      <c r="G982" s="172"/>
      <c r="H982" s="172"/>
      <c r="I982" s="172"/>
      <c r="J982" s="172"/>
      <c r="K982" s="172"/>
      <c r="L982" s="172"/>
      <c r="M982" s="172"/>
      <c r="N982" s="172"/>
      <c r="O982" s="172"/>
      <c r="P982" s="172"/>
      <c r="Q982" s="172"/>
      <c r="R982" s="172"/>
      <c r="S982" s="172"/>
      <c r="T982" s="172"/>
      <c r="U982" s="172"/>
      <c r="V982" s="172"/>
      <c r="W982" s="172"/>
      <c r="X982" s="172"/>
      <c r="Y982" s="172"/>
      <c r="Z982" s="172"/>
      <c r="AA982" s="172"/>
      <c r="AB982" s="172"/>
      <c r="AC982" s="172"/>
      <c r="AD982" s="172"/>
      <c r="AE982" s="172"/>
      <c r="AF982" s="172"/>
      <c r="AG982" s="172"/>
      <c r="AH982" s="172"/>
      <c r="AI982" s="172"/>
    </row>
    <row r="983" spans="1:35" ht="12.75" customHeight="1">
      <c r="A983" s="172"/>
      <c r="B983" s="172"/>
      <c r="C983" s="172"/>
      <c r="D983" s="172"/>
      <c r="E983" s="172"/>
      <c r="F983" s="172"/>
      <c r="G983" s="172"/>
      <c r="H983" s="172"/>
      <c r="I983" s="172"/>
      <c r="J983" s="172"/>
      <c r="K983" s="172"/>
      <c r="L983" s="172"/>
      <c r="M983" s="172"/>
      <c r="N983" s="172"/>
      <c r="O983" s="172"/>
      <c r="P983" s="172"/>
      <c r="Q983" s="172"/>
      <c r="R983" s="172"/>
      <c r="S983" s="172"/>
      <c r="T983" s="172"/>
      <c r="U983" s="172"/>
      <c r="V983" s="172"/>
      <c r="W983" s="172"/>
      <c r="X983" s="172"/>
      <c r="Y983" s="172"/>
      <c r="Z983" s="172"/>
      <c r="AA983" s="172"/>
      <c r="AB983" s="172"/>
      <c r="AC983" s="172"/>
      <c r="AD983" s="172"/>
      <c r="AE983" s="172"/>
      <c r="AF983" s="172"/>
      <c r="AG983" s="172"/>
      <c r="AH983" s="172"/>
      <c r="AI983" s="172"/>
    </row>
    <row r="984" spans="1:35" ht="12.75" customHeight="1">
      <c r="A984" s="172"/>
      <c r="B984" s="172"/>
      <c r="C984" s="172"/>
      <c r="D984" s="172"/>
      <c r="E984" s="172"/>
      <c r="F984" s="172"/>
      <c r="G984" s="172"/>
      <c r="H984" s="172"/>
      <c r="I984" s="172"/>
      <c r="J984" s="172"/>
      <c r="K984" s="172"/>
      <c r="L984" s="172"/>
      <c r="M984" s="172"/>
      <c r="N984" s="172"/>
      <c r="O984" s="172"/>
      <c r="P984" s="172"/>
      <c r="Q984" s="172"/>
      <c r="R984" s="172"/>
      <c r="S984" s="172"/>
      <c r="T984" s="172"/>
      <c r="U984" s="172"/>
      <c r="V984" s="172"/>
      <c r="W984" s="172"/>
      <c r="X984" s="172"/>
      <c r="Y984" s="172"/>
      <c r="Z984" s="172"/>
      <c r="AA984" s="172"/>
      <c r="AB984" s="172"/>
      <c r="AC984" s="172"/>
      <c r="AD984" s="172"/>
      <c r="AE984" s="172"/>
      <c r="AF984" s="172"/>
      <c r="AG984" s="172"/>
      <c r="AH984" s="172"/>
      <c r="AI984" s="172"/>
    </row>
    <row r="985" spans="1:35" ht="12.75" customHeight="1">
      <c r="A985" s="172"/>
      <c r="B985" s="172"/>
      <c r="C985" s="172"/>
      <c r="D985" s="172"/>
      <c r="E985" s="172"/>
      <c r="F985" s="172"/>
      <c r="G985" s="172"/>
      <c r="H985" s="172"/>
      <c r="I985" s="172"/>
      <c r="J985" s="172"/>
      <c r="K985" s="172"/>
      <c r="L985" s="172"/>
      <c r="M985" s="172"/>
      <c r="N985" s="172"/>
      <c r="O985" s="172"/>
      <c r="P985" s="172"/>
      <c r="Q985" s="172"/>
      <c r="R985" s="172"/>
      <c r="S985" s="172"/>
      <c r="T985" s="172"/>
      <c r="U985" s="172"/>
      <c r="V985" s="172"/>
      <c r="W985" s="172"/>
      <c r="X985" s="172"/>
      <c r="Y985" s="172"/>
      <c r="Z985" s="172"/>
      <c r="AA985" s="172"/>
      <c r="AB985" s="172"/>
      <c r="AC985" s="172"/>
      <c r="AD985" s="172"/>
      <c r="AE985" s="172"/>
      <c r="AF985" s="172"/>
      <c r="AG985" s="172"/>
      <c r="AH985" s="172"/>
      <c r="AI985" s="172"/>
    </row>
    <row r="986" spans="1:35" ht="12.75" customHeight="1">
      <c r="A986" s="172"/>
      <c r="B986" s="172"/>
      <c r="C986" s="172"/>
      <c r="D986" s="172"/>
      <c r="E986" s="172"/>
      <c r="F986" s="172"/>
      <c r="G986" s="172"/>
      <c r="H986" s="172"/>
      <c r="I986" s="172"/>
      <c r="J986" s="172"/>
      <c r="K986" s="172"/>
      <c r="L986" s="172"/>
      <c r="M986" s="172"/>
      <c r="N986" s="172"/>
      <c r="O986" s="172"/>
      <c r="P986" s="172"/>
      <c r="Q986" s="172"/>
      <c r="R986" s="172"/>
      <c r="S986" s="172"/>
      <c r="T986" s="172"/>
      <c r="U986" s="172"/>
      <c r="V986" s="172"/>
      <c r="W986" s="172"/>
      <c r="X986" s="172"/>
      <c r="Y986" s="172"/>
      <c r="Z986" s="172"/>
      <c r="AA986" s="172"/>
      <c r="AB986" s="172"/>
      <c r="AC986" s="172"/>
      <c r="AD986" s="172"/>
      <c r="AE986" s="172"/>
      <c r="AF986" s="172"/>
      <c r="AG986" s="172"/>
      <c r="AH986" s="172"/>
      <c r="AI986" s="172"/>
    </row>
    <row r="987" spans="1:35" ht="12.75" customHeight="1">
      <c r="A987" s="172"/>
      <c r="B987" s="172"/>
      <c r="C987" s="172"/>
      <c r="D987" s="172"/>
      <c r="E987" s="172"/>
      <c r="F987" s="172"/>
      <c r="G987" s="172"/>
      <c r="H987" s="172"/>
      <c r="I987" s="172"/>
      <c r="J987" s="172"/>
      <c r="K987" s="172"/>
      <c r="L987" s="172"/>
      <c r="M987" s="172"/>
      <c r="N987" s="172"/>
      <c r="O987" s="172"/>
      <c r="P987" s="172"/>
      <c r="Q987" s="172"/>
      <c r="R987" s="172"/>
      <c r="S987" s="172"/>
      <c r="T987" s="172"/>
      <c r="U987" s="172"/>
      <c r="V987" s="172"/>
      <c r="W987" s="172"/>
      <c r="X987" s="172"/>
      <c r="Y987" s="172"/>
      <c r="Z987" s="172"/>
      <c r="AA987" s="172"/>
      <c r="AB987" s="172"/>
      <c r="AC987" s="172"/>
      <c r="AD987" s="172"/>
      <c r="AE987" s="172"/>
      <c r="AF987" s="172"/>
      <c r="AG987" s="172"/>
      <c r="AH987" s="172"/>
      <c r="AI987" s="172"/>
    </row>
    <row r="988" spans="1:35" ht="12.75" customHeight="1">
      <c r="A988" s="172"/>
      <c r="B988" s="172"/>
      <c r="C988" s="172"/>
      <c r="D988" s="172"/>
      <c r="E988" s="172"/>
      <c r="F988" s="172"/>
      <c r="G988" s="172"/>
      <c r="H988" s="172"/>
      <c r="I988" s="172"/>
      <c r="J988" s="172"/>
      <c r="K988" s="172"/>
      <c r="L988" s="172"/>
      <c r="M988" s="172"/>
      <c r="N988" s="172"/>
      <c r="O988" s="172"/>
      <c r="P988" s="172"/>
      <c r="Q988" s="172"/>
      <c r="R988" s="172"/>
      <c r="S988" s="172"/>
      <c r="T988" s="172"/>
      <c r="U988" s="172"/>
      <c r="V988" s="172"/>
      <c r="W988" s="172"/>
      <c r="X988" s="172"/>
      <c r="Y988" s="172"/>
      <c r="Z988" s="172"/>
      <c r="AA988" s="172"/>
      <c r="AB988" s="172"/>
      <c r="AC988" s="172"/>
      <c r="AD988" s="172"/>
      <c r="AE988" s="172"/>
      <c r="AF988" s="172"/>
      <c r="AG988" s="172"/>
      <c r="AH988" s="172"/>
      <c r="AI988" s="172"/>
    </row>
    <row r="989" spans="1:35" ht="12.75" customHeight="1">
      <c r="A989" s="172"/>
      <c r="B989" s="172"/>
      <c r="C989" s="172"/>
      <c r="D989" s="172"/>
      <c r="E989" s="172"/>
      <c r="F989" s="172"/>
      <c r="G989" s="172"/>
      <c r="H989" s="172"/>
      <c r="I989" s="172"/>
      <c r="J989" s="172"/>
      <c r="K989" s="172"/>
      <c r="L989" s="172"/>
      <c r="M989" s="172"/>
      <c r="N989" s="172"/>
      <c r="O989" s="172"/>
      <c r="P989" s="172"/>
      <c r="Q989" s="172"/>
      <c r="R989" s="172"/>
      <c r="S989" s="172"/>
      <c r="T989" s="172"/>
      <c r="U989" s="172"/>
      <c r="V989" s="172"/>
      <c r="W989" s="172"/>
      <c r="X989" s="172"/>
      <c r="Y989" s="172"/>
      <c r="Z989" s="172"/>
      <c r="AA989" s="172"/>
      <c r="AB989" s="172"/>
      <c r="AC989" s="172"/>
      <c r="AD989" s="172"/>
      <c r="AE989" s="172"/>
      <c r="AF989" s="172"/>
      <c r="AG989" s="172"/>
      <c r="AH989" s="172"/>
      <c r="AI989" s="172"/>
    </row>
    <row r="990" spans="1:35" ht="12.75" customHeight="1">
      <c r="A990" s="172"/>
      <c r="B990" s="172"/>
      <c r="C990" s="172"/>
      <c r="D990" s="172"/>
      <c r="E990" s="172"/>
      <c r="F990" s="172"/>
      <c r="G990" s="172"/>
      <c r="H990" s="172"/>
      <c r="I990" s="172"/>
      <c r="J990" s="172"/>
      <c r="K990" s="172"/>
      <c r="L990" s="172"/>
      <c r="M990" s="172"/>
      <c r="N990" s="172"/>
      <c r="O990" s="172"/>
      <c r="P990" s="172"/>
      <c r="Q990" s="172"/>
      <c r="R990" s="172"/>
      <c r="S990" s="172"/>
      <c r="T990" s="172"/>
      <c r="U990" s="172"/>
      <c r="V990" s="172"/>
      <c r="W990" s="172"/>
      <c r="X990" s="172"/>
      <c r="Y990" s="172"/>
      <c r="Z990" s="172"/>
      <c r="AA990" s="172"/>
      <c r="AB990" s="172"/>
      <c r="AC990" s="172"/>
      <c r="AD990" s="172"/>
      <c r="AE990" s="172"/>
      <c r="AF990" s="172"/>
      <c r="AG990" s="172"/>
      <c r="AH990" s="172"/>
      <c r="AI990" s="172"/>
    </row>
    <row r="991" spans="1:35" ht="12.75" customHeight="1">
      <c r="A991" s="172"/>
      <c r="B991" s="172"/>
      <c r="C991" s="172"/>
      <c r="D991" s="172"/>
      <c r="E991" s="172"/>
      <c r="F991" s="172"/>
      <c r="G991" s="172"/>
      <c r="H991" s="172"/>
      <c r="I991" s="172"/>
      <c r="J991" s="172"/>
      <c r="K991" s="172"/>
      <c r="L991" s="172"/>
      <c r="M991" s="172"/>
      <c r="N991" s="172"/>
      <c r="O991" s="172"/>
      <c r="P991" s="172"/>
      <c r="Q991" s="172"/>
      <c r="R991" s="172"/>
      <c r="S991" s="172"/>
      <c r="T991" s="172"/>
      <c r="U991" s="172"/>
      <c r="V991" s="172"/>
      <c r="W991" s="172"/>
      <c r="X991" s="172"/>
      <c r="Y991" s="172"/>
      <c r="Z991" s="172"/>
      <c r="AA991" s="172"/>
      <c r="AB991" s="172"/>
      <c r="AC991" s="172"/>
      <c r="AD991" s="172"/>
      <c r="AE991" s="172"/>
      <c r="AF991" s="172"/>
      <c r="AG991" s="172"/>
      <c r="AH991" s="172"/>
      <c r="AI991" s="172"/>
    </row>
    <row r="992" spans="1:35" ht="12.75" customHeight="1">
      <c r="A992" s="172"/>
      <c r="B992" s="172"/>
      <c r="C992" s="172"/>
      <c r="D992" s="172"/>
      <c r="E992" s="172"/>
      <c r="F992" s="172"/>
      <c r="G992" s="172"/>
      <c r="H992" s="172"/>
      <c r="I992" s="172"/>
      <c r="J992" s="172"/>
      <c r="K992" s="172"/>
      <c r="L992" s="172"/>
      <c r="M992" s="172"/>
      <c r="N992" s="172"/>
      <c r="O992" s="172"/>
      <c r="P992" s="172"/>
      <c r="Q992" s="172"/>
      <c r="R992" s="172"/>
      <c r="S992" s="172"/>
      <c r="T992" s="172"/>
      <c r="U992" s="172"/>
      <c r="V992" s="172"/>
      <c r="W992" s="172"/>
      <c r="X992" s="172"/>
      <c r="Y992" s="172"/>
      <c r="Z992" s="172"/>
      <c r="AA992" s="172"/>
      <c r="AB992" s="172"/>
      <c r="AC992" s="172"/>
      <c r="AD992" s="172"/>
      <c r="AE992" s="172"/>
      <c r="AF992" s="172"/>
      <c r="AG992" s="172"/>
      <c r="AH992" s="172"/>
      <c r="AI992" s="172"/>
    </row>
    <row r="993" spans="1:35" ht="12.75" customHeight="1">
      <c r="A993" s="172"/>
      <c r="B993" s="172"/>
      <c r="C993" s="172"/>
      <c r="D993" s="172"/>
      <c r="E993" s="172"/>
      <c r="F993" s="172"/>
      <c r="G993" s="172"/>
      <c r="H993" s="172"/>
      <c r="I993" s="172"/>
      <c r="J993" s="172"/>
      <c r="K993" s="172"/>
      <c r="L993" s="172"/>
      <c r="M993" s="172"/>
      <c r="N993" s="172"/>
      <c r="O993" s="172"/>
      <c r="P993" s="172"/>
      <c r="Q993" s="172"/>
      <c r="R993" s="172"/>
      <c r="S993" s="172"/>
      <c r="T993" s="172"/>
      <c r="U993" s="172"/>
      <c r="V993" s="172"/>
      <c r="W993" s="172"/>
      <c r="X993" s="172"/>
      <c r="Y993" s="172"/>
      <c r="Z993" s="172"/>
      <c r="AA993" s="172"/>
      <c r="AB993" s="172"/>
      <c r="AC993" s="172"/>
      <c r="AD993" s="172"/>
      <c r="AE993" s="172"/>
      <c r="AF993" s="172"/>
      <c r="AG993" s="172"/>
      <c r="AH993" s="172"/>
      <c r="AI993" s="172"/>
    </row>
    <row r="994" spans="1:35" ht="12.75" customHeight="1">
      <c r="A994" s="172"/>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c r="AA994" s="172"/>
      <c r="AB994" s="172"/>
      <c r="AC994" s="172"/>
      <c r="AD994" s="172"/>
      <c r="AE994" s="172"/>
      <c r="AF994" s="172"/>
      <c r="AG994" s="172"/>
      <c r="AH994" s="172"/>
      <c r="AI994" s="172"/>
    </row>
    <row r="995" spans="1:35" ht="12.75" customHeight="1">
      <c r="A995" s="172"/>
      <c r="B995" s="172"/>
      <c r="C995" s="172"/>
      <c r="D995" s="172"/>
      <c r="E995" s="172"/>
      <c r="F995" s="172"/>
      <c r="G995" s="172"/>
      <c r="H995" s="172"/>
      <c r="I995" s="172"/>
      <c r="J995" s="172"/>
      <c r="K995" s="172"/>
      <c r="L995" s="172"/>
      <c r="M995" s="172"/>
      <c r="N995" s="172"/>
      <c r="O995" s="172"/>
      <c r="P995" s="172"/>
      <c r="Q995" s="172"/>
      <c r="R995" s="172"/>
      <c r="S995" s="172"/>
      <c r="T995" s="172"/>
      <c r="U995" s="172"/>
      <c r="V995" s="172"/>
      <c r="W995" s="172"/>
      <c r="X995" s="172"/>
      <c r="Y995" s="172"/>
      <c r="Z995" s="172"/>
      <c r="AA995" s="172"/>
      <c r="AB995" s="172"/>
      <c r="AC995" s="172"/>
      <c r="AD995" s="172"/>
      <c r="AE995" s="172"/>
      <c r="AF995" s="172"/>
      <c r="AG995" s="172"/>
      <c r="AH995" s="172"/>
      <c r="AI995" s="172"/>
    </row>
    <row r="996" spans="1:35" ht="12.75" customHeight="1">
      <c r="A996" s="172"/>
      <c r="B996" s="172"/>
      <c r="C996" s="172"/>
      <c r="D996" s="172"/>
      <c r="E996" s="172"/>
      <c r="F996" s="172"/>
      <c r="G996" s="172"/>
      <c r="H996" s="172"/>
      <c r="I996" s="172"/>
      <c r="J996" s="172"/>
      <c r="K996" s="172"/>
      <c r="L996" s="172"/>
      <c r="M996" s="172"/>
      <c r="N996" s="172"/>
      <c r="O996" s="172"/>
      <c r="P996" s="172"/>
      <c r="Q996" s="172"/>
      <c r="R996" s="172"/>
      <c r="S996" s="172"/>
      <c r="T996" s="172"/>
      <c r="U996" s="172"/>
      <c r="V996" s="172"/>
      <c r="W996" s="172"/>
      <c r="X996" s="172"/>
      <c r="Y996" s="172"/>
      <c r="Z996" s="172"/>
      <c r="AA996" s="172"/>
      <c r="AB996" s="172"/>
      <c r="AC996" s="172"/>
      <c r="AD996" s="172"/>
      <c r="AE996" s="172"/>
      <c r="AF996" s="172"/>
      <c r="AG996" s="172"/>
      <c r="AH996" s="172"/>
      <c r="AI996" s="172"/>
    </row>
    <row r="997" spans="1:35" ht="12.75" customHeight="1">
      <c r="A997" s="172"/>
      <c r="B997" s="172"/>
      <c r="C997" s="172"/>
      <c r="D997" s="172"/>
      <c r="E997" s="172"/>
      <c r="F997" s="172"/>
      <c r="G997" s="172"/>
      <c r="H997" s="172"/>
      <c r="I997" s="172"/>
      <c r="J997" s="172"/>
      <c r="K997" s="172"/>
      <c r="L997" s="172"/>
      <c r="M997" s="172"/>
      <c r="N997" s="172"/>
      <c r="O997" s="172"/>
      <c r="P997" s="172"/>
      <c r="Q997" s="172"/>
      <c r="R997" s="172"/>
      <c r="S997" s="172"/>
      <c r="T997" s="172"/>
      <c r="U997" s="172"/>
      <c r="V997" s="172"/>
      <c r="W997" s="172"/>
      <c r="X997" s="172"/>
      <c r="Y997" s="172"/>
      <c r="Z997" s="172"/>
      <c r="AA997" s="172"/>
      <c r="AB997" s="172"/>
      <c r="AC997" s="172"/>
      <c r="AD997" s="172"/>
      <c r="AE997" s="172"/>
      <c r="AF997" s="172"/>
      <c r="AG997" s="172"/>
      <c r="AH997" s="172"/>
      <c r="AI997" s="172"/>
    </row>
    <row r="998" spans="1:35" ht="12.75" customHeight="1">
      <c r="A998" s="172"/>
      <c r="B998" s="172"/>
      <c r="C998" s="172"/>
      <c r="D998" s="172"/>
      <c r="E998" s="172"/>
      <c r="F998" s="172"/>
      <c r="G998" s="172"/>
      <c r="H998" s="172"/>
      <c r="I998" s="172"/>
      <c r="J998" s="172"/>
      <c r="K998" s="172"/>
      <c r="L998" s="172"/>
      <c r="M998" s="172"/>
      <c r="N998" s="172"/>
      <c r="O998" s="172"/>
      <c r="P998" s="172"/>
      <c r="Q998" s="172"/>
      <c r="R998" s="172"/>
      <c r="S998" s="172"/>
      <c r="T998" s="172"/>
      <c r="U998" s="172"/>
      <c r="V998" s="172"/>
      <c r="W998" s="172"/>
      <c r="X998" s="172"/>
      <c r="Y998" s="172"/>
      <c r="Z998" s="172"/>
      <c r="AA998" s="172"/>
      <c r="AB998" s="172"/>
      <c r="AC998" s="172"/>
      <c r="AD998" s="172"/>
      <c r="AE998" s="172"/>
      <c r="AF998" s="172"/>
      <c r="AG998" s="172"/>
      <c r="AH998" s="172"/>
      <c r="AI998" s="172"/>
    </row>
    <row r="999" spans="1:35" ht="12.75" customHeight="1">
      <c r="A999" s="172"/>
      <c r="B999" s="172"/>
      <c r="C999" s="172"/>
      <c r="D999" s="172"/>
      <c r="E999" s="172"/>
      <c r="F999" s="172"/>
      <c r="G999" s="172"/>
      <c r="H999" s="172"/>
      <c r="I999" s="172"/>
      <c r="J999" s="172"/>
      <c r="K999" s="172"/>
      <c r="L999" s="172"/>
      <c r="M999" s="172"/>
      <c r="N999" s="172"/>
      <c r="O999" s="172"/>
      <c r="P999" s="172"/>
      <c r="Q999" s="172"/>
      <c r="R999" s="172"/>
      <c r="S999" s="172"/>
      <c r="T999" s="172"/>
      <c r="U999" s="172"/>
      <c r="V999" s="172"/>
      <c r="W999" s="172"/>
      <c r="X999" s="172"/>
      <c r="Y999" s="172"/>
      <c r="Z999" s="172"/>
      <c r="AA999" s="172"/>
      <c r="AB999" s="172"/>
      <c r="AC999" s="172"/>
      <c r="AD999" s="172"/>
      <c r="AE999" s="172"/>
      <c r="AF999" s="172"/>
      <c r="AG999" s="172"/>
      <c r="AH999" s="172"/>
      <c r="AI999" s="172"/>
    </row>
    <row r="1000" spans="1:35" ht="12.75" customHeight="1">
      <c r="A1000" s="172"/>
      <c r="B1000" s="172"/>
      <c r="C1000" s="172"/>
      <c r="D1000" s="172"/>
      <c r="E1000" s="172"/>
      <c r="F1000" s="172"/>
      <c r="G1000" s="172"/>
      <c r="H1000" s="172"/>
      <c r="I1000" s="172"/>
      <c r="J1000" s="172"/>
      <c r="K1000" s="172"/>
      <c r="L1000" s="172"/>
      <c r="M1000" s="172"/>
      <c r="N1000" s="172"/>
      <c r="O1000" s="172"/>
      <c r="P1000" s="172"/>
      <c r="Q1000" s="172"/>
      <c r="R1000" s="172"/>
      <c r="S1000" s="172"/>
      <c r="T1000" s="172"/>
      <c r="U1000" s="172"/>
      <c r="V1000" s="172"/>
      <c r="W1000" s="172"/>
      <c r="X1000" s="172"/>
      <c r="Y1000" s="172"/>
      <c r="Z1000" s="172"/>
      <c r="AA1000" s="172"/>
      <c r="AB1000" s="172"/>
      <c r="AC1000" s="172"/>
      <c r="AD1000" s="172"/>
      <c r="AE1000" s="172"/>
      <c r="AF1000" s="172"/>
      <c r="AG1000" s="172"/>
      <c r="AH1000" s="172"/>
      <c r="AI1000" s="172"/>
    </row>
  </sheetData>
  <mergeCells count="23">
    <mergeCell ref="A76:B76"/>
    <mergeCell ref="L2:N2"/>
    <mergeCell ref="T2:T3"/>
    <mergeCell ref="U2:U3"/>
    <mergeCell ref="F2:H2"/>
    <mergeCell ref="I2:K2"/>
    <mergeCell ref="A75:B75"/>
    <mergeCell ref="AF2:AH2"/>
    <mergeCell ref="A1:B3"/>
    <mergeCell ref="C1:K1"/>
    <mergeCell ref="L1:R1"/>
    <mergeCell ref="S1:U1"/>
    <mergeCell ref="V1:AH1"/>
    <mergeCell ref="C2:C3"/>
    <mergeCell ref="D2:E2"/>
    <mergeCell ref="V2:W2"/>
    <mergeCell ref="X2:Y2"/>
    <mergeCell ref="Z2:AA2"/>
    <mergeCell ref="AB2:AC2"/>
    <mergeCell ref="AD2:AE2"/>
    <mergeCell ref="O2:Q2"/>
    <mergeCell ref="R2:R3"/>
    <mergeCell ref="S2:S3"/>
  </mergeCells>
  <conditionalFormatting sqref="A76">
    <cfRule type="expression" dxfId="15" priority="10">
      <formula>$A$76="Virtual Charter Schools Receive 90% per Charter Law"</formula>
    </cfRule>
    <cfRule type="containsText" dxfId="14" priority="11" operator="containsText" text="Must">
      <formula>NOT(ISERROR(SEARCH(("Must"),(A76))))</formula>
    </cfRule>
  </conditionalFormatting>
  <conditionalFormatting sqref="C75">
    <cfRule type="containsText" dxfId="13" priority="14" operator="containsText" text="Not">
      <formula>NOT(ISERROR(SEARCH(("Not"),(C75))))</formula>
    </cfRule>
    <cfRule type="containsText" dxfId="12" priority="15" operator="containsText" text="Must">
      <formula>NOT(ISERROR(SEARCH(("Must"),(C75))))</formula>
    </cfRule>
  </conditionalFormatting>
  <conditionalFormatting sqref="E75">
    <cfRule type="containsText" dxfId="11" priority="3" operator="containsText" text="Must">
      <formula>NOT(ISERROR(SEARCH(("Must"),(E75))))</formula>
    </cfRule>
  </conditionalFormatting>
  <conditionalFormatting sqref="H75">
    <cfRule type="containsText" dxfId="10" priority="4" operator="containsText" text="Must">
      <formula>NOT(ISERROR(SEARCH(("Must"),(H75))))</formula>
    </cfRule>
  </conditionalFormatting>
  <conditionalFormatting sqref="K75">
    <cfRule type="containsText" dxfId="9" priority="5" operator="containsText" text="Must">
      <formula>NOT(ISERROR(SEARCH(("Must"),(K75))))</formula>
    </cfRule>
  </conditionalFormatting>
  <conditionalFormatting sqref="N75">
    <cfRule type="containsText" dxfId="8" priority="6" operator="containsText" text="Must">
      <formula>NOT(ISERROR(SEARCH(("Must"),(N75))))</formula>
    </cfRule>
  </conditionalFormatting>
  <conditionalFormatting sqref="Q75:R75">
    <cfRule type="containsText" dxfId="7" priority="1" operator="containsText" text="Must">
      <formula>NOT(ISERROR(SEARCH(("Must"),(Q75))))</formula>
    </cfRule>
  </conditionalFormatting>
  <conditionalFormatting sqref="R76">
    <cfRule type="expression" dxfId="6" priority="8">
      <formula>$A$76="Virtual Charter Schools Receive 90% per Charter Law"</formula>
    </cfRule>
    <cfRule type="containsText" dxfId="5" priority="9" operator="containsText" text="Must">
      <formula>NOT(ISERROR(SEARCH(("Must"),(R76))))</formula>
    </cfRule>
  </conditionalFormatting>
  <conditionalFormatting sqref="U75">
    <cfRule type="containsText" dxfId="4" priority="2" operator="containsText" text="Must">
      <formula>NOT(ISERROR(SEARCH(("Must"),(U75))))</formula>
    </cfRule>
  </conditionalFormatting>
  <conditionalFormatting sqref="U76">
    <cfRule type="expression" dxfId="3" priority="12">
      <formula>$A$76="Virtual Charter Schools Receive 90% per Charter Law"</formula>
    </cfRule>
    <cfRule type="containsText" dxfId="2" priority="13" operator="containsText" text="Must">
      <formula>NOT(ISERROR(SEARCH(("Must"),(U76))))</formula>
    </cfRule>
  </conditionalFormatting>
  <printOptions horizontalCentered="1"/>
  <pageMargins left="0.3" right="0.3" top="0.4" bottom="0.4" header="0" footer="0"/>
  <pageSetup scale="70" orientation="portrait"/>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showGridLines="0" workbookViewId="0">
      <pane ySplit="3" topLeftCell="A4" activePane="bottomLeft" state="frozen"/>
      <selection pane="bottomLeft" activeCell="B5" sqref="B5"/>
    </sheetView>
  </sheetViews>
  <sheetFormatPr defaultColWidth="12.54296875" defaultRowHeight="15" customHeight="1"/>
  <cols>
    <col min="1" max="2" width="49" customWidth="1"/>
    <col min="3" max="3" width="49.453125" customWidth="1"/>
  </cols>
  <sheetData>
    <row r="1" spans="1:3" ht="54.75" customHeight="1">
      <c r="A1" s="2"/>
      <c r="B1" s="2"/>
      <c r="C1" s="2"/>
    </row>
    <row r="2" spans="1:3" ht="17">
      <c r="A2" s="2"/>
      <c r="B2" s="2"/>
      <c r="C2" s="2"/>
    </row>
    <row r="3" spans="1:3" ht="24.75" customHeight="1">
      <c r="A3" s="3" t="s">
        <v>0</v>
      </c>
      <c r="B3" s="3" t="s">
        <v>1</v>
      </c>
      <c r="C3" s="4"/>
    </row>
    <row r="4" spans="1:3" ht="24.75" customHeight="1">
      <c r="A4" s="6"/>
      <c r="B4" s="6"/>
      <c r="C4" s="2"/>
    </row>
    <row r="5" spans="1:3" ht="17">
      <c r="A5" s="2"/>
      <c r="B5" s="2"/>
      <c r="C5" s="2"/>
    </row>
    <row r="6" spans="1:3" ht="24.75" customHeight="1">
      <c r="A6" s="3" t="s">
        <v>5</v>
      </c>
      <c r="B6" s="3" t="s">
        <v>8</v>
      </c>
      <c r="C6" s="3" t="s">
        <v>10</v>
      </c>
    </row>
    <row r="7" spans="1:3" ht="24.75" customHeight="1">
      <c r="A7" s="6"/>
      <c r="B7" s="6"/>
      <c r="C7" s="6"/>
    </row>
    <row r="8" spans="1:3" ht="17">
      <c r="A8" s="2"/>
      <c r="B8" s="2"/>
      <c r="C8" s="2"/>
    </row>
    <row r="9" spans="1:3" ht="24.75" customHeight="1">
      <c r="A9" s="3" t="s">
        <v>12</v>
      </c>
      <c r="B9" s="3" t="s">
        <v>13</v>
      </c>
      <c r="C9" s="4"/>
    </row>
    <row r="10" spans="1:3" ht="24.75" customHeight="1">
      <c r="A10" s="6"/>
      <c r="B10" s="6"/>
      <c r="C10" s="2"/>
    </row>
  </sheetData>
  <pageMargins left="0.7" right="0.7" top="0.75" bottom="0.75" header="0" footer="0"/>
  <pageSetup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C48"/>
  <sheetViews>
    <sheetView showGridLines="0" workbookViewId="0">
      <pane xSplit="1" ySplit="5" topLeftCell="B6" activePane="bottomRight" state="frozen"/>
      <selection pane="topRight" activeCell="B1" sqref="B1"/>
      <selection pane="bottomLeft" activeCell="A6" sqref="A6"/>
      <selection pane="bottomRight" activeCell="B7" sqref="B7"/>
    </sheetView>
  </sheetViews>
  <sheetFormatPr defaultColWidth="12.54296875" defaultRowHeight="15" customHeight="1"/>
  <cols>
    <col min="1" max="1" width="30.453125" customWidth="1"/>
    <col min="2" max="2" width="13.54296875" customWidth="1"/>
    <col min="3" max="3" width="62" customWidth="1"/>
    <col min="4" max="4" width="12.453125" customWidth="1"/>
  </cols>
  <sheetData>
    <row r="1" spans="1:3" ht="57.75" customHeight="1">
      <c r="A1" s="190"/>
      <c r="B1" s="190"/>
      <c r="C1" s="190"/>
    </row>
    <row r="2" spans="1:3" ht="9.75" customHeight="1">
      <c r="A2" s="190"/>
      <c r="B2" s="190"/>
      <c r="C2" s="190"/>
    </row>
    <row r="3" spans="1:3" ht="30.75" customHeight="1">
      <c r="A3" s="436" t="s">
        <v>411</v>
      </c>
      <c r="B3" s="437"/>
      <c r="C3" s="437"/>
    </row>
    <row r="4" spans="1:3" ht="20.25" customHeight="1">
      <c r="A4" s="108" t="s">
        <v>412</v>
      </c>
      <c r="B4" s="108" t="s">
        <v>413</v>
      </c>
      <c r="C4" s="108" t="s">
        <v>334</v>
      </c>
    </row>
    <row r="5" spans="1:3" ht="16.5" customHeight="1">
      <c r="A5" s="191" t="s">
        <v>414</v>
      </c>
      <c r="B5" s="192"/>
      <c r="C5" s="193"/>
    </row>
    <row r="6" spans="1:3" ht="15.75" customHeight="1">
      <c r="A6" s="194" t="s">
        <v>415</v>
      </c>
      <c r="B6" s="195"/>
      <c r="C6" s="196"/>
    </row>
    <row r="7" spans="1:3" ht="15.75" customHeight="1">
      <c r="A7" s="194" t="s">
        <v>416</v>
      </c>
      <c r="B7" s="195"/>
      <c r="C7" s="196"/>
    </row>
    <row r="8" spans="1:3" ht="15.75" customHeight="1">
      <c r="A8" s="197" t="s">
        <v>417</v>
      </c>
      <c r="B8" s="195"/>
      <c r="C8" s="196"/>
    </row>
    <row r="9" spans="1:3" ht="16.5" customHeight="1">
      <c r="A9" s="198" t="s">
        <v>418</v>
      </c>
      <c r="B9" s="199">
        <f>SUM(B6:B8)</f>
        <v>0</v>
      </c>
      <c r="C9" s="200"/>
    </row>
    <row r="10" spans="1:3" ht="12.75" customHeight="1">
      <c r="A10" s="5"/>
      <c r="B10" s="5"/>
      <c r="C10" s="201"/>
    </row>
    <row r="11" spans="1:3" ht="16.5" customHeight="1">
      <c r="A11" s="202" t="s">
        <v>419</v>
      </c>
      <c r="B11" s="203"/>
      <c r="C11" s="204"/>
    </row>
    <row r="12" spans="1:3" ht="16.5" customHeight="1">
      <c r="A12" s="205" t="s">
        <v>420</v>
      </c>
      <c r="B12" s="206"/>
      <c r="C12" s="207"/>
    </row>
    <row r="13" spans="1:3" ht="15.75" customHeight="1">
      <c r="A13" s="194" t="s">
        <v>421</v>
      </c>
      <c r="B13" s="195"/>
      <c r="C13" s="196"/>
    </row>
    <row r="14" spans="1:3" ht="15.75" customHeight="1">
      <c r="A14" s="194" t="s">
        <v>422</v>
      </c>
      <c r="B14" s="195"/>
      <c r="C14" s="196"/>
    </row>
    <row r="15" spans="1:3" ht="15.75" customHeight="1">
      <c r="A15" s="194" t="s">
        <v>423</v>
      </c>
      <c r="B15" s="195"/>
      <c r="C15" s="196"/>
    </row>
    <row r="16" spans="1:3" ht="15.75" customHeight="1">
      <c r="A16" s="194" t="s">
        <v>424</v>
      </c>
      <c r="B16" s="195"/>
      <c r="C16" s="196"/>
    </row>
    <row r="17" spans="1:3" ht="15.75" customHeight="1">
      <c r="A17" s="194" t="s">
        <v>425</v>
      </c>
      <c r="B17" s="195"/>
      <c r="C17" s="196"/>
    </row>
    <row r="18" spans="1:3" ht="15.75" customHeight="1">
      <c r="A18" s="194" t="s">
        <v>426</v>
      </c>
      <c r="B18" s="195"/>
      <c r="C18" s="196"/>
    </row>
    <row r="19" spans="1:3" ht="15.75" customHeight="1">
      <c r="A19" s="194" t="s">
        <v>427</v>
      </c>
      <c r="B19" s="195"/>
      <c r="C19" s="196"/>
    </row>
    <row r="20" spans="1:3" ht="15.75" customHeight="1">
      <c r="A20" s="197" t="s">
        <v>428</v>
      </c>
      <c r="B20" s="195"/>
      <c r="C20" s="196"/>
    </row>
    <row r="21" spans="1:3" ht="16.5" customHeight="1">
      <c r="A21" s="208" t="s">
        <v>429</v>
      </c>
      <c r="B21" s="119">
        <f>SUM(B12:B20)</f>
        <v>0</v>
      </c>
      <c r="C21" s="209"/>
    </row>
    <row r="22" spans="1:3" ht="9" customHeight="1">
      <c r="A22" s="210"/>
      <c r="B22" s="12"/>
      <c r="C22" s="211"/>
    </row>
    <row r="23" spans="1:3" ht="16.5" customHeight="1">
      <c r="A23" s="205" t="s">
        <v>430</v>
      </c>
      <c r="B23" s="206"/>
      <c r="C23" s="207"/>
    </row>
    <row r="24" spans="1:3" ht="15.75" customHeight="1">
      <c r="A24" s="194" t="s">
        <v>431</v>
      </c>
      <c r="B24" s="195"/>
      <c r="C24" s="196"/>
    </row>
    <row r="25" spans="1:3" ht="15.75" customHeight="1">
      <c r="A25" s="194" t="s">
        <v>432</v>
      </c>
      <c r="B25" s="195"/>
      <c r="C25" s="196"/>
    </row>
    <row r="26" spans="1:3" ht="15.75" customHeight="1">
      <c r="A26" s="194" t="s">
        <v>433</v>
      </c>
      <c r="B26" s="195"/>
      <c r="C26" s="196"/>
    </row>
    <row r="27" spans="1:3" ht="15.75" customHeight="1">
      <c r="A27" s="194" t="s">
        <v>434</v>
      </c>
      <c r="B27" s="195"/>
      <c r="C27" s="196"/>
    </row>
    <row r="28" spans="1:3" ht="15.75" customHeight="1">
      <c r="A28" s="197" t="s">
        <v>428</v>
      </c>
      <c r="B28" s="195"/>
      <c r="C28" s="196"/>
    </row>
    <row r="29" spans="1:3" ht="16.5" customHeight="1">
      <c r="A29" s="208" t="s">
        <v>435</v>
      </c>
      <c r="B29" s="119">
        <f>SUM(B23:B28)</f>
        <v>0</v>
      </c>
      <c r="C29" s="209"/>
    </row>
    <row r="30" spans="1:3" ht="9" customHeight="1">
      <c r="A30" s="210"/>
      <c r="B30" s="12"/>
      <c r="C30" s="211"/>
    </row>
    <row r="31" spans="1:3" ht="16.5" customHeight="1">
      <c r="A31" s="205" t="s">
        <v>436</v>
      </c>
      <c r="B31" s="206"/>
      <c r="C31" s="207"/>
    </row>
    <row r="32" spans="1:3" ht="15.75" customHeight="1">
      <c r="A32" s="194" t="s">
        <v>437</v>
      </c>
      <c r="B32" s="195"/>
      <c r="C32" s="196"/>
    </row>
    <row r="33" spans="1:3" ht="15.75" customHeight="1">
      <c r="A33" s="194" t="s">
        <v>438</v>
      </c>
      <c r="B33" s="195"/>
      <c r="C33" s="196"/>
    </row>
    <row r="34" spans="1:3" ht="15.75" customHeight="1">
      <c r="A34" s="194" t="s">
        <v>439</v>
      </c>
      <c r="B34" s="195"/>
      <c r="C34" s="196"/>
    </row>
    <row r="35" spans="1:3" ht="15.75" customHeight="1">
      <c r="A35" s="194" t="s">
        <v>440</v>
      </c>
      <c r="B35" s="195"/>
      <c r="C35" s="196"/>
    </row>
    <row r="36" spans="1:3" ht="15.75" customHeight="1">
      <c r="A36" s="194" t="s">
        <v>441</v>
      </c>
      <c r="B36" s="195"/>
      <c r="C36" s="196"/>
    </row>
    <row r="37" spans="1:3" ht="15.75" customHeight="1">
      <c r="A37" s="194" t="s">
        <v>442</v>
      </c>
      <c r="B37" s="195"/>
      <c r="C37" s="196"/>
    </row>
    <row r="38" spans="1:3" ht="15.75" customHeight="1">
      <c r="A38" s="194" t="s">
        <v>443</v>
      </c>
      <c r="B38" s="195"/>
      <c r="C38" s="196"/>
    </row>
    <row r="39" spans="1:3" ht="15.75" customHeight="1">
      <c r="A39" s="194" t="s">
        <v>444</v>
      </c>
      <c r="B39" s="195"/>
      <c r="C39" s="196"/>
    </row>
    <row r="40" spans="1:3" ht="15.75" customHeight="1">
      <c r="A40" s="197" t="s">
        <v>428</v>
      </c>
      <c r="B40" s="195"/>
      <c r="C40" s="196"/>
    </row>
    <row r="41" spans="1:3" ht="16.5" customHeight="1">
      <c r="A41" s="208" t="s">
        <v>445</v>
      </c>
      <c r="B41" s="119">
        <f>SUM(B31:B40)</f>
        <v>0</v>
      </c>
      <c r="C41" s="209"/>
    </row>
    <row r="42" spans="1:3" ht="9" customHeight="1">
      <c r="A42" s="210"/>
      <c r="B42" s="12"/>
      <c r="C42" s="211"/>
    </row>
    <row r="43" spans="1:3" ht="16.5" customHeight="1">
      <c r="A43" s="205" t="s">
        <v>446</v>
      </c>
      <c r="B43" s="206"/>
      <c r="C43" s="207"/>
    </row>
    <row r="44" spans="1:3" ht="15.75" customHeight="1">
      <c r="A44" s="194" t="s">
        <v>447</v>
      </c>
      <c r="B44" s="195"/>
      <c r="C44" s="196"/>
    </row>
    <row r="45" spans="1:3" ht="15.75" customHeight="1">
      <c r="A45" s="194" t="s">
        <v>448</v>
      </c>
      <c r="B45" s="195"/>
      <c r="C45" s="196"/>
    </row>
    <row r="46" spans="1:3" ht="15.75" customHeight="1">
      <c r="A46" s="197" t="s">
        <v>428</v>
      </c>
      <c r="B46" s="195"/>
      <c r="C46" s="196"/>
    </row>
    <row r="47" spans="1:3" ht="16.5" customHeight="1">
      <c r="A47" s="208" t="s">
        <v>449</v>
      </c>
      <c r="B47" s="119">
        <f>SUM(B43:B46)</f>
        <v>0</v>
      </c>
      <c r="C47" s="209"/>
    </row>
    <row r="48" spans="1:3" ht="16.5" customHeight="1">
      <c r="A48" s="198" t="s">
        <v>450</v>
      </c>
      <c r="B48" s="199">
        <f>B21+B29+B41+B47</f>
        <v>0</v>
      </c>
      <c r="C48" s="212"/>
    </row>
  </sheetData>
  <mergeCells count="1">
    <mergeCell ref="A3:C3"/>
  </mergeCells>
  <printOptions horizontalCentered="1"/>
  <pageMargins left="0.45" right="0.45" top="0.45" bottom="0.45" header="0" footer="0"/>
  <pageSetup scale="93"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O171"/>
  <sheetViews>
    <sheetView tabSelected="1" topLeftCell="A149" workbookViewId="0">
      <selection activeCell="C14" sqref="C14"/>
    </sheetView>
  </sheetViews>
  <sheetFormatPr defaultColWidth="12.54296875" defaultRowHeight="15" customHeight="1"/>
  <cols>
    <col min="1" max="1" width="46.453125" customWidth="1"/>
    <col min="2" max="2" width="8.453125" customWidth="1"/>
    <col min="3" max="3" width="17.453125" customWidth="1"/>
    <col min="4" max="4" width="12.453125" customWidth="1"/>
    <col min="5" max="5" width="32" customWidth="1"/>
    <col min="6" max="6" width="12.453125" customWidth="1"/>
    <col min="7" max="7" width="41.26953125" customWidth="1"/>
    <col min="8" max="8" width="12.453125" customWidth="1"/>
    <col min="9" max="9" width="41.453125" customWidth="1"/>
    <col min="10" max="10" width="12.453125" customWidth="1"/>
    <col min="11" max="11" width="41.453125" customWidth="1"/>
    <col min="12" max="12" width="12.453125" customWidth="1"/>
    <col min="13" max="13" width="41.453125" customWidth="1"/>
    <col min="14" max="14" width="12.453125" customWidth="1"/>
    <col min="15" max="15" width="41.453125" customWidth="1"/>
    <col min="16" max="16" width="12.453125" customWidth="1"/>
  </cols>
  <sheetData>
    <row r="1" spans="1:15" ht="77.25" customHeight="1">
      <c r="A1" s="176"/>
      <c r="B1" s="213"/>
      <c r="C1" s="213"/>
      <c r="D1" s="176"/>
      <c r="E1" s="176"/>
      <c r="F1" s="176"/>
      <c r="G1" s="176"/>
      <c r="H1" s="176"/>
      <c r="I1" s="176"/>
      <c r="J1" s="176"/>
      <c r="K1" s="176"/>
      <c r="L1" s="176"/>
      <c r="M1" s="176"/>
      <c r="N1" s="176"/>
      <c r="O1" s="214"/>
    </row>
    <row r="2" spans="1:15" ht="12.75" customHeight="1">
      <c r="A2" s="341" t="s">
        <v>451</v>
      </c>
      <c r="B2" s="342"/>
      <c r="C2" s="342"/>
      <c r="D2" s="342"/>
      <c r="E2" s="342"/>
      <c r="F2" s="342"/>
      <c r="G2" s="342"/>
      <c r="H2" s="342"/>
      <c r="I2" s="342"/>
      <c r="J2" s="342"/>
      <c r="K2" s="342"/>
      <c r="L2" s="342"/>
      <c r="M2" s="342"/>
      <c r="N2" s="342"/>
      <c r="O2" s="342"/>
    </row>
    <row r="3" spans="1:15" ht="12.75" customHeight="1">
      <c r="A3" s="343" t="s">
        <v>452</v>
      </c>
      <c r="B3" s="342"/>
      <c r="C3" s="342"/>
      <c r="D3" s="342"/>
      <c r="E3" s="342"/>
      <c r="F3" s="342"/>
      <c r="G3" s="342"/>
      <c r="H3" s="342"/>
      <c r="I3" s="342"/>
      <c r="J3" s="342"/>
      <c r="K3" s="342"/>
      <c r="L3" s="342"/>
      <c r="M3" s="342"/>
      <c r="N3" s="342"/>
      <c r="O3" s="342"/>
    </row>
    <row r="4" spans="1:15" ht="12.75" customHeight="1">
      <c r="A4" s="215" t="s">
        <v>453</v>
      </c>
      <c r="B4" s="216"/>
      <c r="C4" s="217" t="s">
        <v>454</v>
      </c>
      <c r="D4" s="216" t="s">
        <v>455</v>
      </c>
      <c r="E4" s="217" t="s">
        <v>456</v>
      </c>
      <c r="F4" s="216" t="s">
        <v>457</v>
      </c>
      <c r="G4" s="217" t="s">
        <v>458</v>
      </c>
      <c r="H4" s="216" t="s">
        <v>459</v>
      </c>
      <c r="I4" s="217" t="s">
        <v>460</v>
      </c>
      <c r="J4" s="216" t="s">
        <v>461</v>
      </c>
      <c r="K4" s="217" t="s">
        <v>462</v>
      </c>
      <c r="L4" s="216" t="s">
        <v>463</v>
      </c>
      <c r="M4" s="217" t="s">
        <v>464</v>
      </c>
      <c r="N4" s="216" t="s">
        <v>465</v>
      </c>
      <c r="O4" s="217" t="s">
        <v>466</v>
      </c>
    </row>
    <row r="5" spans="1:15" ht="12.75" customHeight="1">
      <c r="A5" s="218" t="s">
        <v>467</v>
      </c>
      <c r="B5" s="219" t="s">
        <v>468</v>
      </c>
      <c r="C5" s="220" t="s">
        <v>468</v>
      </c>
      <c r="D5" s="221"/>
      <c r="E5" s="221"/>
      <c r="F5" s="222"/>
      <c r="G5" s="223"/>
      <c r="H5" s="222"/>
      <c r="I5" s="223"/>
      <c r="J5" s="222"/>
      <c r="K5" s="223"/>
      <c r="L5" s="222"/>
      <c r="M5" s="223"/>
      <c r="N5" s="222"/>
      <c r="O5" s="223"/>
    </row>
    <row r="6" spans="1:15" ht="12.75" customHeight="1">
      <c r="A6" s="224" t="s">
        <v>469</v>
      </c>
      <c r="B6" s="225" t="s">
        <v>468</v>
      </c>
      <c r="C6" s="226" t="s">
        <v>470</v>
      </c>
      <c r="D6" s="227"/>
      <c r="E6" s="227"/>
      <c r="F6" s="228"/>
      <c r="G6" s="229"/>
      <c r="H6" s="228"/>
      <c r="I6" s="229"/>
      <c r="J6" s="228"/>
      <c r="K6" s="229"/>
      <c r="L6" s="228"/>
      <c r="M6" s="229"/>
      <c r="N6" s="228"/>
      <c r="O6" s="229"/>
    </row>
    <row r="7" spans="1:15" ht="12.75" customHeight="1">
      <c r="A7" s="224" t="s">
        <v>471</v>
      </c>
      <c r="B7" s="225" t="s">
        <v>468</v>
      </c>
      <c r="C7" s="226" t="s">
        <v>472</v>
      </c>
      <c r="D7" s="227"/>
      <c r="E7" s="227"/>
      <c r="F7" s="228"/>
      <c r="G7" s="229"/>
      <c r="H7" s="228"/>
      <c r="I7" s="229"/>
      <c r="J7" s="228"/>
      <c r="K7" s="229"/>
      <c r="L7" s="228"/>
      <c r="M7" s="229"/>
      <c r="N7" s="228"/>
      <c r="O7" s="229"/>
    </row>
    <row r="8" spans="1:15" ht="12.75" customHeight="1">
      <c r="A8" s="224" t="s">
        <v>473</v>
      </c>
      <c r="B8" s="225"/>
      <c r="C8" s="226" t="s">
        <v>474</v>
      </c>
      <c r="D8" s="227"/>
      <c r="E8" s="227"/>
      <c r="F8" s="228"/>
      <c r="G8" s="229"/>
      <c r="H8" s="228"/>
      <c r="I8" s="229"/>
      <c r="J8" s="228"/>
      <c r="K8" s="229"/>
      <c r="L8" s="228"/>
      <c r="M8" s="229"/>
      <c r="N8" s="228"/>
      <c r="O8" s="229"/>
    </row>
    <row r="9" spans="1:15" ht="12.75" customHeight="1">
      <c r="A9" s="224" t="s">
        <v>475</v>
      </c>
      <c r="B9" s="225" t="s">
        <v>468</v>
      </c>
      <c r="C9" s="226">
        <v>1800</v>
      </c>
      <c r="D9" s="227"/>
      <c r="E9" s="227"/>
      <c r="F9" s="228"/>
      <c r="G9" s="229"/>
      <c r="H9" s="228"/>
      <c r="I9" s="229"/>
      <c r="J9" s="228"/>
      <c r="K9" s="229"/>
      <c r="L9" s="228"/>
      <c r="M9" s="229"/>
      <c r="N9" s="228"/>
      <c r="O9" s="229"/>
    </row>
    <row r="10" spans="1:15" ht="12.75" customHeight="1">
      <c r="A10" s="224" t="s">
        <v>476</v>
      </c>
      <c r="B10" s="225" t="s">
        <v>468</v>
      </c>
      <c r="C10" s="226" t="s">
        <v>468</v>
      </c>
      <c r="D10" s="230"/>
      <c r="E10" s="230"/>
      <c r="F10" s="231"/>
      <c r="G10" s="232"/>
      <c r="H10" s="231"/>
      <c r="I10" s="232"/>
      <c r="J10" s="231"/>
      <c r="K10" s="232"/>
      <c r="L10" s="231"/>
      <c r="M10" s="232"/>
      <c r="N10" s="231"/>
      <c r="O10" s="232"/>
    </row>
    <row r="11" spans="1:15" ht="12.75" customHeight="1">
      <c r="A11" s="224" t="s">
        <v>477</v>
      </c>
      <c r="B11" s="225" t="s">
        <v>468</v>
      </c>
      <c r="C11" s="226">
        <v>1920</v>
      </c>
      <c r="D11" s="227"/>
      <c r="E11" s="227"/>
      <c r="F11" s="228"/>
      <c r="G11" s="229"/>
      <c r="H11" s="228"/>
      <c r="I11" s="229"/>
      <c r="J11" s="228"/>
      <c r="K11" s="229"/>
      <c r="L11" s="228"/>
      <c r="M11" s="229"/>
      <c r="N11" s="228"/>
      <c r="O11" s="229"/>
    </row>
    <row r="12" spans="1:15" ht="12.75" customHeight="1">
      <c r="A12" s="224" t="s">
        <v>478</v>
      </c>
      <c r="B12" s="225" t="s">
        <v>468</v>
      </c>
      <c r="C12" s="226">
        <v>1994</v>
      </c>
      <c r="D12" s="227"/>
      <c r="E12" s="227"/>
      <c r="F12" s="228" t="str">
        <f>IF('School Information'!$A$13="No",'Type 2 Rev Projection Yr1'!$U$75,'Type 2 Rev Projection Yr1'!$U$76)</f>
        <v>Must Complete 'School Information' Tab</v>
      </c>
      <c r="G12" s="233"/>
      <c r="H12" s="228" t="str">
        <f>IF('School Information'!$A$13="No",'Type 2 Rev Projection Yr2'!$U$75,'Type 2 Rev Projection Yr2'!$U$76)</f>
        <v>Must Complete 'School Information' Tab</v>
      </c>
      <c r="I12" s="233"/>
      <c r="J12" s="228" t="str">
        <f>IF('School Information'!$A$13="No",'Type 2 Rev Projection Yr3'!$U$75,'Type 2 Rev Projection Yr3'!$U$76)</f>
        <v>Must Complete 'School Information' Tab</v>
      </c>
      <c r="K12" s="233"/>
      <c r="L12" s="228" t="str">
        <f>IF('School Information'!$A$13="No",'Type 2 Rev Projection Yr4'!$U$75,'Type 2 Rev Projection Yr4'!$U$76)</f>
        <v>Must Complete 'School Information' Tab</v>
      </c>
      <c r="M12" s="233"/>
      <c r="N12" s="228" t="str">
        <f>IF('School Information'!$A$13="No",'Type 2 Rev Projection Yr5'!$U$75,'Type 2 Rev Projection Yr5'!$U$76)</f>
        <v>Must Complete 'School Information' Tab</v>
      </c>
      <c r="O12" s="233"/>
    </row>
    <row r="13" spans="1:15" ht="12.75" customHeight="1">
      <c r="A13" s="224" t="s">
        <v>479</v>
      </c>
      <c r="B13" s="225" t="s">
        <v>468</v>
      </c>
      <c r="C13" s="226" t="s">
        <v>480</v>
      </c>
      <c r="D13" s="227"/>
      <c r="E13" s="227"/>
      <c r="F13" s="228"/>
      <c r="G13" s="229"/>
      <c r="H13" s="228"/>
      <c r="I13" s="229"/>
      <c r="J13" s="228"/>
      <c r="K13" s="229"/>
      <c r="L13" s="228"/>
      <c r="M13" s="229"/>
      <c r="N13" s="228"/>
      <c r="O13" s="229"/>
    </row>
    <row r="14" spans="1:15" ht="24" customHeight="1">
      <c r="A14" s="224" t="s">
        <v>415</v>
      </c>
      <c r="B14" s="225"/>
      <c r="C14" s="226">
        <v>1999</v>
      </c>
      <c r="D14" s="235" t="str">
        <f>IF('Startup Conversion Statement'!$B$6=0,"Must Complete Startup Conversion Statement Tab",'Startup Conversion Statement'!$B$6)</f>
        <v>Must Complete Startup Conversion Statement Tab</v>
      </c>
      <c r="E14" s="227"/>
      <c r="F14" s="228"/>
      <c r="G14" s="229"/>
      <c r="H14" s="228"/>
      <c r="I14" s="229"/>
      <c r="J14" s="228"/>
      <c r="K14" s="229"/>
      <c r="L14" s="228"/>
      <c r="M14" s="229"/>
      <c r="N14" s="228"/>
      <c r="O14" s="229"/>
    </row>
    <row r="15" spans="1:15" ht="12.75" customHeight="1">
      <c r="A15" s="236" t="s">
        <v>481</v>
      </c>
      <c r="B15" s="225" t="s">
        <v>468</v>
      </c>
      <c r="C15" s="237" t="s">
        <v>482</v>
      </c>
      <c r="D15" s="238"/>
      <c r="E15" s="238"/>
      <c r="F15" s="228"/>
      <c r="G15" s="229"/>
      <c r="H15" s="228"/>
      <c r="I15" s="229"/>
      <c r="J15" s="228"/>
      <c r="K15" s="229"/>
      <c r="L15" s="228"/>
      <c r="M15" s="229"/>
      <c r="N15" s="228"/>
      <c r="O15" s="229"/>
    </row>
    <row r="16" spans="1:15" ht="12.75" customHeight="1">
      <c r="A16" s="236" t="s">
        <v>481</v>
      </c>
      <c r="B16" s="225" t="s">
        <v>468</v>
      </c>
      <c r="C16" s="237" t="s">
        <v>482</v>
      </c>
      <c r="D16" s="238"/>
      <c r="E16" s="238"/>
      <c r="F16" s="228"/>
      <c r="G16" s="229"/>
      <c r="H16" s="228"/>
      <c r="I16" s="229"/>
      <c r="J16" s="228"/>
      <c r="K16" s="229"/>
      <c r="L16" s="228"/>
      <c r="M16" s="229"/>
      <c r="N16" s="228"/>
      <c r="O16" s="229"/>
    </row>
    <row r="17" spans="1:15" ht="12.75" customHeight="1">
      <c r="A17" s="239" t="s">
        <v>483</v>
      </c>
      <c r="B17" s="240" t="s">
        <v>468</v>
      </c>
      <c r="C17" s="241" t="s">
        <v>468</v>
      </c>
      <c r="D17" s="242">
        <f>SUM(D6:D16)</f>
        <v>0</v>
      </c>
      <c r="E17" s="243"/>
      <c r="F17" s="242">
        <f>SUM(F6:F16)</f>
        <v>0</v>
      </c>
      <c r="G17" s="244"/>
      <c r="H17" s="242">
        <f>SUM(H6:H16)</f>
        <v>0</v>
      </c>
      <c r="I17" s="244"/>
      <c r="J17" s="242">
        <f>SUM(J6:J16)</f>
        <v>0</v>
      </c>
      <c r="K17" s="244"/>
      <c r="L17" s="242">
        <f>SUM(L6:L16)</f>
        <v>0</v>
      </c>
      <c r="M17" s="244"/>
      <c r="N17" s="242">
        <f>SUM(N6:N16)</f>
        <v>0</v>
      </c>
      <c r="O17" s="244"/>
    </row>
    <row r="18" spans="1:15" ht="9.75" customHeight="1">
      <c r="A18" s="245"/>
      <c r="B18" s="246"/>
      <c r="C18" s="247"/>
      <c r="D18" s="230"/>
      <c r="E18" s="230"/>
      <c r="F18" s="231"/>
      <c r="G18" s="232"/>
      <c r="H18" s="231"/>
      <c r="I18" s="232"/>
      <c r="J18" s="231"/>
      <c r="K18" s="232"/>
      <c r="L18" s="231"/>
      <c r="M18" s="232"/>
      <c r="N18" s="231"/>
      <c r="O18" s="232"/>
    </row>
    <row r="19" spans="1:15" ht="12.75" customHeight="1">
      <c r="A19" s="239" t="s">
        <v>484</v>
      </c>
      <c r="B19" s="240" t="s">
        <v>468</v>
      </c>
      <c r="C19" s="241" t="s">
        <v>468</v>
      </c>
      <c r="D19" s="248"/>
      <c r="E19" s="248"/>
      <c r="F19" s="249"/>
      <c r="G19" s="244"/>
      <c r="H19" s="249"/>
      <c r="I19" s="244"/>
      <c r="J19" s="249"/>
      <c r="K19" s="244"/>
      <c r="L19" s="249"/>
      <c r="M19" s="244"/>
      <c r="N19" s="249"/>
      <c r="O19" s="244"/>
    </row>
    <row r="20" spans="1:15" ht="12.75" customHeight="1">
      <c r="A20" s="250" t="s">
        <v>485</v>
      </c>
      <c r="B20" s="251" t="s">
        <v>468</v>
      </c>
      <c r="C20" s="252" t="s">
        <v>468</v>
      </c>
      <c r="D20" s="230"/>
      <c r="E20" s="230"/>
      <c r="F20" s="231"/>
      <c r="G20" s="232"/>
      <c r="H20" s="231"/>
      <c r="I20" s="232"/>
      <c r="J20" s="231"/>
      <c r="K20" s="232"/>
      <c r="L20" s="231"/>
      <c r="M20" s="232"/>
      <c r="N20" s="231"/>
      <c r="O20" s="232"/>
    </row>
    <row r="21" spans="1:15" ht="12.75" customHeight="1">
      <c r="A21" s="250" t="s">
        <v>283</v>
      </c>
      <c r="B21" s="251" t="s">
        <v>468</v>
      </c>
      <c r="C21" s="252" t="s">
        <v>486</v>
      </c>
      <c r="D21" s="227"/>
      <c r="E21" s="227"/>
      <c r="F21" s="228" t="str">
        <f>IF('School Information'!$A$13="No",'Type 2 Rev Projection Yr1'!$R$75,'Type 2 Rev Projection Yr1'!$R$76)</f>
        <v>Must Complete 'Enrollment Projection' Tab</v>
      </c>
      <c r="G21" s="229"/>
      <c r="H21" s="228" t="str">
        <f>IF('School Information'!$A$13="No",'Type 2 Rev Projection Yr2'!$R$75,'Type 2 Rev Projection Yr2'!$R$76)</f>
        <v>Must Complete 'Enrollment Projection' Tab</v>
      </c>
      <c r="I21" s="229"/>
      <c r="J21" s="228" t="str">
        <f>IF('School Information'!$A$13="No",'Type 2 Rev Projection Yr3'!$R$75,'Type 2 Rev Projection Yr3'!$R$76)</f>
        <v>Must Complete 'Enrollment Projection' Tab</v>
      </c>
      <c r="K21" s="229"/>
      <c r="L21" s="228" t="str">
        <f>IF('School Information'!$A$13="No",'Type 2 Rev Projection Yr4'!$R$75,'Type 2 Rev Projection Yr4'!$R$76)</f>
        <v>Must Complete 'Enrollment Projection' Tab</v>
      </c>
      <c r="M21" s="229"/>
      <c r="N21" s="228" t="str">
        <f>IF('School Information'!$A$13="No",'Type 2 Rev Projection Yr5'!$R$75,'Type 2 Rev Projection Yr5'!$R$76)</f>
        <v>Must Complete 'Enrollment Projection' Tab</v>
      </c>
      <c r="O21" s="229"/>
    </row>
    <row r="22" spans="1:15" ht="12.75" customHeight="1">
      <c r="A22" s="250" t="s">
        <v>487</v>
      </c>
      <c r="B22" s="251" t="s">
        <v>468</v>
      </c>
      <c r="C22" s="252">
        <v>3190</v>
      </c>
      <c r="D22" s="227"/>
      <c r="E22" s="227"/>
      <c r="F22" s="228"/>
      <c r="G22" s="253"/>
      <c r="H22" s="228"/>
      <c r="I22" s="229"/>
      <c r="J22" s="228"/>
      <c r="K22" s="229"/>
      <c r="L22" s="228"/>
      <c r="M22" s="229"/>
      <c r="N22" s="228"/>
      <c r="O22" s="229"/>
    </row>
    <row r="23" spans="1:15" ht="12.75" customHeight="1">
      <c r="A23" s="250" t="s">
        <v>488</v>
      </c>
      <c r="B23" s="251" t="s">
        <v>468</v>
      </c>
      <c r="C23" s="252" t="s">
        <v>468</v>
      </c>
      <c r="D23" s="230"/>
      <c r="E23" s="230"/>
      <c r="F23" s="231"/>
      <c r="G23" s="232"/>
      <c r="H23" s="231"/>
      <c r="I23" s="232"/>
      <c r="J23" s="231"/>
      <c r="K23" s="232"/>
      <c r="L23" s="231"/>
      <c r="M23" s="232"/>
      <c r="N23" s="231"/>
      <c r="O23" s="232"/>
    </row>
    <row r="24" spans="1:15" ht="12.75" customHeight="1">
      <c r="A24" s="250" t="s">
        <v>489</v>
      </c>
      <c r="B24" s="251" t="s">
        <v>468</v>
      </c>
      <c r="C24" s="252">
        <v>3220</v>
      </c>
      <c r="D24" s="227"/>
      <c r="E24" s="227"/>
      <c r="F24" s="228"/>
      <c r="G24" s="229"/>
      <c r="H24" s="228"/>
      <c r="I24" s="229"/>
      <c r="J24" s="228"/>
      <c r="K24" s="229"/>
      <c r="L24" s="228"/>
      <c r="M24" s="229"/>
      <c r="N24" s="228"/>
      <c r="O24" s="229"/>
    </row>
    <row r="25" spans="1:15" ht="12.75" customHeight="1">
      <c r="A25" s="250" t="s">
        <v>490</v>
      </c>
      <c r="B25" s="251" t="s">
        <v>468</v>
      </c>
      <c r="C25" s="252">
        <v>3230</v>
      </c>
      <c r="D25" s="227"/>
      <c r="E25" s="227"/>
      <c r="F25" s="228"/>
      <c r="G25" s="229"/>
      <c r="H25" s="228"/>
      <c r="I25" s="229"/>
      <c r="J25" s="228"/>
      <c r="K25" s="229"/>
      <c r="L25" s="228"/>
      <c r="M25" s="229"/>
      <c r="N25" s="228"/>
      <c r="O25" s="229"/>
    </row>
    <row r="26" spans="1:15" ht="12.75" customHeight="1">
      <c r="A26" s="250" t="s">
        <v>491</v>
      </c>
      <c r="B26" s="251" t="s">
        <v>468</v>
      </c>
      <c r="C26" s="252">
        <v>3290</v>
      </c>
      <c r="D26" s="227"/>
      <c r="E26" s="227"/>
      <c r="F26" s="228"/>
      <c r="G26" s="229"/>
      <c r="H26" s="228"/>
      <c r="I26" s="229"/>
      <c r="J26" s="228"/>
      <c r="K26" s="229"/>
      <c r="L26" s="228"/>
      <c r="M26" s="229"/>
      <c r="N26" s="228"/>
      <c r="O26" s="229"/>
    </row>
    <row r="27" spans="1:15" ht="12.75" customHeight="1">
      <c r="A27" s="224" t="s">
        <v>415</v>
      </c>
      <c r="B27" s="251"/>
      <c r="C27" s="252"/>
      <c r="D27" s="235" t="str">
        <f>IF('Startup Conversion Statement'!$B$6=0,"Must Complete Startup Conversion Statement Tab",'Startup Conversion Statement'!$B$6)</f>
        <v>Must Complete Startup Conversion Statement Tab</v>
      </c>
      <c r="E27" s="227"/>
      <c r="F27" s="228"/>
      <c r="G27" s="229"/>
      <c r="H27" s="228"/>
      <c r="I27" s="229"/>
      <c r="J27" s="228"/>
      <c r="K27" s="229"/>
      <c r="L27" s="228"/>
      <c r="M27" s="229"/>
      <c r="N27" s="228"/>
      <c r="O27" s="229"/>
    </row>
    <row r="28" spans="1:15" ht="12.75" customHeight="1">
      <c r="A28" s="224" t="s">
        <v>416</v>
      </c>
      <c r="B28" s="251"/>
      <c r="C28" s="252" t="s">
        <v>468</v>
      </c>
      <c r="D28" s="235" t="str">
        <f>IF('Startup Conversion Statement'!$B$7=0,"Must Complete Startup Conversion Statement Tab",'Startup Conversion Statement'!$B$7)</f>
        <v>Must Complete Startup Conversion Statement Tab</v>
      </c>
      <c r="E28" s="227"/>
      <c r="F28" s="228"/>
      <c r="G28" s="229"/>
      <c r="H28" s="228"/>
      <c r="I28" s="229"/>
      <c r="J28" s="228"/>
      <c r="K28" s="229"/>
      <c r="L28" s="228"/>
      <c r="M28" s="229"/>
      <c r="N28" s="228"/>
      <c r="O28" s="229"/>
    </row>
    <row r="29" spans="1:15" ht="12.75" customHeight="1">
      <c r="A29" s="254" t="s">
        <v>481</v>
      </c>
      <c r="B29" s="251" t="s">
        <v>468</v>
      </c>
      <c r="C29" s="255" t="s">
        <v>492</v>
      </c>
      <c r="D29" s="238"/>
      <c r="E29" s="238"/>
      <c r="F29" s="228"/>
      <c r="G29" s="229"/>
      <c r="H29" s="228"/>
      <c r="I29" s="229"/>
      <c r="J29" s="228"/>
      <c r="K29" s="229"/>
      <c r="L29" s="228"/>
      <c r="M29" s="229"/>
      <c r="N29" s="228"/>
      <c r="O29" s="229"/>
    </row>
    <row r="30" spans="1:15" ht="12.75" customHeight="1">
      <c r="A30" s="254" t="s">
        <v>481</v>
      </c>
      <c r="B30" s="251" t="s">
        <v>468</v>
      </c>
      <c r="C30" s="255" t="s">
        <v>492</v>
      </c>
      <c r="D30" s="238"/>
      <c r="E30" s="238"/>
      <c r="F30" s="228"/>
      <c r="G30" s="229"/>
      <c r="H30" s="228"/>
      <c r="I30" s="229"/>
      <c r="J30" s="228"/>
      <c r="K30" s="229"/>
      <c r="L30" s="228"/>
      <c r="M30" s="229"/>
      <c r="N30" s="228"/>
      <c r="O30" s="229"/>
    </row>
    <row r="31" spans="1:15" ht="12.75" customHeight="1">
      <c r="A31" s="239" t="s">
        <v>493</v>
      </c>
      <c r="B31" s="240" t="s">
        <v>468</v>
      </c>
      <c r="C31" s="241" t="s">
        <v>468</v>
      </c>
      <c r="D31" s="242">
        <f>SUM(D21:D30)</f>
        <v>0</v>
      </c>
      <c r="E31" s="243"/>
      <c r="F31" s="242">
        <f>SUM(F21:F30)</f>
        <v>0</v>
      </c>
      <c r="G31" s="244"/>
      <c r="H31" s="242">
        <f>SUM(H21:H30)</f>
        <v>0</v>
      </c>
      <c r="I31" s="244"/>
      <c r="J31" s="242">
        <f>SUM(J21:J30)</f>
        <v>0</v>
      </c>
      <c r="K31" s="244"/>
      <c r="L31" s="242">
        <f>SUM(L21:L30)</f>
        <v>0</v>
      </c>
      <c r="M31" s="244"/>
      <c r="N31" s="242">
        <f>SUM(N21:N30)</f>
        <v>0</v>
      </c>
      <c r="O31" s="244"/>
    </row>
    <row r="32" spans="1:15" ht="9.75" customHeight="1">
      <c r="A32" s="256"/>
      <c r="B32" s="246"/>
      <c r="C32" s="247"/>
      <c r="D32" s="230"/>
      <c r="E32" s="230"/>
      <c r="F32" s="231"/>
      <c r="G32" s="232"/>
      <c r="H32" s="231"/>
      <c r="I32" s="232"/>
      <c r="J32" s="231"/>
      <c r="K32" s="232"/>
      <c r="L32" s="231"/>
      <c r="M32" s="232"/>
      <c r="N32" s="231"/>
      <c r="O32" s="232"/>
    </row>
    <row r="33" spans="1:15" ht="12.75" customHeight="1">
      <c r="A33" s="239" t="s">
        <v>494</v>
      </c>
      <c r="B33" s="240" t="s">
        <v>468</v>
      </c>
      <c r="C33" s="241" t="s">
        <v>468</v>
      </c>
      <c r="D33" s="248"/>
      <c r="E33" s="248"/>
      <c r="F33" s="249"/>
      <c r="G33" s="244"/>
      <c r="H33" s="249"/>
      <c r="I33" s="244"/>
      <c r="J33" s="249"/>
      <c r="K33" s="244"/>
      <c r="L33" s="249"/>
      <c r="M33" s="244"/>
      <c r="N33" s="249"/>
      <c r="O33" s="244"/>
    </row>
    <row r="34" spans="1:15" ht="12.75" customHeight="1">
      <c r="A34" s="224" t="s">
        <v>495</v>
      </c>
      <c r="B34" s="225" t="s">
        <v>468</v>
      </c>
      <c r="C34" s="226"/>
      <c r="D34" s="230"/>
      <c r="E34" s="230"/>
      <c r="F34" s="231"/>
      <c r="G34" s="232"/>
      <c r="H34" s="231"/>
      <c r="I34" s="232"/>
      <c r="J34" s="231"/>
      <c r="K34" s="232"/>
      <c r="L34" s="231"/>
      <c r="M34" s="232"/>
      <c r="N34" s="231"/>
      <c r="O34" s="232"/>
    </row>
    <row r="35" spans="1:15" ht="12.75" customHeight="1">
      <c r="A35" s="224" t="s">
        <v>496</v>
      </c>
      <c r="B35" s="225" t="s">
        <v>468</v>
      </c>
      <c r="C35" s="226">
        <v>4110</v>
      </c>
      <c r="D35" s="227"/>
      <c r="E35" s="227"/>
      <c r="F35" s="228"/>
      <c r="G35" s="229"/>
      <c r="H35" s="228"/>
      <c r="I35" s="229"/>
      <c r="J35" s="228"/>
      <c r="K35" s="229"/>
      <c r="L35" s="228"/>
      <c r="M35" s="229"/>
      <c r="N35" s="228"/>
      <c r="O35" s="229"/>
    </row>
    <row r="36" spans="1:15" ht="12.75" customHeight="1">
      <c r="A36" s="224" t="s">
        <v>497</v>
      </c>
      <c r="B36" s="225"/>
      <c r="C36" s="226">
        <v>4190</v>
      </c>
      <c r="D36" s="227"/>
      <c r="E36" s="227"/>
      <c r="F36" s="228"/>
      <c r="G36" s="229"/>
      <c r="H36" s="228"/>
      <c r="I36" s="229"/>
      <c r="J36" s="228"/>
      <c r="K36" s="229"/>
      <c r="L36" s="228"/>
      <c r="M36" s="229"/>
      <c r="N36" s="228"/>
      <c r="O36" s="229"/>
    </row>
    <row r="37" spans="1:15" ht="12.75" customHeight="1">
      <c r="A37" s="224" t="s">
        <v>498</v>
      </c>
      <c r="B37" s="225" t="s">
        <v>468</v>
      </c>
      <c r="C37" s="226"/>
      <c r="D37" s="230"/>
      <c r="E37" s="230"/>
      <c r="F37" s="231"/>
      <c r="G37" s="232"/>
      <c r="H37" s="231"/>
      <c r="I37" s="232"/>
      <c r="J37" s="231"/>
      <c r="K37" s="232"/>
      <c r="L37" s="231"/>
      <c r="M37" s="232"/>
      <c r="N37" s="231"/>
      <c r="O37" s="232"/>
    </row>
    <row r="38" spans="1:15" ht="12.75" customHeight="1">
      <c r="A38" s="224" t="s">
        <v>499</v>
      </c>
      <c r="B38" s="225" t="s">
        <v>468</v>
      </c>
      <c r="C38" s="226">
        <v>4390</v>
      </c>
      <c r="D38" s="227"/>
      <c r="E38" s="227"/>
      <c r="F38" s="228"/>
      <c r="G38" s="229"/>
      <c r="H38" s="228"/>
      <c r="I38" s="229"/>
      <c r="J38" s="228"/>
      <c r="K38" s="229"/>
      <c r="L38" s="228"/>
      <c r="M38" s="229"/>
      <c r="N38" s="228"/>
      <c r="O38" s="229"/>
    </row>
    <row r="39" spans="1:15" ht="12.75" customHeight="1">
      <c r="A39" s="224" t="s">
        <v>500</v>
      </c>
      <c r="B39" s="225" t="s">
        <v>468</v>
      </c>
      <c r="C39" s="226" t="s">
        <v>468</v>
      </c>
      <c r="D39" s="227"/>
      <c r="E39" s="227"/>
      <c r="F39" s="231"/>
      <c r="G39" s="232"/>
      <c r="H39" s="231"/>
      <c r="I39" s="232"/>
      <c r="J39" s="231"/>
      <c r="K39" s="232"/>
      <c r="L39" s="231"/>
      <c r="M39" s="232"/>
      <c r="N39" s="231"/>
      <c r="O39" s="232"/>
    </row>
    <row r="40" spans="1:15" ht="12.75" customHeight="1">
      <c r="A40" s="224" t="s">
        <v>501</v>
      </c>
      <c r="B40" s="225"/>
      <c r="C40" s="226">
        <v>4510</v>
      </c>
      <c r="D40" s="227"/>
      <c r="E40" s="227"/>
      <c r="F40" s="257" t="str">
        <f>'Type 2 Rev Projection Yr1'!$AA$75</f>
        <v>Must Complete 'Enrollment Projection' Tab</v>
      </c>
      <c r="G40" s="229"/>
      <c r="H40" s="257" t="str">
        <f>'Type 2 Rev Projection Yr2'!$AA$75</f>
        <v>Must Complete 'Enrollment Projection' Tab</v>
      </c>
      <c r="I40" s="229"/>
      <c r="J40" s="257" t="str">
        <f>'Type 2 Rev Projection Yr3'!$AA$75</f>
        <v>Must Complete 'Enrollment Projection' Tab</v>
      </c>
      <c r="K40" s="229"/>
      <c r="L40" s="257" t="str">
        <f>'Type 2 Rev Projection Yr4'!$AA$75</f>
        <v>Must Complete 'Enrollment Projection' Tab</v>
      </c>
      <c r="M40" s="229"/>
      <c r="N40" s="257" t="str">
        <f>'Type 2 Rev Projection Yr5'!$AA$75</f>
        <v>Must Complete 'Enrollment Projection' Tab</v>
      </c>
      <c r="O40" s="229"/>
    </row>
    <row r="41" spans="1:15" ht="12.75" customHeight="1">
      <c r="A41" s="224" t="s">
        <v>502</v>
      </c>
      <c r="B41" s="225" t="s">
        <v>468</v>
      </c>
      <c r="C41" s="226">
        <v>4515</v>
      </c>
      <c r="D41" s="227"/>
      <c r="E41" s="227"/>
      <c r="F41" s="257">
        <f>'School Lunch Revenue'!$C$30</f>
        <v>0</v>
      </c>
      <c r="G41" s="229"/>
      <c r="H41" s="257">
        <f>'School Lunch Revenue'!$D$30</f>
        <v>0</v>
      </c>
      <c r="I41" s="229"/>
      <c r="J41" s="257">
        <f>'School Lunch Revenue'!$E$30</f>
        <v>0</v>
      </c>
      <c r="K41" s="229"/>
      <c r="L41" s="257">
        <f>'School Lunch Revenue'!$F$30</f>
        <v>0</v>
      </c>
      <c r="M41" s="229"/>
      <c r="N41" s="257">
        <f>'School Lunch Revenue'!$G$30</f>
        <v>0</v>
      </c>
      <c r="O41" s="229"/>
    </row>
    <row r="42" spans="1:15" ht="12.75" customHeight="1">
      <c r="A42" s="224" t="s">
        <v>503</v>
      </c>
      <c r="B42" s="225" t="s">
        <v>468</v>
      </c>
      <c r="C42" s="226" t="s">
        <v>468</v>
      </c>
      <c r="D42" s="230"/>
      <c r="E42" s="230"/>
      <c r="F42" s="231"/>
      <c r="G42" s="232"/>
      <c r="H42" s="231"/>
      <c r="I42" s="232"/>
      <c r="J42" s="231"/>
      <c r="K42" s="232"/>
      <c r="L42" s="231"/>
      <c r="M42" s="232"/>
      <c r="N42" s="231"/>
      <c r="O42" s="232"/>
    </row>
    <row r="43" spans="1:15" ht="12.75" customHeight="1">
      <c r="A43" s="224" t="s">
        <v>504</v>
      </c>
      <c r="B43" s="225" t="s">
        <v>468</v>
      </c>
      <c r="C43" s="226">
        <v>4531</v>
      </c>
      <c r="D43" s="227"/>
      <c r="E43" s="227"/>
      <c r="F43" s="257">
        <f>'Type 2 Rev Projection Yr1'!$W$75</f>
        <v>0</v>
      </c>
      <c r="G43" s="229"/>
      <c r="H43" s="257">
        <f>'Type 2 Rev Projection Yr2'!$W$75</f>
        <v>0</v>
      </c>
      <c r="I43" s="229"/>
      <c r="J43" s="257">
        <f>'Type 2 Rev Projection Yr3'!$W$75</f>
        <v>0</v>
      </c>
      <c r="K43" s="229"/>
      <c r="L43" s="257">
        <f>'Type 2 Rev Projection Yr4'!$W$75</f>
        <v>0</v>
      </c>
      <c r="M43" s="229"/>
      <c r="N43" s="257">
        <f>'Type 2 Rev Projection Yr5'!$W$75</f>
        <v>0</v>
      </c>
      <c r="O43" s="229"/>
    </row>
    <row r="44" spans="1:15" ht="12.75" customHeight="1">
      <c r="A44" s="224" t="s">
        <v>505</v>
      </c>
      <c r="B44" s="225" t="s">
        <v>468</v>
      </c>
      <c r="C44" s="226">
        <v>4532</v>
      </c>
      <c r="D44" s="227"/>
      <c r="E44" s="227"/>
      <c r="F44" s="257" t="str">
        <f>'Type 2 Rev Projection Yr1'!$Y$75</f>
        <v>Must Complete 'Enrollment Projection' Tab</v>
      </c>
      <c r="G44" s="229"/>
      <c r="H44" s="257" t="str">
        <f>'Type 2 Rev Projection Yr2'!$Y$75</f>
        <v>Must Complete 'Enrollment Projection' Tab</v>
      </c>
      <c r="I44" s="229"/>
      <c r="J44" s="257" t="str">
        <f>'Type 2 Rev Projection Yr3'!$Y$75</f>
        <v>Must Complete 'Enrollment Projection' Tab</v>
      </c>
      <c r="K44" s="229"/>
      <c r="L44" s="257" t="str">
        <f>'Type 2 Rev Projection Yr4'!$Y$75</f>
        <v>Must Complete 'Enrollment Projection' Tab</v>
      </c>
      <c r="M44" s="229"/>
      <c r="N44" s="257" t="str">
        <f>'Type 2 Rev Projection Yr5'!$Y$75</f>
        <v>Must Complete 'Enrollment Projection' Tab</v>
      </c>
      <c r="O44" s="229"/>
    </row>
    <row r="45" spans="1:15" ht="12.75" customHeight="1">
      <c r="A45" s="224" t="s">
        <v>506</v>
      </c>
      <c r="B45" s="225" t="s">
        <v>468</v>
      </c>
      <c r="C45" s="226">
        <v>4535</v>
      </c>
      <c r="D45" s="227"/>
      <c r="E45" s="227"/>
      <c r="F45" s="228"/>
      <c r="G45" s="229"/>
      <c r="H45" s="228"/>
      <c r="I45" s="229"/>
      <c r="J45" s="228"/>
      <c r="K45" s="229"/>
      <c r="L45" s="228"/>
      <c r="M45" s="229"/>
      <c r="N45" s="228"/>
      <c r="O45" s="229"/>
    </row>
    <row r="46" spans="1:15" ht="12.75" customHeight="1">
      <c r="A46" s="224" t="s">
        <v>507</v>
      </c>
      <c r="B46" s="225" t="s">
        <v>468</v>
      </c>
      <c r="C46" s="226" t="s">
        <v>468</v>
      </c>
      <c r="D46" s="230"/>
      <c r="E46" s="230"/>
      <c r="F46" s="231"/>
      <c r="G46" s="232"/>
      <c r="H46" s="231"/>
      <c r="I46" s="232"/>
      <c r="J46" s="231"/>
      <c r="K46" s="232"/>
      <c r="L46" s="231"/>
      <c r="M46" s="232"/>
      <c r="N46" s="231"/>
      <c r="O46" s="232"/>
    </row>
    <row r="47" spans="1:15" ht="12.75" customHeight="1">
      <c r="A47" s="224" t="s">
        <v>508</v>
      </c>
      <c r="B47" s="225" t="s">
        <v>468</v>
      </c>
      <c r="C47" s="226">
        <v>4541</v>
      </c>
      <c r="D47" s="227"/>
      <c r="E47" s="227"/>
      <c r="F47" s="257" t="str">
        <f>'Type 2 Rev Projection Yr1'!$AC$75</f>
        <v>Must Complete 'Enrollment Projection' Tab</v>
      </c>
      <c r="G47" s="229"/>
      <c r="H47" s="257" t="str">
        <f>'Type 2 Rev Projection Yr2'!$AC$75</f>
        <v>Must Complete 'Enrollment Projection' Tab</v>
      </c>
      <c r="I47" s="229"/>
      <c r="J47" s="257" t="str">
        <f>'Type 2 Rev Projection Yr3'!$AC$75</f>
        <v>Must Complete 'Enrollment Projection' Tab</v>
      </c>
      <c r="K47" s="229"/>
      <c r="L47" s="257" t="str">
        <f>'Type 2 Rev Projection Yr4'!$AC$75</f>
        <v>Must Complete 'Enrollment Projection' Tab</v>
      </c>
      <c r="M47" s="229"/>
      <c r="N47" s="257" t="str">
        <f>'Type 2 Rev Projection Yr5'!$AC$75</f>
        <v>Must Complete 'Enrollment Projection' Tab</v>
      </c>
      <c r="O47" s="229"/>
    </row>
    <row r="48" spans="1:15" ht="12.75" customHeight="1">
      <c r="A48" s="224" t="s">
        <v>509</v>
      </c>
      <c r="B48" s="225" t="s">
        <v>468</v>
      </c>
      <c r="C48" s="226">
        <v>4542</v>
      </c>
      <c r="D48" s="227"/>
      <c r="E48" s="227"/>
      <c r="F48" s="228"/>
      <c r="G48" s="229"/>
      <c r="H48" s="228"/>
      <c r="I48" s="229"/>
      <c r="J48" s="228"/>
      <c r="K48" s="229"/>
      <c r="L48" s="228"/>
      <c r="M48" s="229"/>
      <c r="N48" s="228"/>
      <c r="O48" s="229"/>
    </row>
    <row r="49" spans="1:15" ht="12.75" customHeight="1">
      <c r="A49" s="224" t="s">
        <v>510</v>
      </c>
      <c r="B49" s="225" t="s">
        <v>468</v>
      </c>
      <c r="C49" s="226">
        <v>4544</v>
      </c>
      <c r="D49" s="227"/>
      <c r="E49" s="227"/>
      <c r="F49" s="228"/>
      <c r="G49" s="229"/>
      <c r="H49" s="228"/>
      <c r="I49" s="229"/>
      <c r="J49" s="228"/>
      <c r="K49" s="229"/>
      <c r="L49" s="228"/>
      <c r="M49" s="229"/>
      <c r="N49" s="228"/>
      <c r="O49" s="229"/>
    </row>
    <row r="50" spans="1:15" ht="12.75" customHeight="1">
      <c r="A50" s="224" t="s">
        <v>511</v>
      </c>
      <c r="B50" s="225" t="s">
        <v>468</v>
      </c>
      <c r="C50" s="226">
        <v>4545</v>
      </c>
      <c r="D50" s="227"/>
      <c r="E50" s="227"/>
      <c r="F50" s="257">
        <f>'Type 2 Rev Projection Yr1'!$AE$75</f>
        <v>0</v>
      </c>
      <c r="G50" s="229"/>
      <c r="H50" s="257">
        <f>'Type 2 Rev Projection Yr2'!$AE$75</f>
        <v>0</v>
      </c>
      <c r="I50" s="229"/>
      <c r="J50" s="257">
        <f>'Type 2 Rev Projection Yr3'!$AE$75</f>
        <v>0</v>
      </c>
      <c r="K50" s="229"/>
      <c r="L50" s="257">
        <f>'Type 2 Rev Projection Yr4'!$AE$75</f>
        <v>0</v>
      </c>
      <c r="M50" s="229"/>
      <c r="N50" s="228">
        <f>'Type 2 Rev Projection Yr5'!$AE$75</f>
        <v>0</v>
      </c>
      <c r="O50" s="229"/>
    </row>
    <row r="51" spans="1:15" ht="12.75" customHeight="1">
      <c r="A51" s="224" t="s">
        <v>512</v>
      </c>
      <c r="B51" s="225"/>
      <c r="C51" s="226">
        <v>4547</v>
      </c>
      <c r="D51" s="227"/>
      <c r="E51" s="227"/>
      <c r="F51" s="257" t="str">
        <f>'Type 2 Rev Projection Yr1'!$AH$75</f>
        <v>Must Complete 'Enrollment Projection' Tab</v>
      </c>
      <c r="G51" s="229"/>
      <c r="H51" s="257" t="str">
        <f>'Type 2 Rev Projection Yr2'!$AH$75</f>
        <v>Must Complete 'Enrollment Projection' Tab</v>
      </c>
      <c r="I51" s="229"/>
      <c r="J51" s="257" t="str">
        <f>'Type 2 Rev Projection Yr3'!$AH$75</f>
        <v>Must Complete 'Enrollment Projection' Tab</v>
      </c>
      <c r="K51" s="229"/>
      <c r="L51" s="257" t="str">
        <f>'Type 2 Rev Projection Yr4'!$AH$75</f>
        <v>Must Complete 'Enrollment Projection' Tab</v>
      </c>
      <c r="M51" s="229"/>
      <c r="N51" s="257" t="str">
        <f>'Type 2 Rev Projection Yr5'!$AH$75</f>
        <v>Must Complete 'Enrollment Projection' Tab</v>
      </c>
      <c r="O51" s="229"/>
    </row>
    <row r="52" spans="1:15" ht="12.75" customHeight="1">
      <c r="A52" s="224" t="s">
        <v>513</v>
      </c>
      <c r="B52" s="225" t="s">
        <v>468</v>
      </c>
      <c r="C52" s="226">
        <v>4559</v>
      </c>
      <c r="D52" s="227"/>
      <c r="E52" s="227"/>
      <c r="F52" s="228"/>
      <c r="G52" s="229"/>
      <c r="H52" s="228"/>
      <c r="I52" s="229"/>
      <c r="J52" s="228"/>
      <c r="K52" s="229"/>
      <c r="L52" s="228"/>
      <c r="M52" s="229"/>
      <c r="N52" s="228"/>
      <c r="O52" s="229"/>
    </row>
    <row r="53" spans="1:15" ht="12.75" customHeight="1">
      <c r="A53" s="224" t="s">
        <v>514</v>
      </c>
      <c r="B53" s="225" t="s">
        <v>468</v>
      </c>
      <c r="C53" s="226">
        <v>4590</v>
      </c>
      <c r="D53" s="227"/>
      <c r="E53" s="227"/>
      <c r="F53" s="228"/>
      <c r="G53" s="229"/>
      <c r="H53" s="228"/>
      <c r="I53" s="229"/>
      <c r="J53" s="228"/>
      <c r="K53" s="229"/>
      <c r="L53" s="228"/>
      <c r="M53" s="229"/>
      <c r="N53" s="228"/>
      <c r="O53" s="229"/>
    </row>
    <row r="54" spans="1:15" ht="12.75" customHeight="1">
      <c r="A54" s="224" t="s">
        <v>515</v>
      </c>
      <c r="B54" s="225" t="s">
        <v>468</v>
      </c>
      <c r="C54" s="226" t="s">
        <v>516</v>
      </c>
      <c r="D54" s="227"/>
      <c r="E54" s="227"/>
      <c r="F54" s="228"/>
      <c r="G54" s="229"/>
      <c r="H54" s="228"/>
      <c r="I54" s="229"/>
      <c r="J54" s="228"/>
      <c r="K54" s="229"/>
      <c r="L54" s="228"/>
      <c r="M54" s="229"/>
      <c r="N54" s="228"/>
      <c r="O54" s="229"/>
    </row>
    <row r="55" spans="1:15" ht="12.75" customHeight="1">
      <c r="A55" s="224" t="s">
        <v>415</v>
      </c>
      <c r="B55" s="225"/>
      <c r="C55" s="234">
        <v>4190</v>
      </c>
      <c r="D55" s="235" t="str">
        <f>IF('Startup Conversion Statement'!$B$6=0,"Must Complete Startup Conversion Statement Tab",'Startup Conversion Statement'!$B$6)</f>
        <v>Must Complete Startup Conversion Statement Tab</v>
      </c>
      <c r="E55" s="227"/>
      <c r="F55" s="228"/>
      <c r="G55" s="229"/>
      <c r="H55" s="228"/>
      <c r="I55" s="229"/>
      <c r="J55" s="228"/>
      <c r="K55" s="229"/>
      <c r="L55" s="228"/>
      <c r="M55" s="229"/>
      <c r="N55" s="228"/>
      <c r="O55" s="229"/>
    </row>
    <row r="56" spans="1:15" ht="12.75" customHeight="1">
      <c r="A56" s="224" t="s">
        <v>416</v>
      </c>
      <c r="B56" s="225"/>
      <c r="C56" s="226" t="s">
        <v>468</v>
      </c>
      <c r="D56" s="235" t="str">
        <f>IF('Startup Conversion Statement'!$B$7=0,"Must Complete Startup Conversion Statement Tab",'Startup Conversion Statement'!$B$7)</f>
        <v>Must Complete Startup Conversion Statement Tab</v>
      </c>
      <c r="E56" s="227"/>
      <c r="F56" s="228"/>
      <c r="G56" s="229"/>
      <c r="H56" s="228"/>
      <c r="I56" s="229"/>
      <c r="J56" s="228"/>
      <c r="K56" s="229"/>
      <c r="L56" s="228"/>
      <c r="M56" s="229"/>
      <c r="N56" s="228"/>
      <c r="O56" s="229"/>
    </row>
    <row r="57" spans="1:15" ht="12.75" customHeight="1">
      <c r="A57" s="236" t="s">
        <v>481</v>
      </c>
      <c r="B57" s="225" t="s">
        <v>468</v>
      </c>
      <c r="C57" s="237" t="s">
        <v>517</v>
      </c>
      <c r="D57" s="238"/>
      <c r="E57" s="238"/>
      <c r="F57" s="228"/>
      <c r="G57" s="229"/>
      <c r="H57" s="228"/>
      <c r="I57" s="229"/>
      <c r="J57" s="228"/>
      <c r="K57" s="229"/>
      <c r="L57" s="228"/>
      <c r="M57" s="229"/>
      <c r="N57" s="228"/>
      <c r="O57" s="229"/>
    </row>
    <row r="58" spans="1:15" ht="12.75" customHeight="1">
      <c r="A58" s="236" t="s">
        <v>481</v>
      </c>
      <c r="B58" s="225" t="s">
        <v>468</v>
      </c>
      <c r="C58" s="237" t="s">
        <v>517</v>
      </c>
      <c r="D58" s="238"/>
      <c r="E58" s="238"/>
      <c r="F58" s="228"/>
      <c r="G58" s="229"/>
      <c r="H58" s="228"/>
      <c r="I58" s="229"/>
      <c r="J58" s="228"/>
      <c r="K58" s="229"/>
      <c r="L58" s="228"/>
      <c r="M58" s="229"/>
      <c r="N58" s="228"/>
      <c r="O58" s="229"/>
    </row>
    <row r="59" spans="1:15" ht="12.75" customHeight="1">
      <c r="A59" s="239" t="s">
        <v>518</v>
      </c>
      <c r="B59" s="240" t="s">
        <v>468</v>
      </c>
      <c r="C59" s="241" t="s">
        <v>468</v>
      </c>
      <c r="D59" s="242">
        <f>SUM(D35:D58)</f>
        <v>0</v>
      </c>
      <c r="E59" s="243"/>
      <c r="F59" s="242">
        <f>SUM(F35:F58)</f>
        <v>0</v>
      </c>
      <c r="G59" s="244"/>
      <c r="H59" s="242">
        <f>SUM(H35:H58)</f>
        <v>0</v>
      </c>
      <c r="I59" s="244"/>
      <c r="J59" s="242">
        <f>SUM(J35:J58)</f>
        <v>0</v>
      </c>
      <c r="K59" s="244"/>
      <c r="L59" s="242">
        <f>SUM(L35:L58)</f>
        <v>0</v>
      </c>
      <c r="M59" s="244"/>
      <c r="N59" s="242">
        <f>SUM(N35:N58)</f>
        <v>0</v>
      </c>
      <c r="O59" s="244"/>
    </row>
    <row r="60" spans="1:15" ht="9.75" customHeight="1">
      <c r="A60" s="258"/>
      <c r="B60" s="246"/>
      <c r="C60" s="247"/>
      <c r="D60" s="231"/>
      <c r="E60" s="230"/>
      <c r="F60" s="231"/>
      <c r="G60" s="232"/>
      <c r="H60" s="231"/>
      <c r="I60" s="232"/>
      <c r="J60" s="231"/>
      <c r="K60" s="232"/>
      <c r="L60" s="231"/>
      <c r="M60" s="232"/>
      <c r="N60" s="231"/>
      <c r="O60" s="232"/>
    </row>
    <row r="61" spans="1:15" ht="12.75" customHeight="1">
      <c r="A61" s="239" t="s">
        <v>519</v>
      </c>
      <c r="B61" s="240" t="s">
        <v>468</v>
      </c>
      <c r="C61" s="241" t="s">
        <v>468</v>
      </c>
      <c r="D61" s="249"/>
      <c r="E61" s="248"/>
      <c r="F61" s="249"/>
      <c r="G61" s="244"/>
      <c r="H61" s="249"/>
      <c r="I61" s="244"/>
      <c r="J61" s="249"/>
      <c r="K61" s="244"/>
      <c r="L61" s="249"/>
      <c r="M61" s="244"/>
      <c r="N61" s="249"/>
      <c r="O61" s="244"/>
    </row>
    <row r="62" spans="1:15" ht="12.75" customHeight="1">
      <c r="A62" s="236" t="s">
        <v>481</v>
      </c>
      <c r="B62" s="225" t="s">
        <v>468</v>
      </c>
      <c r="C62" s="237" t="s">
        <v>520</v>
      </c>
      <c r="D62" s="228"/>
      <c r="E62" s="238"/>
      <c r="F62" s="228"/>
      <c r="G62" s="229"/>
      <c r="H62" s="228"/>
      <c r="I62" s="229"/>
      <c r="J62" s="228"/>
      <c r="K62" s="229"/>
      <c r="L62" s="228"/>
      <c r="M62" s="229"/>
      <c r="N62" s="228"/>
      <c r="O62" s="229"/>
    </row>
    <row r="63" spans="1:15" ht="12.5" customHeight="1">
      <c r="A63" s="224" t="s">
        <v>416</v>
      </c>
      <c r="B63" s="225"/>
      <c r="C63" s="226">
        <v>5400</v>
      </c>
      <c r="D63" s="235" t="str">
        <f>IF('Startup Conversion Statement'!$B$7=0,"Must Complete Startup Conversion Statement Tab",'Startup Conversion Statement'!$B$7)</f>
        <v>Must Complete Startup Conversion Statement Tab</v>
      </c>
      <c r="E63" s="227"/>
      <c r="F63" s="228"/>
      <c r="G63" s="229"/>
      <c r="H63" s="228"/>
      <c r="I63" s="229"/>
      <c r="J63" s="228"/>
      <c r="K63" s="229"/>
      <c r="L63" s="228"/>
      <c r="M63" s="229"/>
      <c r="N63" s="228"/>
      <c r="O63" s="229"/>
    </row>
    <row r="64" spans="1:15" ht="12.75" customHeight="1">
      <c r="A64" s="239" t="s">
        <v>521</v>
      </c>
      <c r="B64" s="240"/>
      <c r="C64" s="241"/>
      <c r="D64" s="242">
        <f>SUM(D62:D63)</f>
        <v>0</v>
      </c>
      <c r="E64" s="243"/>
      <c r="F64" s="242">
        <f>SUM(F62:F63)</f>
        <v>0</v>
      </c>
      <c r="G64" s="244"/>
      <c r="H64" s="242">
        <f>SUM(H62:H63)</f>
        <v>0</v>
      </c>
      <c r="I64" s="244"/>
      <c r="J64" s="242">
        <f>SUM(J62:J63)</f>
        <v>0</v>
      </c>
      <c r="K64" s="244"/>
      <c r="L64" s="242">
        <f>SUM(L62:L63)</f>
        <v>0</v>
      </c>
      <c r="M64" s="244"/>
      <c r="N64" s="242">
        <f>SUM(N62:N63)</f>
        <v>0</v>
      </c>
      <c r="O64" s="244"/>
    </row>
    <row r="65" spans="1:15" ht="9.75" customHeight="1">
      <c r="A65" s="258"/>
      <c r="B65" s="246"/>
      <c r="C65" s="247"/>
      <c r="D65" s="231"/>
      <c r="E65" s="230"/>
      <c r="F65" s="231"/>
      <c r="G65" s="232"/>
      <c r="H65" s="231"/>
      <c r="I65" s="232"/>
      <c r="J65" s="231"/>
      <c r="K65" s="232"/>
      <c r="L65" s="231"/>
      <c r="M65" s="232"/>
      <c r="N65" s="231"/>
      <c r="O65" s="232"/>
    </row>
    <row r="66" spans="1:15" ht="12.75" customHeight="1">
      <c r="A66" s="259" t="s">
        <v>522</v>
      </c>
      <c r="B66" s="260" t="s">
        <v>468</v>
      </c>
      <c r="C66" s="261" t="s">
        <v>468</v>
      </c>
      <c r="D66" s="262">
        <f>D17+D31+D59+D64</f>
        <v>0</v>
      </c>
      <c r="E66" s="263"/>
      <c r="F66" s="262">
        <f>F17+F31+F59+F64</f>
        <v>0</v>
      </c>
      <c r="G66" s="264"/>
      <c r="H66" s="262">
        <f>H17+H31+H59+H64</f>
        <v>0</v>
      </c>
      <c r="I66" s="264"/>
      <c r="J66" s="262">
        <f>J17+J31+J59+J64</f>
        <v>0</v>
      </c>
      <c r="K66" s="264"/>
      <c r="L66" s="262">
        <f>L17+L31+L59+L64</f>
        <v>0</v>
      </c>
      <c r="M66" s="264"/>
      <c r="N66" s="262">
        <f>N17+N31+N59+N64</f>
        <v>0</v>
      </c>
      <c r="O66" s="264"/>
    </row>
    <row r="67" spans="1:15" ht="9.75" customHeight="1">
      <c r="A67" s="176"/>
      <c r="B67" s="213"/>
      <c r="C67" s="213"/>
      <c r="D67" s="230"/>
      <c r="E67" s="230"/>
      <c r="F67" s="230"/>
      <c r="G67" s="214"/>
      <c r="H67" s="230"/>
      <c r="I67" s="214"/>
      <c r="J67" s="230"/>
      <c r="K67" s="214"/>
      <c r="L67" s="230"/>
      <c r="M67" s="214"/>
      <c r="N67" s="230"/>
      <c r="O67" s="214"/>
    </row>
    <row r="68" spans="1:15" ht="12.75" customHeight="1">
      <c r="A68" s="215" t="s">
        <v>523</v>
      </c>
      <c r="B68" s="216" t="s">
        <v>524</v>
      </c>
      <c r="C68" s="217" t="s">
        <v>525</v>
      </c>
      <c r="D68" s="265"/>
      <c r="E68" s="265"/>
      <c r="F68" s="216" t="s">
        <v>457</v>
      </c>
      <c r="G68" s="217" t="s">
        <v>458</v>
      </c>
      <c r="H68" s="216" t="s">
        <v>459</v>
      </c>
      <c r="I68" s="217" t="s">
        <v>460</v>
      </c>
      <c r="J68" s="216" t="s">
        <v>461</v>
      </c>
      <c r="K68" s="217" t="s">
        <v>462</v>
      </c>
      <c r="L68" s="216" t="s">
        <v>463</v>
      </c>
      <c r="M68" s="217" t="s">
        <v>464</v>
      </c>
      <c r="N68" s="216" t="s">
        <v>465</v>
      </c>
      <c r="O68" s="217" t="s">
        <v>466</v>
      </c>
    </row>
    <row r="69" spans="1:15" ht="12.75" customHeight="1">
      <c r="A69" s="218" t="s">
        <v>526</v>
      </c>
      <c r="B69" s="219" t="s">
        <v>468</v>
      </c>
      <c r="C69" s="220" t="s">
        <v>468</v>
      </c>
      <c r="D69" s="266"/>
      <c r="E69" s="266"/>
      <c r="F69" s="267"/>
      <c r="G69" s="268"/>
      <c r="H69" s="267"/>
      <c r="I69" s="268"/>
      <c r="J69" s="267"/>
      <c r="K69" s="268"/>
      <c r="L69" s="267"/>
      <c r="M69" s="268"/>
      <c r="N69" s="267"/>
      <c r="O69" s="268"/>
    </row>
    <row r="70" spans="1:15" s="305" customFormat="1" ht="12.75" customHeight="1">
      <c r="A70" s="299" t="s">
        <v>527</v>
      </c>
      <c r="B70" s="300"/>
      <c r="C70" s="301"/>
      <c r="D70" s="302"/>
      <c r="E70" s="302"/>
      <c r="F70" s="303"/>
      <c r="G70" s="304"/>
      <c r="H70" s="303"/>
      <c r="I70" s="304"/>
      <c r="J70" s="303"/>
      <c r="K70" s="304"/>
      <c r="L70" s="303"/>
      <c r="M70" s="304"/>
      <c r="N70" s="303"/>
      <c r="O70" s="304"/>
    </row>
    <row r="71" spans="1:15" ht="12.75" customHeight="1">
      <c r="A71" s="224" t="s">
        <v>528</v>
      </c>
      <c r="B71" s="225">
        <v>112</v>
      </c>
      <c r="C71" s="226" t="s">
        <v>529</v>
      </c>
      <c r="D71" s="227"/>
      <c r="E71" s="227"/>
      <c r="F71" s="228"/>
      <c r="G71" s="229"/>
      <c r="H71" s="228"/>
      <c r="I71" s="229"/>
      <c r="J71" s="228"/>
      <c r="K71" s="229"/>
      <c r="L71" s="228"/>
      <c r="M71" s="229"/>
      <c r="N71" s="228"/>
      <c r="O71" s="229"/>
    </row>
    <row r="72" spans="1:15" ht="12.75" customHeight="1">
      <c r="A72" s="224" t="s">
        <v>530</v>
      </c>
      <c r="B72" s="225">
        <v>115</v>
      </c>
      <c r="C72" s="226" t="s">
        <v>529</v>
      </c>
      <c r="D72" s="227"/>
      <c r="E72" s="227"/>
      <c r="F72" s="228"/>
      <c r="G72" s="229"/>
      <c r="H72" s="228"/>
      <c r="I72" s="229"/>
      <c r="J72" s="228"/>
      <c r="K72" s="229"/>
      <c r="L72" s="228"/>
      <c r="M72" s="229"/>
      <c r="N72" s="228"/>
      <c r="O72" s="229"/>
    </row>
    <row r="73" spans="1:15" ht="12.75" customHeight="1">
      <c r="A73" s="224" t="s">
        <v>531</v>
      </c>
      <c r="B73" s="225" t="s">
        <v>532</v>
      </c>
      <c r="C73" s="226" t="s">
        <v>529</v>
      </c>
      <c r="D73" s="227"/>
      <c r="E73" s="227"/>
      <c r="F73" s="228"/>
      <c r="G73" s="229"/>
      <c r="H73" s="228"/>
      <c r="I73" s="229"/>
      <c r="J73" s="228"/>
      <c r="K73" s="229"/>
      <c r="L73" s="228"/>
      <c r="M73" s="229"/>
      <c r="N73" s="228"/>
      <c r="O73" s="229"/>
    </row>
    <row r="74" spans="1:15" s="312" customFormat="1" ht="32">
      <c r="A74" s="306" t="s">
        <v>718</v>
      </c>
      <c r="B74" s="307" t="s">
        <v>468</v>
      </c>
      <c r="C74" s="308" t="s">
        <v>468</v>
      </c>
      <c r="D74" s="309"/>
      <c r="E74" s="309"/>
      <c r="F74" s="310"/>
      <c r="G74" s="311"/>
      <c r="H74" s="310"/>
      <c r="I74" s="311"/>
      <c r="J74" s="310"/>
      <c r="K74" s="311"/>
      <c r="L74" s="310"/>
      <c r="M74" s="311"/>
      <c r="N74" s="310"/>
      <c r="O74" s="311"/>
    </row>
    <row r="75" spans="1:15" ht="12.75" customHeight="1">
      <c r="A75" s="224" t="s">
        <v>528</v>
      </c>
      <c r="B75" s="225">
        <v>112</v>
      </c>
      <c r="C75" s="226" t="s">
        <v>533</v>
      </c>
      <c r="D75" s="227"/>
      <c r="E75" s="227"/>
      <c r="F75" s="228"/>
      <c r="G75" s="229"/>
      <c r="H75" s="228"/>
      <c r="I75" s="229"/>
      <c r="J75" s="228"/>
      <c r="K75" s="229"/>
      <c r="L75" s="228"/>
      <c r="M75" s="229"/>
      <c r="N75" s="228"/>
      <c r="O75" s="229"/>
    </row>
    <row r="76" spans="1:15" ht="12.75" customHeight="1">
      <c r="A76" s="224" t="s">
        <v>530</v>
      </c>
      <c r="B76" s="225">
        <v>115</v>
      </c>
      <c r="C76" s="226" t="s">
        <v>533</v>
      </c>
      <c r="D76" s="227"/>
      <c r="E76" s="227"/>
      <c r="F76" s="228"/>
      <c r="G76" s="229"/>
      <c r="H76" s="228"/>
      <c r="I76" s="229"/>
      <c r="J76" s="228"/>
      <c r="K76" s="229"/>
      <c r="L76" s="228"/>
      <c r="M76" s="229"/>
      <c r="N76" s="228"/>
      <c r="O76" s="229"/>
    </row>
    <row r="77" spans="1:15" ht="12.75" customHeight="1">
      <c r="A77" s="224" t="s">
        <v>531</v>
      </c>
      <c r="B77" s="225" t="s">
        <v>532</v>
      </c>
      <c r="C77" s="226" t="s">
        <v>533</v>
      </c>
      <c r="D77" s="227"/>
      <c r="E77" s="227"/>
      <c r="F77" s="228"/>
      <c r="G77" s="229"/>
      <c r="H77" s="228"/>
      <c r="I77" s="229"/>
      <c r="J77" s="228"/>
      <c r="K77" s="229"/>
      <c r="L77" s="228"/>
      <c r="M77" s="229"/>
      <c r="N77" s="228"/>
      <c r="O77" s="229"/>
    </row>
    <row r="78" spans="1:15" s="319" customFormat="1" ht="32">
      <c r="A78" s="313" t="s">
        <v>534</v>
      </c>
      <c r="B78" s="314" t="s">
        <v>468</v>
      </c>
      <c r="C78" s="315" t="s">
        <v>468</v>
      </c>
      <c r="D78" s="316"/>
      <c r="E78" s="316"/>
      <c r="F78" s="317"/>
      <c r="G78" s="318"/>
      <c r="H78" s="317"/>
      <c r="I78" s="318"/>
      <c r="J78" s="317"/>
      <c r="K78" s="318"/>
      <c r="L78" s="317"/>
      <c r="M78" s="318"/>
      <c r="N78" s="317"/>
      <c r="O78" s="318"/>
    </row>
    <row r="79" spans="1:15" ht="12.75" customHeight="1">
      <c r="A79" s="224" t="s">
        <v>528</v>
      </c>
      <c r="B79" s="225">
        <v>112</v>
      </c>
      <c r="C79" s="226" t="s">
        <v>535</v>
      </c>
      <c r="D79" s="227"/>
      <c r="E79" s="227"/>
      <c r="F79" s="228"/>
      <c r="G79" s="229"/>
      <c r="H79" s="228"/>
      <c r="I79" s="229"/>
      <c r="J79" s="228"/>
      <c r="K79" s="229"/>
      <c r="L79" s="228"/>
      <c r="M79" s="229"/>
      <c r="N79" s="228"/>
      <c r="O79" s="229"/>
    </row>
    <row r="80" spans="1:15" ht="12.75" customHeight="1">
      <c r="A80" s="224" t="s">
        <v>530</v>
      </c>
      <c r="B80" s="225">
        <v>115</v>
      </c>
      <c r="C80" s="226" t="s">
        <v>535</v>
      </c>
      <c r="D80" s="227"/>
      <c r="E80" s="227"/>
      <c r="F80" s="228"/>
      <c r="G80" s="229"/>
      <c r="H80" s="228"/>
      <c r="I80" s="229"/>
      <c r="J80" s="228"/>
      <c r="K80" s="229"/>
      <c r="L80" s="228"/>
      <c r="M80" s="229"/>
      <c r="N80" s="228"/>
      <c r="O80" s="229"/>
    </row>
    <row r="81" spans="1:15" ht="12.75" customHeight="1">
      <c r="A81" s="224" t="s">
        <v>531</v>
      </c>
      <c r="B81" s="225" t="s">
        <v>532</v>
      </c>
      <c r="C81" s="226" t="s">
        <v>535</v>
      </c>
      <c r="D81" s="227"/>
      <c r="E81" s="227"/>
      <c r="F81" s="228"/>
      <c r="G81" s="229"/>
      <c r="H81" s="228"/>
      <c r="I81" s="229"/>
      <c r="J81" s="228"/>
      <c r="K81" s="229"/>
      <c r="L81" s="228"/>
      <c r="M81" s="229"/>
      <c r="N81" s="228"/>
      <c r="O81" s="229"/>
    </row>
    <row r="82" spans="1:15" s="326" customFormat="1" ht="12.75" customHeight="1">
      <c r="A82" s="320" t="s">
        <v>536</v>
      </c>
      <c r="B82" s="321"/>
      <c r="C82" s="322"/>
      <c r="D82" s="323"/>
      <c r="E82" s="323"/>
      <c r="F82" s="324"/>
      <c r="G82" s="325"/>
      <c r="H82" s="324"/>
      <c r="I82" s="325"/>
      <c r="J82" s="324"/>
      <c r="K82" s="325"/>
      <c r="L82" s="324"/>
      <c r="M82" s="325"/>
      <c r="N82" s="324"/>
      <c r="O82" s="325"/>
    </row>
    <row r="83" spans="1:15" ht="12.75" customHeight="1">
      <c r="A83" s="224" t="s">
        <v>537</v>
      </c>
      <c r="B83" s="225">
        <v>113</v>
      </c>
      <c r="C83" s="226" t="s">
        <v>538</v>
      </c>
      <c r="D83" s="227"/>
      <c r="E83" s="227"/>
      <c r="F83" s="228"/>
      <c r="G83" s="229"/>
      <c r="H83" s="228"/>
      <c r="I83" s="229"/>
      <c r="J83" s="228"/>
      <c r="K83" s="229"/>
      <c r="L83" s="228"/>
      <c r="M83" s="229"/>
      <c r="N83" s="228"/>
      <c r="O83" s="229"/>
    </row>
    <row r="84" spans="1:15" ht="12.75" customHeight="1">
      <c r="A84" s="224" t="s">
        <v>539</v>
      </c>
      <c r="B84" s="225" t="s">
        <v>540</v>
      </c>
      <c r="C84" s="226" t="s">
        <v>538</v>
      </c>
      <c r="D84" s="227"/>
      <c r="E84" s="227"/>
      <c r="F84" s="228"/>
      <c r="G84" s="229"/>
      <c r="H84" s="228"/>
      <c r="I84" s="229"/>
      <c r="J84" s="228"/>
      <c r="K84" s="229"/>
      <c r="L84" s="228"/>
      <c r="M84" s="229"/>
      <c r="N84" s="228"/>
      <c r="O84" s="229"/>
    </row>
    <row r="85" spans="1:15" s="333" customFormat="1" ht="12.75" customHeight="1">
      <c r="A85" s="327" t="s">
        <v>541</v>
      </c>
      <c r="B85" s="328"/>
      <c r="C85" s="329"/>
      <c r="D85" s="330"/>
      <c r="E85" s="330"/>
      <c r="F85" s="331"/>
      <c r="G85" s="332"/>
      <c r="H85" s="331"/>
      <c r="I85" s="332"/>
      <c r="J85" s="331"/>
      <c r="K85" s="332"/>
      <c r="L85" s="331"/>
      <c r="M85" s="332"/>
      <c r="N85" s="331"/>
      <c r="O85" s="332"/>
    </row>
    <row r="86" spans="1:15" ht="12.75" customHeight="1">
      <c r="A86" s="224" t="s">
        <v>719</v>
      </c>
      <c r="B86" s="225">
        <v>111</v>
      </c>
      <c r="C86" s="226" t="s">
        <v>542</v>
      </c>
      <c r="D86" s="227"/>
      <c r="E86" s="227"/>
      <c r="F86" s="228"/>
      <c r="G86" s="229"/>
      <c r="H86" s="228"/>
      <c r="I86" s="229"/>
      <c r="J86" s="228"/>
      <c r="K86" s="229"/>
      <c r="L86" s="228"/>
      <c r="M86" s="229"/>
      <c r="N86" s="228"/>
      <c r="O86" s="229"/>
    </row>
    <row r="87" spans="1:15" ht="12.75" customHeight="1">
      <c r="A87" s="224" t="s">
        <v>543</v>
      </c>
      <c r="B87" s="225">
        <v>111</v>
      </c>
      <c r="C87" s="226" t="s">
        <v>544</v>
      </c>
      <c r="D87" s="227"/>
      <c r="E87" s="227"/>
      <c r="F87" s="228"/>
      <c r="G87" s="229"/>
      <c r="H87" s="228"/>
      <c r="I87" s="229"/>
      <c r="J87" s="228"/>
      <c r="K87" s="229"/>
      <c r="L87" s="228"/>
      <c r="M87" s="229"/>
      <c r="N87" s="228"/>
      <c r="O87" s="229"/>
    </row>
    <row r="88" spans="1:15" ht="12.75" customHeight="1">
      <c r="A88" s="224" t="s">
        <v>545</v>
      </c>
      <c r="B88" s="225">
        <v>111</v>
      </c>
      <c r="C88" s="226">
        <v>2420</v>
      </c>
      <c r="D88" s="227"/>
      <c r="E88" s="227"/>
      <c r="F88" s="228"/>
      <c r="G88" s="229"/>
      <c r="H88" s="228"/>
      <c r="I88" s="229"/>
      <c r="J88" s="228"/>
      <c r="K88" s="229"/>
      <c r="L88" s="228"/>
      <c r="M88" s="229"/>
      <c r="N88" s="228"/>
      <c r="O88" s="229"/>
    </row>
    <row r="89" spans="1:15" ht="12.75" customHeight="1">
      <c r="A89" s="224" t="s">
        <v>546</v>
      </c>
      <c r="B89" s="225">
        <v>114</v>
      </c>
      <c r="C89" s="226" t="s">
        <v>547</v>
      </c>
      <c r="D89" s="269"/>
      <c r="E89" s="269"/>
      <c r="F89" s="270"/>
      <c r="G89" s="229"/>
      <c r="H89" s="270"/>
      <c r="I89" s="229"/>
      <c r="J89" s="270"/>
      <c r="K89" s="229"/>
      <c r="L89" s="270"/>
      <c r="M89" s="229"/>
      <c r="N89" s="270"/>
      <c r="O89" s="229"/>
    </row>
    <row r="90" spans="1:15" s="340" customFormat="1" ht="12.75" customHeight="1">
      <c r="A90" s="334" t="s">
        <v>548</v>
      </c>
      <c r="B90" s="335" t="s">
        <v>540</v>
      </c>
      <c r="C90" s="336" t="s">
        <v>547</v>
      </c>
      <c r="D90" s="337"/>
      <c r="E90" s="337"/>
      <c r="F90" s="338"/>
      <c r="G90" s="339"/>
      <c r="H90" s="338"/>
      <c r="I90" s="339"/>
      <c r="J90" s="338"/>
      <c r="K90" s="339"/>
      <c r="L90" s="338"/>
      <c r="M90" s="339"/>
      <c r="N90" s="338"/>
      <c r="O90" s="339"/>
    </row>
    <row r="91" spans="1:15" ht="12.75" customHeight="1">
      <c r="A91" s="224" t="s">
        <v>549</v>
      </c>
      <c r="B91" s="225"/>
      <c r="C91" s="226"/>
      <c r="D91" s="230"/>
      <c r="E91" s="230"/>
      <c r="F91" s="231"/>
      <c r="G91" s="232"/>
      <c r="H91" s="231"/>
      <c r="I91" s="232"/>
      <c r="J91" s="231"/>
      <c r="K91" s="232"/>
      <c r="L91" s="231"/>
      <c r="M91" s="232"/>
      <c r="N91" s="231"/>
      <c r="O91" s="232"/>
    </row>
    <row r="92" spans="1:15" ht="12.75" customHeight="1">
      <c r="A92" s="224" t="s">
        <v>550</v>
      </c>
      <c r="B92" s="225">
        <v>111</v>
      </c>
      <c r="C92" s="226" t="s">
        <v>551</v>
      </c>
      <c r="D92" s="227"/>
      <c r="E92" s="227"/>
      <c r="F92" s="228"/>
      <c r="G92" s="229"/>
      <c r="H92" s="228"/>
      <c r="I92" s="229"/>
      <c r="J92" s="228"/>
      <c r="K92" s="229"/>
      <c r="L92" s="228"/>
      <c r="M92" s="229"/>
      <c r="N92" s="228"/>
      <c r="O92" s="229"/>
    </row>
    <row r="93" spans="1:15" ht="12.75" customHeight="1">
      <c r="A93" s="224" t="s">
        <v>552</v>
      </c>
      <c r="B93" s="225" t="s">
        <v>540</v>
      </c>
      <c r="C93" s="226" t="s">
        <v>553</v>
      </c>
      <c r="D93" s="227"/>
      <c r="E93" s="227"/>
      <c r="F93" s="228"/>
      <c r="G93" s="229"/>
      <c r="H93" s="228"/>
      <c r="I93" s="229"/>
      <c r="J93" s="228"/>
      <c r="K93" s="229"/>
      <c r="L93" s="228"/>
      <c r="M93" s="229"/>
      <c r="N93" s="228"/>
      <c r="O93" s="229"/>
    </row>
    <row r="94" spans="1:15" ht="12.75" customHeight="1">
      <c r="A94" s="224" t="s">
        <v>554</v>
      </c>
      <c r="B94" s="225"/>
      <c r="C94" s="226"/>
      <c r="D94" s="176"/>
      <c r="E94" s="176"/>
      <c r="F94" s="271"/>
      <c r="G94" s="232"/>
      <c r="H94" s="271"/>
      <c r="I94" s="232"/>
      <c r="J94" s="271"/>
      <c r="K94" s="232"/>
      <c r="L94" s="271"/>
      <c r="M94" s="232"/>
      <c r="N94" s="271"/>
      <c r="O94" s="232"/>
    </row>
    <row r="95" spans="1:15" ht="12.75" customHeight="1">
      <c r="A95" s="224" t="s">
        <v>555</v>
      </c>
      <c r="B95" s="225">
        <v>116</v>
      </c>
      <c r="C95" s="272" t="s">
        <v>556</v>
      </c>
      <c r="D95" s="227"/>
      <c r="E95" s="227"/>
      <c r="F95" s="228"/>
      <c r="G95" s="229"/>
      <c r="H95" s="228"/>
      <c r="I95" s="229"/>
      <c r="J95" s="228"/>
      <c r="K95" s="229"/>
      <c r="L95" s="228"/>
      <c r="M95" s="229"/>
      <c r="N95" s="228"/>
      <c r="O95" s="229"/>
    </row>
    <row r="96" spans="1:15" ht="12.75" customHeight="1">
      <c r="A96" s="224" t="s">
        <v>554</v>
      </c>
      <c r="B96" s="225" t="s">
        <v>540</v>
      </c>
      <c r="C96" s="272" t="s">
        <v>556</v>
      </c>
      <c r="D96" s="227"/>
      <c r="E96" s="227"/>
      <c r="F96" s="228"/>
      <c r="G96" s="229"/>
      <c r="H96" s="228"/>
      <c r="I96" s="229"/>
      <c r="J96" s="228"/>
      <c r="K96" s="229"/>
      <c r="L96" s="228"/>
      <c r="M96" s="229"/>
      <c r="N96" s="228"/>
      <c r="O96" s="229"/>
    </row>
    <row r="97" spans="1:15" ht="12.75" customHeight="1">
      <c r="A97" s="236" t="s">
        <v>557</v>
      </c>
      <c r="B97" s="273" t="s">
        <v>540</v>
      </c>
      <c r="C97" s="237" t="s">
        <v>558</v>
      </c>
      <c r="D97" s="238"/>
      <c r="E97" s="238"/>
      <c r="F97" s="228"/>
      <c r="G97" s="229"/>
      <c r="H97" s="228"/>
      <c r="I97" s="229"/>
      <c r="J97" s="228"/>
      <c r="K97" s="229"/>
      <c r="L97" s="228"/>
      <c r="M97" s="229"/>
      <c r="N97" s="228"/>
      <c r="O97" s="229"/>
    </row>
    <row r="98" spans="1:15" ht="12.75" customHeight="1">
      <c r="A98" s="236" t="s">
        <v>557</v>
      </c>
      <c r="B98" s="273" t="s">
        <v>540</v>
      </c>
      <c r="C98" s="237" t="s">
        <v>558</v>
      </c>
      <c r="D98" s="238"/>
      <c r="E98" s="238"/>
      <c r="F98" s="228"/>
      <c r="G98" s="229"/>
      <c r="H98" s="228"/>
      <c r="I98" s="229"/>
      <c r="J98" s="228"/>
      <c r="K98" s="229"/>
      <c r="L98" s="228"/>
      <c r="M98" s="229"/>
      <c r="N98" s="228"/>
      <c r="O98" s="229"/>
    </row>
    <row r="99" spans="1:15" ht="12.75" customHeight="1">
      <c r="A99" s="236" t="s">
        <v>557</v>
      </c>
      <c r="B99" s="273" t="s">
        <v>540</v>
      </c>
      <c r="C99" s="237" t="s">
        <v>558</v>
      </c>
      <c r="D99" s="238"/>
      <c r="E99" s="238"/>
      <c r="F99" s="228"/>
      <c r="G99" s="229"/>
      <c r="H99" s="228"/>
      <c r="I99" s="229"/>
      <c r="J99" s="228"/>
      <c r="K99" s="229"/>
      <c r="L99" s="228"/>
      <c r="M99" s="229"/>
      <c r="N99" s="228"/>
      <c r="O99" s="229"/>
    </row>
    <row r="100" spans="1:15" ht="12.75" customHeight="1">
      <c r="A100" s="239" t="s">
        <v>559</v>
      </c>
      <c r="B100" s="240" t="s">
        <v>468</v>
      </c>
      <c r="C100" s="241" t="s">
        <v>468</v>
      </c>
      <c r="D100" s="242">
        <f>SUM(D70:D99)</f>
        <v>0</v>
      </c>
      <c r="E100" s="243"/>
      <c r="F100" s="242">
        <f>SUM(F70:F99)</f>
        <v>0</v>
      </c>
      <c r="G100" s="244"/>
      <c r="H100" s="242">
        <f>SUM(H70:H99)</f>
        <v>0</v>
      </c>
      <c r="I100" s="244"/>
      <c r="J100" s="242">
        <f>SUM(J70:J99)</f>
        <v>0</v>
      </c>
      <c r="K100" s="244"/>
      <c r="L100" s="242">
        <f>SUM(L70:L99)</f>
        <v>0</v>
      </c>
      <c r="M100" s="244"/>
      <c r="N100" s="242">
        <f>SUM(N70:N99)</f>
        <v>0</v>
      </c>
      <c r="O100" s="244"/>
    </row>
    <row r="101" spans="1:15" ht="9.75" customHeight="1">
      <c r="A101" s="258"/>
      <c r="B101" s="246"/>
      <c r="C101" s="247"/>
      <c r="D101" s="230"/>
      <c r="E101" s="230"/>
      <c r="F101" s="231"/>
      <c r="G101" s="232"/>
      <c r="H101" s="231"/>
      <c r="I101" s="232"/>
      <c r="J101" s="231"/>
      <c r="K101" s="232"/>
      <c r="L101" s="231"/>
      <c r="M101" s="232"/>
      <c r="N101" s="231"/>
      <c r="O101" s="232"/>
    </row>
    <row r="102" spans="1:15" ht="12.75" customHeight="1">
      <c r="A102" s="239" t="s">
        <v>560</v>
      </c>
      <c r="B102" s="240" t="s">
        <v>468</v>
      </c>
      <c r="C102" s="241" t="s">
        <v>468</v>
      </c>
      <c r="D102" s="274"/>
      <c r="E102" s="274"/>
      <c r="F102" s="275"/>
      <c r="G102" s="244"/>
      <c r="H102" s="275"/>
      <c r="I102" s="244"/>
      <c r="J102" s="275"/>
      <c r="K102" s="244"/>
      <c r="L102" s="275"/>
      <c r="M102" s="244"/>
      <c r="N102" s="275"/>
      <c r="O102" s="244"/>
    </row>
    <row r="103" spans="1:15" ht="12.75" customHeight="1">
      <c r="A103" s="224" t="s">
        <v>561</v>
      </c>
      <c r="B103" s="225">
        <v>210</v>
      </c>
      <c r="C103" s="226" t="s">
        <v>558</v>
      </c>
      <c r="D103" s="227"/>
      <c r="E103" s="227"/>
      <c r="F103" s="228"/>
      <c r="G103" s="229"/>
      <c r="H103" s="228"/>
      <c r="I103" s="229"/>
      <c r="J103" s="228"/>
      <c r="K103" s="229"/>
      <c r="L103" s="228"/>
      <c r="M103" s="229"/>
      <c r="N103" s="228"/>
      <c r="O103" s="229"/>
    </row>
    <row r="104" spans="1:15" ht="12.75" customHeight="1">
      <c r="A104" s="224" t="s">
        <v>562</v>
      </c>
      <c r="B104" s="225">
        <v>220</v>
      </c>
      <c r="C104" s="226" t="s">
        <v>558</v>
      </c>
      <c r="D104" s="227"/>
      <c r="E104" s="227"/>
      <c r="F104" s="228"/>
      <c r="G104" s="229"/>
      <c r="H104" s="228"/>
      <c r="I104" s="229"/>
      <c r="J104" s="228"/>
      <c r="K104" s="229"/>
      <c r="L104" s="228"/>
      <c r="M104" s="229"/>
      <c r="N104" s="228"/>
      <c r="O104" s="229"/>
    </row>
    <row r="105" spans="1:15" ht="12.75" customHeight="1">
      <c r="A105" s="224" t="s">
        <v>563</v>
      </c>
      <c r="B105" s="225">
        <v>225</v>
      </c>
      <c r="C105" s="226" t="s">
        <v>558</v>
      </c>
      <c r="D105" s="227"/>
      <c r="E105" s="227"/>
      <c r="F105" s="228"/>
      <c r="G105" s="229"/>
      <c r="H105" s="228"/>
      <c r="I105" s="229"/>
      <c r="J105" s="228"/>
      <c r="K105" s="229"/>
      <c r="L105" s="228"/>
      <c r="M105" s="229"/>
      <c r="N105" s="228"/>
      <c r="O105" s="229"/>
    </row>
    <row r="106" spans="1:15" ht="12.75" customHeight="1">
      <c r="A106" s="224" t="s">
        <v>564</v>
      </c>
      <c r="B106" s="225" t="s">
        <v>565</v>
      </c>
      <c r="C106" s="226" t="s">
        <v>558</v>
      </c>
      <c r="D106" s="227"/>
      <c r="E106" s="227"/>
      <c r="F106" s="228"/>
      <c r="G106" s="229"/>
      <c r="H106" s="228"/>
      <c r="I106" s="229"/>
      <c r="J106" s="228"/>
      <c r="K106" s="229"/>
      <c r="L106" s="228"/>
      <c r="M106" s="229"/>
      <c r="N106" s="228"/>
      <c r="O106" s="229"/>
    </row>
    <row r="107" spans="1:15" ht="12.75" customHeight="1">
      <c r="A107" s="224" t="s">
        <v>566</v>
      </c>
      <c r="B107" s="225">
        <v>250</v>
      </c>
      <c r="C107" s="226" t="s">
        <v>558</v>
      </c>
      <c r="D107" s="227"/>
      <c r="E107" s="227"/>
      <c r="F107" s="228"/>
      <c r="G107" s="229"/>
      <c r="H107" s="228"/>
      <c r="I107" s="229"/>
      <c r="J107" s="228"/>
      <c r="K107" s="229"/>
      <c r="L107" s="228"/>
      <c r="M107" s="229"/>
      <c r="N107" s="228"/>
      <c r="O107" s="229"/>
    </row>
    <row r="108" spans="1:15" ht="12.75" customHeight="1">
      <c r="A108" s="224" t="s">
        <v>567</v>
      </c>
      <c r="B108" s="225">
        <v>270</v>
      </c>
      <c r="C108" s="226" t="s">
        <v>558</v>
      </c>
      <c r="D108" s="227"/>
      <c r="E108" s="227"/>
      <c r="F108" s="228"/>
      <c r="G108" s="229"/>
      <c r="H108" s="228"/>
      <c r="I108" s="229"/>
      <c r="J108" s="228"/>
      <c r="K108" s="229"/>
      <c r="L108" s="228"/>
      <c r="M108" s="229"/>
      <c r="N108" s="228"/>
      <c r="O108" s="229"/>
    </row>
    <row r="109" spans="1:15" ht="12.75" customHeight="1">
      <c r="A109" s="224" t="s">
        <v>568</v>
      </c>
      <c r="B109" s="225" t="s">
        <v>569</v>
      </c>
      <c r="C109" s="226" t="s">
        <v>558</v>
      </c>
      <c r="D109" s="227"/>
      <c r="E109" s="227"/>
      <c r="F109" s="228"/>
      <c r="G109" s="229"/>
      <c r="H109" s="228"/>
      <c r="I109" s="229"/>
      <c r="J109" s="228"/>
      <c r="K109" s="229"/>
      <c r="L109" s="228"/>
      <c r="M109" s="229"/>
      <c r="N109" s="228"/>
      <c r="O109" s="229"/>
    </row>
    <row r="110" spans="1:15" ht="12.75" customHeight="1">
      <c r="A110" s="239" t="s">
        <v>570</v>
      </c>
      <c r="B110" s="240"/>
      <c r="C110" s="241" t="s">
        <v>468</v>
      </c>
      <c r="D110" s="242">
        <f>SUM(D103:D109)</f>
        <v>0</v>
      </c>
      <c r="E110" s="243"/>
      <c r="F110" s="242">
        <f>SUM(F103:F109)</f>
        <v>0</v>
      </c>
      <c r="G110" s="244"/>
      <c r="H110" s="242">
        <f>SUM(H103:H109)</f>
        <v>0</v>
      </c>
      <c r="I110" s="244"/>
      <c r="J110" s="242">
        <f>SUM(J103:J109)</f>
        <v>0</v>
      </c>
      <c r="K110" s="244"/>
      <c r="L110" s="242">
        <f>SUM(L103:L109)</f>
        <v>0</v>
      </c>
      <c r="M110" s="244"/>
      <c r="N110" s="242">
        <f>SUM(N103:N109)</f>
        <v>0</v>
      </c>
      <c r="O110" s="244"/>
    </row>
    <row r="111" spans="1:15" ht="9.75" customHeight="1">
      <c r="A111" s="258"/>
      <c r="B111" s="246"/>
      <c r="C111" s="247"/>
      <c r="D111" s="231"/>
      <c r="E111" s="230"/>
      <c r="F111" s="231"/>
      <c r="G111" s="232"/>
      <c r="H111" s="231"/>
      <c r="I111" s="232"/>
      <c r="J111" s="231"/>
      <c r="K111" s="232"/>
      <c r="L111" s="231"/>
      <c r="M111" s="232"/>
      <c r="N111" s="231"/>
      <c r="O111" s="232"/>
    </row>
    <row r="112" spans="1:15" ht="12.75" customHeight="1">
      <c r="A112" s="239" t="s">
        <v>571</v>
      </c>
      <c r="B112" s="240"/>
      <c r="C112" s="241"/>
      <c r="D112" s="275"/>
      <c r="E112" s="274"/>
      <c r="F112" s="275"/>
      <c r="G112" s="244"/>
      <c r="H112" s="275"/>
      <c r="I112" s="244"/>
      <c r="J112" s="275"/>
      <c r="K112" s="244"/>
      <c r="L112" s="275"/>
      <c r="M112" s="244"/>
      <c r="N112" s="275"/>
      <c r="O112" s="244"/>
    </row>
    <row r="113" spans="1:15" ht="12.75" customHeight="1">
      <c r="A113" s="224" t="s">
        <v>572</v>
      </c>
      <c r="B113" s="225">
        <v>332</v>
      </c>
      <c r="C113" s="226" t="s">
        <v>558</v>
      </c>
      <c r="D113" s="228"/>
      <c r="E113" s="227"/>
      <c r="F113" s="228"/>
      <c r="G113" s="229"/>
      <c r="H113" s="228"/>
      <c r="I113" s="229"/>
      <c r="J113" s="228"/>
      <c r="K113" s="229"/>
      <c r="L113" s="228"/>
      <c r="M113" s="229"/>
      <c r="N113" s="228"/>
      <c r="O113" s="229"/>
    </row>
    <row r="114" spans="1:15" ht="12.75" customHeight="1">
      <c r="A114" s="224" t="s">
        <v>573</v>
      </c>
      <c r="B114" s="225">
        <v>333</v>
      </c>
      <c r="C114" s="226" t="s">
        <v>558</v>
      </c>
      <c r="D114" s="228"/>
      <c r="E114" s="227"/>
      <c r="F114" s="228"/>
      <c r="G114" s="229"/>
      <c r="H114" s="228"/>
      <c r="I114" s="229"/>
      <c r="J114" s="228"/>
      <c r="K114" s="229"/>
      <c r="L114" s="228"/>
      <c r="M114" s="229"/>
      <c r="N114" s="228"/>
      <c r="O114" s="229"/>
    </row>
    <row r="115" spans="1:15" ht="12.75" customHeight="1">
      <c r="A115" s="224" t="s">
        <v>574</v>
      </c>
      <c r="B115" s="225" t="s">
        <v>575</v>
      </c>
      <c r="C115" s="226" t="s">
        <v>558</v>
      </c>
      <c r="D115" s="228"/>
      <c r="E115" s="227"/>
      <c r="F115" s="228"/>
      <c r="G115" s="229"/>
      <c r="H115" s="228"/>
      <c r="I115" s="229"/>
      <c r="J115" s="228"/>
      <c r="K115" s="229"/>
      <c r="L115" s="228"/>
      <c r="M115" s="229"/>
      <c r="N115" s="228"/>
      <c r="O115" s="229"/>
    </row>
    <row r="116" spans="1:15" ht="12.75" customHeight="1">
      <c r="A116" s="224" t="s">
        <v>576</v>
      </c>
      <c r="B116" s="225" t="s">
        <v>575</v>
      </c>
      <c r="C116" s="226" t="s">
        <v>558</v>
      </c>
      <c r="D116" s="228"/>
      <c r="E116" s="227"/>
      <c r="F116" s="228"/>
      <c r="G116" s="229"/>
      <c r="H116" s="228"/>
      <c r="I116" s="229"/>
      <c r="J116" s="228"/>
      <c r="K116" s="229"/>
      <c r="L116" s="228"/>
      <c r="M116" s="229"/>
      <c r="N116" s="228"/>
      <c r="O116" s="229"/>
    </row>
    <row r="117" spans="1:15" ht="12.75" customHeight="1">
      <c r="A117" s="224" t="s">
        <v>426</v>
      </c>
      <c r="B117" s="225"/>
      <c r="C117" s="226"/>
      <c r="D117" s="228"/>
      <c r="E117" s="227"/>
      <c r="F117" s="228"/>
      <c r="G117" s="229"/>
      <c r="H117" s="228"/>
      <c r="I117" s="229"/>
      <c r="J117" s="228"/>
      <c r="K117" s="229"/>
      <c r="L117" s="228"/>
      <c r="M117" s="229"/>
      <c r="N117" s="228"/>
      <c r="O117" s="229"/>
    </row>
    <row r="118" spans="1:15" ht="12.75" customHeight="1">
      <c r="A118" s="224" t="s">
        <v>577</v>
      </c>
      <c r="B118" s="225" t="s">
        <v>575</v>
      </c>
      <c r="C118" s="226" t="s">
        <v>558</v>
      </c>
      <c r="D118" s="228"/>
      <c r="E118" s="227"/>
      <c r="F118" s="228"/>
      <c r="G118" s="229"/>
      <c r="H118" s="228"/>
      <c r="I118" s="229"/>
      <c r="J118" s="228"/>
      <c r="K118" s="229"/>
      <c r="L118" s="228"/>
      <c r="M118" s="229"/>
      <c r="N118" s="228"/>
      <c r="O118" s="229"/>
    </row>
    <row r="119" spans="1:15" ht="12.75" customHeight="1">
      <c r="A119" s="239" t="s">
        <v>578</v>
      </c>
      <c r="B119" s="240"/>
      <c r="C119" s="241" t="s">
        <v>468</v>
      </c>
      <c r="D119" s="242">
        <f>SUM(D113:D118)</f>
        <v>0</v>
      </c>
      <c r="E119" s="243"/>
      <c r="F119" s="242">
        <f>SUM(F113:F118)</f>
        <v>0</v>
      </c>
      <c r="G119" s="244"/>
      <c r="H119" s="242">
        <f>SUM(H113:H118)</f>
        <v>0</v>
      </c>
      <c r="I119" s="244"/>
      <c r="J119" s="242">
        <f>SUM(J113:J118)</f>
        <v>0</v>
      </c>
      <c r="K119" s="244"/>
      <c r="L119" s="242">
        <f>SUM(L113:L118)</f>
        <v>0</v>
      </c>
      <c r="M119" s="244"/>
      <c r="N119" s="242">
        <f>SUM(N113:N118)</f>
        <v>0</v>
      </c>
      <c r="O119" s="244"/>
    </row>
    <row r="120" spans="1:15" ht="9.75" customHeight="1">
      <c r="A120" s="258"/>
      <c r="B120" s="246"/>
      <c r="C120" s="247"/>
      <c r="D120" s="231"/>
      <c r="E120" s="230"/>
      <c r="F120" s="231"/>
      <c r="G120" s="232"/>
      <c r="H120" s="231"/>
      <c r="I120" s="232"/>
      <c r="J120" s="231"/>
      <c r="K120" s="232"/>
      <c r="L120" s="231"/>
      <c r="M120" s="232"/>
      <c r="N120" s="231"/>
      <c r="O120" s="232"/>
    </row>
    <row r="121" spans="1:15" ht="12.75" customHeight="1">
      <c r="A121" s="239" t="s">
        <v>579</v>
      </c>
      <c r="B121" s="240"/>
      <c r="C121" s="241"/>
      <c r="D121" s="275"/>
      <c r="E121" s="274"/>
      <c r="F121" s="275"/>
      <c r="G121" s="244"/>
      <c r="H121" s="275"/>
      <c r="I121" s="244"/>
      <c r="J121" s="275"/>
      <c r="K121" s="244"/>
      <c r="L121" s="275"/>
      <c r="M121" s="244"/>
      <c r="N121" s="275"/>
      <c r="O121" s="244"/>
    </row>
    <row r="122" spans="1:15" ht="12.75" customHeight="1">
      <c r="A122" s="224" t="s">
        <v>580</v>
      </c>
      <c r="B122" s="225">
        <v>411</v>
      </c>
      <c r="C122" s="226" t="s">
        <v>581</v>
      </c>
      <c r="D122" s="228"/>
      <c r="E122" s="227"/>
      <c r="F122" s="228"/>
      <c r="G122" s="229"/>
      <c r="H122" s="228"/>
      <c r="I122" s="229"/>
      <c r="J122" s="228"/>
      <c r="K122" s="229"/>
      <c r="L122" s="228"/>
      <c r="M122" s="229"/>
      <c r="N122" s="228"/>
      <c r="O122" s="229"/>
    </row>
    <row r="123" spans="1:15" ht="12.75" customHeight="1">
      <c r="A123" s="224" t="s">
        <v>582</v>
      </c>
      <c r="B123" s="225">
        <v>430</v>
      </c>
      <c r="C123" s="226" t="s">
        <v>558</v>
      </c>
      <c r="D123" s="228"/>
      <c r="E123" s="227"/>
      <c r="F123" s="228"/>
      <c r="G123" s="229"/>
      <c r="H123" s="228"/>
      <c r="I123" s="229"/>
      <c r="J123" s="228"/>
      <c r="K123" s="229"/>
      <c r="L123" s="228"/>
      <c r="M123" s="229"/>
      <c r="N123" s="228"/>
      <c r="O123" s="229"/>
    </row>
    <row r="124" spans="1:15" ht="12.75" customHeight="1">
      <c r="A124" s="224" t="s">
        <v>583</v>
      </c>
      <c r="B124" s="225">
        <v>441</v>
      </c>
      <c r="C124" s="226" t="s">
        <v>581</v>
      </c>
      <c r="D124" s="228"/>
      <c r="E124" s="227"/>
      <c r="F124" s="228"/>
      <c r="G124" s="229"/>
      <c r="H124" s="228"/>
      <c r="I124" s="229"/>
      <c r="J124" s="228"/>
      <c r="K124" s="229"/>
      <c r="L124" s="228"/>
      <c r="M124" s="229"/>
      <c r="N124" s="228"/>
      <c r="O124" s="229"/>
    </row>
    <row r="125" spans="1:15" ht="12.75" customHeight="1">
      <c r="A125" s="224" t="s">
        <v>584</v>
      </c>
      <c r="B125" s="225">
        <v>442</v>
      </c>
      <c r="C125" s="226" t="s">
        <v>558</v>
      </c>
      <c r="D125" s="228"/>
      <c r="E125" s="227"/>
      <c r="F125" s="228"/>
      <c r="G125" s="229"/>
      <c r="H125" s="228"/>
      <c r="I125" s="229"/>
      <c r="J125" s="228"/>
      <c r="K125" s="229"/>
      <c r="L125" s="228"/>
      <c r="M125" s="229"/>
      <c r="N125" s="228"/>
      <c r="O125" s="229"/>
    </row>
    <row r="126" spans="1:15" ht="12.75" customHeight="1">
      <c r="A126" s="224" t="s">
        <v>568</v>
      </c>
      <c r="B126" s="225" t="s">
        <v>585</v>
      </c>
      <c r="C126" s="226" t="s">
        <v>558</v>
      </c>
      <c r="D126" s="228"/>
      <c r="E126" s="227"/>
      <c r="F126" s="228"/>
      <c r="G126" s="229"/>
      <c r="H126" s="228"/>
      <c r="I126" s="229"/>
      <c r="J126" s="228"/>
      <c r="K126" s="229"/>
      <c r="L126" s="228"/>
      <c r="M126" s="229"/>
      <c r="N126" s="228"/>
      <c r="O126" s="229"/>
    </row>
    <row r="127" spans="1:15" ht="12.75" customHeight="1">
      <c r="A127" s="239" t="s">
        <v>586</v>
      </c>
      <c r="B127" s="240"/>
      <c r="C127" s="241" t="s">
        <v>468</v>
      </c>
      <c r="D127" s="242">
        <f>SUM(D122:D126)</f>
        <v>0</v>
      </c>
      <c r="E127" s="243"/>
      <c r="F127" s="242">
        <f>SUM(F122:F126)</f>
        <v>0</v>
      </c>
      <c r="G127" s="244"/>
      <c r="H127" s="242">
        <f>SUM(H122:H126)</f>
        <v>0</v>
      </c>
      <c r="I127" s="244"/>
      <c r="J127" s="242">
        <f>SUM(J122:J126)</f>
        <v>0</v>
      </c>
      <c r="K127" s="244"/>
      <c r="L127" s="242">
        <f>SUM(L122:L126)</f>
        <v>0</v>
      </c>
      <c r="M127" s="244"/>
      <c r="N127" s="242">
        <f>SUM(N122:N126)</f>
        <v>0</v>
      </c>
      <c r="O127" s="244"/>
    </row>
    <row r="128" spans="1:15" ht="9.75" customHeight="1">
      <c r="A128" s="258"/>
      <c r="B128" s="246"/>
      <c r="C128" s="247"/>
      <c r="D128" s="231"/>
      <c r="E128" s="230"/>
      <c r="F128" s="231"/>
      <c r="G128" s="232"/>
      <c r="H128" s="231"/>
      <c r="I128" s="232"/>
      <c r="J128" s="231"/>
      <c r="K128" s="232"/>
      <c r="L128" s="231"/>
      <c r="M128" s="232"/>
      <c r="N128" s="231"/>
      <c r="O128" s="232"/>
    </row>
    <row r="129" spans="1:15" ht="12.75" customHeight="1">
      <c r="A129" s="239" t="s">
        <v>587</v>
      </c>
      <c r="B129" s="240"/>
      <c r="C129" s="241"/>
      <c r="D129" s="275"/>
      <c r="E129" s="274"/>
      <c r="F129" s="275"/>
      <c r="G129" s="244"/>
      <c r="H129" s="275"/>
      <c r="I129" s="244"/>
      <c r="J129" s="275"/>
      <c r="K129" s="244"/>
      <c r="L129" s="275"/>
      <c r="M129" s="244"/>
      <c r="N129" s="275"/>
      <c r="O129" s="244"/>
    </row>
    <row r="130" spans="1:15" ht="12.75" customHeight="1">
      <c r="A130" s="224" t="s">
        <v>588</v>
      </c>
      <c r="B130" s="225" t="s">
        <v>589</v>
      </c>
      <c r="C130" s="226" t="s">
        <v>590</v>
      </c>
      <c r="D130" s="228"/>
      <c r="E130" s="227"/>
      <c r="F130" s="228"/>
      <c r="G130" s="229"/>
      <c r="H130" s="228"/>
      <c r="I130" s="229"/>
      <c r="J130" s="228"/>
      <c r="K130" s="229"/>
      <c r="L130" s="228"/>
      <c r="M130" s="229"/>
      <c r="N130" s="228"/>
      <c r="O130" s="229"/>
    </row>
    <row r="131" spans="1:15" ht="12.75" customHeight="1">
      <c r="A131" s="224" t="s">
        <v>591</v>
      </c>
      <c r="B131" s="225" t="s">
        <v>592</v>
      </c>
      <c r="C131" s="226" t="s">
        <v>558</v>
      </c>
      <c r="D131" s="228"/>
      <c r="E131" s="227"/>
      <c r="F131" s="228"/>
      <c r="G131" s="229"/>
      <c r="H131" s="228"/>
      <c r="I131" s="229"/>
      <c r="J131" s="228"/>
      <c r="K131" s="229"/>
      <c r="L131" s="228"/>
      <c r="M131" s="229"/>
      <c r="N131" s="228"/>
      <c r="O131" s="229"/>
    </row>
    <row r="132" spans="1:15" ht="12.75" customHeight="1">
      <c r="A132" s="224" t="s">
        <v>593</v>
      </c>
      <c r="B132" s="225">
        <v>570</v>
      </c>
      <c r="C132" s="226" t="s">
        <v>594</v>
      </c>
      <c r="D132" s="228"/>
      <c r="E132" s="227"/>
      <c r="F132" s="228"/>
      <c r="G132" s="229"/>
      <c r="H132" s="228"/>
      <c r="I132" s="229"/>
      <c r="J132" s="228"/>
      <c r="K132" s="229"/>
      <c r="L132" s="228"/>
      <c r="M132" s="229"/>
      <c r="N132" s="228"/>
      <c r="O132" s="229"/>
    </row>
    <row r="133" spans="1:15" ht="12.75" customHeight="1">
      <c r="A133" s="224" t="s">
        <v>595</v>
      </c>
      <c r="B133" s="225" t="s">
        <v>596</v>
      </c>
      <c r="C133" s="226" t="s">
        <v>558</v>
      </c>
      <c r="D133" s="228"/>
      <c r="E133" s="227"/>
      <c r="F133" s="228"/>
      <c r="G133" s="229"/>
      <c r="H133" s="228"/>
      <c r="I133" s="229"/>
      <c r="J133" s="228"/>
      <c r="K133" s="229"/>
      <c r="L133" s="228"/>
      <c r="M133" s="229"/>
      <c r="N133" s="228"/>
      <c r="O133" s="229"/>
    </row>
    <row r="134" spans="1:15" ht="12.75" customHeight="1">
      <c r="A134" s="224" t="s">
        <v>568</v>
      </c>
      <c r="B134" s="225" t="s">
        <v>597</v>
      </c>
      <c r="C134" s="226" t="s">
        <v>558</v>
      </c>
      <c r="D134" s="228"/>
      <c r="E134" s="227"/>
      <c r="F134" s="228"/>
      <c r="G134" s="229"/>
      <c r="H134" s="228"/>
      <c r="I134" s="229"/>
      <c r="J134" s="228"/>
      <c r="K134" s="229"/>
      <c r="L134" s="228"/>
      <c r="M134" s="229"/>
      <c r="N134" s="228"/>
      <c r="O134" s="229"/>
    </row>
    <row r="135" spans="1:15" ht="12.75" customHeight="1">
      <c r="A135" s="239" t="s">
        <v>598</v>
      </c>
      <c r="B135" s="240"/>
      <c r="C135" s="241"/>
      <c r="D135" s="242">
        <f>SUM(D130:D134)</f>
        <v>0</v>
      </c>
      <c r="E135" s="243"/>
      <c r="F135" s="242">
        <f>SUM(F130:F134)</f>
        <v>0</v>
      </c>
      <c r="G135" s="244"/>
      <c r="H135" s="242">
        <f>SUM(H130:H134)</f>
        <v>0</v>
      </c>
      <c r="I135" s="244"/>
      <c r="J135" s="242">
        <f>SUM(J130:J134)</f>
        <v>0</v>
      </c>
      <c r="K135" s="244"/>
      <c r="L135" s="242">
        <f>SUM(L130:L134)</f>
        <v>0</v>
      </c>
      <c r="M135" s="244"/>
      <c r="N135" s="242">
        <f>SUM(N130:N134)</f>
        <v>0</v>
      </c>
      <c r="O135" s="244"/>
    </row>
    <row r="136" spans="1:15" ht="9.75" customHeight="1">
      <c r="A136" s="258"/>
      <c r="B136" s="246"/>
      <c r="C136" s="247"/>
      <c r="D136" s="230"/>
      <c r="E136" s="230"/>
      <c r="F136" s="231"/>
      <c r="G136" s="232"/>
      <c r="H136" s="231"/>
      <c r="I136" s="232"/>
      <c r="J136" s="231"/>
      <c r="K136" s="232"/>
      <c r="L136" s="231"/>
      <c r="M136" s="232"/>
      <c r="N136" s="231"/>
      <c r="O136" s="232"/>
    </row>
    <row r="137" spans="1:15" ht="12.75" customHeight="1">
      <c r="A137" s="239" t="s">
        <v>599</v>
      </c>
      <c r="B137" s="240"/>
      <c r="C137" s="241"/>
      <c r="D137" s="274"/>
      <c r="E137" s="274"/>
      <c r="F137" s="275"/>
      <c r="G137" s="244"/>
      <c r="H137" s="275"/>
      <c r="I137" s="244"/>
      <c r="J137" s="275"/>
      <c r="K137" s="244"/>
      <c r="L137" s="275"/>
      <c r="M137" s="244"/>
      <c r="N137" s="275"/>
      <c r="O137" s="244"/>
    </row>
    <row r="138" spans="1:15" ht="12.75" customHeight="1">
      <c r="A138" s="224" t="s">
        <v>600</v>
      </c>
      <c r="B138" s="225">
        <v>610</v>
      </c>
      <c r="C138" s="226" t="s">
        <v>558</v>
      </c>
      <c r="D138" s="227"/>
      <c r="E138" s="227"/>
      <c r="F138" s="228"/>
      <c r="G138" s="229"/>
      <c r="H138" s="228"/>
      <c r="I138" s="229"/>
      <c r="J138" s="228"/>
      <c r="K138" s="229"/>
      <c r="L138" s="228"/>
      <c r="M138" s="229"/>
      <c r="N138" s="228"/>
      <c r="O138" s="229"/>
    </row>
    <row r="139" spans="1:15" ht="12.75" customHeight="1">
      <c r="A139" s="224" t="s">
        <v>601</v>
      </c>
      <c r="B139" s="225" t="s">
        <v>602</v>
      </c>
      <c r="C139" s="226" t="s">
        <v>558</v>
      </c>
      <c r="D139" s="227"/>
      <c r="E139" s="227"/>
      <c r="F139" s="228"/>
      <c r="G139" s="229"/>
      <c r="H139" s="228"/>
      <c r="I139" s="229"/>
      <c r="J139" s="228"/>
      <c r="K139" s="229"/>
      <c r="L139" s="228"/>
      <c r="M139" s="229"/>
      <c r="N139" s="228"/>
      <c r="O139" s="229"/>
    </row>
    <row r="140" spans="1:15" ht="12.75" customHeight="1">
      <c r="A140" s="224" t="s">
        <v>603</v>
      </c>
      <c r="B140" s="225" t="s">
        <v>604</v>
      </c>
      <c r="C140" s="226" t="s">
        <v>594</v>
      </c>
      <c r="D140" s="227"/>
      <c r="E140" s="227"/>
      <c r="F140" s="228"/>
      <c r="G140" s="229"/>
      <c r="H140" s="228"/>
      <c r="I140" s="229"/>
      <c r="J140" s="228"/>
      <c r="K140" s="229"/>
      <c r="L140" s="228"/>
      <c r="M140" s="229"/>
      <c r="N140" s="228"/>
      <c r="O140" s="229"/>
    </row>
    <row r="141" spans="1:15" ht="12.75" customHeight="1">
      <c r="A141" s="224" t="s">
        <v>605</v>
      </c>
      <c r="B141" s="225" t="s">
        <v>606</v>
      </c>
      <c r="C141" s="226" t="s">
        <v>558</v>
      </c>
      <c r="D141" s="227"/>
      <c r="E141" s="227"/>
      <c r="F141" s="228"/>
      <c r="G141" s="229"/>
      <c r="H141" s="228"/>
      <c r="I141" s="229"/>
      <c r="J141" s="228"/>
      <c r="K141" s="229"/>
      <c r="L141" s="228"/>
      <c r="M141" s="229"/>
      <c r="N141" s="228"/>
      <c r="O141" s="229"/>
    </row>
    <row r="142" spans="1:15" ht="12.75" customHeight="1">
      <c r="A142" s="224" t="s">
        <v>607</v>
      </c>
      <c r="B142" s="225" t="s">
        <v>608</v>
      </c>
      <c r="C142" s="226" t="s">
        <v>558</v>
      </c>
      <c r="D142" s="227"/>
      <c r="E142" s="227"/>
      <c r="F142" s="228"/>
      <c r="G142" s="229"/>
      <c r="H142" s="228"/>
      <c r="I142" s="229"/>
      <c r="J142" s="228"/>
      <c r="K142" s="229"/>
      <c r="L142" s="228"/>
      <c r="M142" s="229"/>
      <c r="N142" s="228"/>
      <c r="O142" s="229"/>
    </row>
    <row r="143" spans="1:15" ht="12.75" customHeight="1">
      <c r="A143" s="239" t="s">
        <v>609</v>
      </c>
      <c r="B143" s="240"/>
      <c r="C143" s="241"/>
      <c r="D143" s="242">
        <f>SUM(D138:D142)</f>
        <v>0</v>
      </c>
      <c r="E143" s="243"/>
      <c r="F143" s="242">
        <f>SUM(F138:F142)</f>
        <v>0</v>
      </c>
      <c r="G143" s="244"/>
      <c r="H143" s="242">
        <f>SUM(H138:H142)</f>
        <v>0</v>
      </c>
      <c r="I143" s="244"/>
      <c r="J143" s="242">
        <f>SUM(J138:J142)</f>
        <v>0</v>
      </c>
      <c r="K143" s="244"/>
      <c r="L143" s="242">
        <f>SUM(L138:L142)</f>
        <v>0</v>
      </c>
      <c r="M143" s="244"/>
      <c r="N143" s="242">
        <f>SUM(N138:N142)</f>
        <v>0</v>
      </c>
      <c r="O143" s="244"/>
    </row>
    <row r="144" spans="1:15" ht="9.75" customHeight="1">
      <c r="A144" s="258"/>
      <c r="B144" s="246"/>
      <c r="C144" s="247"/>
      <c r="D144" s="230"/>
      <c r="E144" s="230"/>
      <c r="F144" s="231"/>
      <c r="G144" s="232"/>
      <c r="H144" s="231"/>
      <c r="I144" s="232"/>
      <c r="J144" s="231"/>
      <c r="K144" s="232"/>
      <c r="L144" s="231"/>
      <c r="M144" s="232"/>
      <c r="N144" s="231"/>
      <c r="O144" s="232"/>
    </row>
    <row r="145" spans="1:15" ht="12.75" customHeight="1">
      <c r="A145" s="239" t="s">
        <v>610</v>
      </c>
      <c r="B145" s="240"/>
      <c r="C145" s="241"/>
      <c r="D145" s="274"/>
      <c r="E145" s="274"/>
      <c r="F145" s="275"/>
      <c r="G145" s="244"/>
      <c r="H145" s="275"/>
      <c r="I145" s="244"/>
      <c r="J145" s="275"/>
      <c r="K145" s="244"/>
      <c r="L145" s="275"/>
      <c r="M145" s="244"/>
      <c r="N145" s="275"/>
      <c r="O145" s="244"/>
    </row>
    <row r="146" spans="1:15" ht="12.75" customHeight="1">
      <c r="A146" s="224" t="s">
        <v>611</v>
      </c>
      <c r="B146" s="225">
        <v>710</v>
      </c>
      <c r="C146" s="226" t="s">
        <v>612</v>
      </c>
      <c r="D146" s="227"/>
      <c r="E146" s="227"/>
      <c r="F146" s="228"/>
      <c r="G146" s="229"/>
      <c r="H146" s="228"/>
      <c r="I146" s="229"/>
      <c r="J146" s="228"/>
      <c r="K146" s="229"/>
      <c r="L146" s="228"/>
      <c r="M146" s="229"/>
      <c r="N146" s="228"/>
      <c r="O146" s="229"/>
    </row>
    <row r="147" spans="1:15" ht="12.75" customHeight="1">
      <c r="A147" s="224" t="s">
        <v>613</v>
      </c>
      <c r="B147" s="225">
        <v>720</v>
      </c>
      <c r="C147" s="226" t="s">
        <v>614</v>
      </c>
      <c r="D147" s="227"/>
      <c r="E147" s="227"/>
      <c r="F147" s="228"/>
      <c r="G147" s="229"/>
      <c r="H147" s="228"/>
      <c r="I147" s="229"/>
      <c r="J147" s="228"/>
      <c r="K147" s="229"/>
      <c r="L147" s="228"/>
      <c r="M147" s="229"/>
      <c r="N147" s="228"/>
      <c r="O147" s="229"/>
    </row>
    <row r="148" spans="1:15" ht="12.75" customHeight="1">
      <c r="A148" s="224" t="s">
        <v>615</v>
      </c>
      <c r="B148" s="225" t="s">
        <v>616</v>
      </c>
      <c r="C148" s="226" t="s">
        <v>558</v>
      </c>
      <c r="D148" s="227"/>
      <c r="E148" s="227"/>
      <c r="F148" s="228"/>
      <c r="G148" s="229"/>
      <c r="H148" s="228"/>
      <c r="I148" s="229"/>
      <c r="J148" s="228"/>
      <c r="K148" s="229"/>
      <c r="L148" s="228"/>
      <c r="M148" s="229"/>
      <c r="N148" s="228"/>
      <c r="O148" s="229"/>
    </row>
    <row r="149" spans="1:15" ht="12.75" customHeight="1">
      <c r="A149" s="224" t="s">
        <v>428</v>
      </c>
      <c r="B149" s="225" t="s">
        <v>617</v>
      </c>
      <c r="C149" s="226" t="s">
        <v>558</v>
      </c>
      <c r="D149" s="227"/>
      <c r="E149" s="227"/>
      <c r="F149" s="228"/>
      <c r="G149" s="229"/>
      <c r="H149" s="228"/>
      <c r="I149" s="229"/>
      <c r="J149" s="228"/>
      <c r="K149" s="229"/>
      <c r="L149" s="228"/>
      <c r="M149" s="229"/>
      <c r="N149" s="228"/>
      <c r="O149" s="229"/>
    </row>
    <row r="150" spans="1:15" ht="12.75" customHeight="1">
      <c r="A150" s="239" t="s">
        <v>618</v>
      </c>
      <c r="B150" s="240"/>
      <c r="C150" s="241"/>
      <c r="D150" s="242">
        <f>SUM(D146:D149)</f>
        <v>0</v>
      </c>
      <c r="E150" s="243"/>
      <c r="F150" s="242">
        <f>SUM(F146:F149)</f>
        <v>0</v>
      </c>
      <c r="G150" s="244"/>
      <c r="H150" s="242">
        <f>SUM(H146:H149)</f>
        <v>0</v>
      </c>
      <c r="I150" s="244"/>
      <c r="J150" s="242">
        <f>SUM(J146:J149)</f>
        <v>0</v>
      </c>
      <c r="K150" s="244"/>
      <c r="L150" s="242">
        <f>SUM(L146:L149)</f>
        <v>0</v>
      </c>
      <c r="M150" s="244"/>
      <c r="N150" s="242">
        <f>SUM(N146:N149)</f>
        <v>0</v>
      </c>
      <c r="O150" s="244"/>
    </row>
    <row r="151" spans="1:15" ht="9.75" customHeight="1">
      <c r="A151" s="258"/>
      <c r="B151" s="246"/>
      <c r="C151" s="247"/>
      <c r="D151" s="230"/>
      <c r="E151" s="230"/>
      <c r="F151" s="231"/>
      <c r="G151" s="232"/>
      <c r="H151" s="231"/>
      <c r="I151" s="232"/>
      <c r="J151" s="276"/>
      <c r="K151" s="232"/>
      <c r="L151" s="231"/>
      <c r="M151" s="232"/>
      <c r="N151" s="231"/>
      <c r="O151" s="232"/>
    </row>
    <row r="152" spans="1:15" ht="12.75" customHeight="1">
      <c r="A152" s="239" t="s">
        <v>619</v>
      </c>
      <c r="B152" s="240"/>
      <c r="C152" s="241"/>
      <c r="D152" s="274"/>
      <c r="E152" s="274"/>
      <c r="F152" s="275"/>
      <c r="G152" s="244"/>
      <c r="H152" s="275"/>
      <c r="I152" s="244"/>
      <c r="J152" s="275"/>
      <c r="K152" s="244"/>
      <c r="L152" s="275"/>
      <c r="M152" s="244"/>
      <c r="N152" s="275"/>
      <c r="O152" s="244"/>
    </row>
    <row r="153" spans="1:15" ht="12.75" customHeight="1">
      <c r="A153" s="224" t="s">
        <v>620</v>
      </c>
      <c r="B153" s="225">
        <v>810</v>
      </c>
      <c r="C153" s="226">
        <v>2400</v>
      </c>
      <c r="D153" s="277"/>
      <c r="E153" s="277"/>
      <c r="F153" s="278" t="str">
        <f>IF(F$12="Enrollment must agree to 'Enrollment Projection' Tab","Enrollment must agree to 'Enrollment Projection' Tab",IF(F$12="Must Complete 'School Information' Tab","Must Complete 'School Information' Tab",ROUND(0.25%*F$12,0)+ROUND(0.25%*F$21,0)))</f>
        <v>Must Complete 'School Information' Tab</v>
      </c>
      <c r="G153" s="279" t="s">
        <v>621</v>
      </c>
      <c r="H153" s="278" t="str">
        <f>IF(H$12="Enrollment must agree to 'Enrollment Projection' Tab","Enrollment must agree to 'Enrollment Projection' Tab",IF(H$12="Must Complete 'School Information' Tab","Must Complete 'School Information' Tab",ROUND(0.25%*H$12,0)+ROUND(0.25%*H$21,0)))</f>
        <v>Must Complete 'School Information' Tab</v>
      </c>
      <c r="I153" s="279" t="s">
        <v>621</v>
      </c>
      <c r="J153" s="278" t="str">
        <f>IF(J$12="Enrollment must agree to 'Enrollment Projection' Tab","Enrollment must agree to 'Enrollment Projection' Tab",IF(J$12="Must Complete 'School Information' Tab","Must Complete 'School Information' Tab",ROUND(0.25%*J$12,0)+ROUND(0.25%*J$21,0)))</f>
        <v>Must Complete 'School Information' Tab</v>
      </c>
      <c r="K153" s="279" t="s">
        <v>621</v>
      </c>
      <c r="L153" s="278" t="str">
        <f>IF(L$12="Enrollment must agree to 'Enrollment Projection' Tab","Enrollment must agree to 'Enrollment Projection' Tab",IF(L$12="Must Complete 'School Information' Tab","Must Complete 'School Information' Tab",ROUND(0.25%*L$12,0)+ROUND(0.25%*L$21,0)))</f>
        <v>Must Complete 'School Information' Tab</v>
      </c>
      <c r="M153" s="279" t="s">
        <v>621</v>
      </c>
      <c r="N153" s="278" t="str">
        <f>IF(N$12="Enrollment must agree to 'Enrollment Projection' Tab","Enrollment must agree to 'Enrollment Projection' Tab",IF(N$12="Must Complete 'School Information' Tab","Must Complete 'School Information' Tab",ROUND(0.25%*N$12,0)+ROUND(0.25%*N$21,0)))</f>
        <v>Must Complete 'School Information' Tab</v>
      </c>
      <c r="O153" s="279" t="s">
        <v>621</v>
      </c>
    </row>
    <row r="154" spans="1:15" ht="12.75" customHeight="1">
      <c r="A154" s="224" t="s">
        <v>622</v>
      </c>
      <c r="B154" s="225">
        <v>810</v>
      </c>
      <c r="C154" s="226" t="s">
        <v>558</v>
      </c>
      <c r="D154" s="227"/>
      <c r="E154" s="227"/>
      <c r="F154" s="228"/>
      <c r="G154" s="229"/>
      <c r="H154" s="228"/>
      <c r="I154" s="229"/>
      <c r="J154" s="228"/>
      <c r="K154" s="229"/>
      <c r="L154" s="228"/>
      <c r="M154" s="229"/>
      <c r="N154" s="228"/>
      <c r="O154" s="229"/>
    </row>
    <row r="155" spans="1:15" ht="12.75" customHeight="1">
      <c r="A155" s="224" t="s">
        <v>623</v>
      </c>
      <c r="B155" s="225">
        <v>831</v>
      </c>
      <c r="C155" s="226" t="s">
        <v>624</v>
      </c>
      <c r="D155" s="227"/>
      <c r="E155" s="227"/>
      <c r="F155" s="228"/>
      <c r="G155" s="229"/>
      <c r="H155" s="228"/>
      <c r="I155" s="229"/>
      <c r="J155" s="228"/>
      <c r="K155" s="229"/>
      <c r="L155" s="228"/>
      <c r="M155" s="229"/>
      <c r="N155" s="228"/>
      <c r="O155" s="229"/>
    </row>
    <row r="156" spans="1:15" ht="12.75" customHeight="1">
      <c r="A156" s="224" t="s">
        <v>625</v>
      </c>
      <c r="B156" s="225">
        <v>832</v>
      </c>
      <c r="C156" s="226" t="s">
        <v>624</v>
      </c>
      <c r="D156" s="227"/>
      <c r="E156" s="227"/>
      <c r="F156" s="228"/>
      <c r="G156" s="229"/>
      <c r="H156" s="228"/>
      <c r="I156" s="229"/>
      <c r="J156" s="228"/>
      <c r="K156" s="229"/>
      <c r="L156" s="228"/>
      <c r="M156" s="229"/>
      <c r="N156" s="228"/>
      <c r="O156" s="229"/>
    </row>
    <row r="157" spans="1:15" ht="12.75" customHeight="1">
      <c r="A157" s="224" t="s">
        <v>568</v>
      </c>
      <c r="B157" s="225" t="s">
        <v>626</v>
      </c>
      <c r="C157" s="226" t="s">
        <v>558</v>
      </c>
      <c r="D157" s="227"/>
      <c r="E157" s="227"/>
      <c r="F157" s="228"/>
      <c r="G157" s="229"/>
      <c r="H157" s="228"/>
      <c r="I157" s="229"/>
      <c r="J157" s="228"/>
      <c r="K157" s="229"/>
      <c r="L157" s="228"/>
      <c r="M157" s="229"/>
      <c r="N157" s="228"/>
      <c r="O157" s="229"/>
    </row>
    <row r="158" spans="1:15" ht="12.75" customHeight="1">
      <c r="A158" s="239" t="s">
        <v>627</v>
      </c>
      <c r="B158" s="240"/>
      <c r="C158" s="241"/>
      <c r="D158" s="242">
        <f>SUM(D153:D157)</f>
        <v>0</v>
      </c>
      <c r="E158" s="243"/>
      <c r="F158" s="242">
        <f>SUM(F153:F157)</f>
        <v>0</v>
      </c>
      <c r="G158" s="244"/>
      <c r="H158" s="242">
        <f>SUM(H153:H157)</f>
        <v>0</v>
      </c>
      <c r="I158" s="244"/>
      <c r="J158" s="242">
        <f>SUM(J153:J157)</f>
        <v>0</v>
      </c>
      <c r="K158" s="244"/>
      <c r="L158" s="242">
        <f>SUM(L153:L157)</f>
        <v>0</v>
      </c>
      <c r="M158" s="244"/>
      <c r="N158" s="242">
        <f>SUM(N153:N157)</f>
        <v>0</v>
      </c>
      <c r="O158" s="244"/>
    </row>
    <row r="159" spans="1:15" ht="9.75" customHeight="1">
      <c r="A159" s="258"/>
      <c r="B159" s="246"/>
      <c r="C159" s="247"/>
      <c r="D159" s="231"/>
      <c r="E159" s="230"/>
      <c r="F159" s="231"/>
      <c r="G159" s="232"/>
      <c r="H159" s="231"/>
      <c r="I159" s="232"/>
      <c r="J159" s="231"/>
      <c r="K159" s="232"/>
      <c r="L159" s="231"/>
      <c r="M159" s="232"/>
      <c r="N159" s="231"/>
      <c r="O159" s="232"/>
    </row>
    <row r="160" spans="1:15" ht="12.75" customHeight="1">
      <c r="A160" s="239" t="s">
        <v>628</v>
      </c>
      <c r="B160" s="240"/>
      <c r="C160" s="241"/>
      <c r="D160" s="275"/>
      <c r="E160" s="274"/>
      <c r="F160" s="275"/>
      <c r="G160" s="244"/>
      <c r="H160" s="275"/>
      <c r="I160" s="244"/>
      <c r="J160" s="275"/>
      <c r="K160" s="244"/>
      <c r="L160" s="275"/>
      <c r="M160" s="244"/>
      <c r="N160" s="275"/>
      <c r="O160" s="244"/>
    </row>
    <row r="161" spans="1:15" ht="12.75" customHeight="1">
      <c r="A161" s="280" t="s">
        <v>557</v>
      </c>
      <c r="B161" s="225" t="s">
        <v>629</v>
      </c>
      <c r="C161" s="226">
        <v>5200</v>
      </c>
      <c r="D161" s="228"/>
      <c r="E161" s="227"/>
      <c r="F161" s="228"/>
      <c r="G161" s="229"/>
      <c r="H161" s="228"/>
      <c r="I161" s="229"/>
      <c r="J161" s="228"/>
      <c r="K161" s="229"/>
      <c r="L161" s="228"/>
      <c r="M161" s="229"/>
      <c r="N161" s="228"/>
      <c r="O161" s="229"/>
    </row>
    <row r="162" spans="1:15" ht="12.75" customHeight="1">
      <c r="A162" s="239" t="s">
        <v>630</v>
      </c>
      <c r="B162" s="240"/>
      <c r="C162" s="241"/>
      <c r="D162" s="242">
        <f>SUM(D161)</f>
        <v>0</v>
      </c>
      <c r="E162" s="243"/>
      <c r="F162" s="242">
        <f>SUM(F161)</f>
        <v>0</v>
      </c>
      <c r="G162" s="244"/>
      <c r="H162" s="242">
        <f>SUM(H161)</f>
        <v>0</v>
      </c>
      <c r="I162" s="244"/>
      <c r="J162" s="242">
        <f>SUM(J161)</f>
        <v>0</v>
      </c>
      <c r="K162" s="244"/>
      <c r="L162" s="242">
        <f>SUM(L161)</f>
        <v>0</v>
      </c>
      <c r="M162" s="244"/>
      <c r="N162" s="242">
        <f>SUM(N161)</f>
        <v>0</v>
      </c>
      <c r="O162" s="244"/>
    </row>
    <row r="163" spans="1:15" ht="9.75" customHeight="1">
      <c r="A163" s="258"/>
      <c r="B163" s="246"/>
      <c r="C163" s="247"/>
      <c r="D163" s="231"/>
      <c r="E163" s="230"/>
      <c r="F163" s="231"/>
      <c r="G163" s="232"/>
      <c r="H163" s="231"/>
      <c r="I163" s="232"/>
      <c r="J163" s="231"/>
      <c r="K163" s="232"/>
      <c r="L163" s="231"/>
      <c r="M163" s="232"/>
      <c r="N163" s="231"/>
      <c r="O163" s="232"/>
    </row>
    <row r="164" spans="1:15" ht="12.75" customHeight="1">
      <c r="A164" s="259" t="s">
        <v>631</v>
      </c>
      <c r="B164" s="260"/>
      <c r="C164" s="261"/>
      <c r="D164" s="262">
        <f>D100+D110+D119+D127+D135+D143+D150+D158+D162</f>
        <v>0</v>
      </c>
      <c r="E164" s="263"/>
      <c r="F164" s="262">
        <f>F100+F110+F119+F127+F135+F143+F150+F158+F162</f>
        <v>0</v>
      </c>
      <c r="G164" s="281"/>
      <c r="H164" s="262">
        <f>H100+H110+H119+H127+H135+H143+H150+H158+H162</f>
        <v>0</v>
      </c>
      <c r="I164" s="281"/>
      <c r="J164" s="262">
        <f>J100+J110+J119+J127+J135+J143+J150+J158+J162</f>
        <v>0</v>
      </c>
      <c r="K164" s="281"/>
      <c r="L164" s="262">
        <f>L100+L110+L119+L127+L135+L143+L150+L158+L162</f>
        <v>0</v>
      </c>
      <c r="M164" s="281"/>
      <c r="N164" s="262">
        <f>N100+N110+N119+N127+N135+N143+N150+N158+N162</f>
        <v>0</v>
      </c>
      <c r="O164" s="281"/>
    </row>
    <row r="165" spans="1:15" ht="9.75" customHeight="1">
      <c r="A165" s="176"/>
      <c r="B165" s="213"/>
      <c r="C165" s="213"/>
      <c r="D165" s="230"/>
      <c r="E165" s="230"/>
      <c r="F165" s="230"/>
      <c r="G165" s="214"/>
      <c r="H165" s="230"/>
      <c r="I165" s="214"/>
      <c r="J165" s="230"/>
      <c r="K165" s="214"/>
      <c r="L165" s="230"/>
      <c r="M165" s="214"/>
      <c r="N165" s="230"/>
      <c r="O165" s="214"/>
    </row>
    <row r="166" spans="1:15" ht="12.75" customHeight="1">
      <c r="A166" s="215" t="s">
        <v>632</v>
      </c>
      <c r="B166" s="216"/>
      <c r="C166" s="217"/>
      <c r="D166" s="216" t="s">
        <v>455</v>
      </c>
      <c r="E166" s="217" t="s">
        <v>456</v>
      </c>
      <c r="F166" s="216" t="s">
        <v>457</v>
      </c>
      <c r="G166" s="217" t="s">
        <v>458</v>
      </c>
      <c r="H166" s="216" t="s">
        <v>459</v>
      </c>
      <c r="I166" s="217" t="s">
        <v>460</v>
      </c>
      <c r="J166" s="216" t="s">
        <v>461</v>
      </c>
      <c r="K166" s="217" t="s">
        <v>462</v>
      </c>
      <c r="L166" s="216" t="s">
        <v>463</v>
      </c>
      <c r="M166" s="217" t="s">
        <v>464</v>
      </c>
      <c r="N166" s="216" t="s">
        <v>465</v>
      </c>
      <c r="O166" s="217" t="s">
        <v>466</v>
      </c>
    </row>
    <row r="167" spans="1:15" ht="12.75" customHeight="1">
      <c r="A167" s="218" t="s">
        <v>633</v>
      </c>
      <c r="B167" s="219" t="s">
        <v>468</v>
      </c>
      <c r="C167" s="220" t="s">
        <v>468</v>
      </c>
      <c r="D167" s="282">
        <f>D$66-D$164</f>
        <v>0</v>
      </c>
      <c r="E167" s="283"/>
      <c r="F167" s="282">
        <f>F$66-F$164</f>
        <v>0</v>
      </c>
      <c r="G167" s="268"/>
      <c r="H167" s="282">
        <f>H$66-H$164</f>
        <v>0</v>
      </c>
      <c r="I167" s="268"/>
      <c r="J167" s="282">
        <f>J$66-J$164</f>
        <v>0</v>
      </c>
      <c r="K167" s="268"/>
      <c r="L167" s="282">
        <f>L$66-L$164</f>
        <v>0</v>
      </c>
      <c r="M167" s="268"/>
      <c r="N167" s="282">
        <f>N$66-N$164</f>
        <v>0</v>
      </c>
      <c r="O167" s="268"/>
    </row>
    <row r="168" spans="1:15" ht="12.75" customHeight="1">
      <c r="A168" s="239" t="s">
        <v>634</v>
      </c>
      <c r="B168" s="240"/>
      <c r="C168" s="241"/>
      <c r="D168" s="257">
        <v>0</v>
      </c>
      <c r="E168" s="284"/>
      <c r="F168" s="257">
        <v>0</v>
      </c>
      <c r="G168" s="244"/>
      <c r="H168" s="257">
        <f>F169</f>
        <v>0</v>
      </c>
      <c r="I168" s="244"/>
      <c r="J168" s="257">
        <f>H169</f>
        <v>0</v>
      </c>
      <c r="K168" s="244"/>
      <c r="L168" s="257">
        <f>J169</f>
        <v>0</v>
      </c>
      <c r="M168" s="244"/>
      <c r="N168" s="257">
        <f>L169</f>
        <v>0</v>
      </c>
      <c r="O168" s="244"/>
    </row>
    <row r="169" spans="1:15" ht="12.75" customHeight="1">
      <c r="A169" s="239" t="s">
        <v>635</v>
      </c>
      <c r="B169" s="240"/>
      <c r="C169" s="241"/>
      <c r="D169" s="257">
        <f>SUM(D167:D168)</f>
        <v>0</v>
      </c>
      <c r="E169" s="284"/>
      <c r="F169" s="257">
        <f>SUM(F167:F168)</f>
        <v>0</v>
      </c>
      <c r="G169" s="244"/>
      <c r="H169" s="257">
        <f>SUM(H167:H168)</f>
        <v>0</v>
      </c>
      <c r="I169" s="244"/>
      <c r="J169" s="257">
        <f>SUM(J167:J168)</f>
        <v>0</v>
      </c>
      <c r="K169" s="244"/>
      <c r="L169" s="257">
        <f>SUM(L167:L168)</f>
        <v>0</v>
      </c>
      <c r="M169" s="244"/>
      <c r="N169" s="257">
        <f>SUM(N167:N168)</f>
        <v>0</v>
      </c>
      <c r="O169" s="244"/>
    </row>
    <row r="170" spans="1:15" ht="9.75" customHeight="1">
      <c r="A170" s="258"/>
      <c r="B170" s="246"/>
      <c r="C170" s="247"/>
      <c r="D170" s="231"/>
      <c r="E170" s="230"/>
      <c r="F170" s="231"/>
      <c r="G170" s="232"/>
      <c r="H170" s="231"/>
      <c r="I170" s="232"/>
      <c r="J170" s="231"/>
      <c r="K170" s="232"/>
      <c r="L170" s="231"/>
      <c r="M170" s="232"/>
      <c r="N170" s="231"/>
      <c r="O170" s="232"/>
    </row>
    <row r="171" spans="1:15" ht="12.75" customHeight="1">
      <c r="A171" s="259" t="s">
        <v>636</v>
      </c>
      <c r="B171" s="260"/>
      <c r="C171" s="261"/>
      <c r="D171" s="285" t="e">
        <f>D169/D66</f>
        <v>#DIV/0!</v>
      </c>
      <c r="E171" s="286"/>
      <c r="F171" s="285" t="e">
        <f>F169/F66</f>
        <v>#DIV/0!</v>
      </c>
      <c r="G171" s="281"/>
      <c r="H171" s="285" t="e">
        <f>H169/H66</f>
        <v>#DIV/0!</v>
      </c>
      <c r="I171" s="281"/>
      <c r="J171" s="285" t="e">
        <f>J169/J66</f>
        <v>#DIV/0!</v>
      </c>
      <c r="K171" s="281"/>
      <c r="L171" s="285" t="e">
        <f>L169/L66</f>
        <v>#DIV/0!</v>
      </c>
      <c r="M171" s="281"/>
      <c r="N171" s="285" t="e">
        <f>N169/N66</f>
        <v>#DIV/0!</v>
      </c>
      <c r="O171" s="281"/>
    </row>
  </sheetData>
  <mergeCells count="2">
    <mergeCell ref="A2:O2"/>
    <mergeCell ref="A3:O3"/>
  </mergeCells>
  <conditionalFormatting sqref="C15:C170 D27:D28 D55:D56 D14 D63">
    <cfRule type="containsText" dxfId="1" priority="2" operator="containsText" text="Must">
      <formula>NOT(ISERROR(SEARCH(("Must"),(C14))))</formula>
    </cfRule>
  </conditionalFormatting>
  <conditionalFormatting sqref="D1:F171 H1:H171 J1:J171 L1:L171 N1:N171">
    <cfRule type="containsText" dxfId="0" priority="1" operator="containsText" text="must">
      <formula>NOT(ISERROR(SEARCH(("must"),(D1))))</formula>
    </cfRule>
  </conditionalFormatting>
  <pageMargins left="0.45" right="0.45" top="0.45" bottom="0.45" header="0" footer="0"/>
  <pageSetup orientation="portrait"/>
  <colBreaks count="4" manualBreakCount="4">
    <brk id="7" man="1"/>
    <brk id="9" man="1"/>
    <brk id="11" man="1"/>
    <brk id="13" man="1"/>
  </colBreak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000"/>
  <sheetViews>
    <sheetView workbookViewId="0"/>
  </sheetViews>
  <sheetFormatPr defaultColWidth="12.54296875" defaultRowHeight="15" customHeight="1"/>
  <cols>
    <col min="1" max="26" width="8.54296875" customWidth="1"/>
  </cols>
  <sheetData>
    <row r="1" spans="1:2" ht="12.75" customHeight="1">
      <c r="A1" s="16" t="s">
        <v>637</v>
      </c>
    </row>
    <row r="2" spans="1:2" ht="12.75" customHeight="1">
      <c r="A2" s="16" t="s">
        <v>638</v>
      </c>
      <c r="B2" s="287">
        <f>'ED%'!H41</f>
        <v>0.61699999999999999</v>
      </c>
    </row>
    <row r="3" spans="1:2" ht="12.75" customHeight="1">
      <c r="A3" s="16" t="s">
        <v>639</v>
      </c>
      <c r="B3" s="287">
        <f>'SWD%'!H42</f>
        <v>9.4E-2</v>
      </c>
    </row>
    <row r="4" spans="1:2" ht="12.75" customHeight="1"/>
    <row r="5" spans="1:2" ht="12.75" customHeight="1"/>
    <row r="6" spans="1:2" ht="12.75" customHeight="1"/>
    <row r="7" spans="1:2" ht="12.75" customHeight="1"/>
    <row r="8" spans="1:2" ht="12.75" customHeight="1"/>
    <row r="9" spans="1:2" ht="12.75" customHeight="1"/>
    <row r="10" spans="1:2" ht="12.75" customHeight="1"/>
    <row r="11" spans="1:2" ht="12.75" customHeight="1"/>
    <row r="12" spans="1:2" ht="12.75" customHeight="1"/>
    <row r="13" spans="1:2" ht="12.75" customHeight="1"/>
    <row r="14" spans="1:2" ht="12.75" customHeight="1"/>
    <row r="15" spans="1:2" ht="12.75" customHeight="1"/>
    <row r="16" spans="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1000"/>
  <sheetViews>
    <sheetView workbookViewId="0"/>
  </sheetViews>
  <sheetFormatPr defaultColWidth="12.54296875" defaultRowHeight="15" customHeight="1"/>
  <cols>
    <col min="1" max="3" width="28.453125" customWidth="1"/>
    <col min="4" max="11" width="10.81640625" customWidth="1"/>
    <col min="12" max="26" width="8.54296875" customWidth="1"/>
  </cols>
  <sheetData>
    <row r="1" spans="1:12" ht="14.25" customHeight="1">
      <c r="A1" s="288" t="s">
        <v>154</v>
      </c>
      <c r="B1" s="288" t="s">
        <v>640</v>
      </c>
      <c r="C1" s="288" t="s">
        <v>155</v>
      </c>
      <c r="D1" s="289" t="s">
        <v>33</v>
      </c>
      <c r="E1" s="289" t="s">
        <v>641</v>
      </c>
      <c r="F1" s="289" t="s">
        <v>642</v>
      </c>
      <c r="G1" s="290" t="s">
        <v>643</v>
      </c>
      <c r="H1" s="290" t="s">
        <v>644</v>
      </c>
      <c r="I1" s="290" t="s">
        <v>645</v>
      </c>
      <c r="J1" s="290" t="s">
        <v>646</v>
      </c>
      <c r="K1" s="289" t="s">
        <v>647</v>
      </c>
      <c r="L1" s="291" t="s">
        <v>648</v>
      </c>
    </row>
    <row r="2" spans="1:12" ht="14.25" customHeight="1">
      <c r="A2" s="288" t="s">
        <v>649</v>
      </c>
      <c r="B2" s="288" t="s">
        <v>93</v>
      </c>
      <c r="C2" s="288" t="s">
        <v>650</v>
      </c>
      <c r="D2" s="289">
        <v>5</v>
      </c>
      <c r="E2" s="289" t="s">
        <v>651</v>
      </c>
      <c r="F2" s="289" t="s">
        <v>652</v>
      </c>
      <c r="G2" s="290">
        <v>0.753</v>
      </c>
      <c r="H2" s="290">
        <v>0.64</v>
      </c>
      <c r="I2" s="290">
        <v>0.98299999999999998</v>
      </c>
      <c r="J2" s="290">
        <v>0.98799999999999999</v>
      </c>
      <c r="K2" s="289" t="s">
        <v>47</v>
      </c>
      <c r="L2" s="291" t="s">
        <v>653</v>
      </c>
    </row>
    <row r="3" spans="1:12" ht="14.25" customHeight="1">
      <c r="A3" s="288" t="s">
        <v>654</v>
      </c>
      <c r="B3" s="288" t="s">
        <v>93</v>
      </c>
      <c r="C3" s="288" t="s">
        <v>650</v>
      </c>
      <c r="D3" s="289">
        <v>5</v>
      </c>
      <c r="E3" s="289" t="s">
        <v>651</v>
      </c>
      <c r="F3" s="289" t="s">
        <v>652</v>
      </c>
      <c r="G3" s="290">
        <v>0.753</v>
      </c>
      <c r="H3" s="290">
        <v>0.64</v>
      </c>
      <c r="I3" s="290">
        <v>0.94399999999999995</v>
      </c>
      <c r="J3" s="290">
        <v>0.94099999999999995</v>
      </c>
      <c r="K3" s="289" t="s">
        <v>47</v>
      </c>
    </row>
    <row r="4" spans="1:12" ht="14.25" customHeight="1">
      <c r="A4" s="288" t="s">
        <v>655</v>
      </c>
      <c r="B4" s="288" t="s">
        <v>93</v>
      </c>
      <c r="C4" s="288" t="s">
        <v>650</v>
      </c>
      <c r="D4" s="289">
        <v>5</v>
      </c>
      <c r="E4" s="289" t="s">
        <v>651</v>
      </c>
      <c r="F4" s="289" t="s">
        <v>652</v>
      </c>
      <c r="G4" s="290">
        <v>0.753</v>
      </c>
      <c r="H4" s="290">
        <v>0.64</v>
      </c>
      <c r="I4" s="290">
        <v>0.97599999999999998</v>
      </c>
      <c r="J4" s="290">
        <v>0.97399999999999998</v>
      </c>
      <c r="K4" s="289" t="s">
        <v>47</v>
      </c>
    </row>
    <row r="5" spans="1:12" ht="14.25" customHeight="1">
      <c r="A5" s="288" t="s">
        <v>656</v>
      </c>
      <c r="B5" s="288" t="s">
        <v>93</v>
      </c>
      <c r="C5" s="288" t="s">
        <v>650</v>
      </c>
      <c r="D5" s="289">
        <v>5</v>
      </c>
      <c r="E5" s="289" t="s">
        <v>651</v>
      </c>
      <c r="F5" s="289" t="s">
        <v>652</v>
      </c>
      <c r="G5" s="290">
        <v>0.753</v>
      </c>
      <c r="H5" s="290">
        <v>0.64</v>
      </c>
      <c r="I5" s="290">
        <v>0.80200000000000005</v>
      </c>
      <c r="J5" s="290">
        <v>0.84299999999999997</v>
      </c>
      <c r="K5" s="289" t="s">
        <v>47</v>
      </c>
    </row>
    <row r="6" spans="1:12" ht="14.25" customHeight="1">
      <c r="A6" s="288" t="s">
        <v>657</v>
      </c>
      <c r="B6" s="288" t="s">
        <v>93</v>
      </c>
      <c r="C6" s="288" t="s">
        <v>650</v>
      </c>
      <c r="D6" s="289">
        <v>5</v>
      </c>
      <c r="E6" s="289" t="s">
        <v>651</v>
      </c>
      <c r="F6" s="289" t="s">
        <v>652</v>
      </c>
      <c r="G6" s="290">
        <v>0.753</v>
      </c>
      <c r="H6" s="290">
        <v>0.64</v>
      </c>
      <c r="I6" s="290">
        <v>0.95499999999999996</v>
      </c>
      <c r="J6" s="290">
        <v>0.95799999999999996</v>
      </c>
      <c r="K6" s="289" t="s">
        <v>47</v>
      </c>
    </row>
    <row r="7" spans="1:12" ht="14.25" customHeight="1">
      <c r="A7" s="288" t="s">
        <v>658</v>
      </c>
      <c r="B7" s="288" t="s">
        <v>220</v>
      </c>
      <c r="C7" s="288" t="s">
        <v>659</v>
      </c>
      <c r="D7" s="289">
        <v>2</v>
      </c>
      <c r="E7" s="289" t="s">
        <v>32</v>
      </c>
      <c r="F7" s="289" t="s">
        <v>660</v>
      </c>
      <c r="G7" s="290">
        <v>0.71199999999999997</v>
      </c>
      <c r="H7" s="290">
        <v>0.60499999999999998</v>
      </c>
      <c r="I7" s="290">
        <v>0.95399999999999996</v>
      </c>
      <c r="J7" s="290">
        <v>0.94899999999999995</v>
      </c>
      <c r="K7" s="289" t="s">
        <v>38</v>
      </c>
    </row>
    <row r="8" spans="1:12" ht="14.25" customHeight="1">
      <c r="A8" s="288" t="s">
        <v>661</v>
      </c>
      <c r="B8" s="288" t="s">
        <v>93</v>
      </c>
      <c r="C8" s="288" t="s">
        <v>659</v>
      </c>
      <c r="D8" s="289">
        <v>2</v>
      </c>
      <c r="E8" s="289" t="s">
        <v>32</v>
      </c>
      <c r="F8" s="289" t="s">
        <v>660</v>
      </c>
      <c r="G8" s="290">
        <v>0.71199999999999997</v>
      </c>
      <c r="H8" s="290">
        <v>0.60499999999999998</v>
      </c>
      <c r="I8" s="290">
        <v>0.92200000000000004</v>
      </c>
      <c r="J8" s="290">
        <v>0.92700000000000005</v>
      </c>
      <c r="K8" s="289" t="s">
        <v>38</v>
      </c>
    </row>
    <row r="9" spans="1:12" ht="14.25" customHeight="1">
      <c r="A9" s="288" t="s">
        <v>662</v>
      </c>
      <c r="B9" s="288" t="s">
        <v>220</v>
      </c>
      <c r="C9" s="288" t="s">
        <v>659</v>
      </c>
      <c r="D9" s="289">
        <v>2</v>
      </c>
      <c r="E9" s="289" t="s">
        <v>32</v>
      </c>
      <c r="F9" s="289" t="s">
        <v>660</v>
      </c>
      <c r="G9" s="290">
        <v>0.71199999999999997</v>
      </c>
      <c r="H9" s="290">
        <v>0.60499999999999998</v>
      </c>
      <c r="I9" s="290">
        <v>0.27</v>
      </c>
      <c r="J9" s="290">
        <v>0.27700000000000002</v>
      </c>
      <c r="K9" s="289" t="s">
        <v>39</v>
      </c>
    </row>
    <row r="10" spans="1:12" ht="14.25" customHeight="1">
      <c r="A10" s="288" t="s">
        <v>663</v>
      </c>
      <c r="B10" s="288" t="s">
        <v>93</v>
      </c>
      <c r="C10" s="288" t="s">
        <v>659</v>
      </c>
      <c r="D10" s="289">
        <v>2</v>
      </c>
      <c r="E10" s="289" t="s">
        <v>32</v>
      </c>
      <c r="F10" s="289" t="s">
        <v>660</v>
      </c>
      <c r="G10" s="290">
        <v>0.71199999999999997</v>
      </c>
      <c r="H10" s="290">
        <v>0.60499999999999998</v>
      </c>
      <c r="I10" s="290">
        <v>0.93300000000000005</v>
      </c>
      <c r="J10" s="290">
        <v>0.93799999999999994</v>
      </c>
      <c r="K10" s="289" t="s">
        <v>38</v>
      </c>
    </row>
    <row r="11" spans="1:12" ht="14.25" customHeight="1">
      <c r="A11" s="288" t="s">
        <v>664</v>
      </c>
      <c r="B11" s="288" t="s">
        <v>119</v>
      </c>
      <c r="C11" s="288" t="s">
        <v>659</v>
      </c>
      <c r="D11" s="289">
        <v>2</v>
      </c>
      <c r="E11" s="289" t="s">
        <v>32</v>
      </c>
      <c r="F11" s="289" t="s">
        <v>660</v>
      </c>
      <c r="G11" s="290">
        <v>0.71199999999999997</v>
      </c>
      <c r="H11" s="290">
        <v>0.60499999999999998</v>
      </c>
      <c r="I11" s="290">
        <v>0.53400000000000003</v>
      </c>
      <c r="J11" s="290">
        <v>0.53100000000000003</v>
      </c>
      <c r="K11" s="289" t="s">
        <v>39</v>
      </c>
    </row>
    <row r="12" spans="1:12" ht="14.25" customHeight="1">
      <c r="A12" s="288" t="s">
        <v>665</v>
      </c>
      <c r="B12" s="288" t="s">
        <v>220</v>
      </c>
      <c r="C12" s="288" t="s">
        <v>659</v>
      </c>
      <c r="D12" s="289">
        <v>2</v>
      </c>
      <c r="E12" s="289" t="s">
        <v>32</v>
      </c>
      <c r="F12" s="289" t="s">
        <v>660</v>
      </c>
      <c r="G12" s="290">
        <v>0.71199999999999997</v>
      </c>
      <c r="H12" s="290">
        <v>0.60499999999999998</v>
      </c>
      <c r="I12" s="290">
        <v>0.86899999999999999</v>
      </c>
      <c r="J12" s="290">
        <v>0.89600000000000002</v>
      </c>
      <c r="K12" s="289" t="s">
        <v>38</v>
      </c>
    </row>
    <row r="13" spans="1:12" ht="14.25" customHeight="1">
      <c r="A13" s="288" t="s">
        <v>666</v>
      </c>
      <c r="B13" s="288" t="s">
        <v>132</v>
      </c>
      <c r="C13" s="288" t="s">
        <v>659</v>
      </c>
      <c r="D13" s="289">
        <v>2</v>
      </c>
      <c r="E13" s="289" t="s">
        <v>32</v>
      </c>
      <c r="F13" s="289" t="s">
        <v>660</v>
      </c>
      <c r="G13" s="290">
        <v>0.71199999999999997</v>
      </c>
      <c r="H13" s="290">
        <v>0.60499999999999998</v>
      </c>
      <c r="I13" s="290">
        <v>0.88500000000000001</v>
      </c>
      <c r="J13" s="290">
        <v>0.84699999999999998</v>
      </c>
      <c r="K13" s="289" t="s">
        <v>38</v>
      </c>
    </row>
    <row r="14" spans="1:12" ht="14.25" customHeight="1">
      <c r="A14" s="288" t="s">
        <v>667</v>
      </c>
      <c r="B14" s="288" t="s">
        <v>76</v>
      </c>
      <c r="C14" s="288" t="s">
        <v>659</v>
      </c>
      <c r="D14" s="289">
        <v>2</v>
      </c>
      <c r="E14" s="289" t="s">
        <v>32</v>
      </c>
      <c r="F14" s="289" t="s">
        <v>660</v>
      </c>
      <c r="G14" s="290">
        <v>0.71199999999999997</v>
      </c>
      <c r="H14" s="290">
        <v>0.60499999999999998</v>
      </c>
      <c r="I14" s="290">
        <v>0.84599999999999997</v>
      </c>
      <c r="J14" s="290">
        <v>0.82399999999999995</v>
      </c>
      <c r="K14" s="289" t="s">
        <v>38</v>
      </c>
    </row>
    <row r="15" spans="1:12" ht="14.25" customHeight="1">
      <c r="A15" s="288" t="s">
        <v>668</v>
      </c>
      <c r="B15" s="288" t="s">
        <v>76</v>
      </c>
      <c r="C15" s="288" t="s">
        <v>659</v>
      </c>
      <c r="D15" s="289">
        <v>2</v>
      </c>
      <c r="E15" s="289" t="s">
        <v>32</v>
      </c>
      <c r="F15" s="289" t="s">
        <v>660</v>
      </c>
      <c r="G15" s="290">
        <v>0.71199999999999997</v>
      </c>
      <c r="H15" s="290">
        <v>0.60499999999999998</v>
      </c>
      <c r="I15" s="290">
        <v>0.747</v>
      </c>
      <c r="J15" s="290">
        <v>0.75</v>
      </c>
      <c r="K15" s="289" t="s">
        <v>38</v>
      </c>
    </row>
    <row r="16" spans="1:12" ht="14.25" customHeight="1">
      <c r="A16" s="288" t="s">
        <v>669</v>
      </c>
      <c r="B16" s="288" t="s">
        <v>197</v>
      </c>
      <c r="C16" s="288" t="s">
        <v>659</v>
      </c>
      <c r="D16" s="289">
        <v>2</v>
      </c>
      <c r="E16" s="289" t="s">
        <v>32</v>
      </c>
      <c r="F16" s="289" t="s">
        <v>660</v>
      </c>
      <c r="G16" s="290">
        <v>0.71199999999999997</v>
      </c>
      <c r="H16" s="290">
        <v>0.60499999999999998</v>
      </c>
      <c r="I16" s="290">
        <v>0.30599999999999999</v>
      </c>
      <c r="J16" s="290">
        <v>0.28399999999999997</v>
      </c>
      <c r="K16" s="289" t="s">
        <v>39</v>
      </c>
    </row>
    <row r="17" spans="1:11" ht="14.25" customHeight="1">
      <c r="A17" s="288" t="s">
        <v>670</v>
      </c>
      <c r="B17" s="288" t="s">
        <v>93</v>
      </c>
      <c r="C17" s="288" t="s">
        <v>659</v>
      </c>
      <c r="D17" s="289">
        <v>2</v>
      </c>
      <c r="E17" s="289" t="s">
        <v>32</v>
      </c>
      <c r="F17" s="289" t="s">
        <v>660</v>
      </c>
      <c r="G17" s="290">
        <v>0.71199999999999997</v>
      </c>
      <c r="H17" s="290">
        <v>0.60499999999999998</v>
      </c>
      <c r="I17" s="290">
        <v>0.79600000000000004</v>
      </c>
      <c r="J17" s="290">
        <v>0.79500000000000004</v>
      </c>
      <c r="K17" s="289" t="s">
        <v>38</v>
      </c>
    </row>
    <row r="18" spans="1:11" ht="14.25" customHeight="1">
      <c r="A18" s="288" t="s">
        <v>671</v>
      </c>
      <c r="B18" s="288" t="s">
        <v>146</v>
      </c>
      <c r="C18" s="288" t="s">
        <v>659</v>
      </c>
      <c r="D18" s="289">
        <v>2</v>
      </c>
      <c r="E18" s="289" t="s">
        <v>32</v>
      </c>
      <c r="F18" s="289" t="s">
        <v>660</v>
      </c>
      <c r="G18" s="290">
        <v>0.71199999999999997</v>
      </c>
      <c r="H18" s="290">
        <v>0.60499999999999998</v>
      </c>
      <c r="I18" s="290">
        <v>0.51</v>
      </c>
      <c r="J18" s="290">
        <v>0.55200000000000005</v>
      </c>
      <c r="K18" s="289" t="s">
        <v>39</v>
      </c>
    </row>
    <row r="19" spans="1:11" ht="14.25" customHeight="1">
      <c r="A19" s="288" t="s">
        <v>672</v>
      </c>
      <c r="B19" s="288" t="s">
        <v>146</v>
      </c>
      <c r="C19" s="288" t="s">
        <v>659</v>
      </c>
      <c r="D19" s="289">
        <v>2</v>
      </c>
      <c r="E19" s="289" t="s">
        <v>32</v>
      </c>
      <c r="F19" s="289" t="s">
        <v>660</v>
      </c>
      <c r="G19" s="290">
        <v>0.71199999999999997</v>
      </c>
      <c r="H19" s="290">
        <v>0.60499999999999998</v>
      </c>
      <c r="I19" s="290">
        <v>0.79700000000000004</v>
      </c>
      <c r="J19" s="290">
        <v>0.82099999999999995</v>
      </c>
      <c r="K19" s="289" t="s">
        <v>38</v>
      </c>
    </row>
    <row r="20" spans="1:11" ht="14.25" customHeight="1">
      <c r="A20" s="288" t="s">
        <v>673</v>
      </c>
      <c r="B20" s="288" t="s">
        <v>204</v>
      </c>
      <c r="C20" s="288" t="s">
        <v>659</v>
      </c>
      <c r="D20" s="289">
        <v>2</v>
      </c>
      <c r="E20" s="289" t="s">
        <v>204</v>
      </c>
      <c r="F20" s="289" t="s">
        <v>660</v>
      </c>
      <c r="G20" s="290">
        <v>0.84099999999999997</v>
      </c>
      <c r="H20" s="290">
        <v>0.71499999999999997</v>
      </c>
      <c r="I20" s="290">
        <v>0.85499999999999998</v>
      </c>
      <c r="J20" s="290">
        <v>0.85599999999999998</v>
      </c>
      <c r="K20" s="289" t="s">
        <v>38</v>
      </c>
    </row>
    <row r="21" spans="1:11" ht="14.25" customHeight="1">
      <c r="A21" s="288" t="s">
        <v>674</v>
      </c>
      <c r="B21" s="288" t="s">
        <v>76</v>
      </c>
      <c r="C21" s="288" t="s">
        <v>659</v>
      </c>
      <c r="D21" s="289">
        <v>2</v>
      </c>
      <c r="E21" s="289" t="s">
        <v>32</v>
      </c>
      <c r="F21" s="289" t="s">
        <v>660</v>
      </c>
      <c r="G21" s="290">
        <v>0.71199999999999997</v>
      </c>
      <c r="H21" s="290">
        <v>0.60499999999999998</v>
      </c>
      <c r="I21" s="290">
        <v>0.83399999999999996</v>
      </c>
      <c r="J21" s="290">
        <v>0.89900000000000002</v>
      </c>
      <c r="K21" s="289" t="s">
        <v>38</v>
      </c>
    </row>
    <row r="22" spans="1:11" ht="14.25" customHeight="1">
      <c r="A22" s="288" t="s">
        <v>675</v>
      </c>
      <c r="B22" s="288" t="s">
        <v>93</v>
      </c>
      <c r="C22" s="288" t="s">
        <v>659</v>
      </c>
      <c r="D22" s="289">
        <v>2</v>
      </c>
      <c r="E22" s="289" t="s">
        <v>32</v>
      </c>
      <c r="F22" s="289" t="s">
        <v>660</v>
      </c>
      <c r="G22" s="290">
        <v>0.71199999999999997</v>
      </c>
      <c r="H22" s="290">
        <v>0.60499999999999998</v>
      </c>
      <c r="I22" s="290">
        <v>0.54700000000000004</v>
      </c>
      <c r="J22" s="290">
        <v>0.55600000000000005</v>
      </c>
      <c r="K22" s="289" t="s">
        <v>39</v>
      </c>
    </row>
    <row r="23" spans="1:11" ht="14.25" customHeight="1">
      <c r="A23" s="288" t="s">
        <v>676</v>
      </c>
      <c r="B23" s="288" t="s">
        <v>132</v>
      </c>
      <c r="C23" s="288" t="s">
        <v>659</v>
      </c>
      <c r="D23" s="289">
        <v>2</v>
      </c>
      <c r="E23" s="289" t="s">
        <v>32</v>
      </c>
      <c r="F23" s="289" t="s">
        <v>660</v>
      </c>
      <c r="G23" s="290">
        <v>0.71199999999999997</v>
      </c>
      <c r="H23" s="290">
        <v>0.60499999999999998</v>
      </c>
      <c r="I23" s="290">
        <v>0.98199999999999998</v>
      </c>
      <c r="J23" s="290">
        <v>0.97799999999999998</v>
      </c>
      <c r="K23" s="289" t="s">
        <v>38</v>
      </c>
    </row>
    <row r="24" spans="1:11" ht="14.25" customHeight="1">
      <c r="A24" s="288" t="s">
        <v>677</v>
      </c>
      <c r="B24" s="288" t="s">
        <v>146</v>
      </c>
      <c r="C24" s="288" t="s">
        <v>659</v>
      </c>
      <c r="D24" s="289">
        <v>2</v>
      </c>
      <c r="E24" s="289" t="s">
        <v>32</v>
      </c>
      <c r="F24" s="289" t="s">
        <v>678</v>
      </c>
      <c r="G24" s="290">
        <v>0.73499999999999999</v>
      </c>
      <c r="H24" s="290">
        <v>0.625</v>
      </c>
      <c r="I24" s="290">
        <v>0.751</v>
      </c>
      <c r="J24" s="290">
        <v>0.77300000000000002</v>
      </c>
      <c r="K24" s="289" t="s">
        <v>38</v>
      </c>
    </row>
    <row r="25" spans="1:11" ht="14.25" customHeight="1">
      <c r="A25" s="288" t="s">
        <v>679</v>
      </c>
      <c r="B25" s="288" t="s">
        <v>125</v>
      </c>
      <c r="C25" s="288" t="s">
        <v>659</v>
      </c>
      <c r="D25" s="289">
        <v>2</v>
      </c>
      <c r="E25" s="289" t="s">
        <v>32</v>
      </c>
      <c r="F25" s="289" t="s">
        <v>678</v>
      </c>
      <c r="G25" s="290">
        <v>0.73499999999999999</v>
      </c>
      <c r="H25" s="290">
        <v>0.625</v>
      </c>
      <c r="I25" s="290">
        <v>0.78500000000000003</v>
      </c>
      <c r="J25" s="290">
        <v>0.79100000000000004</v>
      </c>
      <c r="K25" s="289" t="s">
        <v>38</v>
      </c>
    </row>
    <row r="26" spans="1:11" ht="14.25" customHeight="1">
      <c r="A26" s="288" t="s">
        <v>680</v>
      </c>
      <c r="B26" s="288" t="s">
        <v>137</v>
      </c>
      <c r="C26" s="288" t="s">
        <v>659</v>
      </c>
      <c r="D26" s="289">
        <v>2</v>
      </c>
      <c r="E26" s="289" t="s">
        <v>32</v>
      </c>
      <c r="F26" s="289" t="s">
        <v>678</v>
      </c>
      <c r="G26" s="290">
        <v>0.73499999999999999</v>
      </c>
      <c r="H26" s="290">
        <v>0.625</v>
      </c>
      <c r="I26" s="290">
        <v>0.83899999999999997</v>
      </c>
      <c r="J26" s="290">
        <v>0.84899999999999998</v>
      </c>
      <c r="K26" s="289" t="s">
        <v>38</v>
      </c>
    </row>
    <row r="27" spans="1:11" ht="14.25" customHeight="1">
      <c r="A27" s="288" t="s">
        <v>681</v>
      </c>
      <c r="B27" s="288" t="s">
        <v>93</v>
      </c>
      <c r="C27" s="288" t="s">
        <v>659</v>
      </c>
      <c r="D27" s="289">
        <v>2</v>
      </c>
      <c r="E27" s="289" t="s">
        <v>32</v>
      </c>
      <c r="F27" s="289" t="s">
        <v>678</v>
      </c>
      <c r="G27" s="290">
        <v>0.73499999999999999</v>
      </c>
      <c r="H27" s="290">
        <v>0.625</v>
      </c>
      <c r="I27" s="290">
        <v>0.63200000000000001</v>
      </c>
      <c r="J27" s="290">
        <v>0.66</v>
      </c>
      <c r="K27" s="289" t="s">
        <v>38</v>
      </c>
    </row>
    <row r="28" spans="1:11" ht="14.25" customHeight="1">
      <c r="A28" s="288" t="s">
        <v>682</v>
      </c>
      <c r="B28" s="288" t="s">
        <v>93</v>
      </c>
      <c r="C28" s="288" t="s">
        <v>659</v>
      </c>
      <c r="D28" s="289">
        <v>2</v>
      </c>
      <c r="E28" s="289" t="s">
        <v>651</v>
      </c>
      <c r="F28" s="289" t="s">
        <v>678</v>
      </c>
      <c r="G28" s="290">
        <v>0.78400000000000003</v>
      </c>
      <c r="H28" s="290">
        <v>0.66600000000000004</v>
      </c>
      <c r="I28" s="290">
        <v>0.752</v>
      </c>
      <c r="J28" s="290">
        <v>0.76400000000000001</v>
      </c>
      <c r="K28" s="289" t="s">
        <v>38</v>
      </c>
    </row>
    <row r="29" spans="1:11" ht="14.25" customHeight="1">
      <c r="A29" s="288" t="s">
        <v>683</v>
      </c>
      <c r="B29" s="288" t="s">
        <v>215</v>
      </c>
      <c r="C29" s="288" t="s">
        <v>659</v>
      </c>
      <c r="D29" s="289">
        <v>2</v>
      </c>
      <c r="E29" s="289" t="s">
        <v>32</v>
      </c>
      <c r="F29" s="289" t="s">
        <v>678</v>
      </c>
      <c r="G29" s="290">
        <v>0.73499999999999999</v>
      </c>
      <c r="H29" s="290">
        <v>0.625</v>
      </c>
      <c r="I29" s="290">
        <v>0.84199999999999997</v>
      </c>
      <c r="J29" s="290">
        <v>0.86799999999999999</v>
      </c>
      <c r="K29" s="289" t="s">
        <v>38</v>
      </c>
    </row>
    <row r="30" spans="1:11" ht="14.25" customHeight="1">
      <c r="A30" s="288" t="s">
        <v>684</v>
      </c>
      <c r="B30" s="288" t="s">
        <v>192</v>
      </c>
      <c r="C30" s="288" t="s">
        <v>659</v>
      </c>
      <c r="D30" s="289">
        <v>2</v>
      </c>
      <c r="E30" s="289" t="s">
        <v>192</v>
      </c>
      <c r="F30" s="289" t="s">
        <v>678</v>
      </c>
      <c r="G30" s="290">
        <v>0.73499999999999999</v>
      </c>
      <c r="H30" s="290">
        <v>0.625</v>
      </c>
      <c r="I30" s="290">
        <v>0.878</v>
      </c>
      <c r="J30" s="290">
        <v>0.877</v>
      </c>
      <c r="K30" s="289" t="s">
        <v>38</v>
      </c>
    </row>
    <row r="31" spans="1:11" ht="14.25" customHeight="1">
      <c r="A31" s="288" t="s">
        <v>685</v>
      </c>
      <c r="B31" s="288" t="s">
        <v>134</v>
      </c>
      <c r="C31" s="288" t="s">
        <v>659</v>
      </c>
      <c r="D31" s="289">
        <v>2</v>
      </c>
      <c r="E31" s="289" t="s">
        <v>32</v>
      </c>
      <c r="F31" s="289" t="s">
        <v>678</v>
      </c>
      <c r="G31" s="290">
        <v>0.73499999999999999</v>
      </c>
      <c r="H31" s="290">
        <v>0.625</v>
      </c>
      <c r="I31" s="290">
        <v>0.41199999999999998</v>
      </c>
      <c r="J31" s="290">
        <v>0.96099999999999997</v>
      </c>
      <c r="K31" s="289" t="s">
        <v>39</v>
      </c>
    </row>
    <row r="32" spans="1:11" ht="14.25" customHeight="1">
      <c r="A32" s="288" t="s">
        <v>686</v>
      </c>
      <c r="B32" s="288" t="s">
        <v>93</v>
      </c>
      <c r="C32" s="288" t="s">
        <v>659</v>
      </c>
      <c r="D32" s="289">
        <v>2</v>
      </c>
      <c r="E32" s="289" t="s">
        <v>32</v>
      </c>
      <c r="F32" s="289" t="s">
        <v>687</v>
      </c>
      <c r="G32" s="290">
        <v>0.69099999999999995</v>
      </c>
      <c r="H32" s="290">
        <v>0.58699999999999997</v>
      </c>
      <c r="I32" s="290">
        <v>0.85099999999999998</v>
      </c>
      <c r="J32" s="290">
        <v>0.85599999999999998</v>
      </c>
      <c r="K32" s="289" t="s">
        <v>38</v>
      </c>
    </row>
    <row r="33" spans="1:11" ht="14.25" customHeight="1">
      <c r="A33" s="288" t="s">
        <v>688</v>
      </c>
      <c r="B33" s="288" t="s">
        <v>192</v>
      </c>
      <c r="C33" s="288" t="s">
        <v>659</v>
      </c>
      <c r="D33" s="289">
        <v>2</v>
      </c>
      <c r="E33" s="289" t="s">
        <v>192</v>
      </c>
      <c r="F33" s="289" t="s">
        <v>687</v>
      </c>
      <c r="G33" s="290">
        <v>0.77200000000000002</v>
      </c>
      <c r="H33" s="290">
        <v>0.65600000000000003</v>
      </c>
      <c r="I33" s="290">
        <v>0.96299999999999997</v>
      </c>
      <c r="J33" s="290">
        <v>0.97299999999999998</v>
      </c>
      <c r="K33" s="289" t="s">
        <v>38</v>
      </c>
    </row>
    <row r="34" spans="1:11" ht="14.25" customHeight="1">
      <c r="A34" s="288" t="s">
        <v>689</v>
      </c>
      <c r="B34" s="288" t="s">
        <v>63</v>
      </c>
      <c r="C34" s="288" t="s">
        <v>659</v>
      </c>
      <c r="D34" s="289">
        <v>4</v>
      </c>
      <c r="E34" s="289" t="s">
        <v>63</v>
      </c>
      <c r="F34" s="289" t="s">
        <v>687</v>
      </c>
      <c r="G34" s="290">
        <v>0.8</v>
      </c>
      <c r="H34" s="290">
        <v>0.68</v>
      </c>
      <c r="I34" s="290">
        <v>0.41599999999999998</v>
      </c>
      <c r="J34" s="290">
        <v>0.44500000000000001</v>
      </c>
      <c r="K34" s="289" t="s">
        <v>39</v>
      </c>
    </row>
    <row r="35" spans="1:11" ht="14.25" customHeight="1">
      <c r="A35" s="288" t="s">
        <v>690</v>
      </c>
      <c r="B35" s="288" t="s">
        <v>132</v>
      </c>
      <c r="C35" s="288" t="s">
        <v>659</v>
      </c>
      <c r="D35" s="289">
        <v>2</v>
      </c>
      <c r="E35" s="289" t="s">
        <v>32</v>
      </c>
      <c r="F35" s="289" t="s">
        <v>691</v>
      </c>
      <c r="G35" s="290">
        <v>0.68500000000000005</v>
      </c>
      <c r="H35" s="290">
        <v>0.58199999999999996</v>
      </c>
      <c r="I35" s="290">
        <v>0.39100000000000001</v>
      </c>
      <c r="J35" s="290">
        <v>0.39</v>
      </c>
      <c r="K35" s="289" t="s">
        <v>39</v>
      </c>
    </row>
    <row r="36" spans="1:11" ht="14.25" customHeight="1">
      <c r="A36" s="288" t="s">
        <v>692</v>
      </c>
      <c r="B36" s="288" t="s">
        <v>93</v>
      </c>
      <c r="C36" s="288" t="s">
        <v>659</v>
      </c>
      <c r="D36" s="289">
        <v>2</v>
      </c>
      <c r="E36" s="289" t="s">
        <v>32</v>
      </c>
      <c r="F36" s="289" t="s">
        <v>691</v>
      </c>
      <c r="G36" s="290">
        <v>0.68500000000000005</v>
      </c>
      <c r="H36" s="290">
        <v>0.58199999999999996</v>
      </c>
      <c r="I36" s="290">
        <v>0.81599999999999995</v>
      </c>
      <c r="J36" s="290">
        <v>0.82599999999999996</v>
      </c>
      <c r="K36" s="289" t="s">
        <v>38</v>
      </c>
    </row>
    <row r="37" spans="1:11" ht="14.25" customHeight="1">
      <c r="A37" s="288" t="s">
        <v>693</v>
      </c>
      <c r="B37" s="288" t="s">
        <v>132</v>
      </c>
      <c r="C37" s="288" t="s">
        <v>659</v>
      </c>
      <c r="D37" s="289">
        <v>2</v>
      </c>
      <c r="E37" s="289" t="s">
        <v>32</v>
      </c>
      <c r="F37" s="289" t="s">
        <v>691</v>
      </c>
      <c r="G37" s="290">
        <v>0.68500000000000005</v>
      </c>
      <c r="H37" s="290">
        <v>0.58199999999999996</v>
      </c>
      <c r="I37" s="290">
        <v>0.80900000000000005</v>
      </c>
      <c r="J37" s="290">
        <v>0.82699999999999996</v>
      </c>
      <c r="K37" s="289" t="s">
        <v>38</v>
      </c>
    </row>
    <row r="38" spans="1:11" ht="14.25" customHeight="1">
      <c r="A38" s="288" t="s">
        <v>694</v>
      </c>
      <c r="B38" s="288" t="s">
        <v>63</v>
      </c>
      <c r="C38" s="288" t="s">
        <v>659</v>
      </c>
      <c r="D38" s="289">
        <v>2</v>
      </c>
      <c r="E38" s="289" t="s">
        <v>32</v>
      </c>
      <c r="F38" s="289" t="s">
        <v>691</v>
      </c>
      <c r="G38" s="290">
        <v>0.68500000000000005</v>
      </c>
      <c r="H38" s="290">
        <v>0.58199999999999996</v>
      </c>
      <c r="I38" s="290">
        <v>1</v>
      </c>
      <c r="J38" s="290">
        <v>1</v>
      </c>
      <c r="K38" s="289" t="s">
        <v>38</v>
      </c>
    </row>
    <row r="39" spans="1:11" ht="14.25" customHeight="1">
      <c r="A39" s="288" t="s">
        <v>695</v>
      </c>
      <c r="B39" s="288" t="s">
        <v>125</v>
      </c>
      <c r="C39" s="288" t="s">
        <v>659</v>
      </c>
      <c r="D39" s="289">
        <v>2</v>
      </c>
      <c r="E39" s="289" t="s">
        <v>32</v>
      </c>
      <c r="F39" s="289" t="s">
        <v>696</v>
      </c>
      <c r="G39" s="290">
        <v>0.67400000000000004</v>
      </c>
      <c r="H39" s="290">
        <v>0.57299999999999995</v>
      </c>
      <c r="I39" s="290">
        <v>0.82699999999999996</v>
      </c>
      <c r="J39" s="290">
        <v>0.84299999999999997</v>
      </c>
      <c r="K39" s="289" t="s">
        <v>38</v>
      </c>
    </row>
    <row r="40" spans="1:11" ht="14.25" customHeight="1">
      <c r="A40" s="288" t="s">
        <v>697</v>
      </c>
      <c r="B40" s="288" t="s">
        <v>87</v>
      </c>
      <c r="C40" s="288" t="s">
        <v>659</v>
      </c>
      <c r="D40" s="289">
        <v>2</v>
      </c>
      <c r="E40" s="289" t="s">
        <v>32</v>
      </c>
      <c r="F40" s="289" t="s">
        <v>696</v>
      </c>
      <c r="G40" s="290">
        <v>0.67400000000000004</v>
      </c>
      <c r="H40" s="290">
        <v>0.57299999999999995</v>
      </c>
      <c r="I40" s="290">
        <v>0.66200000000000003</v>
      </c>
      <c r="J40" s="290">
        <v>0.67400000000000004</v>
      </c>
      <c r="K40" s="289" t="s">
        <v>38</v>
      </c>
    </row>
    <row r="41" spans="1:11" ht="14.25" customHeight="1">
      <c r="A41" s="288" t="s">
        <v>698</v>
      </c>
      <c r="B41" s="288" t="s">
        <v>153</v>
      </c>
      <c r="C41" s="288" t="s">
        <v>659</v>
      </c>
      <c r="D41" s="289">
        <v>2</v>
      </c>
      <c r="E41" s="289" t="s">
        <v>32</v>
      </c>
      <c r="F41" s="289" t="s">
        <v>699</v>
      </c>
      <c r="G41" s="290">
        <v>0.72599999999999998</v>
      </c>
      <c r="H41" s="292">
        <v>0.61699999999999999</v>
      </c>
      <c r="I41" s="290">
        <v>0.66600000000000004</v>
      </c>
      <c r="J41" s="290">
        <v>0.64300000000000002</v>
      </c>
      <c r="K41" s="289" t="s">
        <v>38</v>
      </c>
    </row>
    <row r="42" spans="1:11" ht="14.25" customHeight="1">
      <c r="A42" s="288" t="s">
        <v>700</v>
      </c>
      <c r="B42" s="288" t="s">
        <v>146</v>
      </c>
      <c r="C42" s="288" t="s">
        <v>659</v>
      </c>
      <c r="D42" s="289">
        <v>2</v>
      </c>
      <c r="E42" s="289" t="s">
        <v>32</v>
      </c>
      <c r="F42" s="289" t="s">
        <v>701</v>
      </c>
      <c r="G42" s="290">
        <v>0.70699999999999996</v>
      </c>
      <c r="H42" s="290">
        <v>0.60099999999999998</v>
      </c>
      <c r="I42" s="290">
        <v>0.502</v>
      </c>
      <c r="J42" s="290">
        <v>0.50700000000000001</v>
      </c>
      <c r="K42" s="289" t="s">
        <v>39</v>
      </c>
    </row>
    <row r="43" spans="1:11" ht="14.25" customHeight="1">
      <c r="A43" s="288" t="s">
        <v>702</v>
      </c>
      <c r="B43" s="288" t="s">
        <v>146</v>
      </c>
      <c r="C43" s="288" t="s">
        <v>659</v>
      </c>
      <c r="D43" s="289">
        <v>2</v>
      </c>
      <c r="E43" s="289" t="s">
        <v>32</v>
      </c>
      <c r="F43" s="289" t="s">
        <v>701</v>
      </c>
      <c r="G43" s="290">
        <v>0.70699999999999996</v>
      </c>
      <c r="H43" s="290">
        <v>0.60099999999999998</v>
      </c>
      <c r="I43" s="290">
        <v>0.78600000000000003</v>
      </c>
      <c r="J43" s="290">
        <v>0.79400000000000004</v>
      </c>
      <c r="K43" s="289" t="s">
        <v>38</v>
      </c>
    </row>
    <row r="44" spans="1:11" ht="14.25" customHeight="1">
      <c r="A44" s="288" t="s">
        <v>703</v>
      </c>
      <c r="B44" s="288" t="s">
        <v>63</v>
      </c>
      <c r="C44" s="288" t="s">
        <v>659</v>
      </c>
      <c r="D44" s="289">
        <v>2</v>
      </c>
      <c r="E44" s="289" t="s">
        <v>32</v>
      </c>
      <c r="F44" s="289" t="s">
        <v>704</v>
      </c>
      <c r="G44" s="290">
        <v>0.70799999999999996</v>
      </c>
      <c r="H44" s="290">
        <v>0.60199999999999998</v>
      </c>
      <c r="I44" s="290">
        <v>0.58299999999999996</v>
      </c>
      <c r="J44" s="290">
        <v>0.58899999999999997</v>
      </c>
      <c r="K44" s="289" t="s">
        <v>39</v>
      </c>
    </row>
    <row r="45" spans="1:11" ht="14.25" customHeight="1">
      <c r="A45" s="288" t="s">
        <v>705</v>
      </c>
      <c r="B45" s="288" t="s">
        <v>146</v>
      </c>
      <c r="C45" s="288" t="s">
        <v>659</v>
      </c>
      <c r="D45" s="289">
        <v>2</v>
      </c>
      <c r="E45" s="289" t="s">
        <v>32</v>
      </c>
      <c r="F45" s="289" t="s">
        <v>704</v>
      </c>
      <c r="G45" s="290">
        <v>0.70799999999999996</v>
      </c>
      <c r="H45" s="290">
        <v>0.60199999999999998</v>
      </c>
      <c r="I45" s="290">
        <v>0.58799999999999997</v>
      </c>
      <c r="J45" s="290">
        <v>0.59899999999999998</v>
      </c>
      <c r="K45" s="289" t="s">
        <v>39</v>
      </c>
    </row>
    <row r="46" spans="1:11" ht="14.25" customHeight="1">
      <c r="A46" s="288" t="s">
        <v>706</v>
      </c>
      <c r="B46" s="288" t="s">
        <v>204</v>
      </c>
      <c r="C46" s="288" t="s">
        <v>659</v>
      </c>
      <c r="D46" s="289">
        <v>2</v>
      </c>
      <c r="E46" s="289" t="s">
        <v>32</v>
      </c>
      <c r="F46" s="289" t="s">
        <v>707</v>
      </c>
      <c r="G46" s="290">
        <v>0.67300000000000004</v>
      </c>
      <c r="H46" s="290">
        <v>0.57199999999999995</v>
      </c>
      <c r="I46" s="290">
        <v>0.53900000000000003</v>
      </c>
      <c r="J46" s="290">
        <v>0.54100000000000004</v>
      </c>
      <c r="K46" s="289" t="s">
        <v>39</v>
      </c>
    </row>
    <row r="47" spans="1:11" ht="14.25" customHeight="1">
      <c r="A47" s="288" t="s">
        <v>708</v>
      </c>
      <c r="B47" s="288" t="s">
        <v>195</v>
      </c>
      <c r="C47" s="288" t="s">
        <v>659</v>
      </c>
      <c r="D47" s="289">
        <v>2</v>
      </c>
      <c r="E47" s="289" t="s">
        <v>32</v>
      </c>
      <c r="F47" s="289" t="s">
        <v>707</v>
      </c>
      <c r="G47" s="290">
        <v>0.67300000000000004</v>
      </c>
      <c r="H47" s="290">
        <v>0.57199999999999995</v>
      </c>
      <c r="I47" s="290">
        <v>0.69399999999999995</v>
      </c>
      <c r="J47" s="290">
        <v>0.68899999999999995</v>
      </c>
      <c r="K47" s="289" t="s">
        <v>38</v>
      </c>
    </row>
    <row r="48" spans="1:11" ht="14.25" customHeight="1">
      <c r="A48" s="288"/>
      <c r="B48" s="288"/>
      <c r="C48" s="288"/>
      <c r="D48" s="289"/>
      <c r="E48" s="289"/>
      <c r="F48" s="289"/>
      <c r="G48" s="290"/>
      <c r="H48" s="290"/>
      <c r="I48" s="290"/>
      <c r="J48" s="290"/>
      <c r="K48" s="289"/>
    </row>
    <row r="49" spans="1:11" ht="14.25" customHeight="1">
      <c r="A49" s="288"/>
      <c r="B49" s="288"/>
      <c r="C49" s="288"/>
      <c r="D49" s="289"/>
      <c r="E49" s="289"/>
      <c r="F49" s="289"/>
      <c r="G49" s="290"/>
      <c r="H49" s="290"/>
      <c r="I49" s="290"/>
      <c r="J49" s="290"/>
      <c r="K49" s="289"/>
    </row>
    <row r="50" spans="1:11" ht="14.25" customHeight="1">
      <c r="A50" s="288"/>
      <c r="B50" s="288"/>
      <c r="C50" s="288"/>
      <c r="D50" s="289"/>
      <c r="E50" s="289"/>
      <c r="F50" s="289"/>
      <c r="G50" s="290"/>
      <c r="H50" s="290"/>
      <c r="I50" s="290"/>
      <c r="J50" s="290"/>
      <c r="K50" s="289"/>
    </row>
    <row r="51" spans="1:11" ht="14.25" customHeight="1">
      <c r="A51" s="288"/>
      <c r="B51" s="288"/>
      <c r="C51" s="288"/>
      <c r="D51" s="289"/>
      <c r="E51" s="289"/>
      <c r="F51" s="289"/>
      <c r="G51" s="290"/>
      <c r="H51" s="290"/>
      <c r="I51" s="290"/>
      <c r="J51" s="290"/>
      <c r="K51" s="289"/>
    </row>
    <row r="52" spans="1:11" ht="14.25" customHeight="1">
      <c r="A52" s="288"/>
      <c r="B52" s="288"/>
      <c r="C52" s="288"/>
      <c r="D52" s="289"/>
      <c r="E52" s="289"/>
      <c r="F52" s="289"/>
      <c r="G52" s="290"/>
      <c r="H52" s="290"/>
      <c r="I52" s="290"/>
      <c r="J52" s="290"/>
      <c r="K52" s="289"/>
    </row>
    <row r="53" spans="1:11" ht="14.25" customHeight="1">
      <c r="A53" s="288"/>
      <c r="B53" s="288"/>
      <c r="C53" s="288"/>
      <c r="D53" s="289"/>
      <c r="E53" s="289"/>
      <c r="F53" s="289"/>
      <c r="G53" s="290"/>
      <c r="H53" s="290"/>
      <c r="I53" s="290"/>
      <c r="J53" s="290"/>
      <c r="K53" s="289"/>
    </row>
    <row r="54" spans="1:11" ht="14.25" customHeight="1">
      <c r="A54" s="288"/>
      <c r="B54" s="288"/>
      <c r="C54" s="288"/>
      <c r="D54" s="289"/>
      <c r="E54" s="289"/>
      <c r="F54" s="289"/>
      <c r="G54" s="290"/>
      <c r="H54" s="290"/>
      <c r="I54" s="290"/>
      <c r="J54" s="290"/>
      <c r="K54" s="289"/>
    </row>
    <row r="55" spans="1:11" ht="14.25" customHeight="1">
      <c r="A55" s="288"/>
      <c r="B55" s="288"/>
      <c r="C55" s="288"/>
      <c r="D55" s="289"/>
      <c r="E55" s="289"/>
      <c r="F55" s="289"/>
      <c r="G55" s="290"/>
      <c r="H55" s="290"/>
      <c r="I55" s="290"/>
      <c r="J55" s="290"/>
      <c r="K55" s="289"/>
    </row>
    <row r="56" spans="1:11" ht="14.25" customHeight="1">
      <c r="A56" s="288"/>
      <c r="B56" s="288"/>
      <c r="C56" s="288"/>
      <c r="D56" s="289"/>
      <c r="E56" s="289"/>
      <c r="F56" s="289"/>
      <c r="G56" s="290"/>
      <c r="H56" s="290"/>
      <c r="I56" s="290"/>
      <c r="J56" s="290"/>
      <c r="K56" s="289"/>
    </row>
    <row r="57" spans="1:11" ht="14.25" customHeight="1">
      <c r="A57" s="288"/>
      <c r="B57" s="288"/>
      <c r="C57" s="288"/>
      <c r="D57" s="289"/>
      <c r="E57" s="289"/>
      <c r="F57" s="289"/>
      <c r="G57" s="290"/>
      <c r="H57" s="290"/>
      <c r="I57" s="290"/>
      <c r="J57" s="290"/>
      <c r="K57" s="289"/>
    </row>
    <row r="58" spans="1:11" ht="14.25" customHeight="1">
      <c r="A58" s="288"/>
      <c r="B58" s="288"/>
      <c r="C58" s="288"/>
      <c r="D58" s="289"/>
      <c r="E58" s="289"/>
      <c r="F58" s="289"/>
      <c r="G58" s="290"/>
      <c r="H58" s="290"/>
      <c r="I58" s="290"/>
      <c r="J58" s="290"/>
      <c r="K58" s="289"/>
    </row>
    <row r="59" spans="1:11" ht="14.25" customHeight="1">
      <c r="A59" s="288"/>
      <c r="B59" s="288"/>
      <c r="C59" s="288"/>
      <c r="D59" s="289"/>
      <c r="E59" s="289"/>
      <c r="F59" s="289"/>
      <c r="G59" s="290"/>
      <c r="H59" s="290"/>
      <c r="I59" s="290"/>
      <c r="J59" s="290"/>
      <c r="K59" s="289"/>
    </row>
    <row r="60" spans="1:11" ht="14.25" customHeight="1">
      <c r="A60" s="288"/>
      <c r="B60" s="288"/>
      <c r="C60" s="288"/>
      <c r="D60" s="289"/>
      <c r="E60" s="289"/>
      <c r="F60" s="289"/>
      <c r="G60" s="290"/>
      <c r="H60" s="290"/>
      <c r="I60" s="290"/>
      <c r="J60" s="290"/>
      <c r="K60" s="289"/>
    </row>
    <row r="61" spans="1:11" ht="14.25" customHeight="1">
      <c r="A61" s="288"/>
      <c r="B61" s="288"/>
      <c r="C61" s="288"/>
      <c r="D61" s="289"/>
      <c r="E61" s="289"/>
      <c r="F61" s="289"/>
      <c r="G61" s="290"/>
      <c r="H61" s="290"/>
      <c r="I61" s="290"/>
      <c r="J61" s="290"/>
      <c r="K61" s="289"/>
    </row>
    <row r="62" spans="1:11" ht="14.25" customHeight="1">
      <c r="A62" s="288"/>
      <c r="B62" s="288"/>
      <c r="C62" s="288"/>
      <c r="D62" s="289"/>
      <c r="E62" s="289"/>
      <c r="F62" s="289"/>
      <c r="G62" s="290"/>
      <c r="H62" s="290"/>
      <c r="I62" s="290"/>
      <c r="J62" s="290"/>
      <c r="K62" s="289"/>
    </row>
    <row r="63" spans="1:11" ht="14.25" customHeight="1">
      <c r="A63" s="288"/>
      <c r="B63" s="288"/>
      <c r="C63" s="288"/>
      <c r="D63" s="289"/>
      <c r="E63" s="289"/>
      <c r="F63" s="289"/>
      <c r="G63" s="290"/>
      <c r="H63" s="290"/>
      <c r="I63" s="290"/>
      <c r="J63" s="290"/>
      <c r="K63" s="289"/>
    </row>
    <row r="64" spans="1:11" ht="14.25" customHeight="1">
      <c r="A64" s="288"/>
      <c r="B64" s="288"/>
      <c r="C64" s="288"/>
      <c r="D64" s="289"/>
      <c r="E64" s="289"/>
      <c r="F64" s="289"/>
      <c r="G64" s="290"/>
      <c r="H64" s="290"/>
      <c r="I64" s="290"/>
      <c r="J64" s="290"/>
      <c r="K64" s="289"/>
    </row>
    <row r="65" spans="1:11" ht="14.25" customHeight="1">
      <c r="A65" s="288"/>
      <c r="B65" s="288"/>
      <c r="C65" s="288"/>
      <c r="D65" s="289"/>
      <c r="E65" s="289"/>
      <c r="F65" s="289"/>
      <c r="G65" s="290"/>
      <c r="H65" s="290"/>
      <c r="I65" s="290"/>
      <c r="J65" s="290"/>
      <c r="K65" s="289"/>
    </row>
    <row r="66" spans="1:11" ht="14.25" customHeight="1">
      <c r="A66" s="288"/>
      <c r="B66" s="288"/>
      <c r="C66" s="288"/>
      <c r="D66" s="289"/>
      <c r="E66" s="289"/>
      <c r="F66" s="289"/>
      <c r="G66" s="290"/>
      <c r="H66" s="290"/>
      <c r="I66" s="290"/>
      <c r="J66" s="290"/>
      <c r="K66" s="289"/>
    </row>
    <row r="67" spans="1:11" ht="14.25" customHeight="1">
      <c r="A67" s="288"/>
      <c r="B67" s="288"/>
      <c r="C67" s="288"/>
      <c r="D67" s="289"/>
      <c r="E67" s="289"/>
      <c r="F67" s="289"/>
      <c r="G67" s="290"/>
      <c r="H67" s="290"/>
      <c r="I67" s="290"/>
      <c r="J67" s="290"/>
      <c r="K67" s="289"/>
    </row>
    <row r="68" spans="1:11" ht="14.25" customHeight="1">
      <c r="A68" s="288"/>
      <c r="B68" s="288"/>
      <c r="C68" s="288"/>
      <c r="D68" s="289"/>
      <c r="E68" s="289"/>
      <c r="F68" s="289"/>
      <c r="G68" s="290"/>
      <c r="H68" s="290"/>
      <c r="I68" s="290"/>
      <c r="J68" s="290"/>
      <c r="K68" s="289"/>
    </row>
    <row r="69" spans="1:11" ht="14.25" customHeight="1">
      <c r="A69" s="288"/>
      <c r="B69" s="288"/>
      <c r="C69" s="288"/>
      <c r="D69" s="289"/>
      <c r="E69" s="289"/>
      <c r="F69" s="289"/>
      <c r="G69" s="290"/>
      <c r="H69" s="290"/>
      <c r="I69" s="290"/>
      <c r="J69" s="290"/>
      <c r="K69" s="289"/>
    </row>
    <row r="70" spans="1:11" ht="14.25" customHeight="1">
      <c r="A70" s="288"/>
      <c r="B70" s="288"/>
      <c r="C70" s="288"/>
      <c r="D70" s="289"/>
      <c r="E70" s="289"/>
      <c r="F70" s="289"/>
      <c r="G70" s="290"/>
      <c r="H70" s="290"/>
      <c r="I70" s="290"/>
      <c r="J70" s="290"/>
      <c r="K70" s="289"/>
    </row>
    <row r="71" spans="1:11" ht="14.25" customHeight="1">
      <c r="A71" s="288"/>
      <c r="B71" s="288"/>
      <c r="C71" s="288"/>
      <c r="D71" s="289"/>
      <c r="E71" s="289"/>
      <c r="F71" s="289"/>
      <c r="G71" s="290"/>
      <c r="H71" s="290"/>
      <c r="I71" s="290"/>
      <c r="J71" s="290"/>
      <c r="K71" s="289"/>
    </row>
    <row r="72" spans="1:11" ht="14.25" customHeight="1">
      <c r="A72" s="288"/>
      <c r="B72" s="288"/>
      <c r="C72" s="288"/>
      <c r="D72" s="289"/>
      <c r="E72" s="289"/>
      <c r="F72" s="289"/>
      <c r="G72" s="290"/>
      <c r="H72" s="290"/>
      <c r="I72" s="290"/>
      <c r="J72" s="290"/>
      <c r="K72" s="289"/>
    </row>
    <row r="73" spans="1:11" ht="14.25" customHeight="1">
      <c r="A73" s="288"/>
      <c r="B73" s="288"/>
      <c r="C73" s="288"/>
      <c r="D73" s="289"/>
      <c r="E73" s="289"/>
      <c r="F73" s="289"/>
      <c r="G73" s="290"/>
      <c r="H73" s="290"/>
      <c r="I73" s="290"/>
      <c r="J73" s="290"/>
      <c r="K73" s="289"/>
    </row>
    <row r="74" spans="1:11" ht="14.25" customHeight="1">
      <c r="A74" s="288"/>
      <c r="B74" s="288"/>
      <c r="C74" s="288"/>
      <c r="D74" s="289"/>
      <c r="E74" s="289"/>
      <c r="F74" s="289"/>
      <c r="G74" s="290"/>
      <c r="H74" s="290"/>
      <c r="I74" s="290"/>
      <c r="J74" s="290"/>
      <c r="K74" s="289"/>
    </row>
    <row r="75" spans="1:11" ht="14.25" customHeight="1">
      <c r="A75" s="288"/>
      <c r="B75" s="288"/>
      <c r="C75" s="288"/>
      <c r="D75" s="289"/>
      <c r="E75" s="289"/>
      <c r="F75" s="289"/>
      <c r="G75" s="290"/>
      <c r="H75" s="290"/>
      <c r="I75" s="290"/>
      <c r="J75" s="290"/>
      <c r="K75" s="289"/>
    </row>
    <row r="76" spans="1:11" ht="14.25" customHeight="1">
      <c r="A76" s="288"/>
      <c r="B76" s="288"/>
      <c r="C76" s="288"/>
      <c r="D76" s="289"/>
      <c r="E76" s="289"/>
      <c r="F76" s="289"/>
      <c r="G76" s="290"/>
      <c r="H76" s="290"/>
      <c r="I76" s="290"/>
      <c r="J76" s="290"/>
      <c r="K76" s="289"/>
    </row>
    <row r="77" spans="1:11" ht="14.25" customHeight="1">
      <c r="A77" s="288"/>
      <c r="B77" s="288"/>
      <c r="C77" s="288"/>
      <c r="D77" s="289"/>
      <c r="E77" s="289"/>
      <c r="F77" s="289"/>
      <c r="G77" s="290"/>
      <c r="H77" s="290"/>
      <c r="I77" s="290"/>
      <c r="J77" s="290"/>
      <c r="K77" s="289"/>
    </row>
    <row r="78" spans="1:11" ht="14.25" customHeight="1">
      <c r="A78" s="288"/>
      <c r="B78" s="288"/>
      <c r="C78" s="288"/>
      <c r="D78" s="289"/>
      <c r="E78" s="289"/>
      <c r="F78" s="289"/>
      <c r="G78" s="290"/>
      <c r="H78" s="290"/>
      <c r="I78" s="290"/>
      <c r="J78" s="290"/>
      <c r="K78" s="289"/>
    </row>
    <row r="79" spans="1:11" ht="14.25" customHeight="1">
      <c r="A79" s="288"/>
      <c r="B79" s="288"/>
      <c r="C79" s="288"/>
      <c r="D79" s="289"/>
      <c r="E79" s="289"/>
      <c r="F79" s="289"/>
      <c r="G79" s="290"/>
      <c r="H79" s="290"/>
      <c r="I79" s="290"/>
      <c r="J79" s="290"/>
      <c r="K79" s="289"/>
    </row>
    <row r="80" spans="1:11" ht="14.25" customHeight="1">
      <c r="A80" s="288"/>
      <c r="B80" s="288"/>
      <c r="C80" s="288"/>
      <c r="D80" s="289"/>
      <c r="E80" s="289"/>
      <c r="F80" s="289"/>
      <c r="G80" s="290"/>
      <c r="H80" s="290"/>
      <c r="I80" s="290"/>
      <c r="J80" s="290"/>
      <c r="K80" s="289"/>
    </row>
    <row r="81" spans="1:11" ht="14.25" customHeight="1">
      <c r="A81" s="288"/>
      <c r="B81" s="288"/>
      <c r="C81" s="288"/>
      <c r="D81" s="289"/>
      <c r="E81" s="289"/>
      <c r="F81" s="289"/>
      <c r="G81" s="290"/>
      <c r="H81" s="290"/>
      <c r="I81" s="290"/>
      <c r="J81" s="290"/>
      <c r="K81" s="289"/>
    </row>
    <row r="82" spans="1:11" ht="14.25" customHeight="1">
      <c r="A82" s="288"/>
      <c r="B82" s="288"/>
      <c r="C82" s="288"/>
      <c r="D82" s="289"/>
      <c r="E82" s="289"/>
      <c r="F82" s="289"/>
      <c r="G82" s="290"/>
      <c r="H82" s="290"/>
      <c r="I82" s="290"/>
      <c r="J82" s="290"/>
      <c r="K82" s="289"/>
    </row>
    <row r="83" spans="1:11" ht="14.25" customHeight="1">
      <c r="A83" s="288"/>
      <c r="B83" s="288"/>
      <c r="C83" s="288"/>
      <c r="D83" s="289"/>
      <c r="E83" s="289"/>
      <c r="F83" s="289"/>
      <c r="G83" s="290"/>
      <c r="H83" s="290"/>
      <c r="I83" s="290"/>
      <c r="J83" s="290"/>
      <c r="K83" s="289"/>
    </row>
    <row r="84" spans="1:11" ht="14.25" customHeight="1">
      <c r="A84" s="288"/>
      <c r="B84" s="288"/>
      <c r="C84" s="288"/>
      <c r="D84" s="289"/>
      <c r="E84" s="289"/>
      <c r="F84" s="289"/>
      <c r="G84" s="290"/>
      <c r="H84" s="290"/>
      <c r="I84" s="290"/>
      <c r="J84" s="290"/>
      <c r="K84" s="289"/>
    </row>
    <row r="85" spans="1:11" ht="14.25" customHeight="1">
      <c r="A85" s="288"/>
      <c r="B85" s="288"/>
      <c r="C85" s="288"/>
      <c r="D85" s="289"/>
      <c r="E85" s="289"/>
      <c r="F85" s="289"/>
      <c r="G85" s="290"/>
      <c r="H85" s="290"/>
      <c r="I85" s="290"/>
      <c r="J85" s="290"/>
      <c r="K85" s="289"/>
    </row>
    <row r="86" spans="1:11" ht="14.25" customHeight="1">
      <c r="A86" s="288"/>
      <c r="B86" s="288"/>
      <c r="C86" s="288"/>
      <c r="D86" s="289"/>
      <c r="E86" s="289"/>
      <c r="F86" s="289"/>
      <c r="G86" s="290"/>
      <c r="H86" s="290"/>
      <c r="I86" s="290"/>
      <c r="J86" s="290"/>
      <c r="K86" s="289"/>
    </row>
    <row r="87" spans="1:11" ht="14.25" customHeight="1">
      <c r="A87" s="288"/>
      <c r="B87" s="288"/>
      <c r="C87" s="288"/>
      <c r="D87" s="289"/>
      <c r="E87" s="289"/>
      <c r="F87" s="289"/>
      <c r="G87" s="290"/>
      <c r="H87" s="292"/>
      <c r="I87" s="290"/>
      <c r="J87" s="290"/>
      <c r="K87" s="289"/>
    </row>
    <row r="88" spans="1:11" ht="14.25" customHeight="1">
      <c r="A88" s="288"/>
      <c r="B88" s="288"/>
      <c r="C88" s="288"/>
      <c r="D88" s="289"/>
      <c r="E88" s="289"/>
      <c r="F88" s="289"/>
      <c r="G88" s="290"/>
      <c r="H88" s="290"/>
      <c r="I88" s="290"/>
      <c r="J88" s="290"/>
      <c r="K88" s="289"/>
    </row>
    <row r="89" spans="1:11" ht="14.25" customHeight="1">
      <c r="A89" s="288"/>
      <c r="B89" s="288"/>
      <c r="C89" s="288"/>
      <c r="D89" s="289"/>
      <c r="E89" s="289"/>
      <c r="F89" s="289"/>
      <c r="G89" s="290"/>
      <c r="H89" s="290"/>
      <c r="I89" s="290"/>
      <c r="J89" s="290"/>
      <c r="K89" s="289"/>
    </row>
    <row r="90" spans="1:11" ht="14.25" customHeight="1">
      <c r="A90" s="288"/>
      <c r="B90" s="288"/>
      <c r="C90" s="288"/>
      <c r="D90" s="289"/>
      <c r="E90" s="289"/>
      <c r="F90" s="289"/>
      <c r="G90" s="290"/>
      <c r="H90" s="290"/>
      <c r="I90" s="290"/>
      <c r="J90" s="290"/>
      <c r="K90" s="289"/>
    </row>
    <row r="91" spans="1:11" ht="14.25" customHeight="1">
      <c r="A91" s="288"/>
      <c r="B91" s="288"/>
      <c r="C91" s="288"/>
      <c r="D91" s="289"/>
      <c r="E91" s="289"/>
      <c r="F91" s="289"/>
      <c r="G91" s="290"/>
      <c r="H91" s="290"/>
      <c r="I91" s="290"/>
      <c r="J91" s="290"/>
      <c r="K91" s="289"/>
    </row>
    <row r="92" spans="1:11" ht="14.25" customHeight="1">
      <c r="A92" s="288"/>
      <c r="B92" s="288"/>
      <c r="C92" s="288"/>
      <c r="D92" s="289"/>
      <c r="E92" s="289"/>
      <c r="F92" s="289"/>
      <c r="G92" s="290"/>
      <c r="H92" s="290"/>
      <c r="I92" s="290"/>
      <c r="J92" s="290"/>
      <c r="K92" s="289"/>
    </row>
    <row r="93" spans="1:11" ht="14.25" customHeight="1">
      <c r="A93" s="288"/>
      <c r="B93" s="288"/>
      <c r="C93" s="288"/>
      <c r="D93" s="289"/>
      <c r="E93" s="289"/>
      <c r="F93" s="289"/>
      <c r="G93" s="290"/>
      <c r="H93" s="290"/>
      <c r="I93" s="290"/>
      <c r="J93" s="290"/>
      <c r="K93" s="289"/>
    </row>
    <row r="94" spans="1:11" ht="14.25" customHeight="1">
      <c r="A94" s="288"/>
      <c r="B94" s="288"/>
      <c r="C94" s="288"/>
      <c r="D94" s="289"/>
      <c r="E94" s="289"/>
      <c r="F94" s="289"/>
      <c r="G94" s="290"/>
      <c r="H94" s="290"/>
      <c r="I94" s="290"/>
      <c r="J94" s="290"/>
      <c r="K94" s="289"/>
    </row>
    <row r="95" spans="1:11" ht="14.25" customHeight="1">
      <c r="A95" s="288"/>
      <c r="B95" s="288"/>
      <c r="C95" s="288"/>
      <c r="D95" s="289"/>
      <c r="E95" s="289"/>
      <c r="F95" s="289"/>
      <c r="G95" s="290"/>
      <c r="H95" s="290"/>
      <c r="I95" s="290"/>
      <c r="J95" s="290"/>
      <c r="K95" s="289"/>
    </row>
    <row r="96" spans="1:11" ht="14.25" customHeight="1">
      <c r="A96" s="288"/>
      <c r="B96" s="288"/>
      <c r="C96" s="288"/>
      <c r="D96" s="289"/>
      <c r="E96" s="289"/>
      <c r="F96" s="289"/>
      <c r="G96" s="290"/>
      <c r="H96" s="290"/>
      <c r="I96" s="290"/>
      <c r="J96" s="290"/>
      <c r="K96" s="289"/>
    </row>
    <row r="97" spans="1:11" ht="14.25" customHeight="1">
      <c r="A97" s="288"/>
      <c r="B97" s="288"/>
      <c r="C97" s="288"/>
      <c r="D97" s="289"/>
      <c r="E97" s="289"/>
      <c r="F97" s="289"/>
      <c r="G97" s="290"/>
      <c r="H97" s="290"/>
      <c r="I97" s="290"/>
      <c r="J97" s="290"/>
      <c r="K97" s="289"/>
    </row>
    <row r="98" spans="1:11" ht="14.25" customHeight="1">
      <c r="A98" s="288"/>
      <c r="B98" s="288"/>
      <c r="C98" s="288"/>
      <c r="D98" s="289"/>
      <c r="E98" s="289"/>
      <c r="F98" s="289"/>
      <c r="G98" s="290"/>
      <c r="H98" s="290"/>
      <c r="I98" s="290"/>
      <c r="J98" s="290"/>
      <c r="K98" s="289"/>
    </row>
    <row r="99" spans="1:11" ht="14.25" customHeight="1">
      <c r="A99" s="288"/>
      <c r="B99" s="288"/>
      <c r="C99" s="288"/>
      <c r="D99" s="289"/>
      <c r="E99" s="289"/>
      <c r="F99" s="289"/>
      <c r="G99" s="290"/>
      <c r="H99" s="290"/>
      <c r="I99" s="290"/>
      <c r="J99" s="290"/>
      <c r="K99" s="289"/>
    </row>
    <row r="100" spans="1:11" ht="14.25" customHeight="1">
      <c r="A100" s="288"/>
      <c r="B100" s="288"/>
      <c r="C100" s="288"/>
      <c r="D100" s="289"/>
      <c r="E100" s="289"/>
      <c r="F100" s="289"/>
      <c r="G100" s="290"/>
      <c r="H100" s="290"/>
      <c r="I100" s="290"/>
      <c r="J100" s="290"/>
      <c r="K100" s="289"/>
    </row>
    <row r="101" spans="1:11" ht="14.25" customHeight="1">
      <c r="A101" s="288"/>
      <c r="B101" s="288"/>
      <c r="C101" s="288"/>
      <c r="D101" s="289"/>
      <c r="E101" s="289"/>
      <c r="F101" s="289"/>
      <c r="G101" s="290"/>
      <c r="H101" s="290"/>
      <c r="I101" s="290"/>
      <c r="J101" s="290"/>
      <c r="K101" s="289"/>
    </row>
    <row r="102" spans="1:11" ht="14.25" customHeight="1">
      <c r="A102" s="288"/>
      <c r="B102" s="288"/>
      <c r="C102" s="288"/>
      <c r="D102" s="289"/>
      <c r="E102" s="289"/>
      <c r="F102" s="289"/>
      <c r="G102" s="290"/>
      <c r="H102" s="290"/>
      <c r="I102" s="290"/>
      <c r="J102" s="290"/>
      <c r="K102" s="289"/>
    </row>
    <row r="103" spans="1:11" ht="14.25" customHeight="1">
      <c r="A103" s="288"/>
      <c r="B103" s="288"/>
      <c r="C103" s="288"/>
      <c r="D103" s="289"/>
      <c r="E103" s="289"/>
      <c r="F103" s="289"/>
      <c r="G103" s="290"/>
      <c r="H103" s="290"/>
      <c r="I103" s="290"/>
      <c r="J103" s="290"/>
      <c r="K103" s="289"/>
    </row>
    <row r="104" spans="1:11" ht="14.25" customHeight="1">
      <c r="A104" s="288"/>
      <c r="B104" s="288"/>
      <c r="C104" s="288"/>
      <c r="D104" s="289"/>
      <c r="E104" s="289"/>
      <c r="F104" s="289"/>
      <c r="G104" s="290"/>
      <c r="H104" s="290"/>
      <c r="I104" s="290"/>
      <c r="J104" s="290"/>
      <c r="K104" s="289"/>
    </row>
    <row r="105" spans="1:11" ht="14.25" customHeight="1">
      <c r="A105" s="288"/>
      <c r="B105" s="288"/>
      <c r="C105" s="288"/>
      <c r="D105" s="289"/>
      <c r="E105" s="289"/>
      <c r="F105" s="289"/>
      <c r="G105" s="290"/>
      <c r="H105" s="290"/>
      <c r="I105" s="290"/>
      <c r="J105" s="290"/>
      <c r="K105" s="289"/>
    </row>
    <row r="106" spans="1:11" ht="14.25" customHeight="1">
      <c r="A106" s="288"/>
      <c r="B106" s="288"/>
      <c r="C106" s="288"/>
      <c r="D106" s="289"/>
      <c r="E106" s="289"/>
      <c r="F106" s="289"/>
      <c r="G106" s="290"/>
      <c r="H106" s="290"/>
      <c r="I106" s="290"/>
      <c r="J106" s="290"/>
      <c r="K106" s="289"/>
    </row>
    <row r="107" spans="1:11" ht="14.25" customHeight="1">
      <c r="A107" s="288"/>
      <c r="B107" s="288"/>
      <c r="C107" s="288"/>
      <c r="D107" s="289"/>
      <c r="E107" s="289"/>
      <c r="F107" s="289"/>
      <c r="G107" s="290"/>
      <c r="H107" s="290"/>
      <c r="I107" s="290"/>
      <c r="J107" s="290"/>
      <c r="K107" s="289"/>
    </row>
    <row r="108" spans="1:11" ht="14.25" customHeight="1">
      <c r="A108" s="288"/>
      <c r="B108" s="288"/>
      <c r="C108" s="288"/>
      <c r="D108" s="289"/>
      <c r="E108" s="289"/>
      <c r="F108" s="289"/>
      <c r="G108" s="290"/>
      <c r="H108" s="290"/>
      <c r="I108" s="290"/>
      <c r="J108" s="290"/>
      <c r="K108" s="289"/>
    </row>
    <row r="109" spans="1:11" ht="14.25" customHeight="1">
      <c r="A109" s="288"/>
      <c r="B109" s="288"/>
      <c r="C109" s="288"/>
      <c r="D109" s="289"/>
      <c r="E109" s="289"/>
      <c r="F109" s="289"/>
      <c r="G109" s="290"/>
      <c r="H109" s="290"/>
      <c r="I109" s="290"/>
      <c r="J109" s="290"/>
      <c r="K109" s="289"/>
    </row>
    <row r="110" spans="1:11" ht="14.25" customHeight="1">
      <c r="A110" s="288"/>
      <c r="B110" s="288"/>
      <c r="C110" s="288"/>
      <c r="D110" s="289"/>
      <c r="E110" s="289"/>
      <c r="F110" s="289"/>
      <c r="G110" s="290"/>
      <c r="H110" s="290"/>
      <c r="I110" s="290"/>
      <c r="J110" s="290"/>
      <c r="K110" s="289"/>
    </row>
    <row r="111" spans="1:11" ht="14.25" customHeight="1">
      <c r="A111" s="288"/>
      <c r="B111" s="288"/>
      <c r="C111" s="288"/>
      <c r="D111" s="289"/>
      <c r="E111" s="289"/>
      <c r="F111" s="289"/>
      <c r="G111" s="290"/>
      <c r="H111" s="290"/>
      <c r="I111" s="290"/>
      <c r="J111" s="290"/>
      <c r="K111" s="289"/>
    </row>
    <row r="112" spans="1:11" ht="14.25" customHeight="1">
      <c r="A112" s="288"/>
      <c r="B112" s="288"/>
      <c r="C112" s="288"/>
      <c r="D112" s="289"/>
      <c r="E112" s="289"/>
      <c r="F112" s="289"/>
      <c r="G112" s="290"/>
      <c r="H112" s="290"/>
      <c r="I112" s="290"/>
      <c r="J112" s="290"/>
      <c r="K112" s="289"/>
    </row>
    <row r="113" spans="1:11" ht="14.25" customHeight="1">
      <c r="A113" s="288"/>
      <c r="B113" s="288"/>
      <c r="C113" s="288"/>
      <c r="D113" s="289"/>
      <c r="E113" s="289"/>
      <c r="F113" s="289"/>
      <c r="G113" s="290"/>
      <c r="H113" s="290"/>
      <c r="I113" s="290"/>
      <c r="J113" s="290"/>
      <c r="K113" s="289"/>
    </row>
    <row r="114" spans="1:11" ht="14.25" customHeight="1">
      <c r="A114" s="288"/>
      <c r="B114" s="288"/>
      <c r="C114" s="288"/>
      <c r="D114" s="289"/>
      <c r="E114" s="289"/>
      <c r="F114" s="289"/>
      <c r="G114" s="290"/>
      <c r="H114" s="290"/>
      <c r="I114" s="290"/>
      <c r="J114" s="290"/>
      <c r="K114" s="289"/>
    </row>
    <row r="115" spans="1:11" ht="14.25" customHeight="1">
      <c r="A115" s="288"/>
      <c r="B115" s="288"/>
      <c r="C115" s="288"/>
      <c r="D115" s="289"/>
      <c r="E115" s="289"/>
      <c r="F115" s="289"/>
      <c r="G115" s="290"/>
      <c r="H115" s="290"/>
      <c r="I115" s="290"/>
      <c r="J115" s="290"/>
      <c r="K115" s="289"/>
    </row>
    <row r="116" spans="1:11" ht="14.25" customHeight="1">
      <c r="A116" s="288"/>
      <c r="B116" s="288"/>
      <c r="C116" s="288"/>
      <c r="D116" s="289"/>
      <c r="E116" s="289"/>
      <c r="F116" s="289"/>
      <c r="G116" s="290"/>
      <c r="H116" s="290"/>
      <c r="I116" s="290"/>
      <c r="J116" s="290"/>
      <c r="K116" s="289"/>
    </row>
    <row r="117" spans="1:11" ht="14.25" customHeight="1">
      <c r="A117" s="288"/>
      <c r="B117" s="288"/>
      <c r="C117" s="288"/>
      <c r="D117" s="289"/>
      <c r="E117" s="289"/>
      <c r="F117" s="289"/>
      <c r="G117" s="290"/>
      <c r="H117" s="290"/>
      <c r="I117" s="290"/>
      <c r="J117" s="290"/>
      <c r="K117" s="289"/>
    </row>
    <row r="118" spans="1:11" ht="14.25" customHeight="1">
      <c r="A118" s="288"/>
      <c r="B118" s="288"/>
      <c r="C118" s="288"/>
      <c r="D118" s="289"/>
      <c r="E118" s="289"/>
      <c r="F118" s="289"/>
      <c r="G118" s="290"/>
      <c r="H118" s="290"/>
      <c r="I118" s="290"/>
      <c r="J118" s="290"/>
      <c r="K118" s="289"/>
    </row>
    <row r="119" spans="1:11" ht="14.25" customHeight="1">
      <c r="A119" s="288"/>
      <c r="B119" s="288"/>
      <c r="C119" s="288"/>
      <c r="D119" s="289"/>
      <c r="E119" s="289"/>
      <c r="F119" s="289"/>
      <c r="G119" s="290"/>
      <c r="H119" s="290"/>
      <c r="I119" s="290"/>
      <c r="J119" s="290"/>
      <c r="K119" s="289"/>
    </row>
    <row r="120" spans="1:11" ht="14.25" customHeight="1">
      <c r="A120" s="288"/>
      <c r="B120" s="288"/>
      <c r="C120" s="288"/>
      <c r="D120" s="289"/>
      <c r="E120" s="289"/>
      <c r="F120" s="289"/>
      <c r="G120" s="290"/>
      <c r="H120" s="290"/>
      <c r="I120" s="290"/>
      <c r="J120" s="290"/>
      <c r="K120" s="289"/>
    </row>
    <row r="121" spans="1:11" ht="14.25" customHeight="1">
      <c r="A121" s="288"/>
      <c r="B121" s="288"/>
      <c r="C121" s="288"/>
      <c r="D121" s="289"/>
      <c r="E121" s="289"/>
      <c r="F121" s="289"/>
      <c r="G121" s="290"/>
      <c r="H121" s="290"/>
      <c r="I121" s="290"/>
      <c r="J121" s="290"/>
      <c r="K121" s="289"/>
    </row>
    <row r="122" spans="1:11" ht="14.25" customHeight="1">
      <c r="A122" s="288"/>
      <c r="B122" s="288"/>
      <c r="C122" s="288"/>
      <c r="D122" s="289"/>
      <c r="E122" s="289"/>
      <c r="F122" s="289"/>
      <c r="G122" s="290"/>
      <c r="H122" s="290"/>
      <c r="I122" s="290"/>
      <c r="J122" s="290"/>
      <c r="K122" s="289"/>
    </row>
    <row r="123" spans="1:11" ht="14.25" customHeight="1">
      <c r="A123" s="288"/>
      <c r="B123" s="288"/>
      <c r="C123" s="288"/>
      <c r="D123" s="289"/>
      <c r="E123" s="289"/>
      <c r="F123" s="289"/>
      <c r="G123" s="290"/>
      <c r="H123" s="290"/>
      <c r="I123" s="290"/>
      <c r="J123" s="290"/>
      <c r="K123" s="289"/>
    </row>
    <row r="124" spans="1:11" ht="14.25" customHeight="1">
      <c r="A124" s="288"/>
      <c r="B124" s="288"/>
      <c r="C124" s="288"/>
      <c r="D124" s="289"/>
      <c r="E124" s="289"/>
      <c r="F124" s="289"/>
      <c r="G124" s="290"/>
      <c r="H124" s="290"/>
      <c r="I124" s="290"/>
      <c r="J124" s="290"/>
      <c r="K124" s="289"/>
    </row>
    <row r="125" spans="1:11" ht="14.25" customHeight="1">
      <c r="A125" s="288"/>
      <c r="B125" s="288"/>
      <c r="C125" s="288"/>
      <c r="D125" s="289"/>
      <c r="E125" s="289"/>
      <c r="F125" s="289"/>
      <c r="G125" s="290"/>
      <c r="H125" s="290"/>
      <c r="I125" s="290"/>
      <c r="J125" s="290"/>
      <c r="K125" s="289"/>
    </row>
    <row r="126" spans="1:11" ht="14.25" customHeight="1">
      <c r="A126" s="288"/>
      <c r="B126" s="288"/>
      <c r="C126" s="288"/>
      <c r="D126" s="289"/>
      <c r="E126" s="289"/>
      <c r="F126" s="289"/>
      <c r="G126" s="290"/>
      <c r="H126" s="290"/>
      <c r="I126" s="290"/>
      <c r="J126" s="290"/>
      <c r="K126" s="289"/>
    </row>
    <row r="127" spans="1:11" ht="14.25" customHeight="1">
      <c r="A127" s="288"/>
      <c r="B127" s="288"/>
      <c r="C127" s="288"/>
      <c r="D127" s="289"/>
      <c r="E127" s="289"/>
      <c r="F127" s="289"/>
      <c r="G127" s="290"/>
      <c r="H127" s="290"/>
      <c r="I127" s="290"/>
      <c r="J127" s="290"/>
      <c r="K127" s="289"/>
    </row>
    <row r="128" spans="1:11" ht="14.25" customHeight="1">
      <c r="A128" s="288"/>
      <c r="B128" s="288"/>
      <c r="C128" s="288"/>
      <c r="D128" s="289"/>
      <c r="E128" s="289"/>
      <c r="F128" s="289"/>
      <c r="G128" s="290"/>
      <c r="H128" s="290"/>
      <c r="I128" s="290"/>
      <c r="J128" s="290"/>
      <c r="K128" s="289"/>
    </row>
    <row r="129" spans="1:11" ht="14.25" customHeight="1">
      <c r="A129" s="288"/>
      <c r="B129" s="288"/>
      <c r="C129" s="288"/>
      <c r="D129" s="289"/>
      <c r="E129" s="289"/>
      <c r="F129" s="289"/>
      <c r="G129" s="290"/>
      <c r="H129" s="290"/>
      <c r="I129" s="290"/>
      <c r="J129" s="290"/>
      <c r="K129" s="289"/>
    </row>
    <row r="130" spans="1:11" ht="14.25" customHeight="1">
      <c r="A130" s="288"/>
      <c r="B130" s="288"/>
      <c r="C130" s="288"/>
      <c r="D130" s="289"/>
      <c r="E130" s="289"/>
      <c r="F130" s="289"/>
      <c r="G130" s="290"/>
      <c r="H130" s="290"/>
      <c r="I130" s="290"/>
      <c r="J130" s="290"/>
      <c r="K130" s="289"/>
    </row>
    <row r="131" spans="1:11" ht="14.25" customHeight="1">
      <c r="A131" s="288"/>
      <c r="B131" s="288"/>
      <c r="C131" s="288"/>
      <c r="D131" s="289"/>
      <c r="E131" s="289"/>
      <c r="F131" s="289"/>
      <c r="G131" s="290"/>
      <c r="H131" s="290"/>
      <c r="I131" s="290"/>
      <c r="J131" s="290"/>
      <c r="K131" s="289"/>
    </row>
    <row r="132" spans="1:11" ht="14.25" customHeight="1">
      <c r="A132" s="288"/>
      <c r="B132" s="288"/>
      <c r="C132" s="288"/>
      <c r="D132" s="289"/>
      <c r="E132" s="289"/>
      <c r="F132" s="289"/>
      <c r="G132" s="290"/>
      <c r="H132" s="290"/>
      <c r="I132" s="290"/>
      <c r="J132" s="290"/>
      <c r="K132" s="289"/>
    </row>
    <row r="133" spans="1:11" ht="14.25" customHeight="1">
      <c r="A133" s="288"/>
      <c r="B133" s="288"/>
      <c r="C133" s="288"/>
      <c r="D133" s="289"/>
      <c r="E133" s="289"/>
      <c r="F133" s="289"/>
      <c r="G133" s="290"/>
      <c r="H133" s="292"/>
      <c r="I133" s="290"/>
      <c r="J133" s="290"/>
      <c r="K133" s="289"/>
    </row>
    <row r="134" spans="1:11" ht="14.25" customHeight="1">
      <c r="A134" s="288"/>
      <c r="B134" s="288"/>
      <c r="C134" s="288"/>
      <c r="D134" s="289"/>
      <c r="E134" s="289"/>
      <c r="F134" s="289"/>
      <c r="G134" s="290"/>
      <c r="H134" s="290"/>
      <c r="I134" s="290"/>
      <c r="J134" s="290"/>
      <c r="K134" s="289"/>
    </row>
    <row r="135" spans="1:11" ht="14.25" customHeight="1">
      <c r="A135" s="288"/>
      <c r="B135" s="288"/>
      <c r="C135" s="288"/>
      <c r="D135" s="289"/>
      <c r="E135" s="289"/>
      <c r="F135" s="289"/>
      <c r="G135" s="290"/>
      <c r="H135" s="290"/>
      <c r="I135" s="290"/>
      <c r="J135" s="290"/>
      <c r="K135" s="289"/>
    </row>
    <row r="136" spans="1:11" ht="14.25" customHeight="1">
      <c r="A136" s="288"/>
      <c r="B136" s="288"/>
      <c r="C136" s="288"/>
      <c r="D136" s="289"/>
      <c r="E136" s="289"/>
      <c r="F136" s="289"/>
      <c r="G136" s="290"/>
      <c r="H136" s="290"/>
      <c r="I136" s="290"/>
      <c r="J136" s="290"/>
      <c r="K136" s="289"/>
    </row>
    <row r="137" spans="1:11" ht="14.25" customHeight="1">
      <c r="A137" s="288"/>
      <c r="B137" s="288"/>
      <c r="C137" s="288"/>
      <c r="D137" s="289"/>
      <c r="E137" s="289"/>
      <c r="F137" s="289"/>
      <c r="G137" s="290"/>
      <c r="H137" s="290"/>
      <c r="I137" s="290"/>
      <c r="J137" s="290"/>
      <c r="K137" s="289"/>
    </row>
    <row r="138" spans="1:11" ht="14.25" customHeight="1">
      <c r="A138" s="288"/>
      <c r="B138" s="288"/>
      <c r="C138" s="288"/>
      <c r="D138" s="289"/>
      <c r="E138" s="289"/>
      <c r="F138" s="289"/>
      <c r="G138" s="290"/>
      <c r="H138" s="290"/>
      <c r="I138" s="290"/>
      <c r="J138" s="290"/>
      <c r="K138" s="289"/>
    </row>
    <row r="139" spans="1:11" ht="14.25" customHeight="1">
      <c r="A139" s="288"/>
      <c r="B139" s="288"/>
      <c r="C139" s="288"/>
      <c r="D139" s="289"/>
      <c r="E139" s="289"/>
      <c r="F139" s="289"/>
      <c r="G139" s="290"/>
      <c r="H139" s="290"/>
      <c r="I139" s="290"/>
      <c r="J139" s="290"/>
      <c r="K139" s="289"/>
    </row>
    <row r="140" spans="1:11" ht="14.25" customHeight="1">
      <c r="A140" s="288"/>
      <c r="B140" s="288"/>
      <c r="C140" s="288"/>
      <c r="D140" s="289"/>
      <c r="E140" s="289"/>
      <c r="F140" s="289"/>
      <c r="G140" s="290"/>
      <c r="H140" s="290"/>
      <c r="I140" s="290"/>
      <c r="J140" s="290"/>
      <c r="K140" s="289"/>
    </row>
    <row r="141" spans="1:11" ht="14.25" customHeight="1">
      <c r="A141" s="288"/>
      <c r="B141" s="288"/>
      <c r="C141" s="288"/>
      <c r="D141" s="289"/>
      <c r="E141" s="289"/>
      <c r="F141" s="289"/>
      <c r="G141" s="290"/>
      <c r="H141" s="290"/>
      <c r="I141" s="290"/>
      <c r="J141" s="290"/>
      <c r="K141" s="289"/>
    </row>
    <row r="142" spans="1:11" ht="14.25" customHeight="1">
      <c r="A142" s="288"/>
      <c r="B142" s="288"/>
      <c r="C142" s="288"/>
      <c r="D142" s="289"/>
      <c r="E142" s="289"/>
      <c r="F142" s="289"/>
      <c r="G142" s="290"/>
      <c r="H142" s="290"/>
      <c r="I142" s="290"/>
      <c r="J142" s="290"/>
      <c r="K142" s="289"/>
    </row>
    <row r="143" spans="1:11" ht="14.25" customHeight="1">
      <c r="A143" s="288"/>
      <c r="B143" s="288"/>
      <c r="C143" s="288"/>
      <c r="D143" s="289"/>
      <c r="E143" s="289"/>
      <c r="F143" s="289"/>
      <c r="G143" s="290"/>
      <c r="H143" s="290"/>
      <c r="I143" s="290"/>
      <c r="J143" s="290"/>
      <c r="K143" s="289"/>
    </row>
    <row r="144" spans="1:11" ht="14.25" customHeight="1">
      <c r="A144" s="288"/>
      <c r="B144" s="288"/>
      <c r="C144" s="288"/>
      <c r="D144" s="289"/>
      <c r="E144" s="289"/>
      <c r="F144" s="289"/>
      <c r="G144" s="290"/>
      <c r="H144" s="290"/>
      <c r="I144" s="290"/>
      <c r="J144" s="290"/>
      <c r="K144" s="289"/>
    </row>
    <row r="145" spans="1:11" ht="14.25" customHeight="1">
      <c r="A145" s="288"/>
      <c r="B145" s="288"/>
      <c r="C145" s="288"/>
      <c r="D145" s="289"/>
      <c r="E145" s="289"/>
      <c r="F145" s="289"/>
      <c r="G145" s="290"/>
      <c r="H145" s="290"/>
      <c r="I145" s="290"/>
      <c r="J145" s="290"/>
      <c r="K145" s="289"/>
    </row>
    <row r="146" spans="1:11" ht="14.25" customHeight="1">
      <c r="A146" s="288"/>
      <c r="B146" s="288"/>
      <c r="C146" s="288"/>
      <c r="D146" s="289"/>
      <c r="E146" s="289"/>
      <c r="F146" s="289"/>
      <c r="G146" s="290"/>
      <c r="H146" s="290"/>
      <c r="I146" s="290"/>
      <c r="J146" s="290"/>
      <c r="K146" s="289"/>
    </row>
    <row r="147" spans="1:11" ht="14.25" customHeight="1">
      <c r="A147" s="288"/>
      <c r="B147" s="288"/>
      <c r="C147" s="288"/>
      <c r="D147" s="289"/>
      <c r="E147" s="289"/>
      <c r="F147" s="289"/>
      <c r="G147" s="290"/>
      <c r="H147" s="290"/>
      <c r="I147" s="290"/>
      <c r="J147" s="290"/>
      <c r="K147" s="289"/>
    </row>
    <row r="148" spans="1:11" ht="14.25" customHeight="1">
      <c r="A148" s="288"/>
      <c r="B148" s="288"/>
      <c r="C148" s="288"/>
      <c r="D148" s="289"/>
      <c r="E148" s="289"/>
      <c r="F148" s="289"/>
      <c r="G148" s="290"/>
      <c r="H148" s="290"/>
      <c r="I148" s="290"/>
      <c r="J148" s="290"/>
      <c r="K148" s="289"/>
    </row>
    <row r="149" spans="1:11" ht="14.25" customHeight="1">
      <c r="A149" s="288"/>
      <c r="B149" s="288"/>
      <c r="C149" s="288"/>
      <c r="D149" s="289"/>
      <c r="E149" s="289"/>
      <c r="F149" s="289"/>
      <c r="G149" s="290"/>
      <c r="H149" s="290"/>
      <c r="I149" s="290"/>
      <c r="J149" s="290"/>
      <c r="K149" s="289"/>
    </row>
    <row r="150" spans="1:11" ht="14.25" customHeight="1">
      <c r="A150" s="288"/>
      <c r="B150" s="288"/>
      <c r="C150" s="288"/>
      <c r="D150" s="289"/>
      <c r="E150" s="289"/>
      <c r="F150" s="289"/>
      <c r="G150" s="290"/>
      <c r="H150" s="290"/>
      <c r="I150" s="290"/>
      <c r="J150" s="290"/>
      <c r="K150" s="289"/>
    </row>
    <row r="151" spans="1:11" ht="14.25" customHeight="1">
      <c r="A151" s="288"/>
      <c r="B151" s="288"/>
      <c r="C151" s="288"/>
      <c r="D151" s="289"/>
      <c r="E151" s="289"/>
      <c r="F151" s="289"/>
      <c r="G151" s="290"/>
      <c r="H151" s="290"/>
      <c r="I151" s="290"/>
      <c r="J151" s="290"/>
      <c r="K151" s="289"/>
    </row>
    <row r="152" spans="1:11" ht="14.25" customHeight="1">
      <c r="A152" s="288"/>
      <c r="B152" s="288"/>
      <c r="C152" s="288"/>
      <c r="D152" s="289"/>
      <c r="E152" s="289"/>
      <c r="F152" s="289"/>
      <c r="G152" s="290"/>
      <c r="H152" s="290"/>
      <c r="I152" s="290"/>
      <c r="J152" s="290"/>
      <c r="K152" s="289"/>
    </row>
    <row r="153" spans="1:11" ht="14.25" customHeight="1">
      <c r="A153" s="288"/>
      <c r="B153" s="288"/>
      <c r="C153" s="288"/>
      <c r="D153" s="289"/>
      <c r="E153" s="289"/>
      <c r="F153" s="289"/>
      <c r="G153" s="290"/>
      <c r="H153" s="290"/>
      <c r="I153" s="290"/>
      <c r="J153" s="290"/>
      <c r="K153" s="289"/>
    </row>
    <row r="154" spans="1:11" ht="14.25" customHeight="1">
      <c r="A154" s="288"/>
      <c r="B154" s="288"/>
      <c r="C154" s="288"/>
      <c r="D154" s="289"/>
      <c r="E154" s="289"/>
      <c r="F154" s="289"/>
      <c r="G154" s="290"/>
      <c r="H154" s="290"/>
      <c r="I154" s="290"/>
      <c r="J154" s="290"/>
      <c r="K154" s="289"/>
    </row>
    <row r="155" spans="1:11" ht="14.25" customHeight="1">
      <c r="A155" s="288"/>
      <c r="B155" s="288"/>
      <c r="C155" s="288"/>
      <c r="D155" s="289"/>
      <c r="E155" s="289"/>
      <c r="F155" s="289"/>
      <c r="G155" s="290"/>
      <c r="H155" s="290"/>
      <c r="I155" s="290"/>
      <c r="J155" s="290"/>
      <c r="K155" s="289"/>
    </row>
    <row r="156" spans="1:11" ht="14.25" customHeight="1">
      <c r="A156" s="288"/>
      <c r="B156" s="288"/>
      <c r="C156" s="288"/>
      <c r="D156" s="289"/>
      <c r="E156" s="289"/>
      <c r="F156" s="289"/>
      <c r="G156" s="290"/>
      <c r="H156" s="290"/>
      <c r="I156" s="290"/>
      <c r="J156" s="290"/>
      <c r="K156" s="289"/>
    </row>
    <row r="157" spans="1:11" ht="14.25" customHeight="1">
      <c r="A157" s="288"/>
      <c r="B157" s="288"/>
      <c r="C157" s="288"/>
      <c r="D157" s="289"/>
      <c r="E157" s="289"/>
      <c r="F157" s="289"/>
      <c r="G157" s="290"/>
      <c r="H157" s="290"/>
      <c r="I157" s="290"/>
      <c r="J157" s="290"/>
      <c r="K157" s="289"/>
    </row>
    <row r="158" spans="1:11" ht="14.25" customHeight="1">
      <c r="A158" s="288"/>
      <c r="B158" s="288"/>
      <c r="C158" s="288"/>
      <c r="D158" s="289"/>
      <c r="E158" s="289"/>
      <c r="F158" s="289"/>
      <c r="G158" s="290"/>
      <c r="H158" s="290"/>
      <c r="I158" s="290"/>
      <c r="J158" s="290"/>
      <c r="K158" s="289"/>
    </row>
    <row r="159" spans="1:11" ht="14.25" customHeight="1">
      <c r="A159" s="288"/>
      <c r="B159" s="288"/>
      <c r="C159" s="288"/>
      <c r="D159" s="289"/>
      <c r="E159" s="289"/>
      <c r="F159" s="289"/>
      <c r="G159" s="290"/>
      <c r="H159" s="290"/>
      <c r="I159" s="290"/>
      <c r="J159" s="290"/>
      <c r="K159" s="289"/>
    </row>
    <row r="160" spans="1:11" ht="14.25" customHeight="1">
      <c r="A160" s="288"/>
      <c r="B160" s="288"/>
      <c r="C160" s="288"/>
      <c r="D160" s="289"/>
      <c r="E160" s="289"/>
      <c r="F160" s="289"/>
      <c r="G160" s="290"/>
      <c r="H160" s="290"/>
      <c r="I160" s="290"/>
      <c r="J160" s="290"/>
      <c r="K160" s="289"/>
    </row>
    <row r="161" spans="1:11" ht="14.25" customHeight="1">
      <c r="A161" s="288"/>
      <c r="B161" s="288"/>
      <c r="C161" s="288"/>
      <c r="D161" s="289"/>
      <c r="E161" s="289"/>
      <c r="F161" s="289"/>
      <c r="G161" s="290"/>
      <c r="H161" s="290"/>
      <c r="I161" s="290"/>
      <c r="J161" s="290"/>
      <c r="K161" s="289"/>
    </row>
    <row r="162" spans="1:11" ht="14.25" customHeight="1">
      <c r="A162" s="288"/>
      <c r="B162" s="288"/>
      <c r="C162" s="288"/>
      <c r="D162" s="289"/>
      <c r="E162" s="289"/>
      <c r="F162" s="289"/>
      <c r="G162" s="290"/>
      <c r="H162" s="290"/>
      <c r="I162" s="290"/>
      <c r="J162" s="290"/>
      <c r="K162" s="289"/>
    </row>
    <row r="163" spans="1:11" ht="14.25" customHeight="1">
      <c r="A163" s="288"/>
      <c r="B163" s="288"/>
      <c r="C163" s="288"/>
      <c r="D163" s="289"/>
      <c r="E163" s="289"/>
      <c r="F163" s="289"/>
      <c r="G163" s="290"/>
      <c r="H163" s="290"/>
      <c r="I163" s="290"/>
      <c r="J163" s="290"/>
      <c r="K163" s="289"/>
    </row>
    <row r="164" spans="1:11" ht="14.25" customHeight="1">
      <c r="A164" s="288"/>
      <c r="B164" s="288"/>
      <c r="C164" s="288"/>
      <c r="D164" s="289"/>
      <c r="E164" s="289"/>
      <c r="F164" s="289"/>
      <c r="G164" s="290"/>
      <c r="H164" s="290"/>
      <c r="I164" s="290"/>
      <c r="J164" s="290"/>
      <c r="K164" s="289"/>
    </row>
    <row r="165" spans="1:11" ht="14.25" customHeight="1">
      <c r="A165" s="288"/>
      <c r="B165" s="288"/>
      <c r="C165" s="288"/>
      <c r="D165" s="289"/>
      <c r="E165" s="289"/>
      <c r="F165" s="289"/>
      <c r="G165" s="290"/>
      <c r="H165" s="290"/>
      <c r="I165" s="290"/>
      <c r="J165" s="290"/>
      <c r="K165" s="289"/>
    </row>
    <row r="166" spans="1:11" ht="14.25" customHeight="1">
      <c r="A166" s="288"/>
      <c r="B166" s="288"/>
      <c r="C166" s="288"/>
      <c r="D166" s="289"/>
      <c r="E166" s="289"/>
      <c r="F166" s="289"/>
      <c r="G166" s="290"/>
      <c r="H166" s="290"/>
      <c r="I166" s="290"/>
      <c r="J166" s="290"/>
      <c r="K166" s="289"/>
    </row>
    <row r="167" spans="1:11" ht="14.25" customHeight="1">
      <c r="A167" s="288"/>
      <c r="B167" s="288"/>
      <c r="C167" s="288"/>
      <c r="D167" s="289"/>
      <c r="E167" s="289"/>
      <c r="F167" s="289"/>
      <c r="G167" s="290"/>
      <c r="H167" s="290"/>
      <c r="I167" s="290"/>
      <c r="J167" s="290"/>
      <c r="K167" s="289"/>
    </row>
    <row r="168" spans="1:11" ht="14.25" customHeight="1">
      <c r="A168" s="288"/>
      <c r="B168" s="288"/>
      <c r="C168" s="288"/>
      <c r="D168" s="289"/>
      <c r="E168" s="289"/>
      <c r="F168" s="289"/>
      <c r="G168" s="290"/>
      <c r="H168" s="290"/>
      <c r="I168" s="290"/>
      <c r="J168" s="290"/>
      <c r="K168" s="289"/>
    </row>
    <row r="169" spans="1:11" ht="14.25" customHeight="1">
      <c r="A169" s="288"/>
      <c r="B169" s="288"/>
      <c r="C169" s="288"/>
      <c r="D169" s="289"/>
      <c r="E169" s="289"/>
      <c r="F169" s="289"/>
      <c r="G169" s="290"/>
      <c r="H169" s="290"/>
      <c r="I169" s="290"/>
      <c r="J169" s="290"/>
      <c r="K169" s="289"/>
    </row>
    <row r="170" spans="1:11" ht="14.25" customHeight="1">
      <c r="A170" s="288"/>
      <c r="B170" s="288"/>
      <c r="C170" s="288"/>
      <c r="D170" s="289"/>
      <c r="E170" s="289"/>
      <c r="F170" s="289"/>
      <c r="G170" s="290"/>
      <c r="H170" s="290"/>
      <c r="I170" s="290"/>
      <c r="J170" s="290"/>
      <c r="K170" s="289"/>
    </row>
    <row r="171" spans="1:11" ht="14.25" customHeight="1">
      <c r="A171" s="288"/>
      <c r="B171" s="288"/>
      <c r="C171" s="288"/>
      <c r="D171" s="289"/>
      <c r="E171" s="289"/>
      <c r="F171" s="289"/>
      <c r="G171" s="290"/>
      <c r="H171" s="290"/>
      <c r="I171" s="290"/>
      <c r="J171" s="290"/>
      <c r="K171" s="289"/>
    </row>
    <row r="172" spans="1:11" ht="14.25" customHeight="1">
      <c r="A172" s="288"/>
      <c r="B172" s="288"/>
      <c r="C172" s="288"/>
      <c r="D172" s="289"/>
      <c r="E172" s="289"/>
      <c r="F172" s="289"/>
      <c r="G172" s="290"/>
      <c r="H172" s="290"/>
      <c r="I172" s="290"/>
      <c r="J172" s="290"/>
      <c r="K172" s="289"/>
    </row>
    <row r="173" spans="1:11" ht="14.25" customHeight="1">
      <c r="A173" s="288"/>
      <c r="B173" s="288"/>
      <c r="C173" s="288"/>
      <c r="D173" s="289"/>
      <c r="E173" s="289"/>
      <c r="F173" s="289"/>
      <c r="G173" s="290"/>
      <c r="H173" s="290"/>
      <c r="I173" s="290"/>
      <c r="J173" s="290"/>
      <c r="K173" s="289"/>
    </row>
    <row r="174" spans="1:11" ht="14.25" customHeight="1">
      <c r="A174" s="288"/>
      <c r="B174" s="288"/>
      <c r="C174" s="288"/>
      <c r="D174" s="289"/>
      <c r="E174" s="289"/>
      <c r="F174" s="289"/>
      <c r="G174" s="290"/>
      <c r="H174" s="290"/>
      <c r="I174" s="290"/>
      <c r="J174" s="290"/>
      <c r="K174" s="289"/>
    </row>
    <row r="175" spans="1:11" ht="14.25" customHeight="1">
      <c r="A175" s="288"/>
      <c r="B175" s="288"/>
      <c r="C175" s="288"/>
      <c r="D175" s="289"/>
      <c r="E175" s="289"/>
      <c r="F175" s="289"/>
      <c r="G175" s="290"/>
      <c r="H175" s="290"/>
      <c r="I175" s="290"/>
      <c r="J175" s="290"/>
      <c r="K175" s="289"/>
    </row>
    <row r="176" spans="1:11" ht="14.25" customHeight="1">
      <c r="A176" s="288"/>
      <c r="B176" s="288"/>
      <c r="C176" s="288"/>
      <c r="D176" s="289"/>
      <c r="E176" s="289"/>
      <c r="F176" s="289"/>
      <c r="G176" s="290"/>
      <c r="H176" s="290"/>
      <c r="I176" s="290"/>
      <c r="J176" s="290"/>
      <c r="K176" s="289"/>
    </row>
    <row r="177" spans="1:11" ht="14.25" customHeight="1">
      <c r="A177" s="288"/>
      <c r="B177" s="288"/>
      <c r="C177" s="288"/>
      <c r="D177" s="289"/>
      <c r="E177" s="289"/>
      <c r="F177" s="289"/>
      <c r="G177" s="290"/>
      <c r="H177" s="290"/>
      <c r="I177" s="290"/>
      <c r="J177" s="290"/>
      <c r="K177" s="289"/>
    </row>
    <row r="178" spans="1:11" ht="14.25" customHeight="1">
      <c r="A178" s="288"/>
      <c r="B178" s="288"/>
      <c r="C178" s="288"/>
      <c r="D178" s="289"/>
      <c r="E178" s="289"/>
      <c r="F178" s="289"/>
      <c r="G178" s="290"/>
      <c r="H178" s="290"/>
      <c r="I178" s="290"/>
      <c r="J178" s="290"/>
      <c r="K178" s="289"/>
    </row>
    <row r="179" spans="1:11" ht="14.25" customHeight="1">
      <c r="A179" s="288"/>
      <c r="B179" s="288"/>
      <c r="C179" s="288"/>
      <c r="D179" s="289"/>
      <c r="E179" s="289"/>
      <c r="F179" s="289"/>
      <c r="G179" s="290"/>
      <c r="H179" s="292"/>
      <c r="I179" s="290"/>
      <c r="J179" s="290"/>
      <c r="K179" s="289"/>
    </row>
    <row r="180" spans="1:11" ht="14.25" customHeight="1">
      <c r="A180" s="288"/>
      <c r="B180" s="288"/>
      <c r="C180" s="288"/>
      <c r="D180" s="289"/>
      <c r="E180" s="289"/>
      <c r="F180" s="289"/>
      <c r="G180" s="290"/>
      <c r="H180" s="290"/>
      <c r="I180" s="290"/>
      <c r="J180" s="290"/>
      <c r="K180" s="289"/>
    </row>
    <row r="181" spans="1:11" ht="14.25" customHeight="1">
      <c r="A181" s="288"/>
      <c r="B181" s="288"/>
      <c r="C181" s="288"/>
      <c r="D181" s="289"/>
      <c r="E181" s="289"/>
      <c r="F181" s="289"/>
      <c r="G181" s="290"/>
      <c r="H181" s="290"/>
      <c r="I181" s="290"/>
      <c r="J181" s="290"/>
      <c r="K181" s="289"/>
    </row>
    <row r="182" spans="1:11" ht="14.25" customHeight="1">
      <c r="A182" s="288"/>
      <c r="B182" s="288"/>
      <c r="C182" s="288"/>
      <c r="D182" s="289"/>
      <c r="E182" s="289"/>
      <c r="F182" s="289"/>
      <c r="G182" s="290"/>
      <c r="H182" s="290"/>
      <c r="I182" s="290"/>
      <c r="J182" s="290"/>
      <c r="K182" s="289"/>
    </row>
    <row r="183" spans="1:11" ht="14.25" customHeight="1">
      <c r="A183" s="288"/>
      <c r="B183" s="288"/>
      <c r="C183" s="288"/>
      <c r="D183" s="289"/>
      <c r="E183" s="289"/>
      <c r="F183" s="289"/>
      <c r="G183" s="290"/>
      <c r="H183" s="290"/>
      <c r="I183" s="290"/>
      <c r="J183" s="290"/>
      <c r="K183" s="289"/>
    </row>
    <row r="184" spans="1:11" ht="14.25" customHeight="1">
      <c r="A184" s="288"/>
      <c r="B184" s="288"/>
      <c r="C184" s="288"/>
      <c r="D184" s="289"/>
      <c r="E184" s="289"/>
      <c r="F184" s="289"/>
      <c r="G184" s="290"/>
      <c r="H184" s="290"/>
      <c r="I184" s="290"/>
      <c r="J184" s="290"/>
      <c r="K184" s="289"/>
    </row>
    <row r="185" spans="1:11" ht="14.25" customHeight="1">
      <c r="A185" s="288"/>
      <c r="B185" s="288"/>
      <c r="C185" s="288"/>
      <c r="D185" s="289"/>
      <c r="E185" s="289"/>
      <c r="F185" s="289"/>
      <c r="G185" s="290"/>
      <c r="H185" s="290"/>
      <c r="I185" s="290"/>
      <c r="J185" s="290"/>
      <c r="K185" s="289"/>
    </row>
    <row r="186" spans="1:11" ht="14.25" customHeight="1">
      <c r="A186" s="288"/>
      <c r="B186" s="288"/>
      <c r="C186" s="288"/>
      <c r="D186" s="289"/>
      <c r="E186" s="289"/>
      <c r="F186" s="289"/>
      <c r="G186" s="290"/>
      <c r="H186" s="290"/>
      <c r="I186" s="290"/>
      <c r="J186" s="290"/>
      <c r="K186" s="289"/>
    </row>
    <row r="187" spans="1:11" ht="14.25" customHeight="1">
      <c r="A187" s="288"/>
      <c r="B187" s="288"/>
      <c r="C187" s="288"/>
      <c r="D187" s="289"/>
      <c r="E187" s="289"/>
      <c r="F187" s="289"/>
      <c r="G187" s="290"/>
      <c r="H187" s="290"/>
      <c r="I187" s="290"/>
      <c r="J187" s="290"/>
      <c r="K187" s="289"/>
    </row>
    <row r="188" spans="1:11" ht="14.25" customHeight="1">
      <c r="A188" s="288"/>
      <c r="B188" s="288"/>
      <c r="C188" s="288"/>
      <c r="D188" s="289"/>
      <c r="E188" s="289"/>
      <c r="F188" s="289"/>
      <c r="G188" s="290"/>
      <c r="H188" s="290"/>
      <c r="I188" s="290"/>
      <c r="J188" s="290"/>
      <c r="K188" s="289"/>
    </row>
    <row r="189" spans="1:11" ht="14.25" customHeight="1">
      <c r="A189" s="288"/>
      <c r="B189" s="288"/>
      <c r="C189" s="288"/>
      <c r="D189" s="289"/>
      <c r="E189" s="289"/>
      <c r="F189" s="289"/>
      <c r="G189" s="290"/>
      <c r="H189" s="290"/>
      <c r="I189" s="290"/>
      <c r="J189" s="290"/>
      <c r="K189" s="289"/>
    </row>
    <row r="190" spans="1:11" ht="14.25" customHeight="1">
      <c r="A190" s="288"/>
      <c r="B190" s="288"/>
      <c r="C190" s="288"/>
      <c r="D190" s="289"/>
      <c r="E190" s="289"/>
      <c r="F190" s="289"/>
      <c r="G190" s="290"/>
      <c r="H190" s="290"/>
      <c r="I190" s="290"/>
      <c r="J190" s="290"/>
      <c r="K190" s="289"/>
    </row>
    <row r="191" spans="1:11" ht="14.25" customHeight="1">
      <c r="A191" s="288"/>
      <c r="B191" s="288"/>
      <c r="C191" s="288"/>
      <c r="D191" s="289"/>
      <c r="E191" s="289"/>
      <c r="F191" s="289"/>
      <c r="G191" s="290"/>
      <c r="H191" s="290"/>
      <c r="I191" s="290"/>
      <c r="J191" s="290"/>
      <c r="K191" s="289"/>
    </row>
    <row r="192" spans="1:11" ht="14.25" customHeight="1">
      <c r="A192" s="288"/>
      <c r="B192" s="288"/>
      <c r="C192" s="288"/>
      <c r="D192" s="289"/>
      <c r="E192" s="289"/>
      <c r="F192" s="289"/>
      <c r="G192" s="290"/>
      <c r="H192" s="290"/>
      <c r="I192" s="290"/>
      <c r="J192" s="290"/>
      <c r="K192" s="289"/>
    </row>
    <row r="193" spans="1:11" ht="14.25" customHeight="1">
      <c r="A193" s="288"/>
      <c r="B193" s="288"/>
      <c r="C193" s="288"/>
      <c r="D193" s="289"/>
      <c r="E193" s="289"/>
      <c r="F193" s="289"/>
      <c r="G193" s="290"/>
      <c r="H193" s="290"/>
      <c r="I193" s="290"/>
      <c r="J193" s="290"/>
      <c r="K193" s="289"/>
    </row>
    <row r="194" spans="1:11" ht="14.25" customHeight="1">
      <c r="A194" s="288"/>
      <c r="B194" s="288"/>
      <c r="C194" s="288"/>
      <c r="D194" s="289"/>
      <c r="E194" s="289"/>
      <c r="F194" s="289"/>
      <c r="G194" s="290"/>
      <c r="H194" s="290"/>
      <c r="I194" s="290"/>
      <c r="J194" s="290"/>
      <c r="K194" s="289"/>
    </row>
    <row r="195" spans="1:11" ht="14.25" customHeight="1">
      <c r="A195" s="288"/>
      <c r="B195" s="288"/>
      <c r="C195" s="288"/>
      <c r="D195" s="289"/>
      <c r="E195" s="289"/>
      <c r="F195" s="289"/>
      <c r="G195" s="290"/>
      <c r="H195" s="290"/>
      <c r="I195" s="290"/>
      <c r="J195" s="290"/>
      <c r="K195" s="289"/>
    </row>
    <row r="196" spans="1:11" ht="14.25" customHeight="1">
      <c r="A196" s="288"/>
      <c r="B196" s="288"/>
      <c r="C196" s="288"/>
      <c r="D196" s="289"/>
      <c r="E196" s="289"/>
      <c r="F196" s="289"/>
      <c r="G196" s="290"/>
      <c r="H196" s="290"/>
      <c r="I196" s="290"/>
      <c r="J196" s="290"/>
      <c r="K196" s="289"/>
    </row>
    <row r="197" spans="1:11" ht="14.25" customHeight="1">
      <c r="A197" s="288"/>
      <c r="B197" s="288"/>
      <c r="C197" s="288"/>
      <c r="D197" s="289"/>
      <c r="E197" s="289"/>
      <c r="F197" s="289"/>
      <c r="G197" s="290"/>
      <c r="H197" s="290"/>
      <c r="I197" s="290"/>
      <c r="J197" s="290"/>
      <c r="K197" s="289"/>
    </row>
    <row r="198" spans="1:11" ht="14.25" customHeight="1">
      <c r="A198" s="288"/>
      <c r="B198" s="288"/>
      <c r="C198" s="288"/>
      <c r="D198" s="289"/>
      <c r="E198" s="289"/>
      <c r="F198" s="289"/>
      <c r="G198" s="290"/>
      <c r="H198" s="290"/>
      <c r="I198" s="290"/>
      <c r="J198" s="290"/>
      <c r="K198" s="289"/>
    </row>
    <row r="199" spans="1:11" ht="14.25" customHeight="1">
      <c r="A199" s="288"/>
      <c r="B199" s="288"/>
      <c r="C199" s="288"/>
      <c r="D199" s="289"/>
      <c r="E199" s="289"/>
      <c r="F199" s="289"/>
      <c r="G199" s="290"/>
      <c r="H199" s="290"/>
      <c r="I199" s="290"/>
      <c r="J199" s="290"/>
      <c r="K199" s="289"/>
    </row>
    <row r="200" spans="1:11" ht="14.25" customHeight="1">
      <c r="A200" s="288"/>
      <c r="B200" s="288"/>
      <c r="C200" s="288"/>
      <c r="D200" s="289"/>
      <c r="E200" s="289"/>
      <c r="F200" s="289"/>
      <c r="G200" s="290"/>
      <c r="H200" s="290"/>
      <c r="I200" s="290"/>
      <c r="J200" s="290"/>
      <c r="K200" s="289"/>
    </row>
    <row r="201" spans="1:11" ht="14.25" customHeight="1">
      <c r="A201" s="288"/>
      <c r="B201" s="288"/>
      <c r="C201" s="288"/>
      <c r="D201" s="289"/>
      <c r="E201" s="289"/>
      <c r="F201" s="289"/>
      <c r="G201" s="290"/>
      <c r="H201" s="290"/>
      <c r="I201" s="290"/>
      <c r="J201" s="290"/>
      <c r="K201" s="289"/>
    </row>
    <row r="202" spans="1:11" ht="14.25" customHeight="1">
      <c r="A202" s="288"/>
      <c r="B202" s="288"/>
      <c r="C202" s="288"/>
      <c r="D202" s="289"/>
      <c r="E202" s="289"/>
      <c r="F202" s="289"/>
      <c r="G202" s="290"/>
      <c r="H202" s="290"/>
      <c r="I202" s="290"/>
      <c r="J202" s="290"/>
      <c r="K202" s="289"/>
    </row>
    <row r="203" spans="1:11" ht="14.25" customHeight="1">
      <c r="A203" s="288"/>
      <c r="B203" s="288"/>
      <c r="C203" s="288"/>
      <c r="D203" s="289"/>
      <c r="E203" s="289"/>
      <c r="F203" s="289"/>
      <c r="G203" s="290"/>
      <c r="H203" s="290"/>
      <c r="I203" s="290"/>
      <c r="J203" s="290"/>
      <c r="K203" s="289"/>
    </row>
    <row r="204" spans="1:11" ht="14.25" customHeight="1">
      <c r="A204" s="288"/>
      <c r="B204" s="288"/>
      <c r="C204" s="288"/>
      <c r="D204" s="289"/>
      <c r="E204" s="289"/>
      <c r="F204" s="289"/>
      <c r="G204" s="290"/>
      <c r="H204" s="290"/>
      <c r="I204" s="290"/>
      <c r="J204" s="290"/>
      <c r="K204" s="289"/>
    </row>
    <row r="205" spans="1:11" ht="14.25" customHeight="1">
      <c r="A205" s="288"/>
      <c r="B205" s="288"/>
      <c r="C205" s="288"/>
      <c r="D205" s="289"/>
      <c r="E205" s="289"/>
      <c r="F205" s="289"/>
      <c r="G205" s="290"/>
      <c r="H205" s="290"/>
      <c r="I205" s="290"/>
      <c r="J205" s="290"/>
      <c r="K205" s="289"/>
    </row>
    <row r="206" spans="1:11" ht="14.25" customHeight="1">
      <c r="A206" s="288"/>
      <c r="B206" s="288"/>
      <c r="C206" s="288"/>
      <c r="D206" s="289"/>
      <c r="E206" s="289"/>
      <c r="F206" s="289"/>
      <c r="G206" s="290"/>
      <c r="H206" s="290"/>
      <c r="I206" s="290"/>
      <c r="J206" s="290"/>
      <c r="K206" s="289"/>
    </row>
    <row r="207" spans="1:11" ht="14.25" customHeight="1">
      <c r="A207" s="288"/>
      <c r="B207" s="288"/>
      <c r="C207" s="288"/>
      <c r="D207" s="289"/>
      <c r="E207" s="289"/>
      <c r="F207" s="289"/>
      <c r="G207" s="290"/>
      <c r="H207" s="290"/>
      <c r="I207" s="290"/>
      <c r="J207" s="290"/>
      <c r="K207" s="289"/>
    </row>
    <row r="208" spans="1:11" ht="14.25" customHeight="1">
      <c r="A208" s="288"/>
      <c r="B208" s="288"/>
      <c r="C208" s="288"/>
      <c r="D208" s="289"/>
      <c r="E208" s="289"/>
      <c r="F208" s="289"/>
      <c r="G208" s="290"/>
      <c r="H208" s="290"/>
      <c r="I208" s="290"/>
      <c r="J208" s="290"/>
      <c r="K208" s="289"/>
    </row>
    <row r="209" spans="1:11" ht="14.25" customHeight="1">
      <c r="A209" s="288"/>
      <c r="B209" s="288"/>
      <c r="C209" s="288"/>
      <c r="D209" s="289"/>
      <c r="E209" s="289"/>
      <c r="F209" s="289"/>
      <c r="G209" s="290"/>
      <c r="H209" s="290"/>
      <c r="I209" s="290"/>
      <c r="J209" s="290"/>
      <c r="K209" s="289"/>
    </row>
    <row r="210" spans="1:11" ht="14.25" customHeight="1">
      <c r="A210" s="288"/>
      <c r="B210" s="288"/>
      <c r="C210" s="288"/>
      <c r="D210" s="289"/>
      <c r="E210" s="289"/>
      <c r="F210" s="289"/>
      <c r="G210" s="290"/>
      <c r="H210" s="290"/>
      <c r="I210" s="290"/>
      <c r="J210" s="290"/>
      <c r="K210" s="289"/>
    </row>
    <row r="211" spans="1:11" ht="14.25" customHeight="1">
      <c r="A211" s="288"/>
      <c r="B211" s="288"/>
      <c r="C211" s="288"/>
      <c r="D211" s="289"/>
      <c r="E211" s="289"/>
      <c r="F211" s="289"/>
      <c r="G211" s="290"/>
      <c r="H211" s="290"/>
      <c r="I211" s="290"/>
      <c r="J211" s="290"/>
      <c r="K211" s="289"/>
    </row>
    <row r="212" spans="1:11" ht="14.25" customHeight="1">
      <c r="A212" s="288"/>
      <c r="B212" s="288"/>
      <c r="C212" s="288"/>
      <c r="D212" s="289"/>
      <c r="E212" s="289"/>
      <c r="F212" s="289"/>
      <c r="G212" s="290"/>
      <c r="H212" s="290"/>
      <c r="I212" s="290"/>
      <c r="J212" s="290"/>
      <c r="K212" s="289"/>
    </row>
    <row r="213" spans="1:11" ht="14.25" customHeight="1">
      <c r="A213" s="288"/>
      <c r="B213" s="288"/>
      <c r="C213" s="288"/>
      <c r="D213" s="289"/>
      <c r="E213" s="289"/>
      <c r="F213" s="289"/>
      <c r="G213" s="290"/>
      <c r="H213" s="290"/>
      <c r="I213" s="290"/>
      <c r="J213" s="290"/>
      <c r="K213" s="289"/>
    </row>
    <row r="214" spans="1:11" ht="14.25" customHeight="1">
      <c r="A214" s="288"/>
      <c r="B214" s="288"/>
      <c r="C214" s="288"/>
      <c r="D214" s="289"/>
      <c r="E214" s="289"/>
      <c r="F214" s="289"/>
      <c r="G214" s="290"/>
      <c r="H214" s="290"/>
      <c r="I214" s="290"/>
      <c r="J214" s="290"/>
      <c r="K214" s="289"/>
    </row>
    <row r="215" spans="1:11" ht="14.25" customHeight="1">
      <c r="A215" s="288"/>
      <c r="B215" s="288"/>
      <c r="C215" s="288"/>
      <c r="D215" s="289"/>
      <c r="E215" s="289"/>
      <c r="F215" s="289"/>
      <c r="G215" s="290"/>
      <c r="H215" s="290"/>
      <c r="I215" s="290"/>
      <c r="J215" s="290"/>
      <c r="K215" s="289"/>
    </row>
    <row r="216" spans="1:11" ht="14.25" customHeight="1">
      <c r="A216" s="288"/>
      <c r="B216" s="288"/>
      <c r="C216" s="288"/>
      <c r="D216" s="289"/>
      <c r="E216" s="289"/>
      <c r="F216" s="289"/>
      <c r="G216" s="290"/>
      <c r="H216" s="290"/>
      <c r="I216" s="290"/>
      <c r="J216" s="290"/>
      <c r="K216" s="289"/>
    </row>
    <row r="217" spans="1:11" ht="14.25" customHeight="1">
      <c r="A217" s="288"/>
      <c r="B217" s="288"/>
      <c r="C217" s="288"/>
      <c r="D217" s="289"/>
      <c r="E217" s="289"/>
      <c r="F217" s="289"/>
      <c r="G217" s="290"/>
      <c r="H217" s="290"/>
      <c r="I217" s="290"/>
      <c r="J217" s="290"/>
      <c r="K217" s="289"/>
    </row>
    <row r="218" spans="1:11" ht="14.25" customHeight="1">
      <c r="A218" s="288"/>
      <c r="B218" s="288"/>
      <c r="C218" s="288"/>
      <c r="D218" s="289"/>
      <c r="E218" s="289"/>
      <c r="F218" s="289"/>
      <c r="G218" s="290"/>
      <c r="H218" s="290"/>
      <c r="I218" s="290"/>
      <c r="J218" s="290"/>
      <c r="K218" s="289"/>
    </row>
    <row r="219" spans="1:11" ht="14.25" customHeight="1">
      <c r="A219" s="288"/>
      <c r="B219" s="288"/>
      <c r="C219" s="288"/>
      <c r="D219" s="289"/>
      <c r="E219" s="289"/>
      <c r="F219" s="289"/>
      <c r="G219" s="290"/>
      <c r="H219" s="290"/>
      <c r="I219" s="290"/>
      <c r="J219" s="290"/>
      <c r="K219" s="289"/>
    </row>
    <row r="220" spans="1:11" ht="14.25" customHeight="1">
      <c r="A220" s="288"/>
      <c r="B220" s="288"/>
      <c r="C220" s="288"/>
      <c r="D220" s="289"/>
      <c r="E220" s="289"/>
      <c r="F220" s="289"/>
      <c r="G220" s="290"/>
      <c r="H220" s="290"/>
      <c r="I220" s="290"/>
      <c r="J220" s="290"/>
      <c r="K220" s="289"/>
    </row>
    <row r="221" spans="1:11" ht="14.25" customHeight="1">
      <c r="A221" s="288"/>
      <c r="B221" s="288"/>
      <c r="C221" s="288"/>
      <c r="D221" s="289"/>
      <c r="E221" s="289"/>
      <c r="F221" s="289"/>
      <c r="G221" s="290"/>
      <c r="H221" s="290"/>
      <c r="I221" s="290"/>
      <c r="J221" s="290"/>
      <c r="K221" s="289"/>
    </row>
    <row r="222" spans="1:11" ht="14.25" customHeight="1">
      <c r="A222" s="288"/>
      <c r="B222" s="288"/>
      <c r="C222" s="288"/>
      <c r="D222" s="289"/>
      <c r="E222" s="289"/>
      <c r="F222" s="289"/>
      <c r="G222" s="290"/>
      <c r="H222" s="290"/>
      <c r="I222" s="290"/>
      <c r="J222" s="290"/>
      <c r="K222" s="289"/>
    </row>
    <row r="223" spans="1:11" ht="14.25" customHeight="1">
      <c r="A223" s="288"/>
      <c r="B223" s="288"/>
      <c r="C223" s="288"/>
      <c r="D223" s="289"/>
      <c r="E223" s="289"/>
      <c r="F223" s="289"/>
      <c r="G223" s="290"/>
      <c r="H223" s="290"/>
      <c r="I223" s="290"/>
      <c r="J223" s="290"/>
      <c r="K223" s="289"/>
    </row>
    <row r="224" spans="1:11" ht="14.25" customHeight="1">
      <c r="A224" s="288"/>
      <c r="B224" s="288"/>
      <c r="C224" s="288"/>
      <c r="D224" s="289"/>
      <c r="E224" s="289"/>
      <c r="F224" s="289"/>
      <c r="G224" s="290"/>
      <c r="H224" s="290"/>
      <c r="I224" s="290"/>
      <c r="J224" s="290"/>
      <c r="K224" s="289"/>
    </row>
    <row r="225" spans="1:11" ht="14.25" customHeight="1">
      <c r="A225" s="288"/>
      <c r="B225" s="288"/>
      <c r="C225" s="288"/>
      <c r="D225" s="289"/>
      <c r="E225" s="289"/>
      <c r="F225" s="289"/>
      <c r="G225" s="290"/>
      <c r="H225" s="292"/>
      <c r="I225" s="290"/>
      <c r="J225" s="290"/>
      <c r="K225" s="289"/>
    </row>
    <row r="226" spans="1:11" ht="14.25" customHeight="1">
      <c r="A226" s="288"/>
      <c r="B226" s="288"/>
      <c r="C226" s="288"/>
      <c r="D226" s="289"/>
      <c r="E226" s="289"/>
      <c r="F226" s="289"/>
      <c r="G226" s="290"/>
      <c r="H226" s="290"/>
      <c r="I226" s="290"/>
      <c r="J226" s="290"/>
      <c r="K226" s="289"/>
    </row>
    <row r="227" spans="1:11" ht="14.25" customHeight="1">
      <c r="A227" s="288"/>
      <c r="B227" s="288"/>
      <c r="C227" s="288"/>
      <c r="D227" s="289"/>
      <c r="E227" s="289"/>
      <c r="F227" s="289"/>
      <c r="G227" s="290"/>
      <c r="H227" s="290"/>
      <c r="I227" s="290"/>
      <c r="J227" s="290"/>
      <c r="K227" s="289"/>
    </row>
    <row r="228" spans="1:11" ht="14.25" customHeight="1">
      <c r="A228" s="288"/>
      <c r="B228" s="288"/>
      <c r="C228" s="288"/>
      <c r="D228" s="289"/>
      <c r="E228" s="289"/>
      <c r="F228" s="289"/>
      <c r="G228" s="290"/>
      <c r="H228" s="290"/>
      <c r="I228" s="290"/>
      <c r="J228" s="290"/>
      <c r="K228" s="289"/>
    </row>
    <row r="229" spans="1:11" ht="14.25" customHeight="1">
      <c r="A229" s="288"/>
      <c r="B229" s="288"/>
      <c r="C229" s="288"/>
      <c r="D229" s="289"/>
      <c r="E229" s="289"/>
      <c r="F229" s="289"/>
      <c r="G229" s="290"/>
      <c r="H229" s="290"/>
      <c r="I229" s="290"/>
      <c r="J229" s="290"/>
      <c r="K229" s="289"/>
    </row>
    <row r="230" spans="1:11" ht="14.25" customHeight="1">
      <c r="A230" s="288"/>
      <c r="B230" s="288"/>
      <c r="C230" s="288"/>
      <c r="D230" s="289"/>
      <c r="E230" s="289"/>
      <c r="F230" s="289"/>
      <c r="G230" s="290"/>
      <c r="H230" s="290"/>
      <c r="I230" s="290"/>
      <c r="J230" s="290"/>
      <c r="K230" s="289"/>
    </row>
    <row r="231" spans="1:11" ht="14.25" customHeight="1">
      <c r="A231" s="288"/>
      <c r="B231" s="288"/>
      <c r="C231" s="288"/>
      <c r="D231" s="289"/>
      <c r="E231" s="289"/>
      <c r="F231" s="289"/>
      <c r="G231" s="290"/>
      <c r="H231" s="290"/>
      <c r="I231" s="290"/>
      <c r="J231" s="290"/>
      <c r="K231" s="289"/>
    </row>
    <row r="232" spans="1:11" ht="14.25" customHeight="1">
      <c r="A232" s="288"/>
      <c r="B232" s="288"/>
      <c r="C232" s="288"/>
      <c r="D232" s="289"/>
      <c r="E232" s="289"/>
      <c r="F232" s="289"/>
      <c r="G232" s="290"/>
      <c r="H232" s="290"/>
      <c r="I232" s="290"/>
      <c r="J232" s="290"/>
      <c r="K232" s="289"/>
    </row>
    <row r="233" spans="1:11" ht="14.25" customHeight="1">
      <c r="A233" s="288"/>
      <c r="B233" s="288"/>
      <c r="C233" s="288"/>
      <c r="D233" s="289"/>
      <c r="E233" s="289"/>
      <c r="F233" s="289"/>
      <c r="G233" s="290"/>
      <c r="H233" s="290"/>
      <c r="I233" s="290"/>
      <c r="J233" s="290"/>
      <c r="K233" s="289"/>
    </row>
    <row r="234" spans="1:11" ht="14.25" customHeight="1">
      <c r="A234" s="288"/>
      <c r="B234" s="288"/>
      <c r="C234" s="288"/>
      <c r="D234" s="289"/>
      <c r="E234" s="289"/>
      <c r="F234" s="289"/>
      <c r="G234" s="290"/>
      <c r="H234" s="290"/>
      <c r="I234" s="290"/>
      <c r="J234" s="290"/>
      <c r="K234" s="289"/>
    </row>
    <row r="235" spans="1:11" ht="14.25" customHeight="1">
      <c r="A235" s="288"/>
      <c r="B235" s="288"/>
      <c r="C235" s="288"/>
      <c r="D235" s="289"/>
      <c r="E235" s="289"/>
      <c r="F235" s="289"/>
      <c r="G235" s="290"/>
      <c r="H235" s="290"/>
      <c r="I235" s="290"/>
      <c r="J235" s="290"/>
      <c r="K235" s="289"/>
    </row>
    <row r="236" spans="1:11" ht="14.25" customHeight="1">
      <c r="A236" s="288"/>
      <c r="B236" s="288"/>
      <c r="C236" s="288"/>
      <c r="D236" s="289"/>
      <c r="E236" s="289"/>
      <c r="F236" s="289"/>
      <c r="G236" s="290"/>
      <c r="H236" s="290"/>
      <c r="I236" s="290"/>
      <c r="J236" s="290"/>
      <c r="K236" s="289"/>
    </row>
    <row r="237" spans="1:11" ht="14.25" customHeight="1">
      <c r="A237" s="288"/>
      <c r="B237" s="288"/>
      <c r="C237" s="288"/>
      <c r="D237" s="289"/>
      <c r="E237" s="289"/>
      <c r="F237" s="289"/>
      <c r="G237" s="290"/>
      <c r="H237" s="290"/>
      <c r="I237" s="290"/>
      <c r="J237" s="290"/>
      <c r="K237" s="289"/>
    </row>
    <row r="238" spans="1:11" ht="14.25" customHeight="1">
      <c r="A238" s="288"/>
      <c r="B238" s="288"/>
      <c r="C238" s="288"/>
      <c r="D238" s="289"/>
      <c r="E238" s="289"/>
      <c r="F238" s="289"/>
      <c r="G238" s="290"/>
      <c r="H238" s="290"/>
      <c r="I238" s="290"/>
      <c r="J238" s="290"/>
      <c r="K238" s="289"/>
    </row>
    <row r="239" spans="1:11" ht="14.25" customHeight="1">
      <c r="A239" s="288"/>
      <c r="B239" s="288"/>
      <c r="C239" s="288"/>
      <c r="D239" s="289"/>
      <c r="E239" s="289"/>
      <c r="F239" s="289"/>
      <c r="G239" s="290"/>
      <c r="H239" s="290"/>
      <c r="I239" s="290"/>
      <c r="J239" s="290"/>
      <c r="K239" s="289"/>
    </row>
    <row r="240" spans="1:11" ht="14.25" customHeight="1">
      <c r="A240" s="288"/>
      <c r="B240" s="288"/>
      <c r="C240" s="288"/>
      <c r="D240" s="289"/>
      <c r="E240" s="289"/>
      <c r="F240" s="289"/>
      <c r="G240" s="290"/>
      <c r="H240" s="290"/>
      <c r="I240" s="290"/>
      <c r="J240" s="290"/>
      <c r="K240" s="289"/>
    </row>
    <row r="241" spans="1:11" ht="14.25" customHeight="1">
      <c r="A241" s="288"/>
      <c r="B241" s="288"/>
      <c r="C241" s="288"/>
      <c r="D241" s="289"/>
      <c r="E241" s="289"/>
      <c r="F241" s="289"/>
      <c r="G241" s="290"/>
      <c r="H241" s="290"/>
      <c r="I241" s="290"/>
      <c r="J241" s="290"/>
      <c r="K241" s="289"/>
    </row>
    <row r="242" spans="1:11" ht="14.25" customHeight="1">
      <c r="A242" s="288"/>
      <c r="B242" s="288"/>
      <c r="C242" s="288"/>
      <c r="D242" s="289"/>
      <c r="E242" s="289"/>
      <c r="F242" s="289"/>
      <c r="G242" s="290"/>
      <c r="H242" s="290"/>
      <c r="I242" s="290"/>
      <c r="J242" s="290"/>
      <c r="K242" s="289"/>
    </row>
    <row r="243" spans="1:11" ht="14.25" customHeight="1">
      <c r="A243" s="288"/>
      <c r="B243" s="288"/>
      <c r="C243" s="288"/>
      <c r="D243" s="289"/>
      <c r="E243" s="289"/>
      <c r="F243" s="289"/>
      <c r="G243" s="290"/>
      <c r="H243" s="290"/>
      <c r="I243" s="290"/>
      <c r="J243" s="290"/>
      <c r="K243" s="289"/>
    </row>
    <row r="244" spans="1:11" ht="14.25" customHeight="1">
      <c r="A244" s="288"/>
      <c r="B244" s="288"/>
      <c r="C244" s="288"/>
      <c r="D244" s="289"/>
      <c r="E244" s="289"/>
      <c r="F244" s="289"/>
      <c r="G244" s="290"/>
      <c r="H244" s="290"/>
      <c r="I244" s="290"/>
      <c r="J244" s="290"/>
      <c r="K244" s="289"/>
    </row>
    <row r="245" spans="1:11" ht="14.25" customHeight="1">
      <c r="A245" s="288"/>
      <c r="B245" s="288"/>
      <c r="C245" s="288"/>
      <c r="D245" s="289"/>
      <c r="E245" s="289"/>
      <c r="F245" s="289"/>
      <c r="G245" s="290"/>
      <c r="H245" s="290"/>
      <c r="I245" s="290"/>
      <c r="J245" s="290"/>
      <c r="K245" s="289"/>
    </row>
    <row r="246" spans="1:11" ht="14.25" customHeight="1">
      <c r="A246" s="288"/>
      <c r="B246" s="288"/>
      <c r="C246" s="288"/>
      <c r="D246" s="289"/>
      <c r="E246" s="289"/>
      <c r="F246" s="289"/>
      <c r="G246" s="290"/>
      <c r="H246" s="290"/>
      <c r="I246" s="290"/>
      <c r="J246" s="290"/>
      <c r="K246" s="289"/>
    </row>
    <row r="247" spans="1:11" ht="14.25" customHeight="1">
      <c r="A247" s="288"/>
      <c r="B247" s="288"/>
      <c r="C247" s="288"/>
      <c r="D247" s="289"/>
      <c r="E247" s="289"/>
      <c r="F247" s="289"/>
      <c r="G247" s="290"/>
      <c r="H247" s="290"/>
      <c r="I247" s="290"/>
      <c r="J247" s="290"/>
      <c r="K247" s="289"/>
    </row>
    <row r="248" spans="1:11" ht="14.25" customHeight="1">
      <c r="A248" s="295"/>
      <c r="B248" s="295"/>
      <c r="C248" s="295"/>
    </row>
    <row r="249" spans="1:11" ht="14.25" customHeight="1">
      <c r="A249" s="295"/>
      <c r="B249" s="295"/>
      <c r="C249" s="295"/>
    </row>
    <row r="250" spans="1:11" ht="14.25" customHeight="1">
      <c r="A250" s="295"/>
      <c r="B250" s="295"/>
      <c r="C250" s="295"/>
    </row>
    <row r="251" spans="1:11" ht="14.25" customHeight="1">
      <c r="A251" s="295"/>
      <c r="B251" s="295"/>
      <c r="C251" s="295"/>
    </row>
    <row r="252" spans="1:11" ht="14.25" customHeight="1">
      <c r="A252" s="295"/>
      <c r="B252" s="295"/>
      <c r="C252" s="295"/>
    </row>
    <row r="253" spans="1:11" ht="14.25" customHeight="1">
      <c r="A253" s="295"/>
      <c r="B253" s="295"/>
      <c r="C253" s="295"/>
    </row>
    <row r="254" spans="1:11" ht="14.25" customHeight="1">
      <c r="A254" s="295"/>
      <c r="B254" s="295"/>
      <c r="C254" s="295"/>
    </row>
    <row r="255" spans="1:11" ht="14.25" customHeight="1">
      <c r="A255" s="295"/>
      <c r="B255" s="295"/>
      <c r="C255" s="295"/>
    </row>
    <row r="256" spans="1:11" ht="14.25" customHeight="1">
      <c r="A256" s="295"/>
      <c r="B256" s="295"/>
      <c r="C256" s="295"/>
    </row>
    <row r="257" spans="1:3" ht="14.25" customHeight="1">
      <c r="A257" s="295"/>
      <c r="B257" s="295"/>
      <c r="C257" s="295"/>
    </row>
    <row r="258" spans="1:3" ht="14.25" customHeight="1">
      <c r="A258" s="295"/>
      <c r="B258" s="295"/>
      <c r="C258" s="295"/>
    </row>
    <row r="259" spans="1:3" ht="14.25" customHeight="1">
      <c r="A259" s="295"/>
      <c r="B259" s="295"/>
      <c r="C259" s="295"/>
    </row>
    <row r="260" spans="1:3" ht="14.25" customHeight="1">
      <c r="A260" s="295"/>
      <c r="B260" s="295"/>
      <c r="C260" s="295"/>
    </row>
    <row r="261" spans="1:3" ht="14.25" customHeight="1">
      <c r="A261" s="295"/>
      <c r="B261" s="295"/>
      <c r="C261" s="295"/>
    </row>
    <row r="262" spans="1:3" ht="14.25" customHeight="1">
      <c r="A262" s="295"/>
      <c r="B262" s="295"/>
      <c r="C262" s="295"/>
    </row>
    <row r="263" spans="1:3" ht="14.25" customHeight="1">
      <c r="A263" s="295"/>
      <c r="B263" s="295"/>
      <c r="C263" s="295"/>
    </row>
    <row r="264" spans="1:3" ht="14.25" customHeight="1">
      <c r="A264" s="295"/>
      <c r="B264" s="295"/>
      <c r="C264" s="295"/>
    </row>
    <row r="265" spans="1:3" ht="14.25" customHeight="1">
      <c r="A265" s="295"/>
      <c r="B265" s="295"/>
      <c r="C265" s="295"/>
    </row>
    <row r="266" spans="1:3" ht="14.25" customHeight="1">
      <c r="A266" s="295"/>
      <c r="B266" s="295"/>
      <c r="C266" s="295"/>
    </row>
    <row r="267" spans="1:3" ht="14.25" customHeight="1">
      <c r="A267" s="295"/>
      <c r="B267" s="295"/>
      <c r="C267" s="295"/>
    </row>
    <row r="268" spans="1:3" ht="14.25" customHeight="1">
      <c r="A268" s="295"/>
      <c r="B268" s="295"/>
      <c r="C268" s="295"/>
    </row>
    <row r="269" spans="1:3" ht="14.25" customHeight="1">
      <c r="A269" s="295"/>
      <c r="B269" s="295"/>
      <c r="C269" s="295"/>
    </row>
    <row r="270" spans="1:3" ht="14.25" customHeight="1">
      <c r="A270" s="295"/>
      <c r="B270" s="295"/>
      <c r="C270" s="295"/>
    </row>
    <row r="271" spans="1:3" ht="14.25" customHeight="1">
      <c r="A271" s="295"/>
      <c r="B271" s="295"/>
      <c r="C271" s="295"/>
    </row>
    <row r="272" spans="1:3" ht="14.25" customHeight="1">
      <c r="A272" s="295"/>
      <c r="B272" s="295"/>
      <c r="C272" s="295"/>
    </row>
    <row r="273" spans="1:3" ht="14.25" customHeight="1">
      <c r="A273" s="295"/>
      <c r="B273" s="295"/>
      <c r="C273" s="295"/>
    </row>
    <row r="274" spans="1:3" ht="14.25" customHeight="1">
      <c r="A274" s="295"/>
      <c r="B274" s="295"/>
      <c r="C274" s="295"/>
    </row>
    <row r="275" spans="1:3" ht="14.25" customHeight="1">
      <c r="A275" s="295"/>
      <c r="B275" s="295"/>
      <c r="C275" s="295"/>
    </row>
    <row r="276" spans="1:3" ht="14.25" customHeight="1">
      <c r="A276" s="295"/>
      <c r="B276" s="295"/>
      <c r="C276" s="295"/>
    </row>
    <row r="277" spans="1:3" ht="14.25" customHeight="1">
      <c r="A277" s="295"/>
      <c r="B277" s="295"/>
      <c r="C277" s="295"/>
    </row>
    <row r="278" spans="1:3" ht="14.25" customHeight="1">
      <c r="A278" s="295"/>
      <c r="B278" s="295"/>
      <c r="C278" s="295"/>
    </row>
    <row r="279" spans="1:3" ht="14.25" customHeight="1">
      <c r="A279" s="295"/>
      <c r="B279" s="295"/>
      <c r="C279" s="295"/>
    </row>
    <row r="280" spans="1:3" ht="14.25" customHeight="1">
      <c r="A280" s="295"/>
      <c r="B280" s="295"/>
      <c r="C280" s="295"/>
    </row>
    <row r="281" spans="1:3" ht="14.25" customHeight="1">
      <c r="A281" s="295"/>
      <c r="B281" s="295"/>
      <c r="C281" s="295"/>
    </row>
    <row r="282" spans="1:3" ht="14.25" customHeight="1">
      <c r="A282" s="295"/>
      <c r="B282" s="295"/>
      <c r="C282" s="295"/>
    </row>
    <row r="283" spans="1:3" ht="14.25" customHeight="1">
      <c r="A283" s="295"/>
      <c r="B283" s="295"/>
      <c r="C283" s="295"/>
    </row>
    <row r="284" spans="1:3" ht="14.25" customHeight="1">
      <c r="A284" s="295"/>
      <c r="B284" s="295"/>
      <c r="C284" s="295"/>
    </row>
    <row r="285" spans="1:3" ht="14.25" customHeight="1">
      <c r="A285" s="295"/>
      <c r="B285" s="295"/>
      <c r="C285" s="295"/>
    </row>
    <row r="286" spans="1:3" ht="14.25" customHeight="1">
      <c r="A286" s="295"/>
      <c r="B286" s="295"/>
      <c r="C286" s="295"/>
    </row>
    <row r="287" spans="1:3" ht="14.25" customHeight="1">
      <c r="A287" s="295"/>
      <c r="B287" s="295"/>
      <c r="C287" s="295"/>
    </row>
    <row r="288" spans="1:3" ht="14.25" customHeight="1">
      <c r="A288" s="295"/>
      <c r="B288" s="295"/>
      <c r="C288" s="295"/>
    </row>
    <row r="289" spans="1:3" ht="14.25" customHeight="1">
      <c r="A289" s="295"/>
      <c r="B289" s="295"/>
      <c r="C289" s="295"/>
    </row>
    <row r="290" spans="1:3" ht="14.25" customHeight="1">
      <c r="A290" s="295"/>
      <c r="B290" s="295"/>
      <c r="C290" s="295"/>
    </row>
    <row r="291" spans="1:3" ht="14.25" customHeight="1">
      <c r="A291" s="295"/>
      <c r="B291" s="295"/>
      <c r="C291" s="295"/>
    </row>
    <row r="292" spans="1:3" ht="14.25" customHeight="1">
      <c r="A292" s="295"/>
      <c r="B292" s="295"/>
      <c r="C292" s="295"/>
    </row>
    <row r="293" spans="1:3" ht="14.25" customHeight="1">
      <c r="A293" s="295"/>
      <c r="B293" s="295"/>
      <c r="C293" s="295"/>
    </row>
    <row r="294" spans="1:3" ht="14.25" customHeight="1">
      <c r="A294" s="295"/>
      <c r="B294" s="295"/>
      <c r="C294" s="295"/>
    </row>
    <row r="295" spans="1:3" ht="14.25" customHeight="1">
      <c r="A295" s="295"/>
      <c r="B295" s="295"/>
      <c r="C295" s="295"/>
    </row>
    <row r="296" spans="1:3" ht="14.25" customHeight="1">
      <c r="A296" s="295"/>
      <c r="B296" s="295"/>
      <c r="C296" s="295"/>
    </row>
    <row r="297" spans="1:3" ht="14.25" customHeight="1">
      <c r="A297" s="295"/>
      <c r="B297" s="295"/>
      <c r="C297" s="295"/>
    </row>
    <row r="298" spans="1:3" ht="14.25" customHeight="1">
      <c r="A298" s="295"/>
      <c r="B298" s="295"/>
      <c r="C298" s="295"/>
    </row>
    <row r="299" spans="1:3" ht="14.25" customHeight="1">
      <c r="A299" s="295"/>
      <c r="B299" s="295"/>
      <c r="C299" s="295"/>
    </row>
    <row r="300" spans="1:3" ht="14.25" customHeight="1">
      <c r="A300" s="295"/>
      <c r="B300" s="295"/>
      <c r="C300" s="295"/>
    </row>
    <row r="301" spans="1:3" ht="14.25" customHeight="1">
      <c r="A301" s="295"/>
      <c r="B301" s="295"/>
      <c r="C301" s="295"/>
    </row>
    <row r="302" spans="1:3" ht="14.25" customHeight="1">
      <c r="A302" s="295"/>
      <c r="B302" s="295"/>
      <c r="C302" s="295"/>
    </row>
    <row r="303" spans="1:3" ht="14.25" customHeight="1">
      <c r="A303" s="295"/>
      <c r="B303" s="295"/>
      <c r="C303" s="295"/>
    </row>
    <row r="304" spans="1:3" ht="14.25" customHeight="1">
      <c r="A304" s="295"/>
      <c r="B304" s="295"/>
      <c r="C304" s="295"/>
    </row>
    <row r="305" spans="1:3" ht="14.25" customHeight="1">
      <c r="A305" s="295"/>
      <c r="B305" s="295"/>
      <c r="C305" s="295"/>
    </row>
    <row r="306" spans="1:3" ht="14.25" customHeight="1">
      <c r="A306" s="295"/>
      <c r="B306" s="295"/>
      <c r="C306" s="295"/>
    </row>
    <row r="307" spans="1:3" ht="14.25" customHeight="1">
      <c r="A307" s="295"/>
      <c r="B307" s="295"/>
      <c r="C307" s="295"/>
    </row>
    <row r="308" spans="1:3" ht="14.25" customHeight="1">
      <c r="A308" s="295"/>
      <c r="B308" s="295"/>
      <c r="C308" s="295"/>
    </row>
    <row r="309" spans="1:3" ht="14.25" customHeight="1">
      <c r="A309" s="295"/>
      <c r="B309" s="295"/>
      <c r="C309" s="295"/>
    </row>
    <row r="310" spans="1:3" ht="14.25" customHeight="1">
      <c r="A310" s="295"/>
      <c r="B310" s="295"/>
      <c r="C310" s="295"/>
    </row>
    <row r="311" spans="1:3" ht="14.25" customHeight="1">
      <c r="A311" s="295"/>
      <c r="B311" s="295"/>
      <c r="C311" s="295"/>
    </row>
    <row r="312" spans="1:3" ht="14.25" customHeight="1">
      <c r="A312" s="295"/>
      <c r="B312" s="295"/>
      <c r="C312" s="295"/>
    </row>
    <row r="313" spans="1:3" ht="14.25" customHeight="1">
      <c r="A313" s="295"/>
      <c r="B313" s="295"/>
      <c r="C313" s="295"/>
    </row>
    <row r="314" spans="1:3" ht="14.25" customHeight="1">
      <c r="A314" s="295"/>
      <c r="B314" s="295"/>
      <c r="C314" s="295"/>
    </row>
    <row r="315" spans="1:3" ht="14.25" customHeight="1">
      <c r="A315" s="295"/>
      <c r="B315" s="295"/>
      <c r="C315" s="295"/>
    </row>
    <row r="316" spans="1:3" ht="14.25" customHeight="1">
      <c r="A316" s="295"/>
      <c r="B316" s="295"/>
      <c r="C316" s="295"/>
    </row>
    <row r="317" spans="1:3" ht="14.25" customHeight="1">
      <c r="A317" s="295"/>
      <c r="B317" s="295"/>
      <c r="C317" s="295"/>
    </row>
    <row r="318" spans="1:3" ht="14.25" customHeight="1">
      <c r="A318" s="295"/>
      <c r="B318" s="295"/>
      <c r="C318" s="295"/>
    </row>
    <row r="319" spans="1:3" ht="14.25" customHeight="1">
      <c r="A319" s="295"/>
      <c r="B319" s="295"/>
      <c r="C319" s="295"/>
    </row>
    <row r="320" spans="1:3" ht="14.25" customHeight="1">
      <c r="A320" s="295"/>
      <c r="B320" s="295"/>
      <c r="C320" s="295"/>
    </row>
    <row r="321" spans="1:3" ht="14.25" customHeight="1">
      <c r="A321" s="295"/>
      <c r="B321" s="295"/>
      <c r="C321" s="295"/>
    </row>
    <row r="322" spans="1:3" ht="14.25" customHeight="1">
      <c r="A322" s="295"/>
      <c r="B322" s="295"/>
      <c r="C322" s="295"/>
    </row>
    <row r="323" spans="1:3" ht="14.25" customHeight="1">
      <c r="A323" s="295"/>
      <c r="B323" s="295"/>
      <c r="C323" s="295"/>
    </row>
    <row r="324" spans="1:3" ht="14.25" customHeight="1">
      <c r="A324" s="295"/>
      <c r="B324" s="295"/>
      <c r="C324" s="295"/>
    </row>
    <row r="325" spans="1:3" ht="14.25" customHeight="1">
      <c r="A325" s="295"/>
      <c r="B325" s="295"/>
      <c r="C325" s="295"/>
    </row>
    <row r="326" spans="1:3" ht="14.25" customHeight="1">
      <c r="A326" s="295"/>
      <c r="B326" s="295"/>
      <c r="C326" s="295"/>
    </row>
    <row r="327" spans="1:3" ht="14.25" customHeight="1">
      <c r="A327" s="295"/>
      <c r="B327" s="295"/>
      <c r="C327" s="295"/>
    </row>
    <row r="328" spans="1:3" ht="14.25" customHeight="1">
      <c r="A328" s="295"/>
      <c r="B328" s="295"/>
      <c r="C328" s="295"/>
    </row>
    <row r="329" spans="1:3" ht="14.25" customHeight="1">
      <c r="A329" s="295"/>
      <c r="B329" s="295"/>
      <c r="C329" s="295"/>
    </row>
    <row r="330" spans="1:3" ht="14.25" customHeight="1">
      <c r="A330" s="295"/>
      <c r="B330" s="295"/>
      <c r="C330" s="295"/>
    </row>
    <row r="331" spans="1:3" ht="14.25" customHeight="1">
      <c r="A331" s="295"/>
      <c r="B331" s="295"/>
      <c r="C331" s="295"/>
    </row>
    <row r="332" spans="1:3" ht="14.25" customHeight="1">
      <c r="A332" s="295"/>
      <c r="B332" s="295"/>
      <c r="C332" s="295"/>
    </row>
    <row r="333" spans="1:3" ht="14.25" customHeight="1">
      <c r="A333" s="295"/>
      <c r="B333" s="295"/>
      <c r="C333" s="295"/>
    </row>
    <row r="334" spans="1:3" ht="14.25" customHeight="1">
      <c r="A334" s="295"/>
      <c r="B334" s="295"/>
      <c r="C334" s="295"/>
    </row>
    <row r="335" spans="1:3" ht="14.25" customHeight="1">
      <c r="A335" s="295"/>
      <c r="B335" s="295"/>
      <c r="C335" s="295"/>
    </row>
    <row r="336" spans="1:3" ht="14.25" customHeight="1">
      <c r="A336" s="295"/>
      <c r="B336" s="295"/>
      <c r="C336" s="295"/>
    </row>
    <row r="337" spans="1:3" ht="14.25" customHeight="1">
      <c r="A337" s="295"/>
      <c r="B337" s="295"/>
      <c r="C337" s="295"/>
    </row>
    <row r="338" spans="1:3" ht="14.25" customHeight="1">
      <c r="A338" s="295"/>
      <c r="B338" s="295"/>
      <c r="C338" s="295"/>
    </row>
    <row r="339" spans="1:3" ht="14.25" customHeight="1">
      <c r="A339" s="295"/>
      <c r="B339" s="295"/>
      <c r="C339" s="295"/>
    </row>
    <row r="340" spans="1:3" ht="14.25" customHeight="1">
      <c r="A340" s="295"/>
      <c r="B340" s="295"/>
      <c r="C340" s="295"/>
    </row>
    <row r="341" spans="1:3" ht="14.25" customHeight="1">
      <c r="A341" s="295"/>
      <c r="B341" s="295"/>
      <c r="C341" s="295"/>
    </row>
    <row r="342" spans="1:3" ht="14.25" customHeight="1">
      <c r="A342" s="295"/>
      <c r="B342" s="295"/>
      <c r="C342" s="295"/>
    </row>
    <row r="343" spans="1:3" ht="14.25" customHeight="1">
      <c r="A343" s="295"/>
      <c r="B343" s="295"/>
      <c r="C343" s="295"/>
    </row>
    <row r="344" spans="1:3" ht="14.25" customHeight="1">
      <c r="A344" s="295"/>
      <c r="B344" s="295"/>
      <c r="C344" s="295"/>
    </row>
    <row r="345" spans="1:3" ht="14.25" customHeight="1">
      <c r="A345" s="295"/>
      <c r="B345" s="295"/>
      <c r="C345" s="295"/>
    </row>
    <row r="346" spans="1:3" ht="14.25" customHeight="1">
      <c r="A346" s="295"/>
      <c r="B346" s="295"/>
      <c r="C346" s="295"/>
    </row>
    <row r="347" spans="1:3" ht="14.25" customHeight="1">
      <c r="A347" s="295"/>
      <c r="B347" s="295"/>
      <c r="C347" s="295"/>
    </row>
    <row r="348" spans="1:3" ht="14.25" customHeight="1">
      <c r="A348" s="295"/>
      <c r="B348" s="295"/>
      <c r="C348" s="295"/>
    </row>
    <row r="349" spans="1:3" ht="14.25" customHeight="1">
      <c r="A349" s="295"/>
      <c r="B349" s="295"/>
      <c r="C349" s="295"/>
    </row>
    <row r="350" spans="1:3" ht="14.25" customHeight="1">
      <c r="A350" s="295"/>
      <c r="B350" s="295"/>
      <c r="C350" s="295"/>
    </row>
    <row r="351" spans="1:3" ht="14.25" customHeight="1">
      <c r="A351" s="295"/>
      <c r="B351" s="295"/>
      <c r="C351" s="295"/>
    </row>
    <row r="352" spans="1:3" ht="14.25" customHeight="1">
      <c r="A352" s="295"/>
      <c r="B352" s="295"/>
      <c r="C352" s="295"/>
    </row>
    <row r="353" spans="1:3" ht="14.25" customHeight="1">
      <c r="A353" s="295"/>
      <c r="B353" s="295"/>
      <c r="C353" s="295"/>
    </row>
    <row r="354" spans="1:3" ht="14.25" customHeight="1">
      <c r="A354" s="295"/>
      <c r="B354" s="295"/>
      <c r="C354" s="295"/>
    </row>
    <row r="355" spans="1:3" ht="14.25" customHeight="1">
      <c r="A355" s="295"/>
      <c r="B355" s="295"/>
      <c r="C355" s="295"/>
    </row>
    <row r="356" spans="1:3" ht="14.25" customHeight="1">
      <c r="A356" s="295"/>
      <c r="B356" s="295"/>
      <c r="C356" s="295"/>
    </row>
    <row r="357" spans="1:3" ht="14.25" customHeight="1">
      <c r="A357" s="295"/>
      <c r="B357" s="295"/>
      <c r="C357" s="295"/>
    </row>
    <row r="358" spans="1:3" ht="14.25" customHeight="1">
      <c r="A358" s="295"/>
      <c r="B358" s="295"/>
      <c r="C358" s="295"/>
    </row>
    <row r="359" spans="1:3" ht="14.25" customHeight="1">
      <c r="A359" s="295"/>
      <c r="B359" s="295"/>
      <c r="C359" s="295"/>
    </row>
    <row r="360" spans="1:3" ht="14.25" customHeight="1">
      <c r="A360" s="295"/>
      <c r="B360" s="295"/>
      <c r="C360" s="295"/>
    </row>
    <row r="361" spans="1:3" ht="14.25" customHeight="1">
      <c r="A361" s="295"/>
      <c r="B361" s="295"/>
      <c r="C361" s="295"/>
    </row>
    <row r="362" spans="1:3" ht="14.25" customHeight="1">
      <c r="A362" s="295"/>
      <c r="B362" s="295"/>
      <c r="C362" s="295"/>
    </row>
    <row r="363" spans="1:3" ht="14.25" customHeight="1">
      <c r="A363" s="295"/>
      <c r="B363" s="295"/>
      <c r="C363" s="295"/>
    </row>
    <row r="364" spans="1:3" ht="14.25" customHeight="1">
      <c r="A364" s="295"/>
      <c r="B364" s="295"/>
      <c r="C364" s="295"/>
    </row>
    <row r="365" spans="1:3" ht="14.25" customHeight="1">
      <c r="A365" s="295"/>
      <c r="B365" s="295"/>
      <c r="C365" s="295"/>
    </row>
    <row r="366" spans="1:3" ht="14.25" customHeight="1">
      <c r="A366" s="295"/>
      <c r="B366" s="295"/>
      <c r="C366" s="295"/>
    </row>
    <row r="367" spans="1:3" ht="14.25" customHeight="1">
      <c r="A367" s="295"/>
      <c r="B367" s="295"/>
      <c r="C367" s="295"/>
    </row>
    <row r="368" spans="1:3" ht="14.25" customHeight="1">
      <c r="A368" s="295"/>
      <c r="B368" s="295"/>
      <c r="C368" s="295"/>
    </row>
    <row r="369" spans="1:3" ht="14.25" customHeight="1">
      <c r="A369" s="295"/>
      <c r="B369" s="295"/>
      <c r="C369" s="295"/>
    </row>
    <row r="370" spans="1:3" ht="14.25" customHeight="1">
      <c r="A370" s="295"/>
      <c r="B370" s="295"/>
      <c r="C370" s="295"/>
    </row>
    <row r="371" spans="1:3" ht="14.25" customHeight="1">
      <c r="A371" s="295"/>
      <c r="B371" s="295"/>
      <c r="C371" s="295"/>
    </row>
    <row r="372" spans="1:3" ht="14.25" customHeight="1">
      <c r="A372" s="295"/>
      <c r="B372" s="295"/>
      <c r="C372" s="295"/>
    </row>
    <row r="373" spans="1:3" ht="14.25" customHeight="1">
      <c r="A373" s="295"/>
      <c r="B373" s="295"/>
      <c r="C373" s="295"/>
    </row>
    <row r="374" spans="1:3" ht="14.25" customHeight="1">
      <c r="A374" s="295"/>
      <c r="B374" s="295"/>
      <c r="C374" s="295"/>
    </row>
    <row r="375" spans="1:3" ht="14.25" customHeight="1">
      <c r="A375" s="295"/>
      <c r="B375" s="295"/>
      <c r="C375" s="295"/>
    </row>
    <row r="376" spans="1:3" ht="14.25" customHeight="1">
      <c r="A376" s="295"/>
      <c r="B376" s="295"/>
      <c r="C376" s="295"/>
    </row>
    <row r="377" spans="1:3" ht="14.25" customHeight="1">
      <c r="A377" s="295"/>
      <c r="B377" s="295"/>
      <c r="C377" s="295"/>
    </row>
    <row r="378" spans="1:3" ht="14.25" customHeight="1">
      <c r="A378" s="295"/>
      <c r="B378" s="295"/>
      <c r="C378" s="295"/>
    </row>
    <row r="379" spans="1:3" ht="14.25" customHeight="1">
      <c r="A379" s="295"/>
      <c r="B379" s="295"/>
      <c r="C379" s="295"/>
    </row>
    <row r="380" spans="1:3" ht="14.25" customHeight="1">
      <c r="A380" s="295"/>
      <c r="B380" s="295"/>
      <c r="C380" s="295"/>
    </row>
    <row r="381" spans="1:3" ht="14.25" customHeight="1">
      <c r="A381" s="295"/>
      <c r="B381" s="295"/>
      <c r="C381" s="295"/>
    </row>
    <row r="382" spans="1:3" ht="14.25" customHeight="1">
      <c r="A382" s="295"/>
      <c r="B382" s="295"/>
      <c r="C382" s="295"/>
    </row>
    <row r="383" spans="1:3" ht="14.25" customHeight="1">
      <c r="A383" s="295"/>
      <c r="B383" s="295"/>
      <c r="C383" s="295"/>
    </row>
    <row r="384" spans="1:3" ht="14.25" customHeight="1">
      <c r="A384" s="295"/>
      <c r="B384" s="295"/>
      <c r="C384" s="295"/>
    </row>
    <row r="385" spans="1:3" ht="14.25" customHeight="1">
      <c r="A385" s="295"/>
      <c r="B385" s="295"/>
      <c r="C385" s="295"/>
    </row>
    <row r="386" spans="1:3" ht="14.25" customHeight="1">
      <c r="A386" s="295"/>
      <c r="B386" s="295"/>
      <c r="C386" s="295"/>
    </row>
    <row r="387" spans="1:3" ht="14.25" customHeight="1">
      <c r="A387" s="295"/>
      <c r="B387" s="295"/>
      <c r="C387" s="295"/>
    </row>
    <row r="388" spans="1:3" ht="14.25" customHeight="1">
      <c r="A388" s="295"/>
      <c r="B388" s="295"/>
      <c r="C388" s="295"/>
    </row>
    <row r="389" spans="1:3" ht="14.25" customHeight="1">
      <c r="A389" s="295"/>
      <c r="B389" s="295"/>
      <c r="C389" s="295"/>
    </row>
    <row r="390" spans="1:3" ht="14.25" customHeight="1">
      <c r="A390" s="295"/>
      <c r="B390" s="295"/>
      <c r="C390" s="295"/>
    </row>
    <row r="391" spans="1:3" ht="14.25" customHeight="1">
      <c r="A391" s="295"/>
      <c r="B391" s="295"/>
      <c r="C391" s="295"/>
    </row>
    <row r="392" spans="1:3" ht="14.25" customHeight="1">
      <c r="A392" s="295"/>
      <c r="B392" s="295"/>
      <c r="C392" s="295"/>
    </row>
    <row r="393" spans="1:3" ht="14.25" customHeight="1">
      <c r="A393" s="295"/>
      <c r="B393" s="295"/>
      <c r="C393" s="295"/>
    </row>
    <row r="394" spans="1:3" ht="14.25" customHeight="1">
      <c r="A394" s="295"/>
      <c r="B394" s="295"/>
      <c r="C394" s="295"/>
    </row>
    <row r="395" spans="1:3" ht="14.25" customHeight="1">
      <c r="A395" s="295"/>
      <c r="B395" s="295"/>
      <c r="C395" s="295"/>
    </row>
    <row r="396" spans="1:3" ht="14.25" customHeight="1">
      <c r="A396" s="295"/>
      <c r="B396" s="295"/>
      <c r="C396" s="295"/>
    </row>
    <row r="397" spans="1:3" ht="14.25" customHeight="1">
      <c r="A397" s="295"/>
      <c r="B397" s="295"/>
      <c r="C397" s="295"/>
    </row>
    <row r="398" spans="1:3" ht="14.25" customHeight="1">
      <c r="A398" s="295"/>
      <c r="B398" s="295"/>
      <c r="C398" s="295"/>
    </row>
    <row r="399" spans="1:3" ht="14.25" customHeight="1">
      <c r="A399" s="295"/>
      <c r="B399" s="295"/>
      <c r="C399" s="295"/>
    </row>
    <row r="400" spans="1:3" ht="14.25" customHeight="1">
      <c r="A400" s="295"/>
      <c r="B400" s="295"/>
      <c r="C400" s="295"/>
    </row>
    <row r="401" spans="1:3" ht="14.25" customHeight="1">
      <c r="A401" s="295"/>
      <c r="B401" s="295"/>
      <c r="C401" s="295"/>
    </row>
    <row r="402" spans="1:3" ht="14.25" customHeight="1">
      <c r="A402" s="295"/>
      <c r="B402" s="295"/>
      <c r="C402" s="295"/>
    </row>
    <row r="403" spans="1:3" ht="14.25" customHeight="1">
      <c r="A403" s="295"/>
      <c r="B403" s="295"/>
      <c r="C403" s="295"/>
    </row>
    <row r="404" spans="1:3" ht="14.25" customHeight="1">
      <c r="A404" s="295"/>
      <c r="B404" s="295"/>
      <c r="C404" s="295"/>
    </row>
    <row r="405" spans="1:3" ht="14.25" customHeight="1">
      <c r="A405" s="295"/>
      <c r="B405" s="295"/>
      <c r="C405" s="295"/>
    </row>
    <row r="406" spans="1:3" ht="14.25" customHeight="1">
      <c r="A406" s="295"/>
      <c r="B406" s="295"/>
      <c r="C406" s="295"/>
    </row>
    <row r="407" spans="1:3" ht="14.25" customHeight="1">
      <c r="A407" s="295"/>
      <c r="B407" s="295"/>
      <c r="C407" s="295"/>
    </row>
    <row r="408" spans="1:3" ht="14.25" customHeight="1">
      <c r="A408" s="295"/>
      <c r="B408" s="295"/>
      <c r="C408" s="295"/>
    </row>
    <row r="409" spans="1:3" ht="14.25" customHeight="1">
      <c r="A409" s="295"/>
      <c r="B409" s="295"/>
      <c r="C409" s="295"/>
    </row>
    <row r="410" spans="1:3" ht="14.25" customHeight="1">
      <c r="A410" s="295"/>
      <c r="B410" s="295"/>
      <c r="C410" s="295"/>
    </row>
    <row r="411" spans="1:3" ht="14.25" customHeight="1">
      <c r="A411" s="295"/>
      <c r="B411" s="295"/>
      <c r="C411" s="295"/>
    </row>
    <row r="412" spans="1:3" ht="14.25" customHeight="1">
      <c r="A412" s="295"/>
      <c r="B412" s="295"/>
      <c r="C412" s="295"/>
    </row>
    <row r="413" spans="1:3" ht="14.25" customHeight="1">
      <c r="A413" s="295"/>
      <c r="B413" s="295"/>
      <c r="C413" s="295"/>
    </row>
    <row r="414" spans="1:3" ht="14.25" customHeight="1">
      <c r="A414" s="295"/>
      <c r="B414" s="295"/>
      <c r="C414" s="295"/>
    </row>
    <row r="415" spans="1:3" ht="14.25" customHeight="1">
      <c r="A415" s="295"/>
      <c r="B415" s="295"/>
      <c r="C415" s="295"/>
    </row>
    <row r="416" spans="1:3" ht="14.25" customHeight="1">
      <c r="A416" s="295"/>
      <c r="B416" s="295"/>
      <c r="C416" s="295"/>
    </row>
    <row r="417" spans="1:3" ht="14.25" customHeight="1">
      <c r="A417" s="295"/>
      <c r="B417" s="295"/>
      <c r="C417" s="295"/>
    </row>
    <row r="418" spans="1:3" ht="14.25" customHeight="1">
      <c r="A418" s="295"/>
      <c r="B418" s="295"/>
      <c r="C418" s="295"/>
    </row>
    <row r="419" spans="1:3" ht="14.25" customHeight="1">
      <c r="A419" s="295"/>
      <c r="B419" s="295"/>
      <c r="C419" s="295"/>
    </row>
    <row r="420" spans="1:3" ht="14.25" customHeight="1">
      <c r="A420" s="295"/>
      <c r="B420" s="295"/>
      <c r="C420" s="295"/>
    </row>
    <row r="421" spans="1:3" ht="14.25" customHeight="1">
      <c r="A421" s="295"/>
      <c r="B421" s="295"/>
      <c r="C421" s="295"/>
    </row>
    <row r="422" spans="1:3" ht="14.25" customHeight="1">
      <c r="A422" s="295"/>
      <c r="B422" s="295"/>
      <c r="C422" s="295"/>
    </row>
    <row r="423" spans="1:3" ht="14.25" customHeight="1">
      <c r="A423" s="295"/>
      <c r="B423" s="295"/>
      <c r="C423" s="295"/>
    </row>
    <row r="424" spans="1:3" ht="14.25" customHeight="1">
      <c r="A424" s="295"/>
      <c r="B424" s="295"/>
      <c r="C424" s="295"/>
    </row>
    <row r="425" spans="1:3" ht="14.25" customHeight="1">
      <c r="A425" s="295"/>
      <c r="B425" s="295"/>
      <c r="C425" s="295"/>
    </row>
    <row r="426" spans="1:3" ht="14.25" customHeight="1">
      <c r="A426" s="295"/>
      <c r="B426" s="295"/>
      <c r="C426" s="295"/>
    </row>
    <row r="427" spans="1:3" ht="14.25" customHeight="1">
      <c r="A427" s="295"/>
      <c r="B427" s="295"/>
      <c r="C427" s="295"/>
    </row>
    <row r="428" spans="1:3" ht="14.25" customHeight="1">
      <c r="A428" s="295"/>
      <c r="B428" s="295"/>
      <c r="C428" s="295"/>
    </row>
    <row r="429" spans="1:3" ht="14.25" customHeight="1">
      <c r="A429" s="295"/>
      <c r="B429" s="295"/>
      <c r="C429" s="295"/>
    </row>
    <row r="430" spans="1:3" ht="14.25" customHeight="1">
      <c r="A430" s="295"/>
      <c r="B430" s="295"/>
      <c r="C430" s="295"/>
    </row>
    <row r="431" spans="1:3" ht="14.25" customHeight="1">
      <c r="A431" s="295"/>
      <c r="B431" s="295"/>
      <c r="C431" s="295"/>
    </row>
    <row r="432" spans="1:3" ht="14.25" customHeight="1">
      <c r="A432" s="295"/>
      <c r="B432" s="295"/>
      <c r="C432" s="295"/>
    </row>
    <row r="433" spans="1:3" ht="14.25" customHeight="1">
      <c r="A433" s="295"/>
      <c r="B433" s="295"/>
      <c r="C433" s="295"/>
    </row>
    <row r="434" spans="1:3" ht="14.25" customHeight="1">
      <c r="A434" s="295"/>
      <c r="B434" s="295"/>
      <c r="C434" s="295"/>
    </row>
    <row r="435" spans="1:3" ht="14.25" customHeight="1">
      <c r="A435" s="295"/>
      <c r="B435" s="295"/>
      <c r="C435" s="295"/>
    </row>
    <row r="436" spans="1:3" ht="14.25" customHeight="1">
      <c r="A436" s="295"/>
      <c r="B436" s="295"/>
      <c r="C436" s="295"/>
    </row>
    <row r="437" spans="1:3" ht="14.25" customHeight="1">
      <c r="A437" s="295"/>
      <c r="B437" s="295"/>
      <c r="C437" s="295"/>
    </row>
    <row r="438" spans="1:3" ht="14.25" customHeight="1">
      <c r="A438" s="295"/>
      <c r="B438" s="295"/>
      <c r="C438" s="295"/>
    </row>
    <row r="439" spans="1:3" ht="14.25" customHeight="1">
      <c r="A439" s="295"/>
      <c r="B439" s="295"/>
      <c r="C439" s="295"/>
    </row>
    <row r="440" spans="1:3" ht="14.25" customHeight="1">
      <c r="A440" s="295"/>
      <c r="B440" s="295"/>
      <c r="C440" s="295"/>
    </row>
    <row r="441" spans="1:3" ht="14.25" customHeight="1">
      <c r="A441" s="295"/>
      <c r="B441" s="295"/>
      <c r="C441" s="295"/>
    </row>
    <row r="442" spans="1:3" ht="14.25" customHeight="1">
      <c r="A442" s="295"/>
      <c r="B442" s="295"/>
      <c r="C442" s="295"/>
    </row>
    <row r="443" spans="1:3" ht="14.25" customHeight="1">
      <c r="A443" s="295"/>
      <c r="B443" s="295"/>
      <c r="C443" s="295"/>
    </row>
    <row r="444" spans="1:3" ht="14.25" customHeight="1">
      <c r="A444" s="295"/>
      <c r="B444" s="295"/>
      <c r="C444" s="295"/>
    </row>
    <row r="445" spans="1:3" ht="14.25" customHeight="1">
      <c r="A445" s="295"/>
      <c r="B445" s="295"/>
      <c r="C445" s="295"/>
    </row>
    <row r="446" spans="1:3" ht="14.25" customHeight="1">
      <c r="A446" s="295"/>
      <c r="B446" s="295"/>
      <c r="C446" s="295"/>
    </row>
    <row r="447" spans="1:3" ht="14.25" customHeight="1">
      <c r="A447" s="295"/>
      <c r="B447" s="295"/>
      <c r="C447" s="295"/>
    </row>
    <row r="448" spans="1:3" ht="14.25" customHeight="1">
      <c r="A448" s="295"/>
      <c r="B448" s="295"/>
      <c r="C448" s="295"/>
    </row>
    <row r="449" spans="1:3" ht="14.25" customHeight="1">
      <c r="A449" s="295"/>
      <c r="B449" s="295"/>
      <c r="C449" s="295"/>
    </row>
    <row r="450" spans="1:3" ht="14.25" customHeight="1">
      <c r="A450" s="295"/>
      <c r="B450" s="295"/>
      <c r="C450" s="295"/>
    </row>
    <row r="451" spans="1:3" ht="14.25" customHeight="1">
      <c r="A451" s="295"/>
      <c r="B451" s="295"/>
      <c r="C451" s="295"/>
    </row>
    <row r="452" spans="1:3" ht="14.25" customHeight="1">
      <c r="A452" s="295"/>
      <c r="B452" s="295"/>
      <c r="C452" s="295"/>
    </row>
    <row r="453" spans="1:3" ht="14.25" customHeight="1">
      <c r="A453" s="295"/>
      <c r="B453" s="295"/>
      <c r="C453" s="295"/>
    </row>
    <row r="454" spans="1:3" ht="14.25" customHeight="1">
      <c r="A454" s="295"/>
      <c r="B454" s="295"/>
      <c r="C454" s="295"/>
    </row>
    <row r="455" spans="1:3" ht="14.25" customHeight="1">
      <c r="A455" s="295"/>
      <c r="B455" s="295"/>
      <c r="C455" s="295"/>
    </row>
    <row r="456" spans="1:3" ht="14.25" customHeight="1">
      <c r="A456" s="295"/>
      <c r="B456" s="295"/>
      <c r="C456" s="295"/>
    </row>
    <row r="457" spans="1:3" ht="14.25" customHeight="1">
      <c r="A457" s="295"/>
      <c r="B457" s="295"/>
      <c r="C457" s="295"/>
    </row>
    <row r="458" spans="1:3" ht="14.25" customHeight="1">
      <c r="A458" s="295"/>
      <c r="B458" s="295"/>
      <c r="C458" s="295"/>
    </row>
    <row r="459" spans="1:3" ht="14.25" customHeight="1">
      <c r="A459" s="295"/>
      <c r="B459" s="295"/>
      <c r="C459" s="295"/>
    </row>
    <row r="460" spans="1:3" ht="14.25" customHeight="1">
      <c r="A460" s="295"/>
      <c r="B460" s="295"/>
      <c r="C460" s="295"/>
    </row>
    <row r="461" spans="1:3" ht="14.25" customHeight="1">
      <c r="A461" s="295"/>
      <c r="B461" s="295"/>
      <c r="C461" s="295"/>
    </row>
    <row r="462" spans="1:3" ht="14.25" customHeight="1">
      <c r="A462" s="295"/>
      <c r="B462" s="295"/>
      <c r="C462" s="295"/>
    </row>
    <row r="463" spans="1:3" ht="14.25" customHeight="1">
      <c r="A463" s="295"/>
      <c r="B463" s="295"/>
      <c r="C463" s="295"/>
    </row>
    <row r="464" spans="1:3" ht="14.25" customHeight="1">
      <c r="A464" s="295"/>
      <c r="B464" s="295"/>
      <c r="C464" s="295"/>
    </row>
    <row r="465" spans="1:3" ht="14.25" customHeight="1">
      <c r="A465" s="295"/>
      <c r="B465" s="295"/>
      <c r="C465" s="295"/>
    </row>
    <row r="466" spans="1:3" ht="14.25" customHeight="1">
      <c r="A466" s="295"/>
      <c r="B466" s="295"/>
      <c r="C466" s="295"/>
    </row>
    <row r="467" spans="1:3" ht="14.25" customHeight="1">
      <c r="A467" s="295"/>
      <c r="B467" s="295"/>
      <c r="C467" s="295"/>
    </row>
    <row r="468" spans="1:3" ht="14.25" customHeight="1">
      <c r="A468" s="295"/>
      <c r="B468" s="295"/>
      <c r="C468" s="295"/>
    </row>
    <row r="469" spans="1:3" ht="14.25" customHeight="1">
      <c r="A469" s="295"/>
      <c r="B469" s="295"/>
      <c r="C469" s="295"/>
    </row>
    <row r="470" spans="1:3" ht="14.25" customHeight="1">
      <c r="A470" s="295"/>
      <c r="B470" s="295"/>
      <c r="C470" s="295"/>
    </row>
    <row r="471" spans="1:3" ht="14.25" customHeight="1">
      <c r="A471" s="295"/>
      <c r="B471" s="295"/>
      <c r="C471" s="295"/>
    </row>
    <row r="472" spans="1:3" ht="14.25" customHeight="1">
      <c r="A472" s="295"/>
      <c r="B472" s="295"/>
      <c r="C472" s="295"/>
    </row>
    <row r="473" spans="1:3" ht="14.25" customHeight="1">
      <c r="A473" s="295"/>
      <c r="B473" s="295"/>
      <c r="C473" s="295"/>
    </row>
    <row r="474" spans="1:3" ht="14.25" customHeight="1">
      <c r="A474" s="295"/>
      <c r="B474" s="295"/>
      <c r="C474" s="295"/>
    </row>
    <row r="475" spans="1:3" ht="14.25" customHeight="1">
      <c r="A475" s="295"/>
      <c r="B475" s="295"/>
      <c r="C475" s="295"/>
    </row>
    <row r="476" spans="1:3" ht="14.25" customHeight="1">
      <c r="A476" s="295"/>
      <c r="B476" s="295"/>
      <c r="C476" s="295"/>
    </row>
    <row r="477" spans="1:3" ht="14.25" customHeight="1">
      <c r="A477" s="295"/>
      <c r="B477" s="295"/>
      <c r="C477" s="295"/>
    </row>
    <row r="478" spans="1:3" ht="14.25" customHeight="1">
      <c r="A478" s="295"/>
      <c r="B478" s="295"/>
      <c r="C478" s="295"/>
    </row>
    <row r="479" spans="1:3" ht="14.25" customHeight="1">
      <c r="A479" s="295"/>
      <c r="B479" s="295"/>
      <c r="C479" s="295"/>
    </row>
    <row r="480" spans="1:3" ht="14.25" customHeight="1">
      <c r="A480" s="295"/>
      <c r="B480" s="295"/>
      <c r="C480" s="295"/>
    </row>
    <row r="481" spans="1:3" ht="14.25" customHeight="1">
      <c r="A481" s="295"/>
      <c r="B481" s="295"/>
      <c r="C481" s="295"/>
    </row>
    <row r="482" spans="1:3" ht="14.25" customHeight="1">
      <c r="A482" s="295"/>
      <c r="B482" s="295"/>
      <c r="C482" s="295"/>
    </row>
    <row r="483" spans="1:3" ht="14.25" customHeight="1">
      <c r="A483" s="295"/>
      <c r="B483" s="295"/>
      <c r="C483" s="295"/>
    </row>
    <row r="484" spans="1:3" ht="14.25" customHeight="1">
      <c r="A484" s="295"/>
      <c r="B484" s="295"/>
      <c r="C484" s="295"/>
    </row>
    <row r="485" spans="1:3" ht="14.25" customHeight="1">
      <c r="A485" s="295"/>
      <c r="B485" s="295"/>
      <c r="C485" s="295"/>
    </row>
    <row r="486" spans="1:3" ht="14.25" customHeight="1">
      <c r="A486" s="295"/>
      <c r="B486" s="295"/>
      <c r="C486" s="295"/>
    </row>
    <row r="487" spans="1:3" ht="14.25" customHeight="1">
      <c r="A487" s="295"/>
      <c r="B487" s="295"/>
      <c r="C487" s="295"/>
    </row>
    <row r="488" spans="1:3" ht="14.25" customHeight="1">
      <c r="A488" s="295"/>
      <c r="B488" s="295"/>
      <c r="C488" s="295"/>
    </row>
    <row r="489" spans="1:3" ht="14.25" customHeight="1">
      <c r="A489" s="295"/>
      <c r="B489" s="295"/>
      <c r="C489" s="295"/>
    </row>
    <row r="490" spans="1:3" ht="14.25" customHeight="1">
      <c r="A490" s="295"/>
      <c r="B490" s="295"/>
      <c r="C490" s="295"/>
    </row>
    <row r="491" spans="1:3" ht="14.25" customHeight="1">
      <c r="A491" s="295"/>
      <c r="B491" s="295"/>
      <c r="C491" s="295"/>
    </row>
    <row r="492" spans="1:3" ht="14.25" customHeight="1">
      <c r="A492" s="295"/>
      <c r="B492" s="295"/>
      <c r="C492" s="295"/>
    </row>
    <row r="493" spans="1:3" ht="14.25" customHeight="1">
      <c r="A493" s="295"/>
      <c r="B493" s="295"/>
      <c r="C493" s="295"/>
    </row>
    <row r="494" spans="1:3" ht="14.25" customHeight="1">
      <c r="A494" s="295"/>
      <c r="B494" s="295"/>
      <c r="C494" s="295"/>
    </row>
    <row r="495" spans="1:3" ht="14.25" customHeight="1">
      <c r="A495" s="295"/>
      <c r="B495" s="295"/>
      <c r="C495" s="295"/>
    </row>
    <row r="496" spans="1:3" ht="14.25" customHeight="1">
      <c r="A496" s="295"/>
      <c r="B496" s="295"/>
      <c r="C496" s="295"/>
    </row>
    <row r="497" spans="1:3" ht="14.25" customHeight="1">
      <c r="A497" s="295"/>
      <c r="B497" s="295"/>
      <c r="C497" s="295"/>
    </row>
    <row r="498" spans="1:3" ht="14.25" customHeight="1">
      <c r="A498" s="295"/>
      <c r="B498" s="295"/>
      <c r="C498" s="295"/>
    </row>
    <row r="499" spans="1:3" ht="14.25" customHeight="1">
      <c r="A499" s="295"/>
      <c r="B499" s="295"/>
      <c r="C499" s="295"/>
    </row>
    <row r="500" spans="1:3" ht="14.25" customHeight="1">
      <c r="A500" s="295"/>
      <c r="B500" s="295"/>
      <c r="C500" s="295"/>
    </row>
    <row r="501" spans="1:3" ht="14.25" customHeight="1">
      <c r="A501" s="295"/>
      <c r="B501" s="295"/>
      <c r="C501" s="295"/>
    </row>
    <row r="502" spans="1:3" ht="14.25" customHeight="1">
      <c r="A502" s="295"/>
      <c r="B502" s="295"/>
      <c r="C502" s="295"/>
    </row>
    <row r="503" spans="1:3" ht="14.25" customHeight="1">
      <c r="A503" s="295"/>
      <c r="B503" s="295"/>
      <c r="C503" s="295"/>
    </row>
    <row r="504" spans="1:3" ht="14.25" customHeight="1">
      <c r="A504" s="295"/>
      <c r="B504" s="295"/>
      <c r="C504" s="295"/>
    </row>
    <row r="505" spans="1:3" ht="14.25" customHeight="1">
      <c r="A505" s="295"/>
      <c r="B505" s="295"/>
      <c r="C505" s="295"/>
    </row>
    <row r="506" spans="1:3" ht="14.25" customHeight="1">
      <c r="A506" s="295"/>
      <c r="B506" s="295"/>
      <c r="C506" s="295"/>
    </row>
    <row r="507" spans="1:3" ht="14.25" customHeight="1">
      <c r="A507" s="295"/>
      <c r="B507" s="295"/>
      <c r="C507" s="295"/>
    </row>
    <row r="508" spans="1:3" ht="14.25" customHeight="1">
      <c r="A508" s="295"/>
      <c r="B508" s="295"/>
      <c r="C508" s="295"/>
    </row>
    <row r="509" spans="1:3" ht="14.25" customHeight="1">
      <c r="A509" s="295"/>
      <c r="B509" s="295"/>
      <c r="C509" s="295"/>
    </row>
    <row r="510" spans="1:3" ht="14.25" customHeight="1">
      <c r="A510" s="295"/>
      <c r="B510" s="295"/>
      <c r="C510" s="295"/>
    </row>
    <row r="511" spans="1:3" ht="14.25" customHeight="1">
      <c r="A511" s="295"/>
      <c r="B511" s="295"/>
      <c r="C511" s="295"/>
    </row>
    <row r="512" spans="1:3" ht="14.25" customHeight="1">
      <c r="A512" s="295"/>
      <c r="B512" s="295"/>
      <c r="C512" s="295"/>
    </row>
    <row r="513" spans="1:3" ht="14.25" customHeight="1">
      <c r="A513" s="295"/>
      <c r="B513" s="295"/>
      <c r="C513" s="295"/>
    </row>
    <row r="514" spans="1:3" ht="14.25" customHeight="1">
      <c r="A514" s="295"/>
      <c r="B514" s="295"/>
      <c r="C514" s="295"/>
    </row>
    <row r="515" spans="1:3" ht="14.25" customHeight="1">
      <c r="A515" s="295"/>
      <c r="B515" s="295"/>
      <c r="C515" s="295"/>
    </row>
    <row r="516" spans="1:3" ht="14.25" customHeight="1">
      <c r="A516" s="295"/>
      <c r="B516" s="295"/>
      <c r="C516" s="295"/>
    </row>
    <row r="517" spans="1:3" ht="14.25" customHeight="1">
      <c r="A517" s="295"/>
      <c r="B517" s="295"/>
      <c r="C517" s="295"/>
    </row>
    <row r="518" spans="1:3" ht="14.25" customHeight="1">
      <c r="A518" s="295"/>
      <c r="B518" s="295"/>
      <c r="C518" s="295"/>
    </row>
    <row r="519" spans="1:3" ht="14.25" customHeight="1">
      <c r="A519" s="295"/>
      <c r="B519" s="295"/>
      <c r="C519" s="295"/>
    </row>
    <row r="520" spans="1:3" ht="14.25" customHeight="1">
      <c r="A520" s="295"/>
      <c r="B520" s="295"/>
      <c r="C520" s="295"/>
    </row>
    <row r="521" spans="1:3" ht="14.25" customHeight="1">
      <c r="A521" s="295"/>
      <c r="B521" s="295"/>
      <c r="C521" s="295"/>
    </row>
    <row r="522" spans="1:3" ht="14.25" customHeight="1">
      <c r="A522" s="295"/>
      <c r="B522" s="295"/>
      <c r="C522" s="295"/>
    </row>
    <row r="523" spans="1:3" ht="14.25" customHeight="1">
      <c r="A523" s="295"/>
      <c r="B523" s="295"/>
      <c r="C523" s="295"/>
    </row>
    <row r="524" spans="1:3" ht="14.25" customHeight="1">
      <c r="A524" s="295"/>
      <c r="B524" s="295"/>
      <c r="C524" s="295"/>
    </row>
    <row r="525" spans="1:3" ht="14.25" customHeight="1">
      <c r="A525" s="295"/>
      <c r="B525" s="295"/>
      <c r="C525" s="295"/>
    </row>
    <row r="526" spans="1:3" ht="14.25" customHeight="1">
      <c r="A526" s="295"/>
      <c r="B526" s="295"/>
      <c r="C526" s="295"/>
    </row>
    <row r="527" spans="1:3" ht="14.25" customHeight="1">
      <c r="A527" s="295"/>
      <c r="B527" s="295"/>
      <c r="C527" s="295"/>
    </row>
    <row r="528" spans="1:3" ht="14.25" customHeight="1">
      <c r="A528" s="295"/>
      <c r="B528" s="295"/>
      <c r="C528" s="295"/>
    </row>
    <row r="529" spans="1:3" ht="14.25" customHeight="1">
      <c r="A529" s="295"/>
      <c r="B529" s="295"/>
      <c r="C529" s="295"/>
    </row>
    <row r="530" spans="1:3" ht="14.25" customHeight="1">
      <c r="A530" s="295"/>
      <c r="B530" s="295"/>
      <c r="C530" s="295"/>
    </row>
    <row r="531" spans="1:3" ht="14.25" customHeight="1">
      <c r="A531" s="295"/>
      <c r="B531" s="295"/>
      <c r="C531" s="295"/>
    </row>
    <row r="532" spans="1:3" ht="14.25" customHeight="1">
      <c r="A532" s="295"/>
      <c r="B532" s="295"/>
      <c r="C532" s="295"/>
    </row>
    <row r="533" spans="1:3" ht="14.25" customHeight="1">
      <c r="A533" s="295"/>
      <c r="B533" s="295"/>
      <c r="C533" s="295"/>
    </row>
    <row r="534" spans="1:3" ht="14.25" customHeight="1">
      <c r="A534" s="295"/>
      <c r="B534" s="295"/>
      <c r="C534" s="295"/>
    </row>
    <row r="535" spans="1:3" ht="14.25" customHeight="1">
      <c r="A535" s="295"/>
      <c r="B535" s="295"/>
      <c r="C535" s="295"/>
    </row>
    <row r="536" spans="1:3" ht="14.25" customHeight="1">
      <c r="A536" s="295"/>
      <c r="B536" s="295"/>
      <c r="C536" s="295"/>
    </row>
    <row r="537" spans="1:3" ht="14.25" customHeight="1">
      <c r="A537" s="295"/>
      <c r="B537" s="295"/>
      <c r="C537" s="295"/>
    </row>
    <row r="538" spans="1:3" ht="14.25" customHeight="1">
      <c r="A538" s="295"/>
      <c r="B538" s="295"/>
      <c r="C538" s="295"/>
    </row>
    <row r="539" spans="1:3" ht="14.25" customHeight="1">
      <c r="A539" s="295"/>
      <c r="B539" s="295"/>
      <c r="C539" s="295"/>
    </row>
    <row r="540" spans="1:3" ht="14.25" customHeight="1">
      <c r="A540" s="295"/>
      <c r="B540" s="295"/>
      <c r="C540" s="295"/>
    </row>
    <row r="541" spans="1:3" ht="14.25" customHeight="1">
      <c r="A541" s="295"/>
      <c r="B541" s="295"/>
      <c r="C541" s="295"/>
    </row>
    <row r="542" spans="1:3" ht="14.25" customHeight="1">
      <c r="A542" s="295"/>
      <c r="B542" s="295"/>
      <c r="C542" s="295"/>
    </row>
    <row r="543" spans="1:3" ht="14.25" customHeight="1">
      <c r="A543" s="295"/>
      <c r="B543" s="295"/>
      <c r="C543" s="295"/>
    </row>
    <row r="544" spans="1:3" ht="14.25" customHeight="1">
      <c r="A544" s="295"/>
      <c r="B544" s="295"/>
      <c r="C544" s="295"/>
    </row>
    <row r="545" spans="1:3" ht="14.25" customHeight="1">
      <c r="A545" s="295"/>
      <c r="B545" s="295"/>
      <c r="C545" s="295"/>
    </row>
    <row r="546" spans="1:3" ht="14.25" customHeight="1">
      <c r="A546" s="295"/>
      <c r="B546" s="295"/>
      <c r="C546" s="295"/>
    </row>
    <row r="547" spans="1:3" ht="14.25" customHeight="1">
      <c r="A547" s="295"/>
      <c r="B547" s="295"/>
      <c r="C547" s="295"/>
    </row>
    <row r="548" spans="1:3" ht="14.25" customHeight="1">
      <c r="A548" s="295"/>
      <c r="B548" s="295"/>
      <c r="C548" s="295"/>
    </row>
    <row r="549" spans="1:3" ht="14.25" customHeight="1">
      <c r="A549" s="295"/>
      <c r="B549" s="295"/>
      <c r="C549" s="295"/>
    </row>
    <row r="550" spans="1:3" ht="14.25" customHeight="1">
      <c r="A550" s="295"/>
      <c r="B550" s="295"/>
      <c r="C550" s="295"/>
    </row>
    <row r="551" spans="1:3" ht="14.25" customHeight="1">
      <c r="A551" s="295"/>
      <c r="B551" s="295"/>
      <c r="C551" s="295"/>
    </row>
    <row r="552" spans="1:3" ht="14.25" customHeight="1">
      <c r="A552" s="295"/>
      <c r="B552" s="295"/>
      <c r="C552" s="295"/>
    </row>
    <row r="553" spans="1:3" ht="14.25" customHeight="1">
      <c r="A553" s="295"/>
      <c r="B553" s="295"/>
      <c r="C553" s="295"/>
    </row>
    <row r="554" spans="1:3" ht="14.25" customHeight="1">
      <c r="A554" s="295"/>
      <c r="B554" s="295"/>
      <c r="C554" s="295"/>
    </row>
    <row r="555" spans="1:3" ht="14.25" customHeight="1">
      <c r="A555" s="295"/>
      <c r="B555" s="295"/>
      <c r="C555" s="295"/>
    </row>
    <row r="556" spans="1:3" ht="14.25" customHeight="1">
      <c r="A556" s="295"/>
      <c r="B556" s="295"/>
      <c r="C556" s="295"/>
    </row>
    <row r="557" spans="1:3" ht="14.25" customHeight="1">
      <c r="A557" s="295"/>
      <c r="B557" s="295"/>
      <c r="C557" s="295"/>
    </row>
    <row r="558" spans="1:3" ht="14.25" customHeight="1">
      <c r="A558" s="295"/>
      <c r="B558" s="295"/>
      <c r="C558" s="295"/>
    </row>
    <row r="559" spans="1:3" ht="14.25" customHeight="1">
      <c r="A559" s="295"/>
      <c r="B559" s="295"/>
      <c r="C559" s="295"/>
    </row>
    <row r="560" spans="1:3" ht="14.25" customHeight="1">
      <c r="A560" s="295"/>
      <c r="B560" s="295"/>
      <c r="C560" s="295"/>
    </row>
    <row r="561" spans="1:3" ht="14.25" customHeight="1">
      <c r="A561" s="295"/>
      <c r="B561" s="295"/>
      <c r="C561" s="295"/>
    </row>
    <row r="562" spans="1:3" ht="14.25" customHeight="1">
      <c r="A562" s="295"/>
      <c r="B562" s="295"/>
      <c r="C562" s="295"/>
    </row>
    <row r="563" spans="1:3" ht="14.25" customHeight="1">
      <c r="A563" s="295"/>
      <c r="B563" s="295"/>
      <c r="C563" s="295"/>
    </row>
    <row r="564" spans="1:3" ht="14.25" customHeight="1">
      <c r="A564" s="295"/>
      <c r="B564" s="295"/>
      <c r="C564" s="295"/>
    </row>
    <row r="565" spans="1:3" ht="14.25" customHeight="1">
      <c r="A565" s="295"/>
      <c r="B565" s="295"/>
      <c r="C565" s="295"/>
    </row>
    <row r="566" spans="1:3" ht="14.25" customHeight="1">
      <c r="A566" s="295"/>
      <c r="B566" s="295"/>
      <c r="C566" s="295"/>
    </row>
    <row r="567" spans="1:3" ht="14.25" customHeight="1">
      <c r="A567" s="295"/>
      <c r="B567" s="295"/>
      <c r="C567" s="295"/>
    </row>
    <row r="568" spans="1:3" ht="14.25" customHeight="1">
      <c r="A568" s="295"/>
      <c r="B568" s="295"/>
      <c r="C568" s="295"/>
    </row>
    <row r="569" spans="1:3" ht="14.25" customHeight="1">
      <c r="A569" s="295"/>
      <c r="B569" s="295"/>
      <c r="C569" s="295"/>
    </row>
    <row r="570" spans="1:3" ht="14.25" customHeight="1">
      <c r="A570" s="295"/>
      <c r="B570" s="295"/>
      <c r="C570" s="295"/>
    </row>
    <row r="571" spans="1:3" ht="14.25" customHeight="1">
      <c r="A571" s="295"/>
      <c r="B571" s="295"/>
      <c r="C571" s="295"/>
    </row>
    <row r="572" spans="1:3" ht="14.25" customHeight="1">
      <c r="A572" s="295"/>
      <c r="B572" s="295"/>
      <c r="C572" s="295"/>
    </row>
    <row r="573" spans="1:3" ht="14.25" customHeight="1">
      <c r="A573" s="295"/>
      <c r="B573" s="295"/>
      <c r="C573" s="295"/>
    </row>
    <row r="574" spans="1:3" ht="14.25" customHeight="1">
      <c r="A574" s="295"/>
      <c r="B574" s="295"/>
      <c r="C574" s="295"/>
    </row>
    <row r="575" spans="1:3" ht="14.25" customHeight="1">
      <c r="A575" s="295"/>
      <c r="B575" s="295"/>
      <c r="C575" s="295"/>
    </row>
    <row r="576" spans="1:3" ht="14.25" customHeight="1">
      <c r="A576" s="295"/>
      <c r="B576" s="295"/>
      <c r="C576" s="295"/>
    </row>
    <row r="577" spans="1:3" ht="14.25" customHeight="1">
      <c r="A577" s="295"/>
      <c r="B577" s="295"/>
      <c r="C577" s="295"/>
    </row>
    <row r="578" spans="1:3" ht="14.25" customHeight="1">
      <c r="A578" s="295"/>
      <c r="B578" s="295"/>
      <c r="C578" s="295"/>
    </row>
    <row r="579" spans="1:3" ht="14.25" customHeight="1">
      <c r="A579" s="295"/>
      <c r="B579" s="295"/>
      <c r="C579" s="295"/>
    </row>
    <row r="580" spans="1:3" ht="14.25" customHeight="1">
      <c r="A580" s="295"/>
      <c r="B580" s="295"/>
      <c r="C580" s="295"/>
    </row>
    <row r="581" spans="1:3" ht="14.25" customHeight="1">
      <c r="A581" s="295"/>
      <c r="B581" s="295"/>
      <c r="C581" s="295"/>
    </row>
    <row r="582" spans="1:3" ht="14.25" customHeight="1">
      <c r="A582" s="295"/>
      <c r="B582" s="295"/>
      <c r="C582" s="295"/>
    </row>
    <row r="583" spans="1:3" ht="14.25" customHeight="1">
      <c r="A583" s="295"/>
      <c r="B583" s="295"/>
      <c r="C583" s="295"/>
    </row>
    <row r="584" spans="1:3" ht="14.25" customHeight="1">
      <c r="A584" s="295"/>
      <c r="B584" s="295"/>
      <c r="C584" s="295"/>
    </row>
    <row r="585" spans="1:3" ht="14.25" customHeight="1">
      <c r="A585" s="295"/>
      <c r="B585" s="295"/>
      <c r="C585" s="295"/>
    </row>
    <row r="586" spans="1:3" ht="14.25" customHeight="1">
      <c r="A586" s="295"/>
      <c r="B586" s="295"/>
      <c r="C586" s="295"/>
    </row>
    <row r="587" spans="1:3" ht="14.25" customHeight="1">
      <c r="A587" s="295"/>
      <c r="B587" s="295"/>
      <c r="C587" s="295"/>
    </row>
    <row r="588" spans="1:3" ht="14.25" customHeight="1">
      <c r="A588" s="295"/>
      <c r="B588" s="295"/>
      <c r="C588" s="295"/>
    </row>
    <row r="589" spans="1:3" ht="14.25" customHeight="1">
      <c r="A589" s="295"/>
      <c r="B589" s="295"/>
      <c r="C589" s="295"/>
    </row>
    <row r="590" spans="1:3" ht="14.25" customHeight="1">
      <c r="A590" s="295"/>
      <c r="B590" s="295"/>
      <c r="C590" s="295"/>
    </row>
    <row r="591" spans="1:3" ht="14.25" customHeight="1">
      <c r="A591" s="295"/>
      <c r="B591" s="295"/>
      <c r="C591" s="295"/>
    </row>
    <row r="592" spans="1:3" ht="14.25" customHeight="1">
      <c r="A592" s="295"/>
      <c r="B592" s="295"/>
      <c r="C592" s="295"/>
    </row>
    <row r="593" spans="1:3" ht="14.25" customHeight="1">
      <c r="A593" s="295"/>
      <c r="B593" s="295"/>
      <c r="C593" s="295"/>
    </row>
    <row r="594" spans="1:3" ht="14.25" customHeight="1">
      <c r="A594" s="295"/>
      <c r="B594" s="295"/>
      <c r="C594" s="295"/>
    </row>
    <row r="595" spans="1:3" ht="14.25" customHeight="1">
      <c r="A595" s="295"/>
      <c r="B595" s="295"/>
      <c r="C595" s="295"/>
    </row>
    <row r="596" spans="1:3" ht="14.25" customHeight="1">
      <c r="A596" s="295"/>
      <c r="B596" s="295"/>
      <c r="C596" s="295"/>
    </row>
    <row r="597" spans="1:3" ht="14.25" customHeight="1">
      <c r="A597" s="295"/>
      <c r="B597" s="295"/>
      <c r="C597" s="295"/>
    </row>
    <row r="598" spans="1:3" ht="14.25" customHeight="1">
      <c r="A598" s="295"/>
      <c r="B598" s="295"/>
      <c r="C598" s="295"/>
    </row>
    <row r="599" spans="1:3" ht="14.25" customHeight="1">
      <c r="A599" s="295"/>
      <c r="B599" s="295"/>
      <c r="C599" s="295"/>
    </row>
    <row r="600" spans="1:3" ht="14.25" customHeight="1">
      <c r="A600" s="295"/>
      <c r="B600" s="295"/>
      <c r="C600" s="295"/>
    </row>
    <row r="601" spans="1:3" ht="14.25" customHeight="1">
      <c r="A601" s="295"/>
      <c r="B601" s="295"/>
      <c r="C601" s="295"/>
    </row>
    <row r="602" spans="1:3" ht="14.25" customHeight="1">
      <c r="A602" s="295"/>
      <c r="B602" s="295"/>
      <c r="C602" s="295"/>
    </row>
    <row r="603" spans="1:3" ht="14.25" customHeight="1">
      <c r="A603" s="295"/>
      <c r="B603" s="295"/>
      <c r="C603" s="295"/>
    </row>
    <row r="604" spans="1:3" ht="14.25" customHeight="1">
      <c r="A604" s="295"/>
      <c r="B604" s="295"/>
      <c r="C604" s="295"/>
    </row>
    <row r="605" spans="1:3" ht="14.25" customHeight="1">
      <c r="A605" s="295"/>
      <c r="B605" s="295"/>
      <c r="C605" s="295"/>
    </row>
    <row r="606" spans="1:3" ht="14.25" customHeight="1">
      <c r="A606" s="295"/>
      <c r="B606" s="295"/>
      <c r="C606" s="295"/>
    </row>
    <row r="607" spans="1:3" ht="14.25" customHeight="1">
      <c r="A607" s="295"/>
      <c r="B607" s="295"/>
      <c r="C607" s="295"/>
    </row>
    <row r="608" spans="1:3" ht="14.25" customHeight="1">
      <c r="A608" s="295"/>
      <c r="B608" s="295"/>
      <c r="C608" s="295"/>
    </row>
    <row r="609" spans="1:3" ht="14.25" customHeight="1">
      <c r="A609" s="295"/>
      <c r="B609" s="295"/>
      <c r="C609" s="295"/>
    </row>
    <row r="610" spans="1:3" ht="14.25" customHeight="1">
      <c r="A610" s="295"/>
      <c r="B610" s="295"/>
      <c r="C610" s="295"/>
    </row>
    <row r="611" spans="1:3" ht="14.25" customHeight="1">
      <c r="A611" s="295"/>
      <c r="B611" s="295"/>
      <c r="C611" s="295"/>
    </row>
    <row r="612" spans="1:3" ht="14.25" customHeight="1">
      <c r="A612" s="295"/>
      <c r="B612" s="295"/>
      <c r="C612" s="295"/>
    </row>
    <row r="613" spans="1:3" ht="14.25" customHeight="1">
      <c r="A613" s="295"/>
      <c r="B613" s="295"/>
      <c r="C613" s="295"/>
    </row>
    <row r="614" spans="1:3" ht="14.25" customHeight="1">
      <c r="A614" s="295"/>
      <c r="B614" s="295"/>
      <c r="C614" s="295"/>
    </row>
    <row r="615" spans="1:3" ht="14.25" customHeight="1">
      <c r="A615" s="295"/>
      <c r="B615" s="295"/>
      <c r="C615" s="295"/>
    </row>
    <row r="616" spans="1:3" ht="14.25" customHeight="1">
      <c r="A616" s="295"/>
      <c r="B616" s="295"/>
      <c r="C616" s="295"/>
    </row>
    <row r="617" spans="1:3" ht="14.25" customHeight="1">
      <c r="A617" s="295"/>
      <c r="B617" s="295"/>
      <c r="C617" s="295"/>
    </row>
    <row r="618" spans="1:3" ht="14.25" customHeight="1">
      <c r="A618" s="295"/>
      <c r="B618" s="295"/>
      <c r="C618" s="295"/>
    </row>
    <row r="619" spans="1:3" ht="14.25" customHeight="1">
      <c r="A619" s="295"/>
      <c r="B619" s="295"/>
      <c r="C619" s="295"/>
    </row>
    <row r="620" spans="1:3" ht="14.25" customHeight="1">
      <c r="A620" s="295"/>
      <c r="B620" s="295"/>
      <c r="C620" s="295"/>
    </row>
    <row r="621" spans="1:3" ht="14.25" customHeight="1">
      <c r="A621" s="295"/>
      <c r="B621" s="295"/>
      <c r="C621" s="295"/>
    </row>
    <row r="622" spans="1:3" ht="14.25" customHeight="1">
      <c r="A622" s="295"/>
      <c r="B622" s="295"/>
      <c r="C622" s="295"/>
    </row>
    <row r="623" spans="1:3" ht="14.25" customHeight="1">
      <c r="A623" s="295"/>
      <c r="B623" s="295"/>
      <c r="C623" s="295"/>
    </row>
    <row r="624" spans="1:3" ht="14.25" customHeight="1">
      <c r="A624" s="295"/>
      <c r="B624" s="295"/>
      <c r="C624" s="295"/>
    </row>
    <row r="625" spans="1:3" ht="14.25" customHeight="1">
      <c r="A625" s="295"/>
      <c r="B625" s="295"/>
      <c r="C625" s="295"/>
    </row>
    <row r="626" spans="1:3" ht="14.25" customHeight="1">
      <c r="A626" s="295"/>
      <c r="B626" s="295"/>
      <c r="C626" s="295"/>
    </row>
    <row r="627" spans="1:3" ht="14.25" customHeight="1">
      <c r="A627" s="295"/>
      <c r="B627" s="295"/>
      <c r="C627" s="295"/>
    </row>
    <row r="628" spans="1:3" ht="14.25" customHeight="1">
      <c r="A628" s="295"/>
      <c r="B628" s="295"/>
      <c r="C628" s="295"/>
    </row>
    <row r="629" spans="1:3" ht="14.25" customHeight="1">
      <c r="A629" s="295"/>
      <c r="B629" s="295"/>
      <c r="C629" s="295"/>
    </row>
    <row r="630" spans="1:3" ht="14.25" customHeight="1">
      <c r="A630" s="295"/>
      <c r="B630" s="295"/>
      <c r="C630" s="295"/>
    </row>
    <row r="631" spans="1:3" ht="14.25" customHeight="1">
      <c r="A631" s="295"/>
      <c r="B631" s="295"/>
      <c r="C631" s="295"/>
    </row>
    <row r="632" spans="1:3" ht="14.25" customHeight="1">
      <c r="A632" s="295"/>
      <c r="B632" s="295"/>
      <c r="C632" s="295"/>
    </row>
    <row r="633" spans="1:3" ht="14.25" customHeight="1">
      <c r="A633" s="295"/>
      <c r="B633" s="295"/>
      <c r="C633" s="295"/>
    </row>
    <row r="634" spans="1:3" ht="14.25" customHeight="1">
      <c r="A634" s="295"/>
      <c r="B634" s="295"/>
      <c r="C634" s="295"/>
    </row>
    <row r="635" spans="1:3" ht="14.25" customHeight="1">
      <c r="A635" s="295"/>
      <c r="B635" s="295"/>
      <c r="C635" s="295"/>
    </row>
    <row r="636" spans="1:3" ht="14.25" customHeight="1">
      <c r="A636" s="295"/>
      <c r="B636" s="295"/>
      <c r="C636" s="295"/>
    </row>
    <row r="637" spans="1:3" ht="14.25" customHeight="1">
      <c r="A637" s="295"/>
      <c r="B637" s="295"/>
      <c r="C637" s="295"/>
    </row>
    <row r="638" spans="1:3" ht="14.25" customHeight="1">
      <c r="A638" s="295"/>
      <c r="B638" s="295"/>
      <c r="C638" s="295"/>
    </row>
    <row r="639" spans="1:3" ht="14.25" customHeight="1">
      <c r="A639" s="295"/>
      <c r="B639" s="295"/>
      <c r="C639" s="295"/>
    </row>
    <row r="640" spans="1:3" ht="14.25" customHeight="1">
      <c r="A640" s="295"/>
      <c r="B640" s="295"/>
      <c r="C640" s="295"/>
    </row>
    <row r="641" spans="1:3" ht="14.25" customHeight="1">
      <c r="A641" s="295"/>
      <c r="B641" s="295"/>
      <c r="C641" s="295"/>
    </row>
    <row r="642" spans="1:3" ht="14.25" customHeight="1">
      <c r="A642" s="295"/>
      <c r="B642" s="295"/>
      <c r="C642" s="295"/>
    </row>
    <row r="643" spans="1:3" ht="14.25" customHeight="1">
      <c r="A643" s="295"/>
      <c r="B643" s="295"/>
      <c r="C643" s="295"/>
    </row>
    <row r="644" spans="1:3" ht="14.25" customHeight="1">
      <c r="A644" s="295"/>
      <c r="B644" s="295"/>
      <c r="C644" s="295"/>
    </row>
    <row r="645" spans="1:3" ht="14.25" customHeight="1">
      <c r="A645" s="295"/>
      <c r="B645" s="295"/>
      <c r="C645" s="295"/>
    </row>
    <row r="646" spans="1:3" ht="14.25" customHeight="1">
      <c r="A646" s="295"/>
      <c r="B646" s="295"/>
      <c r="C646" s="295"/>
    </row>
    <row r="647" spans="1:3" ht="14.25" customHeight="1">
      <c r="A647" s="295"/>
      <c r="B647" s="295"/>
      <c r="C647" s="295"/>
    </row>
    <row r="648" spans="1:3" ht="14.25" customHeight="1">
      <c r="A648" s="295"/>
      <c r="B648" s="295"/>
      <c r="C648" s="295"/>
    </row>
    <row r="649" spans="1:3" ht="14.25" customHeight="1">
      <c r="A649" s="295"/>
      <c r="B649" s="295"/>
      <c r="C649" s="295"/>
    </row>
    <row r="650" spans="1:3" ht="14.25" customHeight="1">
      <c r="A650" s="295"/>
      <c r="B650" s="295"/>
      <c r="C650" s="295"/>
    </row>
    <row r="651" spans="1:3" ht="14.25" customHeight="1">
      <c r="A651" s="295"/>
      <c r="B651" s="295"/>
      <c r="C651" s="295"/>
    </row>
    <row r="652" spans="1:3" ht="14.25" customHeight="1">
      <c r="A652" s="295"/>
      <c r="B652" s="295"/>
      <c r="C652" s="295"/>
    </row>
    <row r="653" spans="1:3" ht="14.25" customHeight="1">
      <c r="A653" s="295"/>
      <c r="B653" s="295"/>
      <c r="C653" s="295"/>
    </row>
    <row r="654" spans="1:3" ht="14.25" customHeight="1">
      <c r="A654" s="295"/>
      <c r="B654" s="295"/>
      <c r="C654" s="295"/>
    </row>
    <row r="655" spans="1:3" ht="14.25" customHeight="1">
      <c r="A655" s="295"/>
      <c r="B655" s="295"/>
      <c r="C655" s="295"/>
    </row>
    <row r="656" spans="1:3" ht="14.25" customHeight="1">
      <c r="A656" s="295"/>
      <c r="B656" s="295"/>
      <c r="C656" s="295"/>
    </row>
    <row r="657" spans="1:3" ht="14.25" customHeight="1">
      <c r="A657" s="295"/>
      <c r="B657" s="295"/>
      <c r="C657" s="295"/>
    </row>
    <row r="658" spans="1:3" ht="14.25" customHeight="1">
      <c r="A658" s="295"/>
      <c r="B658" s="295"/>
      <c r="C658" s="295"/>
    </row>
    <row r="659" spans="1:3" ht="14.25" customHeight="1">
      <c r="A659" s="295"/>
      <c r="B659" s="295"/>
      <c r="C659" s="295"/>
    </row>
    <row r="660" spans="1:3" ht="14.25" customHeight="1">
      <c r="A660" s="295"/>
      <c r="B660" s="295"/>
      <c r="C660" s="295"/>
    </row>
    <row r="661" spans="1:3" ht="14.25" customHeight="1">
      <c r="A661" s="295"/>
      <c r="B661" s="295"/>
      <c r="C661" s="295"/>
    </row>
    <row r="662" spans="1:3" ht="14.25" customHeight="1">
      <c r="A662" s="295"/>
      <c r="B662" s="295"/>
      <c r="C662" s="295"/>
    </row>
    <row r="663" spans="1:3" ht="14.25" customHeight="1">
      <c r="A663" s="295"/>
      <c r="B663" s="295"/>
      <c r="C663" s="295"/>
    </row>
    <row r="664" spans="1:3" ht="14.25" customHeight="1">
      <c r="A664" s="295"/>
      <c r="B664" s="295"/>
      <c r="C664" s="295"/>
    </row>
    <row r="665" spans="1:3" ht="14.25" customHeight="1">
      <c r="A665" s="295"/>
      <c r="B665" s="295"/>
      <c r="C665" s="295"/>
    </row>
    <row r="666" spans="1:3" ht="14.25" customHeight="1">
      <c r="A666" s="295"/>
      <c r="B666" s="295"/>
      <c r="C666" s="295"/>
    </row>
    <row r="667" spans="1:3" ht="14.25" customHeight="1">
      <c r="A667" s="295"/>
      <c r="B667" s="295"/>
      <c r="C667" s="295"/>
    </row>
    <row r="668" spans="1:3" ht="14.25" customHeight="1">
      <c r="A668" s="295"/>
      <c r="B668" s="295"/>
      <c r="C668" s="295"/>
    </row>
    <row r="669" spans="1:3" ht="14.25" customHeight="1">
      <c r="A669" s="295"/>
      <c r="B669" s="295"/>
      <c r="C669" s="295"/>
    </row>
    <row r="670" spans="1:3" ht="14.25" customHeight="1">
      <c r="A670" s="295"/>
      <c r="B670" s="295"/>
      <c r="C670" s="295"/>
    </row>
    <row r="671" spans="1:3" ht="14.25" customHeight="1">
      <c r="A671" s="295"/>
      <c r="B671" s="295"/>
      <c r="C671" s="295"/>
    </row>
    <row r="672" spans="1:3" ht="14.25" customHeight="1">
      <c r="A672" s="295"/>
      <c r="B672" s="295"/>
      <c r="C672" s="295"/>
    </row>
    <row r="673" spans="1:3" ht="14.25" customHeight="1">
      <c r="A673" s="295"/>
      <c r="B673" s="295"/>
      <c r="C673" s="295"/>
    </row>
    <row r="674" spans="1:3" ht="14.25" customHeight="1">
      <c r="A674" s="295"/>
      <c r="B674" s="295"/>
      <c r="C674" s="295"/>
    </row>
    <row r="675" spans="1:3" ht="14.25" customHeight="1">
      <c r="A675" s="295"/>
      <c r="B675" s="295"/>
      <c r="C675" s="295"/>
    </row>
    <row r="676" spans="1:3" ht="14.25" customHeight="1">
      <c r="A676" s="295"/>
      <c r="B676" s="295"/>
      <c r="C676" s="295"/>
    </row>
    <row r="677" spans="1:3" ht="14.25" customHeight="1">
      <c r="A677" s="295"/>
      <c r="B677" s="295"/>
      <c r="C677" s="295"/>
    </row>
    <row r="678" spans="1:3" ht="14.25" customHeight="1">
      <c r="A678" s="295"/>
      <c r="B678" s="295"/>
      <c r="C678" s="295"/>
    </row>
    <row r="679" spans="1:3" ht="14.25" customHeight="1">
      <c r="A679" s="295"/>
      <c r="B679" s="295"/>
      <c r="C679" s="295"/>
    </row>
    <row r="680" spans="1:3" ht="14.25" customHeight="1">
      <c r="A680" s="295"/>
      <c r="B680" s="295"/>
      <c r="C680" s="295"/>
    </row>
    <row r="681" spans="1:3" ht="14.25" customHeight="1">
      <c r="A681" s="295"/>
      <c r="B681" s="295"/>
      <c r="C681" s="295"/>
    </row>
    <row r="682" spans="1:3" ht="14.25" customHeight="1">
      <c r="A682" s="295"/>
      <c r="B682" s="295"/>
      <c r="C682" s="295"/>
    </row>
    <row r="683" spans="1:3" ht="14.25" customHeight="1">
      <c r="A683" s="295"/>
      <c r="B683" s="295"/>
      <c r="C683" s="295"/>
    </row>
    <row r="684" spans="1:3" ht="14.25" customHeight="1">
      <c r="A684" s="295"/>
      <c r="B684" s="295"/>
      <c r="C684" s="295"/>
    </row>
    <row r="685" spans="1:3" ht="14.25" customHeight="1">
      <c r="A685" s="295"/>
      <c r="B685" s="295"/>
      <c r="C685" s="295"/>
    </row>
    <row r="686" spans="1:3" ht="14.25" customHeight="1">
      <c r="A686" s="295"/>
      <c r="B686" s="295"/>
      <c r="C686" s="295"/>
    </row>
    <row r="687" spans="1:3" ht="14.25" customHeight="1">
      <c r="A687" s="295"/>
      <c r="B687" s="295"/>
      <c r="C687" s="295"/>
    </row>
    <row r="688" spans="1:3" ht="14.25" customHeight="1">
      <c r="A688" s="295"/>
      <c r="B688" s="295"/>
      <c r="C688" s="295"/>
    </row>
    <row r="689" spans="1:3" ht="14.25" customHeight="1">
      <c r="A689" s="295"/>
      <c r="B689" s="295"/>
      <c r="C689" s="295"/>
    </row>
    <row r="690" spans="1:3" ht="14.25" customHeight="1">
      <c r="A690" s="295"/>
      <c r="B690" s="295"/>
      <c r="C690" s="295"/>
    </row>
    <row r="691" spans="1:3" ht="14.25" customHeight="1">
      <c r="A691" s="295"/>
      <c r="B691" s="295"/>
      <c r="C691" s="295"/>
    </row>
    <row r="692" spans="1:3" ht="14.25" customHeight="1">
      <c r="A692" s="295"/>
      <c r="B692" s="295"/>
      <c r="C692" s="295"/>
    </row>
    <row r="693" spans="1:3" ht="14.25" customHeight="1">
      <c r="A693" s="295"/>
      <c r="B693" s="295"/>
      <c r="C693" s="295"/>
    </row>
    <row r="694" spans="1:3" ht="14.25" customHeight="1">
      <c r="A694" s="295"/>
      <c r="B694" s="295"/>
      <c r="C694" s="295"/>
    </row>
    <row r="695" spans="1:3" ht="14.25" customHeight="1">
      <c r="A695" s="295"/>
      <c r="B695" s="295"/>
      <c r="C695" s="295"/>
    </row>
    <row r="696" spans="1:3" ht="14.25" customHeight="1">
      <c r="A696" s="295"/>
      <c r="B696" s="295"/>
      <c r="C696" s="295"/>
    </row>
    <row r="697" spans="1:3" ht="14.25" customHeight="1">
      <c r="A697" s="295"/>
      <c r="B697" s="295"/>
      <c r="C697" s="295"/>
    </row>
    <row r="698" spans="1:3" ht="14.25" customHeight="1">
      <c r="A698" s="295"/>
      <c r="B698" s="295"/>
      <c r="C698" s="295"/>
    </row>
    <row r="699" spans="1:3" ht="14.25" customHeight="1">
      <c r="A699" s="295"/>
      <c r="B699" s="295"/>
      <c r="C699" s="295"/>
    </row>
    <row r="700" spans="1:3" ht="14.25" customHeight="1">
      <c r="A700" s="295"/>
      <c r="B700" s="295"/>
      <c r="C700" s="295"/>
    </row>
    <row r="701" spans="1:3" ht="14.25" customHeight="1">
      <c r="A701" s="295"/>
      <c r="B701" s="295"/>
      <c r="C701" s="295"/>
    </row>
    <row r="702" spans="1:3" ht="14.25" customHeight="1">
      <c r="A702" s="295"/>
      <c r="B702" s="295"/>
      <c r="C702" s="295"/>
    </row>
    <row r="703" spans="1:3" ht="14.25" customHeight="1">
      <c r="A703" s="295"/>
      <c r="B703" s="295"/>
      <c r="C703" s="295"/>
    </row>
    <row r="704" spans="1:3" ht="14.25" customHeight="1">
      <c r="A704" s="295"/>
      <c r="B704" s="295"/>
      <c r="C704" s="295"/>
    </row>
    <row r="705" spans="1:3" ht="14.25" customHeight="1">
      <c r="A705" s="295"/>
      <c r="B705" s="295"/>
      <c r="C705" s="295"/>
    </row>
    <row r="706" spans="1:3" ht="14.25" customHeight="1">
      <c r="A706" s="295"/>
      <c r="B706" s="295"/>
      <c r="C706" s="295"/>
    </row>
    <row r="707" spans="1:3" ht="14.25" customHeight="1">
      <c r="A707" s="295"/>
      <c r="B707" s="295"/>
      <c r="C707" s="295"/>
    </row>
    <row r="708" spans="1:3" ht="14.25" customHeight="1">
      <c r="A708" s="295"/>
      <c r="B708" s="295"/>
      <c r="C708" s="295"/>
    </row>
    <row r="709" spans="1:3" ht="14.25" customHeight="1">
      <c r="A709" s="295"/>
      <c r="B709" s="295"/>
      <c r="C709" s="295"/>
    </row>
    <row r="710" spans="1:3" ht="14.25" customHeight="1">
      <c r="A710" s="295"/>
      <c r="B710" s="295"/>
      <c r="C710" s="295"/>
    </row>
    <row r="711" spans="1:3" ht="14.25" customHeight="1">
      <c r="A711" s="295"/>
      <c r="B711" s="295"/>
      <c r="C711" s="295"/>
    </row>
    <row r="712" spans="1:3" ht="14.25" customHeight="1">
      <c r="A712" s="295"/>
      <c r="B712" s="295"/>
      <c r="C712" s="295"/>
    </row>
    <row r="713" spans="1:3" ht="14.25" customHeight="1">
      <c r="A713" s="295"/>
      <c r="B713" s="295"/>
      <c r="C713" s="295"/>
    </row>
    <row r="714" spans="1:3" ht="14.25" customHeight="1">
      <c r="A714" s="295"/>
      <c r="B714" s="295"/>
      <c r="C714" s="295"/>
    </row>
    <row r="715" spans="1:3" ht="14.25" customHeight="1">
      <c r="A715" s="295"/>
      <c r="B715" s="295"/>
      <c r="C715" s="295"/>
    </row>
    <row r="716" spans="1:3" ht="14.25" customHeight="1">
      <c r="A716" s="295"/>
      <c r="B716" s="295"/>
      <c r="C716" s="295"/>
    </row>
    <row r="717" spans="1:3" ht="14.25" customHeight="1">
      <c r="A717" s="295"/>
      <c r="B717" s="295"/>
      <c r="C717" s="295"/>
    </row>
    <row r="718" spans="1:3" ht="14.25" customHeight="1">
      <c r="A718" s="295"/>
      <c r="B718" s="295"/>
      <c r="C718" s="295"/>
    </row>
    <row r="719" spans="1:3" ht="14.25" customHeight="1">
      <c r="A719" s="295"/>
      <c r="B719" s="295"/>
      <c r="C719" s="295"/>
    </row>
    <row r="720" spans="1:3" ht="14.25" customHeight="1">
      <c r="A720" s="295"/>
      <c r="B720" s="295"/>
      <c r="C720" s="295"/>
    </row>
    <row r="721" spans="1:3" ht="14.25" customHeight="1">
      <c r="A721" s="295"/>
      <c r="B721" s="295"/>
      <c r="C721" s="295"/>
    </row>
    <row r="722" spans="1:3" ht="14.25" customHeight="1">
      <c r="A722" s="295"/>
      <c r="B722" s="295"/>
      <c r="C722" s="295"/>
    </row>
    <row r="723" spans="1:3" ht="14.25" customHeight="1">
      <c r="A723" s="295"/>
      <c r="B723" s="295"/>
      <c r="C723" s="295"/>
    </row>
    <row r="724" spans="1:3" ht="14.25" customHeight="1">
      <c r="A724" s="295"/>
      <c r="B724" s="295"/>
      <c r="C724" s="295"/>
    </row>
    <row r="725" spans="1:3" ht="14.25" customHeight="1">
      <c r="A725" s="295"/>
      <c r="B725" s="295"/>
      <c r="C725" s="295"/>
    </row>
    <row r="726" spans="1:3" ht="14.25" customHeight="1">
      <c r="A726" s="295"/>
      <c r="B726" s="295"/>
      <c r="C726" s="295"/>
    </row>
    <row r="727" spans="1:3" ht="14.25" customHeight="1">
      <c r="A727" s="295"/>
      <c r="B727" s="295"/>
      <c r="C727" s="295"/>
    </row>
    <row r="728" spans="1:3" ht="14.25" customHeight="1">
      <c r="A728" s="295"/>
      <c r="B728" s="295"/>
      <c r="C728" s="295"/>
    </row>
    <row r="729" spans="1:3" ht="14.25" customHeight="1">
      <c r="A729" s="295"/>
      <c r="B729" s="295"/>
      <c r="C729" s="295"/>
    </row>
    <row r="730" spans="1:3" ht="14.25" customHeight="1">
      <c r="A730" s="295"/>
      <c r="B730" s="295"/>
      <c r="C730" s="295"/>
    </row>
    <row r="731" spans="1:3" ht="14.25" customHeight="1">
      <c r="A731" s="295"/>
      <c r="B731" s="295"/>
      <c r="C731" s="295"/>
    </row>
    <row r="732" spans="1:3" ht="14.25" customHeight="1">
      <c r="A732" s="295"/>
      <c r="B732" s="295"/>
      <c r="C732" s="295"/>
    </row>
    <row r="733" spans="1:3" ht="14.25" customHeight="1">
      <c r="A733" s="295"/>
      <c r="B733" s="295"/>
      <c r="C733" s="295"/>
    </row>
    <row r="734" spans="1:3" ht="14.25" customHeight="1">
      <c r="A734" s="295"/>
      <c r="B734" s="295"/>
      <c r="C734" s="295"/>
    </row>
    <row r="735" spans="1:3" ht="14.25" customHeight="1">
      <c r="A735" s="295"/>
      <c r="B735" s="295"/>
      <c r="C735" s="295"/>
    </row>
    <row r="736" spans="1:3" ht="14.25" customHeight="1">
      <c r="A736" s="295"/>
      <c r="B736" s="295"/>
      <c r="C736" s="295"/>
    </row>
    <row r="737" spans="1:3" ht="14.25" customHeight="1">
      <c r="A737" s="295"/>
      <c r="B737" s="295"/>
      <c r="C737" s="295"/>
    </row>
    <row r="738" spans="1:3" ht="14.25" customHeight="1">
      <c r="A738" s="295"/>
      <c r="B738" s="295"/>
      <c r="C738" s="295"/>
    </row>
    <row r="739" spans="1:3" ht="14.25" customHeight="1">
      <c r="A739" s="295"/>
      <c r="B739" s="295"/>
      <c r="C739" s="295"/>
    </row>
    <row r="740" spans="1:3" ht="14.25" customHeight="1">
      <c r="A740" s="295"/>
      <c r="B740" s="295"/>
      <c r="C740" s="295"/>
    </row>
    <row r="741" spans="1:3" ht="14.25" customHeight="1">
      <c r="A741" s="295"/>
      <c r="B741" s="295"/>
      <c r="C741" s="295"/>
    </row>
    <row r="742" spans="1:3" ht="14.25" customHeight="1">
      <c r="A742" s="295"/>
      <c r="B742" s="295"/>
      <c r="C742" s="295"/>
    </row>
    <row r="743" spans="1:3" ht="14.25" customHeight="1">
      <c r="A743" s="295"/>
      <c r="B743" s="295"/>
      <c r="C743" s="295"/>
    </row>
    <row r="744" spans="1:3" ht="14.25" customHeight="1">
      <c r="A744" s="295"/>
      <c r="B744" s="295"/>
      <c r="C744" s="295"/>
    </row>
    <row r="745" spans="1:3" ht="14.25" customHeight="1">
      <c r="A745" s="295"/>
      <c r="B745" s="295"/>
      <c r="C745" s="295"/>
    </row>
    <row r="746" spans="1:3" ht="14.25" customHeight="1">
      <c r="A746" s="295"/>
      <c r="B746" s="295"/>
      <c r="C746" s="295"/>
    </row>
    <row r="747" spans="1:3" ht="14.25" customHeight="1">
      <c r="A747" s="295"/>
      <c r="B747" s="295"/>
      <c r="C747" s="295"/>
    </row>
    <row r="748" spans="1:3" ht="14.25" customHeight="1">
      <c r="A748" s="295"/>
      <c r="B748" s="295"/>
      <c r="C748" s="295"/>
    </row>
    <row r="749" spans="1:3" ht="14.25" customHeight="1">
      <c r="A749" s="295"/>
      <c r="B749" s="295"/>
      <c r="C749" s="295"/>
    </row>
    <row r="750" spans="1:3" ht="14.25" customHeight="1">
      <c r="A750" s="295"/>
      <c r="B750" s="295"/>
      <c r="C750" s="295"/>
    </row>
    <row r="751" spans="1:3" ht="14.25" customHeight="1">
      <c r="A751" s="295"/>
      <c r="B751" s="295"/>
      <c r="C751" s="295"/>
    </row>
    <row r="752" spans="1:3" ht="14.25" customHeight="1">
      <c r="A752" s="295"/>
      <c r="B752" s="295"/>
      <c r="C752" s="295"/>
    </row>
    <row r="753" spans="1:3" ht="14.25" customHeight="1">
      <c r="A753" s="295"/>
      <c r="B753" s="295"/>
      <c r="C753" s="295"/>
    </row>
    <row r="754" spans="1:3" ht="14.25" customHeight="1">
      <c r="A754" s="295"/>
      <c r="B754" s="295"/>
      <c r="C754" s="295"/>
    </row>
    <row r="755" spans="1:3" ht="14.25" customHeight="1">
      <c r="A755" s="295"/>
      <c r="B755" s="295"/>
      <c r="C755" s="295"/>
    </row>
    <row r="756" spans="1:3" ht="14.25" customHeight="1">
      <c r="A756" s="295"/>
      <c r="B756" s="295"/>
      <c r="C756" s="295"/>
    </row>
    <row r="757" spans="1:3" ht="14.25" customHeight="1">
      <c r="A757" s="295"/>
      <c r="B757" s="295"/>
      <c r="C757" s="295"/>
    </row>
    <row r="758" spans="1:3" ht="14.25" customHeight="1">
      <c r="A758" s="295"/>
      <c r="B758" s="295"/>
      <c r="C758" s="295"/>
    </row>
    <row r="759" spans="1:3" ht="14.25" customHeight="1">
      <c r="A759" s="295"/>
      <c r="B759" s="295"/>
      <c r="C759" s="295"/>
    </row>
    <row r="760" spans="1:3" ht="14.25" customHeight="1">
      <c r="A760" s="295"/>
      <c r="B760" s="295"/>
      <c r="C760" s="295"/>
    </row>
    <row r="761" spans="1:3" ht="14.25" customHeight="1">
      <c r="A761" s="295"/>
      <c r="B761" s="295"/>
      <c r="C761" s="295"/>
    </row>
    <row r="762" spans="1:3" ht="14.25" customHeight="1">
      <c r="A762" s="295"/>
      <c r="B762" s="295"/>
      <c r="C762" s="295"/>
    </row>
    <row r="763" spans="1:3" ht="14.25" customHeight="1">
      <c r="A763" s="295"/>
      <c r="B763" s="295"/>
      <c r="C763" s="295"/>
    </row>
    <row r="764" spans="1:3" ht="14.25" customHeight="1">
      <c r="A764" s="295"/>
      <c r="B764" s="295"/>
      <c r="C764" s="295"/>
    </row>
    <row r="765" spans="1:3" ht="14.25" customHeight="1">
      <c r="A765" s="295"/>
      <c r="B765" s="295"/>
      <c r="C765" s="295"/>
    </row>
    <row r="766" spans="1:3" ht="14.25" customHeight="1">
      <c r="A766" s="295"/>
      <c r="B766" s="295"/>
      <c r="C766" s="295"/>
    </row>
    <row r="767" spans="1:3" ht="14.25" customHeight="1">
      <c r="A767" s="295"/>
      <c r="B767" s="295"/>
      <c r="C767" s="295"/>
    </row>
    <row r="768" spans="1:3" ht="14.25" customHeight="1">
      <c r="A768" s="295"/>
      <c r="B768" s="295"/>
      <c r="C768" s="295"/>
    </row>
    <row r="769" spans="1:3" ht="14.25" customHeight="1">
      <c r="A769" s="295"/>
      <c r="B769" s="295"/>
      <c r="C769" s="295"/>
    </row>
    <row r="770" spans="1:3" ht="14.25" customHeight="1">
      <c r="A770" s="295"/>
      <c r="B770" s="295"/>
      <c r="C770" s="295"/>
    </row>
    <row r="771" spans="1:3" ht="14.25" customHeight="1">
      <c r="A771" s="295"/>
      <c r="B771" s="295"/>
      <c r="C771" s="295"/>
    </row>
    <row r="772" spans="1:3" ht="14.25" customHeight="1">
      <c r="A772" s="295"/>
      <c r="B772" s="295"/>
      <c r="C772" s="295"/>
    </row>
    <row r="773" spans="1:3" ht="14.25" customHeight="1">
      <c r="A773" s="295"/>
      <c r="B773" s="295"/>
      <c r="C773" s="295"/>
    </row>
    <row r="774" spans="1:3" ht="14.25" customHeight="1">
      <c r="A774" s="295"/>
      <c r="B774" s="295"/>
      <c r="C774" s="295"/>
    </row>
    <row r="775" spans="1:3" ht="14.25" customHeight="1">
      <c r="A775" s="295"/>
      <c r="B775" s="295"/>
      <c r="C775" s="295"/>
    </row>
    <row r="776" spans="1:3" ht="14.25" customHeight="1">
      <c r="A776" s="295"/>
      <c r="B776" s="295"/>
      <c r="C776" s="295"/>
    </row>
    <row r="777" spans="1:3" ht="14.25" customHeight="1">
      <c r="A777" s="295"/>
      <c r="B777" s="295"/>
      <c r="C777" s="295"/>
    </row>
    <row r="778" spans="1:3" ht="14.25" customHeight="1">
      <c r="A778" s="295"/>
      <c r="B778" s="295"/>
      <c r="C778" s="295"/>
    </row>
    <row r="779" spans="1:3" ht="14.25" customHeight="1">
      <c r="A779" s="295"/>
      <c r="B779" s="295"/>
      <c r="C779" s="295"/>
    </row>
    <row r="780" spans="1:3" ht="14.25" customHeight="1">
      <c r="A780" s="295"/>
      <c r="B780" s="295"/>
      <c r="C780" s="295"/>
    </row>
    <row r="781" spans="1:3" ht="14.25" customHeight="1">
      <c r="A781" s="295"/>
      <c r="B781" s="295"/>
      <c r="C781" s="295"/>
    </row>
    <row r="782" spans="1:3" ht="14.25" customHeight="1">
      <c r="A782" s="295"/>
      <c r="B782" s="295"/>
      <c r="C782" s="295"/>
    </row>
    <row r="783" spans="1:3" ht="14.25" customHeight="1">
      <c r="A783" s="295"/>
      <c r="B783" s="295"/>
      <c r="C783" s="295"/>
    </row>
    <row r="784" spans="1:3" ht="14.25" customHeight="1">
      <c r="A784" s="295"/>
      <c r="B784" s="295"/>
      <c r="C784" s="295"/>
    </row>
    <row r="785" spans="1:3" ht="14.25" customHeight="1">
      <c r="A785" s="295"/>
      <c r="B785" s="295"/>
      <c r="C785" s="295"/>
    </row>
    <row r="786" spans="1:3" ht="14.25" customHeight="1">
      <c r="A786" s="295"/>
      <c r="B786" s="295"/>
      <c r="C786" s="295"/>
    </row>
    <row r="787" spans="1:3" ht="14.25" customHeight="1">
      <c r="A787" s="295"/>
      <c r="B787" s="295"/>
      <c r="C787" s="295"/>
    </row>
    <row r="788" spans="1:3" ht="14.25" customHeight="1">
      <c r="A788" s="295"/>
      <c r="B788" s="295"/>
      <c r="C788" s="295"/>
    </row>
    <row r="789" spans="1:3" ht="14.25" customHeight="1">
      <c r="A789" s="295"/>
      <c r="B789" s="295"/>
      <c r="C789" s="295"/>
    </row>
    <row r="790" spans="1:3" ht="14.25" customHeight="1">
      <c r="A790" s="295"/>
      <c r="B790" s="295"/>
      <c r="C790" s="295"/>
    </row>
    <row r="791" spans="1:3" ht="14.25" customHeight="1">
      <c r="A791" s="295"/>
      <c r="B791" s="295"/>
      <c r="C791" s="295"/>
    </row>
    <row r="792" spans="1:3" ht="14.25" customHeight="1">
      <c r="A792" s="295"/>
      <c r="B792" s="295"/>
      <c r="C792" s="295"/>
    </row>
    <row r="793" spans="1:3" ht="14.25" customHeight="1">
      <c r="A793" s="295"/>
      <c r="B793" s="295"/>
      <c r="C793" s="295"/>
    </row>
    <row r="794" spans="1:3" ht="14.25" customHeight="1">
      <c r="A794" s="295"/>
      <c r="B794" s="295"/>
      <c r="C794" s="295"/>
    </row>
    <row r="795" spans="1:3" ht="14.25" customHeight="1">
      <c r="A795" s="295"/>
      <c r="B795" s="295"/>
      <c r="C795" s="295"/>
    </row>
    <row r="796" spans="1:3" ht="14.25" customHeight="1">
      <c r="A796" s="295"/>
      <c r="B796" s="295"/>
      <c r="C796" s="295"/>
    </row>
    <row r="797" spans="1:3" ht="14.25" customHeight="1">
      <c r="A797" s="295"/>
      <c r="B797" s="295"/>
      <c r="C797" s="295"/>
    </row>
    <row r="798" spans="1:3" ht="14.25" customHeight="1">
      <c r="A798" s="295"/>
      <c r="B798" s="295"/>
      <c r="C798" s="295"/>
    </row>
    <row r="799" spans="1:3" ht="14.25" customHeight="1">
      <c r="A799" s="295"/>
      <c r="B799" s="295"/>
      <c r="C799" s="295"/>
    </row>
    <row r="800" spans="1:3" ht="14.25" customHeight="1">
      <c r="A800" s="295"/>
      <c r="B800" s="295"/>
      <c r="C800" s="295"/>
    </row>
    <row r="801" spans="1:3" ht="14.25" customHeight="1">
      <c r="A801" s="295"/>
      <c r="B801" s="295"/>
      <c r="C801" s="295"/>
    </row>
    <row r="802" spans="1:3" ht="14.25" customHeight="1">
      <c r="A802" s="295"/>
      <c r="B802" s="295"/>
      <c r="C802" s="295"/>
    </row>
    <row r="803" spans="1:3" ht="14.25" customHeight="1">
      <c r="A803" s="295"/>
      <c r="B803" s="295"/>
      <c r="C803" s="295"/>
    </row>
    <row r="804" spans="1:3" ht="14.25" customHeight="1">
      <c r="A804" s="295"/>
      <c r="B804" s="295"/>
      <c r="C804" s="295"/>
    </row>
    <row r="805" spans="1:3" ht="14.25" customHeight="1">
      <c r="A805" s="295"/>
      <c r="B805" s="295"/>
      <c r="C805" s="295"/>
    </row>
    <row r="806" spans="1:3" ht="14.25" customHeight="1">
      <c r="A806" s="295"/>
      <c r="B806" s="295"/>
      <c r="C806" s="295"/>
    </row>
    <row r="807" spans="1:3" ht="14.25" customHeight="1">
      <c r="A807" s="295"/>
      <c r="B807" s="295"/>
      <c r="C807" s="295"/>
    </row>
    <row r="808" spans="1:3" ht="14.25" customHeight="1">
      <c r="A808" s="295"/>
      <c r="B808" s="295"/>
      <c r="C808" s="295"/>
    </row>
    <row r="809" spans="1:3" ht="14.25" customHeight="1">
      <c r="A809" s="295"/>
      <c r="B809" s="295"/>
      <c r="C809" s="295"/>
    </row>
    <row r="810" spans="1:3" ht="14.25" customHeight="1">
      <c r="A810" s="295"/>
      <c r="B810" s="295"/>
      <c r="C810" s="295"/>
    </row>
    <row r="811" spans="1:3" ht="14.25" customHeight="1">
      <c r="A811" s="295"/>
      <c r="B811" s="295"/>
      <c r="C811" s="295"/>
    </row>
    <row r="812" spans="1:3" ht="14.25" customHeight="1">
      <c r="A812" s="295"/>
      <c r="B812" s="295"/>
      <c r="C812" s="295"/>
    </row>
    <row r="813" spans="1:3" ht="14.25" customHeight="1">
      <c r="A813" s="295"/>
      <c r="B813" s="295"/>
      <c r="C813" s="295"/>
    </row>
    <row r="814" spans="1:3" ht="14.25" customHeight="1">
      <c r="A814" s="295"/>
      <c r="B814" s="295"/>
      <c r="C814" s="295"/>
    </row>
    <row r="815" spans="1:3" ht="14.25" customHeight="1">
      <c r="A815" s="295"/>
      <c r="B815" s="295"/>
      <c r="C815" s="295"/>
    </row>
    <row r="816" spans="1:3" ht="14.25" customHeight="1">
      <c r="A816" s="295"/>
      <c r="B816" s="295"/>
      <c r="C816" s="295"/>
    </row>
    <row r="817" spans="1:3" ht="14.25" customHeight="1">
      <c r="A817" s="295"/>
      <c r="B817" s="295"/>
      <c r="C817" s="295"/>
    </row>
    <row r="818" spans="1:3" ht="14.25" customHeight="1">
      <c r="A818" s="295"/>
      <c r="B818" s="295"/>
      <c r="C818" s="295"/>
    </row>
    <row r="819" spans="1:3" ht="14.25" customHeight="1">
      <c r="A819" s="295"/>
      <c r="B819" s="295"/>
      <c r="C819" s="295"/>
    </row>
    <row r="820" spans="1:3" ht="14.25" customHeight="1">
      <c r="A820" s="295"/>
      <c r="B820" s="295"/>
      <c r="C820" s="295"/>
    </row>
    <row r="821" spans="1:3" ht="14.25" customHeight="1">
      <c r="A821" s="295"/>
      <c r="B821" s="295"/>
      <c r="C821" s="295"/>
    </row>
    <row r="822" spans="1:3" ht="14.25" customHeight="1">
      <c r="A822" s="295"/>
      <c r="B822" s="295"/>
      <c r="C822" s="295"/>
    </row>
    <row r="823" spans="1:3" ht="14.25" customHeight="1">
      <c r="A823" s="295"/>
      <c r="B823" s="295"/>
      <c r="C823" s="295"/>
    </row>
    <row r="824" spans="1:3" ht="14.25" customHeight="1">
      <c r="A824" s="295"/>
      <c r="B824" s="295"/>
      <c r="C824" s="295"/>
    </row>
    <row r="825" spans="1:3" ht="14.25" customHeight="1">
      <c r="A825" s="295"/>
      <c r="B825" s="295"/>
      <c r="C825" s="295"/>
    </row>
    <row r="826" spans="1:3" ht="14.25" customHeight="1">
      <c r="A826" s="295"/>
      <c r="B826" s="295"/>
      <c r="C826" s="295"/>
    </row>
    <row r="827" spans="1:3" ht="14.25" customHeight="1">
      <c r="A827" s="295"/>
      <c r="B827" s="295"/>
      <c r="C827" s="295"/>
    </row>
    <row r="828" spans="1:3" ht="14.25" customHeight="1">
      <c r="A828" s="295"/>
      <c r="B828" s="295"/>
      <c r="C828" s="295"/>
    </row>
    <row r="829" spans="1:3" ht="14.25" customHeight="1">
      <c r="A829" s="295"/>
      <c r="B829" s="295"/>
      <c r="C829" s="295"/>
    </row>
    <row r="830" spans="1:3" ht="14.25" customHeight="1">
      <c r="A830" s="295"/>
      <c r="B830" s="295"/>
      <c r="C830" s="295"/>
    </row>
    <row r="831" spans="1:3" ht="14.25" customHeight="1">
      <c r="A831" s="295"/>
      <c r="B831" s="295"/>
      <c r="C831" s="295"/>
    </row>
    <row r="832" spans="1:3" ht="14.25" customHeight="1">
      <c r="A832" s="295"/>
      <c r="B832" s="295"/>
      <c r="C832" s="295"/>
    </row>
    <row r="833" spans="1:3" ht="14.25" customHeight="1">
      <c r="A833" s="295"/>
      <c r="B833" s="295"/>
      <c r="C833" s="295"/>
    </row>
    <row r="834" spans="1:3" ht="14.25" customHeight="1">
      <c r="A834" s="295"/>
      <c r="B834" s="295"/>
      <c r="C834" s="295"/>
    </row>
    <row r="835" spans="1:3" ht="14.25" customHeight="1">
      <c r="A835" s="295"/>
      <c r="B835" s="295"/>
      <c r="C835" s="295"/>
    </row>
    <row r="836" spans="1:3" ht="14.25" customHeight="1">
      <c r="A836" s="295"/>
      <c r="B836" s="295"/>
      <c r="C836" s="295"/>
    </row>
    <row r="837" spans="1:3" ht="14.25" customHeight="1">
      <c r="A837" s="295"/>
      <c r="B837" s="295"/>
      <c r="C837" s="295"/>
    </row>
    <row r="838" spans="1:3" ht="14.25" customHeight="1">
      <c r="A838" s="295"/>
      <c r="B838" s="295"/>
      <c r="C838" s="295"/>
    </row>
    <row r="839" spans="1:3" ht="14.25" customHeight="1">
      <c r="A839" s="295"/>
      <c r="B839" s="295"/>
      <c r="C839" s="295"/>
    </row>
    <row r="840" spans="1:3" ht="14.25" customHeight="1">
      <c r="A840" s="295"/>
      <c r="B840" s="295"/>
      <c r="C840" s="295"/>
    </row>
    <row r="841" spans="1:3" ht="14.25" customHeight="1">
      <c r="A841" s="295"/>
      <c r="B841" s="295"/>
      <c r="C841" s="295"/>
    </row>
    <row r="842" spans="1:3" ht="14.25" customHeight="1">
      <c r="A842" s="295"/>
      <c r="B842" s="295"/>
      <c r="C842" s="295"/>
    </row>
    <row r="843" spans="1:3" ht="14.25" customHeight="1">
      <c r="A843" s="295"/>
      <c r="B843" s="295"/>
      <c r="C843" s="295"/>
    </row>
    <row r="844" spans="1:3" ht="14.25" customHeight="1">
      <c r="A844" s="295"/>
      <c r="B844" s="295"/>
      <c r="C844" s="295"/>
    </row>
    <row r="845" spans="1:3" ht="14.25" customHeight="1">
      <c r="A845" s="295"/>
      <c r="B845" s="295"/>
      <c r="C845" s="295"/>
    </row>
    <row r="846" spans="1:3" ht="14.25" customHeight="1">
      <c r="A846" s="295"/>
      <c r="B846" s="295"/>
      <c r="C846" s="295"/>
    </row>
    <row r="847" spans="1:3" ht="14.25" customHeight="1">
      <c r="A847" s="295"/>
      <c r="B847" s="295"/>
      <c r="C847" s="295"/>
    </row>
    <row r="848" spans="1:3" ht="14.25" customHeight="1">
      <c r="A848" s="295"/>
      <c r="B848" s="295"/>
      <c r="C848" s="295"/>
    </row>
    <row r="849" spans="1:3" ht="14.25" customHeight="1">
      <c r="A849" s="295"/>
      <c r="B849" s="295"/>
      <c r="C849" s="295"/>
    </row>
    <row r="850" spans="1:3" ht="14.25" customHeight="1">
      <c r="A850" s="295"/>
      <c r="B850" s="295"/>
      <c r="C850" s="295"/>
    </row>
    <row r="851" spans="1:3" ht="14.25" customHeight="1">
      <c r="A851" s="295"/>
      <c r="B851" s="295"/>
      <c r="C851" s="295"/>
    </row>
    <row r="852" spans="1:3" ht="14.25" customHeight="1">
      <c r="A852" s="295"/>
      <c r="B852" s="295"/>
      <c r="C852" s="295"/>
    </row>
    <row r="853" spans="1:3" ht="14.25" customHeight="1">
      <c r="A853" s="295"/>
      <c r="B853" s="295"/>
      <c r="C853" s="295"/>
    </row>
    <row r="854" spans="1:3" ht="14.25" customHeight="1">
      <c r="A854" s="295"/>
      <c r="B854" s="295"/>
      <c r="C854" s="295"/>
    </row>
    <row r="855" spans="1:3" ht="14.25" customHeight="1">
      <c r="A855" s="295"/>
      <c r="B855" s="295"/>
      <c r="C855" s="295"/>
    </row>
    <row r="856" spans="1:3" ht="14.25" customHeight="1">
      <c r="A856" s="295"/>
      <c r="B856" s="295"/>
      <c r="C856" s="295"/>
    </row>
    <row r="857" spans="1:3" ht="14.25" customHeight="1">
      <c r="A857" s="295"/>
      <c r="B857" s="295"/>
      <c r="C857" s="295"/>
    </row>
    <row r="858" spans="1:3" ht="14.25" customHeight="1">
      <c r="A858" s="295"/>
      <c r="B858" s="295"/>
      <c r="C858" s="295"/>
    </row>
    <row r="859" spans="1:3" ht="14.25" customHeight="1">
      <c r="A859" s="295"/>
      <c r="B859" s="295"/>
      <c r="C859" s="295"/>
    </row>
    <row r="860" spans="1:3" ht="14.25" customHeight="1">
      <c r="A860" s="295"/>
      <c r="B860" s="295"/>
      <c r="C860" s="295"/>
    </row>
    <row r="861" spans="1:3" ht="14.25" customHeight="1">
      <c r="A861" s="295"/>
      <c r="B861" s="295"/>
      <c r="C861" s="295"/>
    </row>
    <row r="862" spans="1:3" ht="14.25" customHeight="1">
      <c r="A862" s="295"/>
      <c r="B862" s="295"/>
      <c r="C862" s="295"/>
    </row>
    <row r="863" spans="1:3" ht="14.25" customHeight="1">
      <c r="A863" s="295"/>
      <c r="B863" s="295"/>
      <c r="C863" s="295"/>
    </row>
    <row r="864" spans="1:3" ht="14.25" customHeight="1">
      <c r="A864" s="295"/>
      <c r="B864" s="295"/>
      <c r="C864" s="295"/>
    </row>
    <row r="865" spans="1:3" ht="14.25" customHeight="1">
      <c r="A865" s="295"/>
      <c r="B865" s="295"/>
      <c r="C865" s="295"/>
    </row>
    <row r="866" spans="1:3" ht="14.25" customHeight="1">
      <c r="A866" s="295"/>
      <c r="B866" s="295"/>
      <c r="C866" s="295"/>
    </row>
    <row r="867" spans="1:3" ht="14.25" customHeight="1">
      <c r="A867" s="295"/>
      <c r="B867" s="295"/>
      <c r="C867" s="295"/>
    </row>
    <row r="868" spans="1:3" ht="14.25" customHeight="1">
      <c r="A868" s="295"/>
      <c r="B868" s="295"/>
      <c r="C868" s="295"/>
    </row>
    <row r="869" spans="1:3" ht="14.25" customHeight="1">
      <c r="A869" s="295"/>
      <c r="B869" s="295"/>
      <c r="C869" s="295"/>
    </row>
    <row r="870" spans="1:3" ht="14.25" customHeight="1">
      <c r="A870" s="295"/>
      <c r="B870" s="295"/>
      <c r="C870" s="295"/>
    </row>
    <row r="871" spans="1:3" ht="14.25" customHeight="1">
      <c r="A871" s="295"/>
      <c r="B871" s="295"/>
      <c r="C871" s="295"/>
    </row>
    <row r="872" spans="1:3" ht="14.25" customHeight="1">
      <c r="A872" s="295"/>
      <c r="B872" s="295"/>
      <c r="C872" s="295"/>
    </row>
    <row r="873" spans="1:3" ht="14.25" customHeight="1">
      <c r="A873" s="295"/>
      <c r="B873" s="295"/>
      <c r="C873" s="295"/>
    </row>
    <row r="874" spans="1:3" ht="14.25" customHeight="1">
      <c r="A874" s="295"/>
      <c r="B874" s="295"/>
      <c r="C874" s="295"/>
    </row>
    <row r="875" spans="1:3" ht="14.25" customHeight="1">
      <c r="A875" s="295"/>
      <c r="B875" s="295"/>
      <c r="C875" s="295"/>
    </row>
    <row r="876" spans="1:3" ht="14.25" customHeight="1">
      <c r="A876" s="295"/>
      <c r="B876" s="295"/>
      <c r="C876" s="295"/>
    </row>
    <row r="877" spans="1:3" ht="14.25" customHeight="1">
      <c r="A877" s="295"/>
      <c r="B877" s="295"/>
      <c r="C877" s="295"/>
    </row>
    <row r="878" spans="1:3" ht="14.25" customHeight="1">
      <c r="A878" s="295"/>
      <c r="B878" s="295"/>
      <c r="C878" s="295"/>
    </row>
    <row r="879" spans="1:3" ht="14.25" customHeight="1">
      <c r="A879" s="295"/>
      <c r="B879" s="295"/>
      <c r="C879" s="295"/>
    </row>
    <row r="880" spans="1:3" ht="14.25" customHeight="1">
      <c r="A880" s="295"/>
      <c r="B880" s="295"/>
      <c r="C880" s="295"/>
    </row>
    <row r="881" spans="1:3" ht="14.25" customHeight="1">
      <c r="A881" s="295"/>
      <c r="B881" s="295"/>
      <c r="C881" s="295"/>
    </row>
    <row r="882" spans="1:3" ht="14.25" customHeight="1">
      <c r="A882" s="295"/>
      <c r="B882" s="295"/>
      <c r="C882" s="295"/>
    </row>
    <row r="883" spans="1:3" ht="14.25" customHeight="1">
      <c r="A883" s="295"/>
      <c r="B883" s="295"/>
      <c r="C883" s="295"/>
    </row>
    <row r="884" spans="1:3" ht="14.25" customHeight="1">
      <c r="A884" s="295"/>
      <c r="B884" s="295"/>
      <c r="C884" s="295"/>
    </row>
    <row r="885" spans="1:3" ht="14.25" customHeight="1">
      <c r="A885" s="295"/>
      <c r="B885" s="295"/>
      <c r="C885" s="295"/>
    </row>
    <row r="886" spans="1:3" ht="14.25" customHeight="1">
      <c r="A886" s="295"/>
      <c r="B886" s="295"/>
      <c r="C886" s="295"/>
    </row>
    <row r="887" spans="1:3" ht="14.25" customHeight="1">
      <c r="A887" s="295"/>
      <c r="B887" s="295"/>
      <c r="C887" s="295"/>
    </row>
    <row r="888" spans="1:3" ht="14.25" customHeight="1">
      <c r="A888" s="295"/>
      <c r="B888" s="295"/>
      <c r="C888" s="295"/>
    </row>
    <row r="889" spans="1:3" ht="14.25" customHeight="1">
      <c r="A889" s="295"/>
      <c r="B889" s="295"/>
      <c r="C889" s="295"/>
    </row>
    <row r="890" spans="1:3" ht="14.25" customHeight="1">
      <c r="A890" s="295"/>
      <c r="B890" s="295"/>
      <c r="C890" s="295"/>
    </row>
    <row r="891" spans="1:3" ht="14.25" customHeight="1">
      <c r="A891" s="295"/>
      <c r="B891" s="295"/>
      <c r="C891" s="295"/>
    </row>
    <row r="892" spans="1:3" ht="14.25" customHeight="1">
      <c r="A892" s="295"/>
      <c r="B892" s="295"/>
      <c r="C892" s="295"/>
    </row>
    <row r="893" spans="1:3" ht="14.25" customHeight="1">
      <c r="A893" s="295"/>
      <c r="B893" s="295"/>
      <c r="C893" s="295"/>
    </row>
    <row r="894" spans="1:3" ht="14.25" customHeight="1">
      <c r="A894" s="295"/>
      <c r="B894" s="295"/>
      <c r="C894" s="295"/>
    </row>
    <row r="895" spans="1:3" ht="14.25" customHeight="1">
      <c r="A895" s="295"/>
      <c r="B895" s="295"/>
      <c r="C895" s="295"/>
    </row>
    <row r="896" spans="1:3" ht="14.25" customHeight="1">
      <c r="A896" s="295"/>
      <c r="B896" s="295"/>
      <c r="C896" s="295"/>
    </row>
    <row r="897" spans="1:3" ht="14.25" customHeight="1">
      <c r="A897" s="295"/>
      <c r="B897" s="295"/>
      <c r="C897" s="295"/>
    </row>
    <row r="898" spans="1:3" ht="14.25" customHeight="1">
      <c r="A898" s="295"/>
      <c r="B898" s="295"/>
      <c r="C898" s="295"/>
    </row>
    <row r="899" spans="1:3" ht="14.25" customHeight="1">
      <c r="A899" s="295"/>
      <c r="B899" s="295"/>
      <c r="C899" s="295"/>
    </row>
    <row r="900" spans="1:3" ht="14.25" customHeight="1">
      <c r="A900" s="295"/>
      <c r="B900" s="295"/>
      <c r="C900" s="295"/>
    </row>
    <row r="901" spans="1:3" ht="14.25" customHeight="1">
      <c r="A901" s="295"/>
      <c r="B901" s="295"/>
      <c r="C901" s="295"/>
    </row>
    <row r="902" spans="1:3" ht="14.25" customHeight="1">
      <c r="A902" s="295"/>
      <c r="B902" s="295"/>
      <c r="C902" s="295"/>
    </row>
    <row r="903" spans="1:3" ht="14.25" customHeight="1">
      <c r="A903" s="295"/>
      <c r="B903" s="295"/>
      <c r="C903" s="295"/>
    </row>
    <row r="904" spans="1:3" ht="14.25" customHeight="1">
      <c r="A904" s="295"/>
      <c r="B904" s="295"/>
      <c r="C904" s="295"/>
    </row>
    <row r="905" spans="1:3" ht="14.25" customHeight="1">
      <c r="A905" s="295"/>
      <c r="B905" s="295"/>
      <c r="C905" s="295"/>
    </row>
    <row r="906" spans="1:3" ht="14.25" customHeight="1">
      <c r="A906" s="295"/>
      <c r="B906" s="295"/>
      <c r="C906" s="295"/>
    </row>
    <row r="907" spans="1:3" ht="14.25" customHeight="1">
      <c r="A907" s="295"/>
      <c r="B907" s="295"/>
      <c r="C907" s="295"/>
    </row>
    <row r="908" spans="1:3" ht="14.25" customHeight="1">
      <c r="A908" s="295"/>
      <c r="B908" s="295"/>
      <c r="C908" s="295"/>
    </row>
    <row r="909" spans="1:3" ht="14.25" customHeight="1">
      <c r="A909" s="295"/>
      <c r="B909" s="295"/>
      <c r="C909" s="295"/>
    </row>
    <row r="910" spans="1:3" ht="14.25" customHeight="1">
      <c r="A910" s="295"/>
      <c r="B910" s="295"/>
      <c r="C910" s="295"/>
    </row>
    <row r="911" spans="1:3" ht="14.25" customHeight="1">
      <c r="A911" s="295"/>
      <c r="B911" s="295"/>
      <c r="C911" s="295"/>
    </row>
    <row r="912" spans="1:3" ht="14.25" customHeight="1">
      <c r="A912" s="295"/>
      <c r="B912" s="295"/>
      <c r="C912" s="295"/>
    </row>
    <row r="913" spans="1:3" ht="14.25" customHeight="1">
      <c r="A913" s="295"/>
      <c r="B913" s="295"/>
      <c r="C913" s="295"/>
    </row>
    <row r="914" spans="1:3" ht="14.25" customHeight="1">
      <c r="A914" s="295"/>
      <c r="B914" s="295"/>
      <c r="C914" s="295"/>
    </row>
    <row r="915" spans="1:3" ht="14.25" customHeight="1">
      <c r="A915" s="295"/>
      <c r="B915" s="295"/>
      <c r="C915" s="295"/>
    </row>
    <row r="916" spans="1:3" ht="14.25" customHeight="1">
      <c r="A916" s="295"/>
      <c r="B916" s="295"/>
      <c r="C916" s="295"/>
    </row>
    <row r="917" spans="1:3" ht="14.25" customHeight="1">
      <c r="A917" s="295"/>
      <c r="B917" s="295"/>
      <c r="C917" s="295"/>
    </row>
    <row r="918" spans="1:3" ht="14.25" customHeight="1">
      <c r="A918" s="295"/>
      <c r="B918" s="295"/>
      <c r="C918" s="295"/>
    </row>
    <row r="919" spans="1:3" ht="14.25" customHeight="1">
      <c r="A919" s="295"/>
      <c r="B919" s="295"/>
      <c r="C919" s="295"/>
    </row>
    <row r="920" spans="1:3" ht="14.25" customHeight="1">
      <c r="A920" s="295"/>
      <c r="B920" s="295"/>
      <c r="C920" s="295"/>
    </row>
    <row r="921" spans="1:3" ht="14.25" customHeight="1">
      <c r="A921" s="295"/>
      <c r="B921" s="295"/>
      <c r="C921" s="295"/>
    </row>
    <row r="922" spans="1:3" ht="14.25" customHeight="1">
      <c r="A922" s="295"/>
      <c r="B922" s="295"/>
      <c r="C922" s="295"/>
    </row>
    <row r="923" spans="1:3" ht="14.25" customHeight="1">
      <c r="A923" s="295"/>
      <c r="B923" s="295"/>
      <c r="C923" s="295"/>
    </row>
    <row r="924" spans="1:3" ht="14.25" customHeight="1">
      <c r="A924" s="295"/>
      <c r="B924" s="295"/>
      <c r="C924" s="295"/>
    </row>
    <row r="925" spans="1:3" ht="14.25" customHeight="1">
      <c r="A925" s="295"/>
      <c r="B925" s="295"/>
      <c r="C925" s="295"/>
    </row>
    <row r="926" spans="1:3" ht="14.25" customHeight="1">
      <c r="A926" s="295"/>
      <c r="B926" s="295"/>
      <c r="C926" s="295"/>
    </row>
    <row r="927" spans="1:3" ht="14.25" customHeight="1">
      <c r="A927" s="295"/>
      <c r="B927" s="295"/>
      <c r="C927" s="295"/>
    </row>
    <row r="928" spans="1:3" ht="14.25" customHeight="1">
      <c r="A928" s="295"/>
      <c r="B928" s="295"/>
      <c r="C928" s="295"/>
    </row>
    <row r="929" spans="1:3" ht="14.25" customHeight="1">
      <c r="A929" s="295"/>
      <c r="B929" s="295"/>
      <c r="C929" s="295"/>
    </row>
    <row r="930" spans="1:3" ht="14.25" customHeight="1">
      <c r="A930" s="295"/>
      <c r="B930" s="295"/>
      <c r="C930" s="295"/>
    </row>
    <row r="931" spans="1:3" ht="14.25" customHeight="1">
      <c r="A931" s="295"/>
      <c r="B931" s="295"/>
      <c r="C931" s="295"/>
    </row>
    <row r="932" spans="1:3" ht="14.25" customHeight="1">
      <c r="A932" s="295"/>
      <c r="B932" s="295"/>
      <c r="C932" s="295"/>
    </row>
    <row r="933" spans="1:3" ht="14.25" customHeight="1">
      <c r="A933" s="295"/>
      <c r="B933" s="295"/>
      <c r="C933" s="295"/>
    </row>
    <row r="934" spans="1:3" ht="14.25" customHeight="1">
      <c r="A934" s="295"/>
      <c r="B934" s="295"/>
      <c r="C934" s="295"/>
    </row>
    <row r="935" spans="1:3" ht="14.25" customHeight="1">
      <c r="A935" s="295"/>
      <c r="B935" s="295"/>
      <c r="C935" s="295"/>
    </row>
    <row r="936" spans="1:3" ht="14.25" customHeight="1">
      <c r="A936" s="295"/>
      <c r="B936" s="295"/>
      <c r="C936" s="295"/>
    </row>
    <row r="937" spans="1:3" ht="14.25" customHeight="1">
      <c r="A937" s="295"/>
      <c r="B937" s="295"/>
      <c r="C937" s="295"/>
    </row>
    <row r="938" spans="1:3" ht="14.25" customHeight="1">
      <c r="A938" s="295"/>
      <c r="B938" s="295"/>
      <c r="C938" s="295"/>
    </row>
    <row r="939" spans="1:3" ht="14.25" customHeight="1">
      <c r="A939" s="295"/>
      <c r="B939" s="295"/>
      <c r="C939" s="295"/>
    </row>
    <row r="940" spans="1:3" ht="14.25" customHeight="1">
      <c r="A940" s="295"/>
      <c r="B940" s="295"/>
      <c r="C940" s="295"/>
    </row>
    <row r="941" spans="1:3" ht="14.25" customHeight="1">
      <c r="A941" s="295"/>
      <c r="B941" s="295"/>
      <c r="C941" s="295"/>
    </row>
    <row r="942" spans="1:3" ht="14.25" customHeight="1">
      <c r="A942" s="295"/>
      <c r="B942" s="295"/>
      <c r="C942" s="295"/>
    </row>
    <row r="943" spans="1:3" ht="14.25" customHeight="1">
      <c r="A943" s="295"/>
      <c r="B943" s="295"/>
      <c r="C943" s="295"/>
    </row>
    <row r="944" spans="1:3" ht="14.25" customHeight="1">
      <c r="A944" s="295"/>
      <c r="B944" s="295"/>
      <c r="C944" s="295"/>
    </row>
    <row r="945" spans="1:3" ht="14.25" customHeight="1">
      <c r="A945" s="295"/>
      <c r="B945" s="295"/>
      <c r="C945" s="295"/>
    </row>
    <row r="946" spans="1:3" ht="14.25" customHeight="1">
      <c r="A946" s="295"/>
      <c r="B946" s="295"/>
      <c r="C946" s="295"/>
    </row>
    <row r="947" spans="1:3" ht="14.25" customHeight="1">
      <c r="A947" s="295"/>
      <c r="B947" s="295"/>
      <c r="C947" s="295"/>
    </row>
    <row r="948" spans="1:3" ht="14.25" customHeight="1">
      <c r="A948" s="295"/>
      <c r="B948" s="295"/>
      <c r="C948" s="295"/>
    </row>
    <row r="949" spans="1:3" ht="14.25" customHeight="1">
      <c r="A949" s="295"/>
      <c r="B949" s="295"/>
      <c r="C949" s="295"/>
    </row>
    <row r="950" spans="1:3" ht="14.25" customHeight="1">
      <c r="A950" s="295"/>
      <c r="B950" s="295"/>
      <c r="C950" s="295"/>
    </row>
    <row r="951" spans="1:3" ht="14.25" customHeight="1">
      <c r="A951" s="295"/>
      <c r="B951" s="295"/>
      <c r="C951" s="295"/>
    </row>
    <row r="952" spans="1:3" ht="14.25" customHeight="1">
      <c r="A952" s="295"/>
      <c r="B952" s="295"/>
      <c r="C952" s="295"/>
    </row>
    <row r="953" spans="1:3" ht="14.25" customHeight="1">
      <c r="A953" s="295"/>
      <c r="B953" s="295"/>
      <c r="C953" s="295"/>
    </row>
    <row r="954" spans="1:3" ht="14.25" customHeight="1">
      <c r="A954" s="295"/>
      <c r="B954" s="295"/>
      <c r="C954" s="295"/>
    </row>
    <row r="955" spans="1:3" ht="14.25" customHeight="1">
      <c r="A955" s="295"/>
      <c r="B955" s="295"/>
      <c r="C955" s="295"/>
    </row>
    <row r="956" spans="1:3" ht="14.25" customHeight="1">
      <c r="A956" s="295"/>
      <c r="B956" s="295"/>
      <c r="C956" s="295"/>
    </row>
    <row r="957" spans="1:3" ht="14.25" customHeight="1">
      <c r="A957" s="295"/>
      <c r="B957" s="295"/>
      <c r="C957" s="295"/>
    </row>
    <row r="958" spans="1:3" ht="14.25" customHeight="1">
      <c r="A958" s="295"/>
      <c r="B958" s="295"/>
      <c r="C958" s="295"/>
    </row>
    <row r="959" spans="1:3" ht="14.25" customHeight="1">
      <c r="A959" s="295"/>
      <c r="B959" s="295"/>
      <c r="C959" s="295"/>
    </row>
    <row r="960" spans="1:3" ht="14.25" customHeight="1">
      <c r="A960" s="295"/>
      <c r="B960" s="295"/>
      <c r="C960" s="295"/>
    </row>
    <row r="961" spans="1:3" ht="14.25" customHeight="1">
      <c r="A961" s="295"/>
      <c r="B961" s="295"/>
      <c r="C961" s="295"/>
    </row>
    <row r="962" spans="1:3" ht="14.25" customHeight="1">
      <c r="A962" s="295"/>
      <c r="B962" s="295"/>
      <c r="C962" s="295"/>
    </row>
    <row r="963" spans="1:3" ht="14.25" customHeight="1">
      <c r="A963" s="295"/>
      <c r="B963" s="295"/>
      <c r="C963" s="295"/>
    </row>
    <row r="964" spans="1:3" ht="14.25" customHeight="1">
      <c r="A964" s="295"/>
      <c r="B964" s="295"/>
      <c r="C964" s="295"/>
    </row>
    <row r="965" spans="1:3" ht="14.25" customHeight="1">
      <c r="A965" s="295"/>
      <c r="B965" s="295"/>
      <c r="C965" s="295"/>
    </row>
    <row r="966" spans="1:3" ht="14.25" customHeight="1">
      <c r="A966" s="295"/>
      <c r="B966" s="295"/>
      <c r="C966" s="295"/>
    </row>
    <row r="967" spans="1:3" ht="14.25" customHeight="1">
      <c r="A967" s="295"/>
      <c r="B967" s="295"/>
      <c r="C967" s="295"/>
    </row>
    <row r="968" spans="1:3" ht="14.25" customHeight="1">
      <c r="A968" s="295"/>
      <c r="B968" s="295"/>
      <c r="C968" s="295"/>
    </row>
    <row r="969" spans="1:3" ht="14.25" customHeight="1">
      <c r="A969" s="295"/>
      <c r="B969" s="295"/>
      <c r="C969" s="295"/>
    </row>
    <row r="970" spans="1:3" ht="14.25" customHeight="1">
      <c r="A970" s="295"/>
      <c r="B970" s="295"/>
      <c r="C970" s="295"/>
    </row>
    <row r="971" spans="1:3" ht="14.25" customHeight="1">
      <c r="A971" s="295"/>
      <c r="B971" s="295"/>
      <c r="C971" s="295"/>
    </row>
    <row r="972" spans="1:3" ht="14.25" customHeight="1">
      <c r="A972" s="295"/>
      <c r="B972" s="295"/>
      <c r="C972" s="295"/>
    </row>
    <row r="973" spans="1:3" ht="14.25" customHeight="1">
      <c r="A973" s="295"/>
      <c r="B973" s="295"/>
      <c r="C973" s="295"/>
    </row>
    <row r="974" spans="1:3" ht="14.25" customHeight="1">
      <c r="A974" s="295"/>
      <c r="B974" s="295"/>
      <c r="C974" s="295"/>
    </row>
    <row r="975" spans="1:3" ht="14.25" customHeight="1">
      <c r="A975" s="295"/>
      <c r="B975" s="295"/>
      <c r="C975" s="295"/>
    </row>
    <row r="976" spans="1:3" ht="14.25" customHeight="1">
      <c r="A976" s="295"/>
      <c r="B976" s="295"/>
      <c r="C976" s="295"/>
    </row>
    <row r="977" spans="1:3" ht="14.25" customHeight="1">
      <c r="A977" s="295"/>
      <c r="B977" s="295"/>
      <c r="C977" s="295"/>
    </row>
    <row r="978" spans="1:3" ht="14.25" customHeight="1">
      <c r="A978" s="295"/>
      <c r="B978" s="295"/>
      <c r="C978" s="295"/>
    </row>
    <row r="979" spans="1:3" ht="14.25" customHeight="1">
      <c r="A979" s="295"/>
      <c r="B979" s="295"/>
      <c r="C979" s="295"/>
    </row>
    <row r="980" spans="1:3" ht="14.25" customHeight="1">
      <c r="A980" s="295"/>
      <c r="B980" s="295"/>
      <c r="C980" s="295"/>
    </row>
    <row r="981" spans="1:3" ht="14.25" customHeight="1">
      <c r="A981" s="295"/>
      <c r="B981" s="295"/>
      <c r="C981" s="295"/>
    </row>
    <row r="982" spans="1:3" ht="14.25" customHeight="1">
      <c r="A982" s="295"/>
      <c r="B982" s="295"/>
      <c r="C982" s="295"/>
    </row>
    <row r="983" spans="1:3" ht="14.25" customHeight="1">
      <c r="A983" s="295"/>
      <c r="B983" s="295"/>
      <c r="C983" s="295"/>
    </row>
    <row r="984" spans="1:3" ht="14.25" customHeight="1">
      <c r="A984" s="295"/>
      <c r="B984" s="295"/>
      <c r="C984" s="295"/>
    </row>
    <row r="985" spans="1:3" ht="14.25" customHeight="1">
      <c r="A985" s="295"/>
      <c r="B985" s="295"/>
      <c r="C985" s="295"/>
    </row>
    <row r="986" spans="1:3" ht="14.25" customHeight="1">
      <c r="A986" s="295"/>
      <c r="B986" s="295"/>
      <c r="C986" s="295"/>
    </row>
    <row r="987" spans="1:3" ht="14.25" customHeight="1">
      <c r="A987" s="295"/>
      <c r="B987" s="295"/>
      <c r="C987" s="295"/>
    </row>
    <row r="988" spans="1:3" ht="14.25" customHeight="1">
      <c r="A988" s="295"/>
      <c r="B988" s="295"/>
      <c r="C988" s="295"/>
    </row>
    <row r="989" spans="1:3" ht="14.25" customHeight="1">
      <c r="A989" s="295"/>
      <c r="B989" s="295"/>
      <c r="C989" s="295"/>
    </row>
    <row r="990" spans="1:3" ht="14.25" customHeight="1">
      <c r="A990" s="295"/>
      <c r="B990" s="295"/>
      <c r="C990" s="295"/>
    </row>
    <row r="991" spans="1:3" ht="14.25" customHeight="1">
      <c r="A991" s="295"/>
      <c r="B991" s="295"/>
      <c r="C991" s="295"/>
    </row>
    <row r="992" spans="1:3" ht="14.25" customHeight="1">
      <c r="A992" s="295"/>
      <c r="B992" s="295"/>
      <c r="C992" s="295"/>
    </row>
    <row r="993" spans="1:3" ht="14.25" customHeight="1">
      <c r="A993" s="295"/>
      <c r="B993" s="295"/>
      <c r="C993" s="295"/>
    </row>
    <row r="994" spans="1:3" ht="14.25" customHeight="1">
      <c r="A994" s="295"/>
      <c r="B994" s="295"/>
      <c r="C994" s="295"/>
    </row>
    <row r="995" spans="1:3" ht="14.25" customHeight="1">
      <c r="A995" s="295"/>
      <c r="B995" s="295"/>
      <c r="C995" s="295"/>
    </row>
    <row r="996" spans="1:3" ht="14.25" customHeight="1">
      <c r="A996" s="295"/>
      <c r="B996" s="295"/>
      <c r="C996" s="295"/>
    </row>
    <row r="997" spans="1:3" ht="14.25" customHeight="1">
      <c r="A997" s="295"/>
      <c r="B997" s="295"/>
      <c r="C997" s="295"/>
    </row>
    <row r="998" spans="1:3" ht="14.25" customHeight="1">
      <c r="A998" s="295"/>
      <c r="B998" s="295"/>
      <c r="C998" s="295"/>
    </row>
    <row r="999" spans="1:3" ht="14.25" customHeight="1">
      <c r="A999" s="295"/>
      <c r="B999" s="295"/>
      <c r="C999" s="295"/>
    </row>
    <row r="1000" spans="1:3" ht="14.25" customHeight="1">
      <c r="A1000" s="295"/>
      <c r="B1000" s="295"/>
      <c r="C1000" s="295"/>
    </row>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000"/>
  <sheetViews>
    <sheetView workbookViewId="0"/>
  </sheetViews>
  <sheetFormatPr defaultColWidth="12.54296875" defaultRowHeight="15" customHeight="1"/>
  <cols>
    <col min="1" max="1" width="28.54296875" customWidth="1"/>
    <col min="2" max="2" width="17" customWidth="1"/>
    <col min="3" max="4" width="9.453125" customWidth="1"/>
    <col min="5" max="5" width="11" customWidth="1"/>
    <col min="6" max="11" width="9.453125" customWidth="1"/>
    <col min="12" max="26" width="9.1796875" customWidth="1"/>
  </cols>
  <sheetData>
    <row r="1" spans="1:26" ht="40.5" customHeight="1">
      <c r="A1" s="293" t="s">
        <v>154</v>
      </c>
      <c r="B1" s="294" t="s">
        <v>640</v>
      </c>
      <c r="C1" s="294" t="s">
        <v>155</v>
      </c>
      <c r="D1" s="294" t="s">
        <v>33</v>
      </c>
      <c r="E1" s="294" t="s">
        <v>641</v>
      </c>
      <c r="F1" s="294" t="s">
        <v>642</v>
      </c>
      <c r="G1" s="294" t="s">
        <v>709</v>
      </c>
      <c r="H1" s="294" t="s">
        <v>710</v>
      </c>
      <c r="I1" s="294" t="s">
        <v>711</v>
      </c>
      <c r="J1" s="294" t="s">
        <v>712</v>
      </c>
      <c r="K1" s="294" t="s">
        <v>713</v>
      </c>
      <c r="L1" s="16" t="s">
        <v>648</v>
      </c>
      <c r="M1" s="295"/>
      <c r="N1" s="295"/>
      <c r="O1" s="295"/>
      <c r="P1" s="295"/>
      <c r="Q1" s="295"/>
      <c r="R1" s="295"/>
      <c r="S1" s="295"/>
      <c r="T1" s="295"/>
      <c r="U1" s="295"/>
      <c r="V1" s="295"/>
      <c r="W1" s="295"/>
      <c r="X1" s="295"/>
      <c r="Y1" s="295"/>
      <c r="Z1" s="295"/>
    </row>
    <row r="2" spans="1:26" ht="14.25" customHeight="1">
      <c r="A2" s="288" t="s">
        <v>649</v>
      </c>
      <c r="B2" s="289" t="s">
        <v>93</v>
      </c>
      <c r="C2" s="289" t="s">
        <v>650</v>
      </c>
      <c r="D2" s="289">
        <v>5</v>
      </c>
      <c r="E2" s="289" t="s">
        <v>714</v>
      </c>
      <c r="F2" s="289" t="s">
        <v>652</v>
      </c>
      <c r="G2" s="290">
        <v>0.105</v>
      </c>
      <c r="H2" s="290">
        <v>8.8999999999999996E-2</v>
      </c>
      <c r="I2" s="290">
        <v>0.16700000000000001</v>
      </c>
      <c r="J2" s="290">
        <v>0.16900000000000001</v>
      </c>
      <c r="K2" s="289" t="s">
        <v>47</v>
      </c>
      <c r="L2" s="16" t="s">
        <v>653</v>
      </c>
      <c r="M2" s="295"/>
      <c r="N2" s="295"/>
      <c r="O2" s="295"/>
      <c r="P2" s="295"/>
      <c r="Q2" s="295"/>
      <c r="R2" s="295"/>
      <c r="S2" s="295"/>
      <c r="T2" s="295"/>
      <c r="U2" s="295"/>
      <c r="V2" s="295"/>
      <c r="W2" s="295"/>
      <c r="X2" s="295"/>
      <c r="Y2" s="295"/>
      <c r="Z2" s="295"/>
    </row>
    <row r="3" spans="1:26" ht="14.25" customHeight="1">
      <c r="A3" s="288" t="s">
        <v>654</v>
      </c>
      <c r="B3" s="289" t="s">
        <v>93</v>
      </c>
      <c r="C3" s="289" t="s">
        <v>650</v>
      </c>
      <c r="D3" s="289">
        <v>5</v>
      </c>
      <c r="E3" s="289" t="s">
        <v>714</v>
      </c>
      <c r="F3" s="289" t="s">
        <v>652</v>
      </c>
      <c r="G3" s="290">
        <v>0.105</v>
      </c>
      <c r="H3" s="290">
        <v>8.8999999999999996E-2</v>
      </c>
      <c r="I3" s="290">
        <v>0.126</v>
      </c>
      <c r="J3" s="290">
        <v>0.112</v>
      </c>
      <c r="K3" s="289" t="s">
        <v>47</v>
      </c>
      <c r="L3" s="295"/>
      <c r="M3" s="295"/>
      <c r="N3" s="295"/>
      <c r="O3" s="295"/>
      <c r="P3" s="295"/>
      <c r="Q3" s="295"/>
      <c r="R3" s="295"/>
      <c r="S3" s="295"/>
      <c r="T3" s="295"/>
      <c r="U3" s="295"/>
      <c r="V3" s="295"/>
      <c r="W3" s="295"/>
      <c r="X3" s="295"/>
      <c r="Y3" s="295"/>
      <c r="Z3" s="295"/>
    </row>
    <row r="4" spans="1:26" ht="14.25" customHeight="1">
      <c r="A4" s="288" t="s">
        <v>655</v>
      </c>
      <c r="B4" s="289" t="s">
        <v>93</v>
      </c>
      <c r="C4" s="289" t="s">
        <v>650</v>
      </c>
      <c r="D4" s="289">
        <v>5</v>
      </c>
      <c r="E4" s="289" t="s">
        <v>714</v>
      </c>
      <c r="F4" s="289" t="s">
        <v>652</v>
      </c>
      <c r="G4" s="290">
        <v>0.105</v>
      </c>
      <c r="H4" s="290">
        <v>8.8999999999999996E-2</v>
      </c>
      <c r="I4" s="290">
        <v>0.20200000000000001</v>
      </c>
      <c r="J4" s="290">
        <v>0.224</v>
      </c>
      <c r="K4" s="289" t="s">
        <v>47</v>
      </c>
      <c r="L4" s="295"/>
      <c r="M4" s="295"/>
      <c r="N4" s="295"/>
      <c r="O4" s="295"/>
      <c r="P4" s="295"/>
      <c r="Q4" s="295"/>
      <c r="R4" s="295"/>
      <c r="S4" s="295"/>
      <c r="T4" s="295"/>
      <c r="U4" s="295"/>
      <c r="V4" s="295"/>
      <c r="W4" s="295"/>
      <c r="X4" s="295"/>
      <c r="Y4" s="295"/>
      <c r="Z4" s="295"/>
    </row>
    <row r="5" spans="1:26" ht="14.25" customHeight="1">
      <c r="A5" s="288" t="s">
        <v>715</v>
      </c>
      <c r="B5" s="289" t="s">
        <v>93</v>
      </c>
      <c r="C5" s="289" t="s">
        <v>650</v>
      </c>
      <c r="D5" s="289">
        <v>5</v>
      </c>
      <c r="E5" s="289" t="s">
        <v>714</v>
      </c>
      <c r="F5" s="289" t="s">
        <v>652</v>
      </c>
      <c r="G5" s="290">
        <v>0.105</v>
      </c>
      <c r="H5" s="290">
        <v>8.8999999999999996E-2</v>
      </c>
      <c r="I5" s="290">
        <v>0.114</v>
      </c>
      <c r="J5" s="290">
        <v>0.115</v>
      </c>
      <c r="K5" s="289" t="s">
        <v>47</v>
      </c>
      <c r="L5" s="295"/>
      <c r="M5" s="295"/>
      <c r="N5" s="295"/>
      <c r="O5" s="295"/>
      <c r="P5" s="295"/>
      <c r="Q5" s="295"/>
      <c r="R5" s="295"/>
      <c r="S5" s="295"/>
      <c r="T5" s="295"/>
      <c r="U5" s="295"/>
      <c r="V5" s="295"/>
      <c r="W5" s="295"/>
      <c r="X5" s="295"/>
      <c r="Y5" s="295"/>
      <c r="Z5" s="295"/>
    </row>
    <row r="6" spans="1:26" ht="14.25" customHeight="1">
      <c r="A6" s="288" t="s">
        <v>657</v>
      </c>
      <c r="B6" s="289" t="s">
        <v>93</v>
      </c>
      <c r="C6" s="289" t="s">
        <v>650</v>
      </c>
      <c r="D6" s="289">
        <v>5</v>
      </c>
      <c r="E6" s="289" t="s">
        <v>714</v>
      </c>
      <c r="F6" s="289" t="s">
        <v>652</v>
      </c>
      <c r="G6" s="290">
        <v>0.105</v>
      </c>
      <c r="H6" s="290">
        <v>8.8999999999999996E-2</v>
      </c>
      <c r="I6" s="290">
        <v>0.09</v>
      </c>
      <c r="J6" s="290">
        <v>8.8999999999999996E-2</v>
      </c>
      <c r="K6" s="289" t="s">
        <v>47</v>
      </c>
      <c r="L6" s="295"/>
      <c r="M6" s="295"/>
      <c r="N6" s="295"/>
      <c r="O6" s="295"/>
      <c r="P6" s="295"/>
      <c r="Q6" s="295"/>
      <c r="R6" s="295"/>
      <c r="S6" s="295"/>
      <c r="T6" s="295"/>
      <c r="U6" s="295"/>
      <c r="V6" s="295"/>
      <c r="W6" s="295"/>
      <c r="X6" s="295"/>
      <c r="Y6" s="295"/>
      <c r="Z6" s="295"/>
    </row>
    <row r="7" spans="1:26" ht="14.25" customHeight="1">
      <c r="A7" s="288" t="s">
        <v>658</v>
      </c>
      <c r="B7" s="289" t="s">
        <v>220</v>
      </c>
      <c r="C7" s="289" t="s">
        <v>659</v>
      </c>
      <c r="D7" s="289">
        <v>2</v>
      </c>
      <c r="E7" s="289" t="s">
        <v>32</v>
      </c>
      <c r="F7" s="289" t="s">
        <v>660</v>
      </c>
      <c r="G7" s="290">
        <v>0.13200000000000001</v>
      </c>
      <c r="H7" s="290">
        <v>0.112</v>
      </c>
      <c r="I7" s="290">
        <v>9.4E-2</v>
      </c>
      <c r="J7" s="290">
        <v>8.3000000000000004E-2</v>
      </c>
      <c r="K7" s="289" t="s">
        <v>39</v>
      </c>
      <c r="L7" s="295"/>
      <c r="M7" s="295"/>
      <c r="N7" s="295"/>
      <c r="O7" s="295"/>
      <c r="P7" s="295"/>
      <c r="Q7" s="295"/>
      <c r="R7" s="295"/>
      <c r="S7" s="295"/>
      <c r="T7" s="295"/>
      <c r="U7" s="295"/>
      <c r="V7" s="295"/>
      <c r="W7" s="295"/>
      <c r="X7" s="295"/>
      <c r="Y7" s="295"/>
      <c r="Z7" s="295"/>
    </row>
    <row r="8" spans="1:26" ht="14.25" customHeight="1">
      <c r="A8" s="288" t="s">
        <v>661</v>
      </c>
      <c r="B8" s="289" t="s">
        <v>93</v>
      </c>
      <c r="C8" s="289" t="s">
        <v>659</v>
      </c>
      <c r="D8" s="289">
        <v>2</v>
      </c>
      <c r="E8" s="289" t="s">
        <v>32</v>
      </c>
      <c r="F8" s="289" t="s">
        <v>660</v>
      </c>
      <c r="G8" s="290">
        <v>0.13200000000000001</v>
      </c>
      <c r="H8" s="290">
        <v>0.112</v>
      </c>
      <c r="I8" s="290">
        <v>0.184</v>
      </c>
      <c r="J8" s="290">
        <v>0.188</v>
      </c>
      <c r="K8" s="289" t="s">
        <v>38</v>
      </c>
      <c r="L8" s="295"/>
      <c r="M8" s="295"/>
      <c r="N8" s="295"/>
      <c r="O8" s="295"/>
      <c r="P8" s="295"/>
      <c r="Q8" s="295"/>
      <c r="R8" s="295"/>
      <c r="S8" s="295"/>
      <c r="T8" s="295"/>
      <c r="U8" s="295"/>
      <c r="V8" s="295"/>
      <c r="W8" s="295"/>
      <c r="X8" s="295"/>
      <c r="Y8" s="295"/>
      <c r="Z8" s="295"/>
    </row>
    <row r="9" spans="1:26" ht="14.25" customHeight="1">
      <c r="A9" s="288" t="s">
        <v>662</v>
      </c>
      <c r="B9" s="289" t="s">
        <v>220</v>
      </c>
      <c r="C9" s="289" t="s">
        <v>659</v>
      </c>
      <c r="D9" s="289">
        <v>2</v>
      </c>
      <c r="E9" s="289" t="s">
        <v>32</v>
      </c>
      <c r="F9" s="289" t="s">
        <v>660</v>
      </c>
      <c r="G9" s="290">
        <v>0.13200000000000001</v>
      </c>
      <c r="H9" s="290">
        <v>0.112</v>
      </c>
      <c r="I9" s="289" t="s">
        <v>716</v>
      </c>
      <c r="J9" s="289" t="s">
        <v>716</v>
      </c>
      <c r="K9" s="289" t="s">
        <v>39</v>
      </c>
      <c r="L9" s="295"/>
      <c r="M9" s="295"/>
      <c r="N9" s="295"/>
      <c r="O9" s="295"/>
      <c r="P9" s="295"/>
      <c r="Q9" s="295"/>
      <c r="R9" s="295"/>
      <c r="S9" s="295"/>
      <c r="T9" s="295"/>
      <c r="U9" s="295"/>
      <c r="V9" s="295"/>
      <c r="W9" s="295"/>
      <c r="X9" s="295"/>
      <c r="Y9" s="295"/>
      <c r="Z9" s="295"/>
    </row>
    <row r="10" spans="1:26" ht="14.25" customHeight="1">
      <c r="A10" s="288" t="s">
        <v>663</v>
      </c>
      <c r="B10" s="289" t="s">
        <v>93</v>
      </c>
      <c r="C10" s="289" t="s">
        <v>659</v>
      </c>
      <c r="D10" s="289">
        <v>2</v>
      </c>
      <c r="E10" s="289" t="s">
        <v>32</v>
      </c>
      <c r="F10" s="289" t="s">
        <v>660</v>
      </c>
      <c r="G10" s="290">
        <v>0.13200000000000001</v>
      </c>
      <c r="H10" s="290">
        <v>0.112</v>
      </c>
      <c r="I10" s="290">
        <v>0.127</v>
      </c>
      <c r="J10" s="290">
        <v>0.114</v>
      </c>
      <c r="K10" s="289" t="s">
        <v>38</v>
      </c>
      <c r="L10" s="295"/>
      <c r="M10" s="295"/>
      <c r="N10" s="295"/>
      <c r="O10" s="295"/>
      <c r="P10" s="295"/>
      <c r="Q10" s="295"/>
      <c r="R10" s="295"/>
      <c r="S10" s="295"/>
      <c r="T10" s="295"/>
      <c r="U10" s="295"/>
      <c r="V10" s="295"/>
      <c r="W10" s="295"/>
      <c r="X10" s="295"/>
      <c r="Y10" s="295"/>
      <c r="Z10" s="295"/>
    </row>
    <row r="11" spans="1:26" ht="14.25" customHeight="1">
      <c r="A11" s="288" t="s">
        <v>664</v>
      </c>
      <c r="B11" s="289" t="s">
        <v>119</v>
      </c>
      <c r="C11" s="289" t="s">
        <v>659</v>
      </c>
      <c r="D11" s="289">
        <v>2</v>
      </c>
      <c r="E11" s="289" t="s">
        <v>32</v>
      </c>
      <c r="F11" s="289" t="s">
        <v>660</v>
      </c>
      <c r="G11" s="290">
        <v>0.13200000000000001</v>
      </c>
      <c r="H11" s="290">
        <v>0.112</v>
      </c>
      <c r="I11" s="290">
        <v>9.6000000000000002E-2</v>
      </c>
      <c r="J11" s="290">
        <v>9.9000000000000005E-2</v>
      </c>
      <c r="K11" s="289" t="s">
        <v>39</v>
      </c>
      <c r="L11" s="295"/>
      <c r="M11" s="295"/>
      <c r="N11" s="295"/>
      <c r="O11" s="295"/>
      <c r="P11" s="295"/>
      <c r="Q11" s="295"/>
      <c r="R11" s="295"/>
      <c r="S11" s="295"/>
      <c r="T11" s="295"/>
      <c r="U11" s="295"/>
      <c r="V11" s="295"/>
      <c r="W11" s="295"/>
      <c r="X11" s="295"/>
      <c r="Y11" s="295"/>
      <c r="Z11" s="295"/>
    </row>
    <row r="12" spans="1:26" ht="14.25" customHeight="1">
      <c r="A12" s="288" t="s">
        <v>665</v>
      </c>
      <c r="B12" s="289" t="s">
        <v>220</v>
      </c>
      <c r="C12" s="289" t="s">
        <v>659</v>
      </c>
      <c r="D12" s="289">
        <v>2</v>
      </c>
      <c r="E12" s="289" t="s">
        <v>32</v>
      </c>
      <c r="F12" s="289" t="s">
        <v>660</v>
      </c>
      <c r="G12" s="290">
        <v>0.13200000000000001</v>
      </c>
      <c r="H12" s="290">
        <v>0.112</v>
      </c>
      <c r="I12" s="289" t="s">
        <v>716</v>
      </c>
      <c r="J12" s="289" t="s">
        <v>716</v>
      </c>
      <c r="K12" s="289" t="s">
        <v>39</v>
      </c>
      <c r="L12" s="295"/>
      <c r="M12" s="295"/>
      <c r="N12" s="295"/>
      <c r="O12" s="295"/>
      <c r="P12" s="295"/>
      <c r="Q12" s="295"/>
      <c r="R12" s="295"/>
      <c r="S12" s="295"/>
      <c r="T12" s="295"/>
      <c r="U12" s="295"/>
      <c r="V12" s="295"/>
      <c r="W12" s="295"/>
      <c r="X12" s="295"/>
      <c r="Y12" s="295"/>
      <c r="Z12" s="295"/>
    </row>
    <row r="13" spans="1:26" ht="14.25" customHeight="1">
      <c r="A13" s="288" t="s">
        <v>666</v>
      </c>
      <c r="B13" s="289" t="s">
        <v>132</v>
      </c>
      <c r="C13" s="289" t="s">
        <v>659</v>
      </c>
      <c r="D13" s="289">
        <v>2</v>
      </c>
      <c r="E13" s="289" t="s">
        <v>32</v>
      </c>
      <c r="F13" s="289" t="s">
        <v>660</v>
      </c>
      <c r="G13" s="290">
        <v>0.13200000000000001</v>
      </c>
      <c r="H13" s="290">
        <v>0.112</v>
      </c>
      <c r="I13" s="290">
        <v>0.16400000000000001</v>
      </c>
      <c r="J13" s="290">
        <v>0.10199999999999999</v>
      </c>
      <c r="K13" s="289" t="s">
        <v>38</v>
      </c>
      <c r="L13" s="295"/>
      <c r="M13" s="295"/>
      <c r="N13" s="295"/>
      <c r="O13" s="295"/>
      <c r="P13" s="295"/>
      <c r="Q13" s="295"/>
      <c r="R13" s="295"/>
      <c r="S13" s="295"/>
      <c r="T13" s="295"/>
      <c r="U13" s="295"/>
      <c r="V13" s="295"/>
      <c r="W13" s="295"/>
      <c r="X13" s="295"/>
      <c r="Y13" s="295"/>
      <c r="Z13" s="295"/>
    </row>
    <row r="14" spans="1:26" ht="14.25" customHeight="1">
      <c r="A14" s="288" t="s">
        <v>667</v>
      </c>
      <c r="B14" s="289" t="s">
        <v>76</v>
      </c>
      <c r="C14" s="289" t="s">
        <v>659</v>
      </c>
      <c r="D14" s="289">
        <v>2</v>
      </c>
      <c r="E14" s="289" t="s">
        <v>32</v>
      </c>
      <c r="F14" s="289" t="s">
        <v>660</v>
      </c>
      <c r="G14" s="290">
        <v>0.13200000000000001</v>
      </c>
      <c r="H14" s="290">
        <v>0.112</v>
      </c>
      <c r="I14" s="290">
        <v>0.10199999999999999</v>
      </c>
      <c r="J14" s="290">
        <v>9.5000000000000001E-2</v>
      </c>
      <c r="K14" s="289" t="s">
        <v>39</v>
      </c>
      <c r="L14" s="295"/>
      <c r="M14" s="295"/>
      <c r="N14" s="295"/>
      <c r="O14" s="295"/>
      <c r="P14" s="295"/>
      <c r="Q14" s="295"/>
      <c r="R14" s="295"/>
      <c r="S14" s="295"/>
      <c r="T14" s="295"/>
      <c r="U14" s="295"/>
      <c r="V14" s="295"/>
      <c r="W14" s="295"/>
      <c r="X14" s="295"/>
      <c r="Y14" s="295"/>
      <c r="Z14" s="295"/>
    </row>
    <row r="15" spans="1:26" ht="14.25" customHeight="1">
      <c r="A15" s="288" t="s">
        <v>668</v>
      </c>
      <c r="B15" s="289" t="s">
        <v>76</v>
      </c>
      <c r="C15" s="289" t="s">
        <v>659</v>
      </c>
      <c r="D15" s="289">
        <v>2</v>
      </c>
      <c r="E15" s="289" t="s">
        <v>32</v>
      </c>
      <c r="F15" s="289" t="s">
        <v>660</v>
      </c>
      <c r="G15" s="290">
        <v>0.13200000000000001</v>
      </c>
      <c r="H15" s="290">
        <v>0.112</v>
      </c>
      <c r="I15" s="290">
        <v>0.114</v>
      </c>
      <c r="J15" s="290">
        <v>0.12</v>
      </c>
      <c r="K15" s="289" t="s">
        <v>38</v>
      </c>
      <c r="L15" s="295"/>
      <c r="M15" s="295"/>
      <c r="N15" s="295"/>
      <c r="O15" s="295"/>
      <c r="P15" s="295"/>
      <c r="Q15" s="295"/>
      <c r="R15" s="295"/>
      <c r="S15" s="295"/>
      <c r="T15" s="295"/>
      <c r="U15" s="295"/>
      <c r="V15" s="295"/>
      <c r="W15" s="295"/>
      <c r="X15" s="295"/>
      <c r="Y15" s="295"/>
      <c r="Z15" s="295"/>
    </row>
    <row r="16" spans="1:26" ht="14.25" customHeight="1">
      <c r="A16" s="288" t="s">
        <v>669</v>
      </c>
      <c r="B16" s="289" t="s">
        <v>197</v>
      </c>
      <c r="C16" s="289" t="s">
        <v>659</v>
      </c>
      <c r="D16" s="289">
        <v>2</v>
      </c>
      <c r="E16" s="289" t="s">
        <v>32</v>
      </c>
      <c r="F16" s="289" t="s">
        <v>660</v>
      </c>
      <c r="G16" s="290">
        <v>0.13200000000000001</v>
      </c>
      <c r="H16" s="290">
        <v>0.112</v>
      </c>
      <c r="I16" s="290">
        <v>0.49099999999999999</v>
      </c>
      <c r="J16" s="290">
        <v>0.71599999999999997</v>
      </c>
      <c r="K16" s="289" t="s">
        <v>38</v>
      </c>
      <c r="L16" s="295"/>
      <c r="M16" s="295"/>
      <c r="N16" s="295"/>
      <c r="O16" s="295"/>
      <c r="P16" s="295"/>
      <c r="Q16" s="295"/>
      <c r="R16" s="295"/>
      <c r="S16" s="295"/>
      <c r="T16" s="295"/>
      <c r="U16" s="295"/>
      <c r="V16" s="295"/>
      <c r="W16" s="295"/>
      <c r="X16" s="295"/>
      <c r="Y16" s="295"/>
      <c r="Z16" s="295"/>
    </row>
    <row r="17" spans="1:26" ht="14.25" customHeight="1">
      <c r="A17" s="288" t="s">
        <v>670</v>
      </c>
      <c r="B17" s="289" t="s">
        <v>93</v>
      </c>
      <c r="C17" s="289" t="s">
        <v>659</v>
      </c>
      <c r="D17" s="289">
        <v>2</v>
      </c>
      <c r="E17" s="289" t="s">
        <v>32</v>
      </c>
      <c r="F17" s="289" t="s">
        <v>660</v>
      </c>
      <c r="G17" s="290">
        <v>0.13200000000000001</v>
      </c>
      <c r="H17" s="290">
        <v>0.112</v>
      </c>
      <c r="I17" s="290">
        <v>0.13900000000000001</v>
      </c>
      <c r="J17" s="290">
        <v>0.13300000000000001</v>
      </c>
      <c r="K17" s="289" t="s">
        <v>38</v>
      </c>
      <c r="L17" s="295"/>
      <c r="M17" s="295"/>
      <c r="N17" s="295"/>
      <c r="O17" s="295"/>
      <c r="P17" s="295"/>
      <c r="Q17" s="295"/>
      <c r="R17" s="295"/>
      <c r="S17" s="295"/>
      <c r="T17" s="295"/>
      <c r="U17" s="295"/>
      <c r="V17" s="295"/>
      <c r="W17" s="295"/>
      <c r="X17" s="295"/>
      <c r="Y17" s="295"/>
      <c r="Z17" s="295"/>
    </row>
    <row r="18" spans="1:26" ht="14.25" customHeight="1">
      <c r="A18" s="288" t="s">
        <v>671</v>
      </c>
      <c r="B18" s="289" t="s">
        <v>146</v>
      </c>
      <c r="C18" s="289" t="s">
        <v>659</v>
      </c>
      <c r="D18" s="289">
        <v>2</v>
      </c>
      <c r="E18" s="289" t="s">
        <v>32</v>
      </c>
      <c r="F18" s="289" t="s">
        <v>660</v>
      </c>
      <c r="G18" s="290">
        <v>0.13200000000000001</v>
      </c>
      <c r="H18" s="290">
        <v>0.112</v>
      </c>
      <c r="I18" s="290">
        <v>0.124</v>
      </c>
      <c r="J18" s="290">
        <v>0.111</v>
      </c>
      <c r="K18" s="289" t="s">
        <v>38</v>
      </c>
      <c r="L18" s="295"/>
      <c r="M18" s="295"/>
      <c r="N18" s="295"/>
      <c r="O18" s="295"/>
      <c r="P18" s="295"/>
      <c r="Q18" s="295"/>
      <c r="R18" s="295"/>
      <c r="S18" s="295"/>
      <c r="T18" s="295"/>
      <c r="U18" s="295"/>
      <c r="V18" s="295"/>
      <c r="W18" s="295"/>
      <c r="X18" s="295"/>
      <c r="Y18" s="295"/>
      <c r="Z18" s="295"/>
    </row>
    <row r="19" spans="1:26" ht="14.25" customHeight="1">
      <c r="A19" s="288" t="s">
        <v>672</v>
      </c>
      <c r="B19" s="289" t="s">
        <v>146</v>
      </c>
      <c r="C19" s="289" t="s">
        <v>659</v>
      </c>
      <c r="D19" s="289">
        <v>2</v>
      </c>
      <c r="E19" s="289" t="s">
        <v>32</v>
      </c>
      <c r="F19" s="289" t="s">
        <v>660</v>
      </c>
      <c r="G19" s="290">
        <v>0.13200000000000001</v>
      </c>
      <c r="H19" s="290">
        <v>0.112</v>
      </c>
      <c r="I19" s="290">
        <v>0.308</v>
      </c>
      <c r="J19" s="290">
        <v>0.29299999999999998</v>
      </c>
      <c r="K19" s="289" t="s">
        <v>38</v>
      </c>
      <c r="L19" s="295"/>
      <c r="M19" s="295"/>
      <c r="N19" s="295"/>
      <c r="O19" s="295"/>
      <c r="P19" s="295"/>
      <c r="Q19" s="295"/>
      <c r="R19" s="295"/>
      <c r="S19" s="295"/>
      <c r="T19" s="295"/>
      <c r="U19" s="295"/>
      <c r="V19" s="295"/>
      <c r="W19" s="295"/>
      <c r="X19" s="295"/>
      <c r="Y19" s="295"/>
      <c r="Z19" s="295"/>
    </row>
    <row r="20" spans="1:26" ht="14.25" customHeight="1">
      <c r="A20" s="288" t="s">
        <v>673</v>
      </c>
      <c r="B20" s="289" t="s">
        <v>204</v>
      </c>
      <c r="C20" s="289" t="s">
        <v>659</v>
      </c>
      <c r="D20" s="289">
        <v>2</v>
      </c>
      <c r="E20" s="289" t="s">
        <v>204</v>
      </c>
      <c r="F20" s="289" t="s">
        <v>660</v>
      </c>
      <c r="G20" s="290">
        <v>0.13</v>
      </c>
      <c r="H20" s="290">
        <v>0.111</v>
      </c>
      <c r="I20" s="290">
        <v>9.5000000000000001E-2</v>
      </c>
      <c r="J20" s="290">
        <v>0.124</v>
      </c>
      <c r="K20" s="289" t="s">
        <v>39</v>
      </c>
      <c r="L20" s="295"/>
      <c r="M20" s="295"/>
      <c r="N20" s="295"/>
      <c r="O20" s="295"/>
      <c r="P20" s="295"/>
      <c r="Q20" s="295"/>
      <c r="R20" s="295"/>
      <c r="S20" s="295"/>
      <c r="T20" s="295"/>
      <c r="U20" s="295"/>
      <c r="V20" s="295"/>
      <c r="W20" s="295"/>
      <c r="X20" s="295"/>
      <c r="Y20" s="295"/>
      <c r="Z20" s="295"/>
    </row>
    <row r="21" spans="1:26" ht="14.25" customHeight="1">
      <c r="A21" s="288" t="s">
        <v>674</v>
      </c>
      <c r="B21" s="289" t="s">
        <v>76</v>
      </c>
      <c r="C21" s="289" t="s">
        <v>659</v>
      </c>
      <c r="D21" s="289">
        <v>2</v>
      </c>
      <c r="E21" s="289" t="s">
        <v>32</v>
      </c>
      <c r="F21" s="289" t="s">
        <v>660</v>
      </c>
      <c r="G21" s="290">
        <v>0.13200000000000001</v>
      </c>
      <c r="H21" s="290">
        <v>0.112</v>
      </c>
      <c r="I21" s="290">
        <v>0.106</v>
      </c>
      <c r="J21" s="290">
        <v>9.9000000000000005E-2</v>
      </c>
      <c r="K21" s="289" t="s">
        <v>39</v>
      </c>
      <c r="L21" s="295"/>
      <c r="M21" s="295"/>
      <c r="N21" s="295"/>
      <c r="O21" s="295"/>
      <c r="P21" s="295"/>
      <c r="Q21" s="295"/>
      <c r="R21" s="295"/>
      <c r="S21" s="295"/>
      <c r="T21" s="295"/>
      <c r="U21" s="295"/>
      <c r="V21" s="295"/>
      <c r="W21" s="295"/>
      <c r="X21" s="295"/>
      <c r="Y21" s="295"/>
      <c r="Z21" s="295"/>
    </row>
    <row r="22" spans="1:26" ht="14.25" customHeight="1">
      <c r="A22" s="288" t="s">
        <v>675</v>
      </c>
      <c r="B22" s="289" t="s">
        <v>93</v>
      </c>
      <c r="C22" s="289" t="s">
        <v>659</v>
      </c>
      <c r="D22" s="289">
        <v>2</v>
      </c>
      <c r="E22" s="289" t="s">
        <v>32</v>
      </c>
      <c r="F22" s="289" t="s">
        <v>660</v>
      </c>
      <c r="G22" s="290">
        <v>0.13200000000000001</v>
      </c>
      <c r="H22" s="290">
        <v>0.112</v>
      </c>
      <c r="I22" s="290">
        <v>0.129</v>
      </c>
      <c r="J22" s="290">
        <v>0.13100000000000001</v>
      </c>
      <c r="K22" s="289" t="s">
        <v>38</v>
      </c>
      <c r="L22" s="295"/>
      <c r="M22" s="295"/>
      <c r="N22" s="295"/>
      <c r="O22" s="295"/>
      <c r="P22" s="295"/>
      <c r="Q22" s="295"/>
      <c r="R22" s="295"/>
      <c r="S22" s="295"/>
      <c r="T22" s="295"/>
      <c r="U22" s="295"/>
      <c r="V22" s="295"/>
      <c r="W22" s="295"/>
      <c r="X22" s="295"/>
      <c r="Y22" s="295"/>
      <c r="Z22" s="295"/>
    </row>
    <row r="23" spans="1:26" ht="14.25" customHeight="1">
      <c r="A23" s="288" t="s">
        <v>676</v>
      </c>
      <c r="B23" s="289" t="s">
        <v>132</v>
      </c>
      <c r="C23" s="289" t="s">
        <v>659</v>
      </c>
      <c r="D23" s="289">
        <v>2</v>
      </c>
      <c r="E23" s="289" t="s">
        <v>32</v>
      </c>
      <c r="F23" s="289" t="s">
        <v>660</v>
      </c>
      <c r="G23" s="290">
        <v>0.13200000000000001</v>
      </c>
      <c r="H23" s="290">
        <v>0.112</v>
      </c>
      <c r="I23" s="290">
        <v>0.104</v>
      </c>
      <c r="J23" s="290">
        <v>0.11</v>
      </c>
      <c r="K23" s="289" t="s">
        <v>39</v>
      </c>
      <c r="L23" s="295"/>
      <c r="M23" s="295"/>
      <c r="N23" s="295"/>
      <c r="O23" s="295"/>
      <c r="P23" s="295"/>
      <c r="Q23" s="295"/>
      <c r="R23" s="295"/>
      <c r="S23" s="295"/>
      <c r="T23" s="295"/>
      <c r="U23" s="295"/>
      <c r="V23" s="295"/>
      <c r="W23" s="295"/>
      <c r="X23" s="295"/>
      <c r="Y23" s="295"/>
      <c r="Z23" s="295"/>
    </row>
    <row r="24" spans="1:26" ht="14.25" customHeight="1">
      <c r="A24" s="288" t="s">
        <v>677</v>
      </c>
      <c r="B24" s="289" t="s">
        <v>146</v>
      </c>
      <c r="C24" s="289" t="s">
        <v>659</v>
      </c>
      <c r="D24" s="289">
        <v>2</v>
      </c>
      <c r="E24" s="289" t="s">
        <v>32</v>
      </c>
      <c r="F24" s="289" t="s">
        <v>678</v>
      </c>
      <c r="G24" s="290">
        <v>0.13</v>
      </c>
      <c r="H24" s="290">
        <v>0.111</v>
      </c>
      <c r="I24" s="290">
        <v>5.7000000000000002E-2</v>
      </c>
      <c r="J24" s="290">
        <v>5.5E-2</v>
      </c>
      <c r="K24" s="289" t="s">
        <v>39</v>
      </c>
      <c r="L24" s="295"/>
      <c r="M24" s="295"/>
      <c r="N24" s="295"/>
      <c r="O24" s="295"/>
      <c r="P24" s="295"/>
      <c r="Q24" s="295"/>
      <c r="R24" s="295"/>
      <c r="S24" s="295"/>
      <c r="T24" s="295"/>
      <c r="U24" s="295"/>
      <c r="V24" s="295"/>
      <c r="W24" s="295"/>
      <c r="X24" s="295"/>
      <c r="Y24" s="295"/>
      <c r="Z24" s="295"/>
    </row>
    <row r="25" spans="1:26" ht="14.25" customHeight="1">
      <c r="A25" s="288" t="s">
        <v>679</v>
      </c>
      <c r="B25" s="289" t="s">
        <v>125</v>
      </c>
      <c r="C25" s="289" t="s">
        <v>659</v>
      </c>
      <c r="D25" s="289">
        <v>2</v>
      </c>
      <c r="E25" s="289" t="s">
        <v>32</v>
      </c>
      <c r="F25" s="289" t="s">
        <v>678</v>
      </c>
      <c r="G25" s="290">
        <v>0.13</v>
      </c>
      <c r="H25" s="290">
        <v>0.111</v>
      </c>
      <c r="I25" s="290">
        <v>0.23799999999999999</v>
      </c>
      <c r="J25" s="290">
        <v>0.20899999999999999</v>
      </c>
      <c r="K25" s="289" t="s">
        <v>38</v>
      </c>
      <c r="L25" s="295"/>
      <c r="M25" s="295"/>
      <c r="N25" s="295"/>
      <c r="O25" s="295"/>
      <c r="P25" s="295"/>
      <c r="Q25" s="295"/>
      <c r="R25" s="295"/>
      <c r="S25" s="295"/>
      <c r="T25" s="295"/>
      <c r="U25" s="295"/>
      <c r="V25" s="295"/>
      <c r="W25" s="295"/>
      <c r="X25" s="295"/>
      <c r="Y25" s="295"/>
      <c r="Z25" s="295"/>
    </row>
    <row r="26" spans="1:26" ht="14.25" customHeight="1">
      <c r="A26" s="288" t="s">
        <v>680</v>
      </c>
      <c r="B26" s="289" t="s">
        <v>137</v>
      </c>
      <c r="C26" s="289" t="s">
        <v>659</v>
      </c>
      <c r="D26" s="289">
        <v>2</v>
      </c>
      <c r="E26" s="289" t="s">
        <v>32</v>
      </c>
      <c r="F26" s="289" t="s">
        <v>678</v>
      </c>
      <c r="G26" s="290">
        <v>0.13</v>
      </c>
      <c r="H26" s="290">
        <v>0.111</v>
      </c>
      <c r="I26" s="290">
        <v>0.19900000000000001</v>
      </c>
      <c r="J26" s="290">
        <v>0.19400000000000001</v>
      </c>
      <c r="K26" s="289" t="s">
        <v>38</v>
      </c>
      <c r="L26" s="295"/>
      <c r="M26" s="295"/>
      <c r="N26" s="295"/>
      <c r="O26" s="295"/>
      <c r="P26" s="295"/>
      <c r="Q26" s="295"/>
      <c r="R26" s="295"/>
      <c r="S26" s="295"/>
      <c r="T26" s="295"/>
      <c r="U26" s="295"/>
      <c r="V26" s="295"/>
      <c r="W26" s="295"/>
      <c r="X26" s="295"/>
      <c r="Y26" s="295"/>
      <c r="Z26" s="295"/>
    </row>
    <row r="27" spans="1:26" ht="14.25" customHeight="1">
      <c r="A27" s="288" t="s">
        <v>681</v>
      </c>
      <c r="B27" s="289" t="s">
        <v>93</v>
      </c>
      <c r="C27" s="289" t="s">
        <v>659</v>
      </c>
      <c r="D27" s="289">
        <v>2</v>
      </c>
      <c r="E27" s="289" t="s">
        <v>32</v>
      </c>
      <c r="F27" s="289" t="s">
        <v>678</v>
      </c>
      <c r="G27" s="290">
        <v>0.13</v>
      </c>
      <c r="H27" s="290">
        <v>0.111</v>
      </c>
      <c r="I27" s="290">
        <v>0.55800000000000005</v>
      </c>
      <c r="J27" s="290">
        <v>0.67800000000000005</v>
      </c>
      <c r="K27" s="289" t="s">
        <v>38</v>
      </c>
      <c r="L27" s="295"/>
      <c r="M27" s="295"/>
      <c r="N27" s="295"/>
      <c r="O27" s="295"/>
      <c r="P27" s="295"/>
      <c r="Q27" s="295"/>
      <c r="R27" s="295"/>
      <c r="S27" s="295"/>
      <c r="T27" s="295"/>
      <c r="U27" s="295"/>
      <c r="V27" s="295"/>
      <c r="W27" s="295"/>
      <c r="X27" s="295"/>
      <c r="Y27" s="295"/>
      <c r="Z27" s="295"/>
    </row>
    <row r="28" spans="1:26" ht="14.25" customHeight="1">
      <c r="A28" s="288" t="s">
        <v>682</v>
      </c>
      <c r="B28" s="289" t="s">
        <v>93</v>
      </c>
      <c r="C28" s="289" t="s">
        <v>659</v>
      </c>
      <c r="D28" s="289">
        <v>2</v>
      </c>
      <c r="E28" s="289" t="s">
        <v>714</v>
      </c>
      <c r="F28" s="289" t="s">
        <v>678</v>
      </c>
      <c r="G28" s="290">
        <v>0.104</v>
      </c>
      <c r="H28" s="290">
        <v>8.7999999999999995E-2</v>
      </c>
      <c r="I28" s="289" t="s">
        <v>716</v>
      </c>
      <c r="J28" s="289" t="s">
        <v>716</v>
      </c>
      <c r="K28" s="289" t="s">
        <v>39</v>
      </c>
      <c r="L28" s="295"/>
      <c r="M28" s="295"/>
      <c r="N28" s="295"/>
      <c r="O28" s="295"/>
      <c r="P28" s="295"/>
      <c r="Q28" s="295"/>
      <c r="R28" s="295"/>
      <c r="S28" s="295"/>
      <c r="T28" s="295"/>
      <c r="U28" s="295"/>
      <c r="V28" s="295"/>
      <c r="W28" s="295"/>
      <c r="X28" s="295"/>
      <c r="Y28" s="295"/>
      <c r="Z28" s="295"/>
    </row>
    <row r="29" spans="1:26" ht="14.25" customHeight="1">
      <c r="A29" s="288" t="s">
        <v>683</v>
      </c>
      <c r="B29" s="289" t="s">
        <v>215</v>
      </c>
      <c r="C29" s="289" t="s">
        <v>659</v>
      </c>
      <c r="D29" s="289">
        <v>2</v>
      </c>
      <c r="E29" s="289" t="s">
        <v>32</v>
      </c>
      <c r="F29" s="289" t="s">
        <v>678</v>
      </c>
      <c r="G29" s="290">
        <v>0.13</v>
      </c>
      <c r="H29" s="290">
        <v>0.111</v>
      </c>
      <c r="I29" s="290">
        <v>6.2E-2</v>
      </c>
      <c r="J29" s="290">
        <v>0.13700000000000001</v>
      </c>
      <c r="K29" s="289" t="s">
        <v>39</v>
      </c>
      <c r="L29" s="295"/>
      <c r="M29" s="295"/>
      <c r="N29" s="295"/>
      <c r="O29" s="295"/>
      <c r="P29" s="295"/>
      <c r="Q29" s="295"/>
      <c r="R29" s="295"/>
      <c r="S29" s="295"/>
      <c r="T29" s="295"/>
      <c r="U29" s="295"/>
      <c r="V29" s="295"/>
      <c r="W29" s="295"/>
      <c r="X29" s="295"/>
      <c r="Y29" s="295"/>
      <c r="Z29" s="295"/>
    </row>
    <row r="30" spans="1:26" ht="14.25" customHeight="1">
      <c r="A30" s="288" t="s">
        <v>684</v>
      </c>
      <c r="B30" s="289" t="s">
        <v>192</v>
      </c>
      <c r="C30" s="289" t="s">
        <v>659</v>
      </c>
      <c r="D30" s="289">
        <v>2</v>
      </c>
      <c r="E30" s="289" t="s">
        <v>192</v>
      </c>
      <c r="F30" s="289" t="s">
        <v>678</v>
      </c>
      <c r="G30" s="290">
        <v>0.13</v>
      </c>
      <c r="H30" s="290">
        <v>0.111</v>
      </c>
      <c r="I30" s="289" t="s">
        <v>716</v>
      </c>
      <c r="J30" s="289" t="s">
        <v>716</v>
      </c>
      <c r="K30" s="289" t="s">
        <v>39</v>
      </c>
      <c r="L30" s="295"/>
      <c r="M30" s="295"/>
      <c r="N30" s="295"/>
      <c r="O30" s="295"/>
      <c r="P30" s="295"/>
      <c r="Q30" s="295"/>
      <c r="R30" s="295"/>
      <c r="S30" s="295"/>
      <c r="T30" s="295"/>
      <c r="U30" s="295"/>
      <c r="V30" s="295"/>
      <c r="W30" s="295"/>
      <c r="X30" s="295"/>
      <c r="Y30" s="295"/>
      <c r="Z30" s="295"/>
    </row>
    <row r="31" spans="1:26" ht="14.25" customHeight="1">
      <c r="A31" s="288" t="s">
        <v>685</v>
      </c>
      <c r="B31" s="289" t="s">
        <v>134</v>
      </c>
      <c r="C31" s="289" t="s">
        <v>659</v>
      </c>
      <c r="D31" s="289">
        <v>2</v>
      </c>
      <c r="E31" s="289" t="s">
        <v>32</v>
      </c>
      <c r="F31" s="289" t="s">
        <v>678</v>
      </c>
      <c r="G31" s="290">
        <v>0.13</v>
      </c>
      <c r="H31" s="290">
        <v>0.111</v>
      </c>
      <c r="I31" s="290">
        <v>0.22500000000000001</v>
      </c>
      <c r="J31" s="290">
        <v>0.22500000000000001</v>
      </c>
      <c r="K31" s="289" t="s">
        <v>38</v>
      </c>
      <c r="L31" s="295"/>
      <c r="M31" s="295"/>
      <c r="N31" s="295"/>
      <c r="O31" s="295"/>
      <c r="P31" s="295"/>
      <c r="Q31" s="295"/>
      <c r="R31" s="295"/>
      <c r="S31" s="295"/>
      <c r="T31" s="295"/>
      <c r="U31" s="295"/>
      <c r="V31" s="295"/>
      <c r="W31" s="295"/>
      <c r="X31" s="295"/>
      <c r="Y31" s="295"/>
      <c r="Z31" s="295"/>
    </row>
    <row r="32" spans="1:26" ht="14.25" customHeight="1">
      <c r="A32" s="288" t="s">
        <v>686</v>
      </c>
      <c r="B32" s="289" t="s">
        <v>93</v>
      </c>
      <c r="C32" s="289" t="s">
        <v>659</v>
      </c>
      <c r="D32" s="289">
        <v>2</v>
      </c>
      <c r="E32" s="289" t="s">
        <v>32</v>
      </c>
      <c r="F32" s="289" t="s">
        <v>687</v>
      </c>
      <c r="G32" s="290">
        <v>0.13</v>
      </c>
      <c r="H32" s="290">
        <v>0.111</v>
      </c>
      <c r="I32" s="290">
        <v>0.10100000000000001</v>
      </c>
      <c r="J32" s="290">
        <v>9.0999999999999998E-2</v>
      </c>
      <c r="K32" s="289" t="s">
        <v>39</v>
      </c>
      <c r="L32" s="295"/>
      <c r="M32" s="295"/>
      <c r="N32" s="295"/>
      <c r="O32" s="295"/>
      <c r="P32" s="295"/>
      <c r="Q32" s="295"/>
      <c r="R32" s="295"/>
      <c r="S32" s="295"/>
      <c r="T32" s="295"/>
      <c r="U32" s="295"/>
      <c r="V32" s="295"/>
      <c r="W32" s="295"/>
      <c r="X32" s="295"/>
      <c r="Y32" s="295"/>
      <c r="Z32" s="295"/>
    </row>
    <row r="33" spans="1:26" ht="14.25" customHeight="1">
      <c r="A33" s="288" t="s">
        <v>688</v>
      </c>
      <c r="B33" s="289" t="s">
        <v>192</v>
      </c>
      <c r="C33" s="289" t="s">
        <v>659</v>
      </c>
      <c r="D33" s="289">
        <v>2</v>
      </c>
      <c r="E33" s="289" t="s">
        <v>192</v>
      </c>
      <c r="F33" s="289" t="s">
        <v>687</v>
      </c>
      <c r="G33" s="290">
        <v>0.15</v>
      </c>
      <c r="H33" s="290">
        <v>0.128</v>
      </c>
      <c r="I33" s="290">
        <v>6.5000000000000002E-2</v>
      </c>
      <c r="J33" s="290">
        <v>6.4000000000000001E-2</v>
      </c>
      <c r="K33" s="289" t="s">
        <v>39</v>
      </c>
      <c r="L33" s="295"/>
      <c r="M33" s="295"/>
      <c r="N33" s="295"/>
      <c r="O33" s="295"/>
      <c r="P33" s="295"/>
      <c r="Q33" s="295"/>
      <c r="R33" s="295"/>
      <c r="S33" s="295"/>
      <c r="T33" s="295"/>
      <c r="U33" s="295"/>
      <c r="V33" s="295"/>
      <c r="W33" s="295"/>
      <c r="X33" s="295"/>
      <c r="Y33" s="295"/>
      <c r="Z33" s="295"/>
    </row>
    <row r="34" spans="1:26" ht="14.25" customHeight="1">
      <c r="A34" s="288" t="s">
        <v>689</v>
      </c>
      <c r="B34" s="289" t="s">
        <v>63</v>
      </c>
      <c r="C34" s="289" t="s">
        <v>659</v>
      </c>
      <c r="D34" s="289">
        <v>4</v>
      </c>
      <c r="E34" s="289" t="s">
        <v>63</v>
      </c>
      <c r="F34" s="289" t="s">
        <v>687</v>
      </c>
      <c r="G34" s="290">
        <v>0.109</v>
      </c>
      <c r="H34" s="290">
        <v>9.2999999999999999E-2</v>
      </c>
      <c r="I34" s="289" t="s">
        <v>716</v>
      </c>
      <c r="J34" s="289" t="s">
        <v>716</v>
      </c>
      <c r="K34" s="289" t="s">
        <v>39</v>
      </c>
      <c r="L34" s="295"/>
      <c r="M34" s="295"/>
      <c r="N34" s="295"/>
      <c r="O34" s="295"/>
      <c r="P34" s="295"/>
      <c r="Q34" s="295"/>
      <c r="R34" s="295"/>
      <c r="S34" s="295"/>
      <c r="T34" s="295"/>
      <c r="U34" s="295"/>
      <c r="V34" s="295"/>
      <c r="W34" s="295"/>
      <c r="X34" s="295"/>
      <c r="Y34" s="295"/>
      <c r="Z34" s="295"/>
    </row>
    <row r="35" spans="1:26" ht="14.25" customHeight="1">
      <c r="A35" s="288" t="s">
        <v>690</v>
      </c>
      <c r="B35" s="289" t="s">
        <v>132</v>
      </c>
      <c r="C35" s="289" t="s">
        <v>659</v>
      </c>
      <c r="D35" s="289">
        <v>2</v>
      </c>
      <c r="E35" s="289" t="s">
        <v>32</v>
      </c>
      <c r="F35" s="289" t="s">
        <v>691</v>
      </c>
      <c r="G35" s="290">
        <v>0.126</v>
      </c>
      <c r="H35" s="290">
        <v>0.107</v>
      </c>
      <c r="I35" s="290">
        <v>7.4999999999999997E-2</v>
      </c>
      <c r="J35" s="290">
        <v>7.5999999999999998E-2</v>
      </c>
      <c r="K35" s="289" t="s">
        <v>39</v>
      </c>
      <c r="L35" s="295"/>
      <c r="M35" s="295"/>
      <c r="N35" s="295"/>
      <c r="O35" s="295"/>
      <c r="P35" s="295"/>
      <c r="Q35" s="295"/>
      <c r="R35" s="295"/>
      <c r="S35" s="295"/>
      <c r="T35" s="295"/>
      <c r="U35" s="295"/>
      <c r="V35" s="295"/>
      <c r="W35" s="295"/>
      <c r="X35" s="295"/>
      <c r="Y35" s="295"/>
      <c r="Z35" s="295"/>
    </row>
    <row r="36" spans="1:26" ht="14.25" customHeight="1">
      <c r="A36" s="288" t="s">
        <v>692</v>
      </c>
      <c r="B36" s="289" t="s">
        <v>93</v>
      </c>
      <c r="C36" s="289" t="s">
        <v>659</v>
      </c>
      <c r="D36" s="289">
        <v>2</v>
      </c>
      <c r="E36" s="289" t="s">
        <v>32</v>
      </c>
      <c r="F36" s="289" t="s">
        <v>691</v>
      </c>
      <c r="G36" s="290">
        <v>0.126</v>
      </c>
      <c r="H36" s="290">
        <v>0.107</v>
      </c>
      <c r="I36" s="290">
        <v>0.106</v>
      </c>
      <c r="J36" s="290">
        <v>0.11600000000000001</v>
      </c>
      <c r="K36" s="289" t="s">
        <v>39</v>
      </c>
      <c r="L36" s="295"/>
      <c r="M36" s="295"/>
      <c r="N36" s="295"/>
      <c r="O36" s="295"/>
      <c r="P36" s="295"/>
      <c r="Q36" s="295"/>
      <c r="R36" s="295"/>
      <c r="S36" s="295"/>
      <c r="T36" s="295"/>
      <c r="U36" s="295"/>
      <c r="V36" s="295"/>
      <c r="W36" s="295"/>
      <c r="X36" s="295"/>
      <c r="Y36" s="295"/>
      <c r="Z36" s="295"/>
    </row>
    <row r="37" spans="1:26" ht="14.25" customHeight="1">
      <c r="A37" s="288" t="s">
        <v>693</v>
      </c>
      <c r="B37" s="289" t="s">
        <v>132</v>
      </c>
      <c r="C37" s="289" t="s">
        <v>659</v>
      </c>
      <c r="D37" s="289">
        <v>2</v>
      </c>
      <c r="E37" s="289" t="s">
        <v>32</v>
      </c>
      <c r="F37" s="289" t="s">
        <v>691</v>
      </c>
      <c r="G37" s="290">
        <v>0.126</v>
      </c>
      <c r="H37" s="290">
        <v>0.107</v>
      </c>
      <c r="I37" s="290">
        <v>6.9000000000000006E-2</v>
      </c>
      <c r="J37" s="290">
        <v>6.6000000000000003E-2</v>
      </c>
      <c r="K37" s="289" t="s">
        <v>39</v>
      </c>
      <c r="L37" s="295"/>
      <c r="M37" s="295"/>
      <c r="N37" s="295"/>
      <c r="O37" s="295"/>
      <c r="P37" s="295"/>
      <c r="Q37" s="295"/>
      <c r="R37" s="295"/>
      <c r="S37" s="295"/>
      <c r="T37" s="295"/>
      <c r="U37" s="295"/>
      <c r="V37" s="295"/>
      <c r="W37" s="295"/>
      <c r="X37" s="295"/>
      <c r="Y37" s="295"/>
      <c r="Z37" s="295"/>
    </row>
    <row r="38" spans="1:26" ht="14.25" customHeight="1">
      <c r="A38" s="288" t="s">
        <v>694</v>
      </c>
      <c r="B38" s="289" t="s">
        <v>63</v>
      </c>
      <c r="C38" s="289" t="s">
        <v>659</v>
      </c>
      <c r="D38" s="289">
        <v>2</v>
      </c>
      <c r="E38" s="289" t="s">
        <v>32</v>
      </c>
      <c r="F38" s="289" t="s">
        <v>691</v>
      </c>
      <c r="G38" s="290">
        <v>0.126</v>
      </c>
      <c r="H38" s="290">
        <v>0.107</v>
      </c>
      <c r="I38" s="289" t="s">
        <v>716</v>
      </c>
      <c r="J38" s="290">
        <v>5.0999999999999997E-2</v>
      </c>
      <c r="K38" s="289" t="s">
        <v>39</v>
      </c>
      <c r="L38" s="295"/>
      <c r="M38" s="295"/>
      <c r="N38" s="295"/>
      <c r="O38" s="295"/>
      <c r="P38" s="295"/>
      <c r="Q38" s="295"/>
      <c r="R38" s="295"/>
      <c r="S38" s="295"/>
      <c r="T38" s="295"/>
      <c r="U38" s="295"/>
      <c r="V38" s="295"/>
      <c r="W38" s="295"/>
      <c r="X38" s="295"/>
      <c r="Y38" s="295"/>
      <c r="Z38" s="295"/>
    </row>
    <row r="39" spans="1:26" ht="14.25" customHeight="1">
      <c r="A39" s="288" t="s">
        <v>695</v>
      </c>
      <c r="B39" s="289" t="s">
        <v>125</v>
      </c>
      <c r="C39" s="289" t="s">
        <v>659</v>
      </c>
      <c r="D39" s="289">
        <v>2</v>
      </c>
      <c r="E39" s="289" t="s">
        <v>32</v>
      </c>
      <c r="F39" s="289" t="s">
        <v>696</v>
      </c>
      <c r="G39" s="290">
        <v>0.122</v>
      </c>
      <c r="H39" s="290">
        <v>0.104</v>
      </c>
      <c r="I39" s="290">
        <v>9.2999999999999999E-2</v>
      </c>
      <c r="J39" s="290">
        <v>8.8999999999999996E-2</v>
      </c>
      <c r="K39" s="289" t="s">
        <v>39</v>
      </c>
      <c r="L39" s="295"/>
      <c r="M39" s="295"/>
      <c r="N39" s="295"/>
      <c r="O39" s="295"/>
      <c r="P39" s="295"/>
      <c r="Q39" s="295"/>
      <c r="R39" s="295"/>
      <c r="S39" s="295"/>
      <c r="T39" s="295"/>
      <c r="U39" s="295"/>
      <c r="V39" s="295"/>
      <c r="W39" s="295"/>
      <c r="X39" s="295"/>
      <c r="Y39" s="295"/>
      <c r="Z39" s="295"/>
    </row>
    <row r="40" spans="1:26" ht="14.25" customHeight="1">
      <c r="A40" s="288" t="s">
        <v>697</v>
      </c>
      <c r="B40" s="289" t="s">
        <v>87</v>
      </c>
      <c r="C40" s="289" t="s">
        <v>659</v>
      </c>
      <c r="D40" s="289">
        <v>2</v>
      </c>
      <c r="E40" s="289" t="s">
        <v>32</v>
      </c>
      <c r="F40" s="289" t="s">
        <v>696</v>
      </c>
      <c r="G40" s="290">
        <v>0.122</v>
      </c>
      <c r="H40" s="290">
        <v>0.104</v>
      </c>
      <c r="I40" s="290">
        <v>0.113</v>
      </c>
      <c r="J40" s="290">
        <v>0.11899999999999999</v>
      </c>
      <c r="K40" s="289" t="s">
        <v>38</v>
      </c>
      <c r="L40" s="295"/>
      <c r="M40" s="295"/>
      <c r="N40" s="295"/>
      <c r="O40" s="295"/>
      <c r="P40" s="295"/>
      <c r="Q40" s="295"/>
      <c r="R40" s="295"/>
      <c r="S40" s="295"/>
      <c r="T40" s="295"/>
      <c r="U40" s="295"/>
      <c r="V40" s="295"/>
      <c r="W40" s="295"/>
      <c r="X40" s="295"/>
      <c r="Y40" s="295"/>
      <c r="Z40" s="295"/>
    </row>
    <row r="41" spans="1:26" ht="14.25" customHeight="1">
      <c r="A41" s="288" t="s">
        <v>698</v>
      </c>
      <c r="B41" s="289" t="s">
        <v>153</v>
      </c>
      <c r="C41" s="289" t="s">
        <v>659</v>
      </c>
      <c r="D41" s="289">
        <v>2</v>
      </c>
      <c r="E41" s="289" t="s">
        <v>32</v>
      </c>
      <c r="F41" s="289" t="s">
        <v>699</v>
      </c>
      <c r="G41" s="290">
        <v>0.114</v>
      </c>
      <c r="H41" s="290">
        <v>9.7000000000000003E-2</v>
      </c>
      <c r="I41" s="290">
        <v>0.129</v>
      </c>
      <c r="J41" s="290">
        <v>0.128</v>
      </c>
      <c r="K41" s="289" t="s">
        <v>38</v>
      </c>
      <c r="L41" s="295"/>
      <c r="M41" s="295"/>
      <c r="N41" s="295"/>
      <c r="O41" s="295"/>
      <c r="P41" s="295"/>
      <c r="Q41" s="295"/>
      <c r="R41" s="295"/>
      <c r="S41" s="295"/>
      <c r="T41" s="295"/>
      <c r="U41" s="295"/>
      <c r="V41" s="295"/>
      <c r="W41" s="295"/>
      <c r="X41" s="295"/>
      <c r="Y41" s="295"/>
      <c r="Z41" s="295"/>
    </row>
    <row r="42" spans="1:26" ht="14.25" customHeight="1">
      <c r="A42" s="288" t="s">
        <v>700</v>
      </c>
      <c r="B42" s="289" t="s">
        <v>146</v>
      </c>
      <c r="C42" s="289" t="s">
        <v>659</v>
      </c>
      <c r="D42" s="289">
        <v>2</v>
      </c>
      <c r="E42" s="289" t="s">
        <v>32</v>
      </c>
      <c r="F42" s="289" t="s">
        <v>701</v>
      </c>
      <c r="G42" s="290">
        <v>0.111</v>
      </c>
      <c r="H42" s="292">
        <v>9.4E-2</v>
      </c>
      <c r="I42" s="290">
        <v>8.1000000000000003E-2</v>
      </c>
      <c r="J42" s="290">
        <v>7.6999999999999999E-2</v>
      </c>
      <c r="K42" s="289" t="s">
        <v>39</v>
      </c>
      <c r="L42" s="295"/>
      <c r="M42" s="295"/>
      <c r="N42" s="295"/>
      <c r="O42" s="295"/>
      <c r="P42" s="295"/>
      <c r="Q42" s="295"/>
      <c r="R42" s="295"/>
      <c r="S42" s="295"/>
      <c r="T42" s="295"/>
      <c r="U42" s="295"/>
      <c r="V42" s="295"/>
      <c r="W42" s="295"/>
      <c r="X42" s="295"/>
      <c r="Y42" s="295"/>
      <c r="Z42" s="295"/>
    </row>
    <row r="43" spans="1:26" ht="14.25" customHeight="1">
      <c r="A43" s="288" t="s">
        <v>702</v>
      </c>
      <c r="B43" s="289" t="s">
        <v>146</v>
      </c>
      <c r="C43" s="289" t="s">
        <v>659</v>
      </c>
      <c r="D43" s="289">
        <v>2</v>
      </c>
      <c r="E43" s="289" t="s">
        <v>32</v>
      </c>
      <c r="F43" s="289" t="s">
        <v>701</v>
      </c>
      <c r="G43" s="290">
        <v>0.111</v>
      </c>
      <c r="H43" s="290">
        <v>9.4E-2</v>
      </c>
      <c r="I43" s="290">
        <v>0.104</v>
      </c>
      <c r="J43" s="290">
        <v>0.104</v>
      </c>
      <c r="K43" s="289" t="s">
        <v>38</v>
      </c>
      <c r="L43" s="295"/>
      <c r="M43" s="295"/>
      <c r="N43" s="295"/>
      <c r="O43" s="295"/>
      <c r="P43" s="295"/>
      <c r="Q43" s="295"/>
      <c r="R43" s="295"/>
      <c r="S43" s="295"/>
      <c r="T43" s="295"/>
      <c r="U43" s="295"/>
      <c r="V43" s="295"/>
      <c r="W43" s="295"/>
      <c r="X43" s="295"/>
      <c r="Y43" s="295"/>
      <c r="Z43" s="295"/>
    </row>
    <row r="44" spans="1:26" ht="14.25" customHeight="1">
      <c r="A44" s="288" t="s">
        <v>703</v>
      </c>
      <c r="B44" s="289" t="s">
        <v>63</v>
      </c>
      <c r="C44" s="289" t="s">
        <v>659</v>
      </c>
      <c r="D44" s="289">
        <v>2</v>
      </c>
      <c r="E44" s="289" t="s">
        <v>32</v>
      </c>
      <c r="F44" s="289" t="s">
        <v>704</v>
      </c>
      <c r="G44" s="290">
        <v>0.11</v>
      </c>
      <c r="H44" s="290">
        <v>9.4E-2</v>
      </c>
      <c r="I44" s="290">
        <v>7.4999999999999997E-2</v>
      </c>
      <c r="J44" s="290">
        <v>7.2999999999999995E-2</v>
      </c>
      <c r="K44" s="289" t="s">
        <v>39</v>
      </c>
      <c r="L44" s="295"/>
      <c r="M44" s="295"/>
      <c r="N44" s="295"/>
      <c r="O44" s="295"/>
      <c r="P44" s="295"/>
      <c r="Q44" s="295"/>
      <c r="R44" s="295"/>
      <c r="S44" s="295"/>
      <c r="T44" s="295"/>
      <c r="U44" s="295"/>
      <c r="V44" s="295"/>
      <c r="W44" s="295"/>
      <c r="X44" s="295"/>
      <c r="Y44" s="295"/>
      <c r="Z44" s="295"/>
    </row>
    <row r="45" spans="1:26" ht="14.25" customHeight="1">
      <c r="A45" s="288" t="s">
        <v>705</v>
      </c>
      <c r="B45" s="289" t="s">
        <v>146</v>
      </c>
      <c r="C45" s="289" t="s">
        <v>659</v>
      </c>
      <c r="D45" s="289">
        <v>2</v>
      </c>
      <c r="E45" s="289" t="s">
        <v>32</v>
      </c>
      <c r="F45" s="289" t="s">
        <v>704</v>
      </c>
      <c r="G45" s="290">
        <v>0.11</v>
      </c>
      <c r="H45" s="290">
        <v>9.4E-2</v>
      </c>
      <c r="I45" s="290">
        <v>9.4E-2</v>
      </c>
      <c r="J45" s="290">
        <v>8.7999999999999995E-2</v>
      </c>
      <c r="K45" s="289" t="s">
        <v>38</v>
      </c>
      <c r="L45" s="295"/>
      <c r="M45" s="295"/>
      <c r="N45" s="295"/>
      <c r="O45" s="295"/>
      <c r="P45" s="295"/>
      <c r="Q45" s="295"/>
      <c r="R45" s="295"/>
      <c r="S45" s="295"/>
      <c r="T45" s="295"/>
      <c r="U45" s="295"/>
      <c r="V45" s="295"/>
      <c r="W45" s="295"/>
      <c r="X45" s="295"/>
      <c r="Y45" s="295"/>
      <c r="Z45" s="295"/>
    </row>
    <row r="46" spans="1:26" ht="14.25" customHeight="1">
      <c r="A46" s="288" t="s">
        <v>706</v>
      </c>
      <c r="B46" s="289" t="s">
        <v>204</v>
      </c>
      <c r="C46" s="289" t="s">
        <v>659</v>
      </c>
      <c r="D46" s="289">
        <v>2</v>
      </c>
      <c r="E46" s="289" t="s">
        <v>32</v>
      </c>
      <c r="F46" s="289" t="s">
        <v>707</v>
      </c>
      <c r="G46" s="290">
        <v>0.109</v>
      </c>
      <c r="H46" s="290">
        <v>9.2999999999999999E-2</v>
      </c>
      <c r="I46" s="290">
        <v>0.112</v>
      </c>
      <c r="J46" s="290">
        <v>0.10299999999999999</v>
      </c>
      <c r="K46" s="289" t="s">
        <v>38</v>
      </c>
      <c r="L46" s="295"/>
      <c r="M46" s="295"/>
      <c r="N46" s="295"/>
      <c r="O46" s="295"/>
      <c r="P46" s="295"/>
      <c r="Q46" s="295"/>
      <c r="R46" s="295"/>
      <c r="S46" s="295"/>
      <c r="T46" s="295"/>
      <c r="U46" s="295"/>
      <c r="V46" s="295"/>
      <c r="W46" s="295"/>
      <c r="X46" s="295"/>
      <c r="Y46" s="295"/>
      <c r="Z46" s="295"/>
    </row>
    <row r="47" spans="1:26" ht="14.25" customHeight="1">
      <c r="A47" s="288" t="s">
        <v>708</v>
      </c>
      <c r="B47" s="289" t="s">
        <v>195</v>
      </c>
      <c r="C47" s="289" t="s">
        <v>659</v>
      </c>
      <c r="D47" s="289">
        <v>2</v>
      </c>
      <c r="E47" s="289" t="s">
        <v>32</v>
      </c>
      <c r="F47" s="289" t="s">
        <v>707</v>
      </c>
      <c r="G47" s="290">
        <v>0.109</v>
      </c>
      <c r="H47" s="290">
        <v>9.2999999999999999E-2</v>
      </c>
      <c r="I47" s="290">
        <v>7.1999999999999995E-2</v>
      </c>
      <c r="J47" s="290">
        <v>7.1999999999999995E-2</v>
      </c>
      <c r="K47" s="289" t="s">
        <v>39</v>
      </c>
      <c r="L47" s="295"/>
      <c r="M47" s="295"/>
      <c r="N47" s="295"/>
      <c r="O47" s="295"/>
      <c r="P47" s="295"/>
      <c r="Q47" s="295"/>
      <c r="R47" s="295"/>
      <c r="S47" s="295"/>
      <c r="T47" s="295"/>
      <c r="U47" s="295"/>
      <c r="V47" s="295"/>
      <c r="W47" s="295"/>
      <c r="X47" s="295"/>
      <c r="Y47" s="295"/>
      <c r="Z47" s="295"/>
    </row>
    <row r="48" spans="1:26" ht="14.25" customHeight="1">
      <c r="A48" s="296"/>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row>
    <row r="49" spans="1:26" ht="14.25" customHeight="1">
      <c r="A49" s="296"/>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row>
    <row r="50" spans="1:26" ht="14.25" customHeight="1">
      <c r="A50" s="296"/>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row>
    <row r="51" spans="1:26" ht="14.25" customHeight="1">
      <c r="A51" s="296"/>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row>
    <row r="52" spans="1:26" ht="14.25" customHeight="1">
      <c r="A52" s="296"/>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row>
    <row r="53" spans="1:26" ht="14.25" customHeight="1">
      <c r="A53" s="296"/>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row>
    <row r="54" spans="1:26" ht="14.25" customHeight="1">
      <c r="A54" s="296"/>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row>
    <row r="55" spans="1:26" ht="14.25" customHeight="1">
      <c r="A55" s="296"/>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row>
    <row r="56" spans="1:26" ht="14.25" customHeight="1">
      <c r="A56" s="296"/>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row>
    <row r="57" spans="1:26" ht="14.25" customHeight="1">
      <c r="A57" s="296"/>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row>
    <row r="58" spans="1:26" ht="14.25" customHeight="1">
      <c r="A58" s="296"/>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row>
    <row r="59" spans="1:26" ht="14.25" customHeight="1">
      <c r="A59" s="296"/>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row>
    <row r="60" spans="1:26" ht="14.25" customHeight="1">
      <c r="A60" s="296"/>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row>
    <row r="61" spans="1:26" ht="14.25" customHeight="1">
      <c r="A61" s="296"/>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row>
    <row r="62" spans="1:26" ht="14.25" customHeight="1">
      <c r="A62" s="296"/>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row>
    <row r="63" spans="1:26" ht="14.25" customHeight="1">
      <c r="A63" s="296"/>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row>
    <row r="64" spans="1:26" ht="14.25" customHeight="1">
      <c r="A64" s="296"/>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row>
    <row r="65" spans="1:26" ht="14.25" customHeight="1">
      <c r="A65" s="296"/>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row>
    <row r="66" spans="1:26" ht="14.25" customHeight="1">
      <c r="A66" s="296"/>
      <c r="B66" s="295"/>
      <c r="C66" s="295"/>
      <c r="D66" s="295"/>
      <c r="E66" s="295"/>
      <c r="F66" s="295"/>
      <c r="G66" s="295"/>
      <c r="H66" s="295"/>
      <c r="I66" s="295"/>
      <c r="J66" s="295"/>
      <c r="K66" s="295"/>
      <c r="L66" s="295"/>
      <c r="M66" s="295"/>
      <c r="N66" s="295"/>
      <c r="O66" s="295"/>
      <c r="P66" s="295"/>
      <c r="Q66" s="295"/>
      <c r="R66" s="295"/>
      <c r="S66" s="295"/>
      <c r="T66" s="295"/>
      <c r="U66" s="295"/>
      <c r="V66" s="295"/>
      <c r="W66" s="295"/>
      <c r="X66" s="295"/>
      <c r="Y66" s="295"/>
      <c r="Z66" s="295"/>
    </row>
    <row r="67" spans="1:26" ht="14.25" customHeight="1">
      <c r="A67" s="296"/>
      <c r="B67" s="295"/>
      <c r="C67" s="295"/>
      <c r="D67" s="295"/>
      <c r="E67" s="295"/>
      <c r="F67" s="295"/>
      <c r="G67" s="295"/>
      <c r="H67" s="295"/>
      <c r="I67" s="295"/>
      <c r="J67" s="295"/>
      <c r="K67" s="295"/>
      <c r="L67" s="295"/>
      <c r="M67" s="295"/>
      <c r="N67" s="295"/>
      <c r="O67" s="295"/>
      <c r="P67" s="295"/>
      <c r="Q67" s="295"/>
      <c r="R67" s="295"/>
      <c r="S67" s="295"/>
      <c r="T67" s="295"/>
      <c r="U67" s="295"/>
      <c r="V67" s="295"/>
      <c r="W67" s="295"/>
      <c r="X67" s="295"/>
      <c r="Y67" s="295"/>
      <c r="Z67" s="295"/>
    </row>
    <row r="68" spans="1:26" ht="14.25" customHeight="1">
      <c r="A68" s="296"/>
      <c r="B68" s="295"/>
      <c r="C68" s="295"/>
      <c r="D68" s="295"/>
      <c r="E68" s="295"/>
      <c r="F68" s="295"/>
      <c r="G68" s="295"/>
      <c r="H68" s="295"/>
      <c r="I68" s="295"/>
      <c r="J68" s="295"/>
      <c r="K68" s="295"/>
      <c r="L68" s="295"/>
      <c r="M68" s="295"/>
      <c r="N68" s="295"/>
      <c r="O68" s="295"/>
      <c r="P68" s="295"/>
      <c r="Q68" s="295"/>
      <c r="R68" s="295"/>
      <c r="S68" s="295"/>
      <c r="T68" s="295"/>
      <c r="U68" s="295"/>
      <c r="V68" s="295"/>
      <c r="W68" s="295"/>
      <c r="X68" s="295"/>
      <c r="Y68" s="295"/>
      <c r="Z68" s="295"/>
    </row>
    <row r="69" spans="1:26" ht="14.25" customHeight="1">
      <c r="A69" s="296"/>
      <c r="B69" s="295"/>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row>
    <row r="70" spans="1:26" ht="14.25" customHeight="1">
      <c r="A70" s="296"/>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row>
    <row r="71" spans="1:26" ht="14.25" customHeight="1">
      <c r="A71" s="296"/>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row>
    <row r="72" spans="1:26" ht="14.25" customHeight="1">
      <c r="A72" s="296"/>
      <c r="B72" s="295"/>
      <c r="C72" s="295"/>
      <c r="D72" s="295"/>
      <c r="E72" s="295"/>
      <c r="F72" s="295"/>
      <c r="G72" s="295"/>
      <c r="H72" s="295"/>
      <c r="I72" s="295"/>
      <c r="J72" s="295"/>
      <c r="K72" s="295"/>
      <c r="L72" s="295"/>
      <c r="M72" s="295"/>
      <c r="N72" s="295"/>
      <c r="O72" s="295"/>
      <c r="P72" s="295"/>
      <c r="Q72" s="295"/>
      <c r="R72" s="295"/>
      <c r="S72" s="295"/>
      <c r="T72" s="295"/>
      <c r="U72" s="295"/>
      <c r="V72" s="295"/>
      <c r="W72" s="295"/>
      <c r="X72" s="295"/>
      <c r="Y72" s="295"/>
      <c r="Z72" s="295"/>
    </row>
    <row r="73" spans="1:26" ht="14.25" customHeight="1">
      <c r="A73" s="296"/>
      <c r="B73" s="295"/>
      <c r="C73" s="295"/>
      <c r="D73" s="295"/>
      <c r="E73" s="295"/>
      <c r="F73" s="295"/>
      <c r="G73" s="295"/>
      <c r="H73" s="295"/>
      <c r="I73" s="295"/>
      <c r="J73" s="295"/>
      <c r="K73" s="295"/>
      <c r="L73" s="295"/>
      <c r="M73" s="295"/>
      <c r="N73" s="295"/>
      <c r="O73" s="295"/>
      <c r="P73" s="295"/>
      <c r="Q73" s="295"/>
      <c r="R73" s="295"/>
      <c r="S73" s="295"/>
      <c r="T73" s="295"/>
      <c r="U73" s="295"/>
      <c r="V73" s="295"/>
      <c r="W73" s="295"/>
      <c r="X73" s="295"/>
      <c r="Y73" s="295"/>
      <c r="Z73" s="295"/>
    </row>
    <row r="74" spans="1:26" ht="14.25" customHeight="1">
      <c r="A74" s="296"/>
      <c r="B74" s="295"/>
      <c r="C74" s="295"/>
      <c r="D74" s="295"/>
      <c r="E74" s="295"/>
      <c r="F74" s="295"/>
      <c r="G74" s="295"/>
      <c r="H74" s="295"/>
      <c r="I74" s="295"/>
      <c r="J74" s="295"/>
      <c r="K74" s="295"/>
      <c r="L74" s="295"/>
      <c r="M74" s="295"/>
      <c r="N74" s="295"/>
      <c r="O74" s="295"/>
      <c r="P74" s="295"/>
      <c r="Q74" s="295"/>
      <c r="R74" s="295"/>
      <c r="S74" s="295"/>
      <c r="T74" s="295"/>
      <c r="U74" s="295"/>
      <c r="V74" s="295"/>
      <c r="W74" s="295"/>
      <c r="X74" s="295"/>
      <c r="Y74" s="295"/>
      <c r="Z74" s="295"/>
    </row>
    <row r="75" spans="1:26" ht="14.25" customHeight="1">
      <c r="A75" s="296"/>
      <c r="B75" s="295"/>
      <c r="C75" s="295"/>
      <c r="D75" s="295"/>
      <c r="E75" s="295"/>
      <c r="F75" s="295"/>
      <c r="G75" s="295"/>
      <c r="H75" s="295"/>
      <c r="I75" s="295"/>
      <c r="J75" s="295"/>
      <c r="K75" s="295"/>
      <c r="L75" s="295"/>
      <c r="M75" s="295"/>
      <c r="N75" s="295"/>
      <c r="O75" s="295"/>
      <c r="P75" s="295"/>
      <c r="Q75" s="295"/>
      <c r="R75" s="295"/>
      <c r="S75" s="295"/>
      <c r="T75" s="295"/>
      <c r="U75" s="295"/>
      <c r="V75" s="295"/>
      <c r="W75" s="295"/>
      <c r="X75" s="295"/>
      <c r="Y75" s="295"/>
      <c r="Z75" s="295"/>
    </row>
    <row r="76" spans="1:26" ht="14.25" customHeight="1">
      <c r="A76" s="296"/>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row>
    <row r="77" spans="1:26" ht="14.25" customHeight="1">
      <c r="A77" s="296"/>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row>
    <row r="78" spans="1:26" ht="14.25" customHeight="1">
      <c r="A78" s="296"/>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row>
    <row r="79" spans="1:26" ht="14.25" customHeight="1">
      <c r="A79" s="296"/>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row>
    <row r="80" spans="1:26" ht="14.25" customHeight="1">
      <c r="A80" s="296"/>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row>
    <row r="81" spans="1:26" ht="14.25" customHeight="1">
      <c r="A81" s="296"/>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row>
    <row r="82" spans="1:26" ht="14.25" customHeight="1">
      <c r="A82" s="296"/>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row>
    <row r="83" spans="1:26" ht="14.25" customHeight="1">
      <c r="A83" s="296"/>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row>
    <row r="84" spans="1:26" ht="14.25" customHeight="1">
      <c r="A84" s="296"/>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row>
    <row r="85" spans="1:26" ht="14.25" customHeight="1">
      <c r="A85" s="296"/>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row>
    <row r="86" spans="1:26" ht="14.25" customHeight="1">
      <c r="A86" s="296"/>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row>
    <row r="87" spans="1:26" ht="14.25" customHeight="1">
      <c r="A87" s="296"/>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row>
    <row r="88" spans="1:26" ht="14.25" customHeight="1">
      <c r="A88" s="296"/>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row>
    <row r="89" spans="1:26" ht="14.25" customHeight="1">
      <c r="A89" s="296"/>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row>
    <row r="90" spans="1:26" ht="14.25" customHeight="1">
      <c r="A90" s="296"/>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row>
    <row r="91" spans="1:26" ht="14.25" customHeight="1">
      <c r="A91" s="296"/>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row>
    <row r="92" spans="1:26" ht="14.25" customHeight="1">
      <c r="A92" s="296"/>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row>
    <row r="93" spans="1:26" ht="14.25" customHeight="1">
      <c r="A93" s="296"/>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row>
    <row r="94" spans="1:26" ht="14.25" customHeight="1">
      <c r="A94" s="296"/>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row>
    <row r="95" spans="1:26" ht="14.25" customHeight="1">
      <c r="A95" s="296"/>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row>
    <row r="96" spans="1:26" ht="14.25" customHeight="1">
      <c r="A96" s="296"/>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row>
    <row r="97" spans="1:26" ht="14.25" customHeight="1">
      <c r="A97" s="296"/>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row>
    <row r="98" spans="1:26" ht="14.25" customHeight="1">
      <c r="A98" s="296"/>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row>
    <row r="99" spans="1:26" ht="14.25" customHeight="1">
      <c r="A99" s="296"/>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row>
    <row r="100" spans="1:26" ht="14.25" customHeight="1">
      <c r="A100" s="296"/>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row>
    <row r="101" spans="1:26" ht="14.25" customHeight="1">
      <c r="A101" s="296"/>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row>
    <row r="102" spans="1:26" ht="14.25" customHeight="1">
      <c r="A102" s="296"/>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row>
    <row r="103" spans="1:26" ht="14.25" customHeight="1">
      <c r="A103" s="296"/>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row>
    <row r="104" spans="1:26" ht="14.25" customHeight="1">
      <c r="A104" s="296"/>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row>
    <row r="105" spans="1:26" ht="14.25" customHeight="1">
      <c r="A105" s="296"/>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row>
    <row r="106" spans="1:26" ht="14.25" customHeight="1">
      <c r="A106" s="296"/>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row>
    <row r="107" spans="1:26" ht="14.25" customHeight="1">
      <c r="A107" s="296"/>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row>
    <row r="108" spans="1:26" ht="14.25" customHeight="1">
      <c r="A108" s="296"/>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row>
    <row r="109" spans="1:26" ht="14.25" customHeight="1">
      <c r="A109" s="296"/>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row>
    <row r="110" spans="1:26" ht="14.25" customHeight="1">
      <c r="A110" s="296"/>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row>
    <row r="111" spans="1:26" ht="14.25" customHeight="1">
      <c r="A111" s="296"/>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row>
    <row r="112" spans="1:26" ht="14.25" customHeight="1">
      <c r="A112" s="296"/>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row>
    <row r="113" spans="1:26" ht="14.25" customHeight="1">
      <c r="A113" s="296"/>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row>
    <row r="114" spans="1:26" ht="14.25" customHeight="1">
      <c r="A114" s="296"/>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row>
    <row r="115" spans="1:26" ht="14.25" customHeight="1">
      <c r="A115" s="296"/>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row>
    <row r="116" spans="1:26" ht="14.25" customHeight="1">
      <c r="A116" s="296"/>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row>
    <row r="117" spans="1:26" ht="14.25" customHeight="1">
      <c r="A117" s="296"/>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row>
    <row r="118" spans="1:26" ht="14.25" customHeight="1">
      <c r="A118" s="296"/>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row>
    <row r="119" spans="1:26" ht="14.25" customHeight="1">
      <c r="A119" s="296"/>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row>
    <row r="120" spans="1:26" ht="14.25" customHeight="1">
      <c r="A120" s="296"/>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row>
    <row r="121" spans="1:26" ht="14.25" customHeight="1">
      <c r="A121" s="296"/>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row>
    <row r="122" spans="1:26" ht="14.25" customHeight="1">
      <c r="A122" s="296"/>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row>
    <row r="123" spans="1:26" ht="14.25" customHeight="1">
      <c r="A123" s="296"/>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row>
    <row r="124" spans="1:26" ht="14.25" customHeight="1">
      <c r="A124" s="296"/>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row>
    <row r="125" spans="1:26" ht="14.25" customHeight="1">
      <c r="A125" s="296"/>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row>
    <row r="126" spans="1:26" ht="14.25" customHeight="1">
      <c r="A126" s="296"/>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row>
    <row r="127" spans="1:26" ht="14.25" customHeight="1">
      <c r="A127" s="296"/>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row>
    <row r="128" spans="1:26" ht="14.25" customHeight="1">
      <c r="A128" s="296"/>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row>
    <row r="129" spans="1:26" ht="14.25" customHeight="1">
      <c r="A129" s="296"/>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row>
    <row r="130" spans="1:26" ht="14.25" customHeight="1">
      <c r="A130" s="296"/>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row>
    <row r="131" spans="1:26" ht="14.25" customHeight="1">
      <c r="A131" s="296"/>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row>
    <row r="132" spans="1:26" ht="14.25" customHeight="1">
      <c r="A132" s="296"/>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row>
    <row r="133" spans="1:26" ht="14.25" customHeight="1">
      <c r="A133" s="296"/>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row>
    <row r="134" spans="1:26" ht="14.25" customHeight="1">
      <c r="A134" s="296"/>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row>
    <row r="135" spans="1:26" ht="14.25" customHeight="1">
      <c r="A135" s="296"/>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row>
    <row r="136" spans="1:26" ht="14.25" customHeight="1">
      <c r="A136" s="296"/>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row>
    <row r="137" spans="1:26" ht="14.25" customHeight="1">
      <c r="A137" s="296"/>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row>
    <row r="138" spans="1:26" ht="14.25" customHeight="1">
      <c r="A138" s="296"/>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row>
    <row r="139" spans="1:26" ht="14.25" customHeight="1">
      <c r="A139" s="296"/>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row>
    <row r="140" spans="1:26" ht="14.25" customHeight="1">
      <c r="A140" s="296"/>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row>
    <row r="141" spans="1:26" ht="14.25" customHeight="1">
      <c r="A141" s="296"/>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row>
    <row r="142" spans="1:26" ht="14.25" customHeight="1">
      <c r="A142" s="296"/>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row>
    <row r="143" spans="1:26" ht="14.25" customHeight="1">
      <c r="A143" s="296"/>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row>
    <row r="144" spans="1:26" ht="14.25" customHeight="1">
      <c r="A144" s="296"/>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row>
    <row r="145" spans="1:26" ht="14.25" customHeight="1">
      <c r="A145" s="296"/>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row>
    <row r="146" spans="1:26" ht="14.25" customHeight="1">
      <c r="A146" s="296"/>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row>
    <row r="147" spans="1:26" ht="14.25" customHeight="1">
      <c r="A147" s="296"/>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row>
    <row r="148" spans="1:26" ht="14.25" customHeight="1">
      <c r="A148" s="296"/>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row>
    <row r="149" spans="1:26" ht="14.25" customHeight="1">
      <c r="A149" s="296"/>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row>
    <row r="150" spans="1:26" ht="14.25" customHeight="1">
      <c r="A150" s="296"/>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row>
    <row r="151" spans="1:26" ht="14.25" customHeight="1">
      <c r="A151" s="296"/>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row>
    <row r="152" spans="1:26" ht="14.25" customHeight="1">
      <c r="A152" s="296"/>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row>
    <row r="153" spans="1:26" ht="14.25" customHeight="1">
      <c r="A153" s="296"/>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row>
    <row r="154" spans="1:26" ht="14.25" customHeight="1">
      <c r="A154" s="296"/>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row>
    <row r="155" spans="1:26" ht="14.25" customHeight="1">
      <c r="A155" s="296"/>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row>
    <row r="156" spans="1:26" ht="14.25" customHeight="1">
      <c r="A156" s="296"/>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row>
    <row r="157" spans="1:26" ht="14.25" customHeight="1">
      <c r="A157" s="296"/>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row>
    <row r="158" spans="1:26" ht="14.25" customHeight="1">
      <c r="A158" s="296"/>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row>
    <row r="159" spans="1:26" ht="14.25" customHeight="1">
      <c r="A159" s="296"/>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row>
    <row r="160" spans="1:26" ht="14.25" customHeight="1">
      <c r="A160" s="296"/>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row>
    <row r="161" spans="1:26" ht="14.25" customHeight="1">
      <c r="A161" s="296"/>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row>
    <row r="162" spans="1:26" ht="14.25" customHeight="1">
      <c r="A162" s="296"/>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row>
    <row r="163" spans="1:26" ht="14.25" customHeight="1">
      <c r="A163" s="296"/>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row>
    <row r="164" spans="1:26" ht="14.25" customHeight="1">
      <c r="A164" s="296"/>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row>
    <row r="165" spans="1:26" ht="14.25" customHeight="1">
      <c r="A165" s="296"/>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row>
    <row r="166" spans="1:26" ht="14.25" customHeight="1">
      <c r="A166" s="296"/>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row>
    <row r="167" spans="1:26" ht="14.25" customHeight="1">
      <c r="A167" s="296"/>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row>
    <row r="168" spans="1:26" ht="14.25" customHeight="1">
      <c r="A168" s="296"/>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row>
    <row r="169" spans="1:26" ht="14.25" customHeight="1">
      <c r="A169" s="296"/>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row>
    <row r="170" spans="1:26" ht="14.25" customHeight="1">
      <c r="A170" s="296"/>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row>
    <row r="171" spans="1:26" ht="14.25" customHeight="1">
      <c r="A171" s="296"/>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row>
    <row r="172" spans="1:26" ht="14.25" customHeight="1">
      <c r="A172" s="296"/>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row>
    <row r="173" spans="1:26" ht="14.25" customHeight="1">
      <c r="A173" s="296"/>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row>
    <row r="174" spans="1:26" ht="14.25" customHeight="1">
      <c r="A174" s="296"/>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row>
    <row r="175" spans="1:26" ht="14.25" customHeight="1">
      <c r="A175" s="296"/>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row>
    <row r="176" spans="1:26" ht="14.25" customHeight="1">
      <c r="A176" s="296"/>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row>
    <row r="177" spans="1:26" ht="14.25" customHeight="1">
      <c r="A177" s="296"/>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row>
    <row r="178" spans="1:26" ht="14.25" customHeight="1">
      <c r="A178" s="296"/>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row>
    <row r="179" spans="1:26" ht="14.25" customHeight="1">
      <c r="A179" s="296"/>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row>
    <row r="180" spans="1:26" ht="14.25" customHeight="1">
      <c r="A180" s="296"/>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row>
    <row r="181" spans="1:26" ht="14.25" customHeight="1">
      <c r="A181" s="296"/>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row>
    <row r="182" spans="1:26" ht="14.25" customHeight="1">
      <c r="A182" s="296"/>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row>
    <row r="183" spans="1:26" ht="14.25" customHeight="1">
      <c r="A183" s="296"/>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row>
    <row r="184" spans="1:26" ht="14.25" customHeight="1">
      <c r="A184" s="296"/>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row>
    <row r="185" spans="1:26" ht="14.25" customHeight="1">
      <c r="A185" s="296"/>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row>
    <row r="186" spans="1:26" ht="14.25" customHeight="1">
      <c r="A186" s="296"/>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row>
    <row r="187" spans="1:26" ht="14.25" customHeight="1">
      <c r="A187" s="296"/>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row>
    <row r="188" spans="1:26" ht="14.25" customHeight="1">
      <c r="A188" s="296"/>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row>
    <row r="189" spans="1:26" ht="14.25" customHeight="1">
      <c r="A189" s="296"/>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row>
    <row r="190" spans="1:26" ht="14.25" customHeight="1">
      <c r="A190" s="296"/>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row>
    <row r="191" spans="1:26" ht="14.25" customHeight="1">
      <c r="A191" s="296"/>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row>
    <row r="192" spans="1:26" ht="14.25" customHeight="1">
      <c r="A192" s="296"/>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row>
    <row r="193" spans="1:26" ht="14.25" customHeight="1">
      <c r="A193" s="296"/>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row>
    <row r="194" spans="1:26" ht="14.25" customHeight="1">
      <c r="A194" s="296"/>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row>
    <row r="195" spans="1:26" ht="14.25" customHeight="1">
      <c r="A195" s="296"/>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row>
    <row r="196" spans="1:26" ht="14.25" customHeight="1">
      <c r="A196" s="296"/>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row>
    <row r="197" spans="1:26" ht="14.25" customHeight="1">
      <c r="A197" s="296"/>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row>
    <row r="198" spans="1:26" ht="14.25" customHeight="1">
      <c r="A198" s="296"/>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row>
    <row r="199" spans="1:26" ht="14.25" customHeight="1">
      <c r="A199" s="296"/>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row>
    <row r="200" spans="1:26" ht="14.25" customHeight="1">
      <c r="A200" s="296"/>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row>
    <row r="201" spans="1:26" ht="14.25" customHeight="1">
      <c r="A201" s="296"/>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row>
    <row r="202" spans="1:26" ht="14.25" customHeight="1">
      <c r="A202" s="296"/>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row>
    <row r="203" spans="1:26" ht="14.25" customHeight="1">
      <c r="A203" s="296"/>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row>
    <row r="204" spans="1:26" ht="14.25" customHeight="1">
      <c r="A204" s="296"/>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row>
    <row r="205" spans="1:26" ht="14.25" customHeight="1">
      <c r="A205" s="296"/>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row>
    <row r="206" spans="1:26" ht="14.25" customHeight="1">
      <c r="A206" s="296"/>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row>
    <row r="207" spans="1:26" ht="14.25" customHeight="1">
      <c r="A207" s="296"/>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row>
    <row r="208" spans="1:26" ht="14.25" customHeight="1">
      <c r="A208" s="296"/>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row>
    <row r="209" spans="1:26" ht="14.25" customHeight="1">
      <c r="A209" s="296"/>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row>
    <row r="210" spans="1:26" ht="14.25" customHeight="1">
      <c r="A210" s="296"/>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row>
    <row r="211" spans="1:26" ht="14.25" customHeight="1">
      <c r="A211" s="296"/>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row>
    <row r="212" spans="1:26" ht="14.25" customHeight="1">
      <c r="A212" s="296"/>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row>
    <row r="213" spans="1:26" ht="14.25" customHeight="1">
      <c r="A213" s="296"/>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row>
    <row r="214" spans="1:26" ht="14.25" customHeight="1">
      <c r="A214" s="296"/>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row>
    <row r="215" spans="1:26" ht="14.25" customHeight="1">
      <c r="A215" s="296"/>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row>
    <row r="216" spans="1:26" ht="14.25" customHeight="1">
      <c r="A216" s="296"/>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row>
    <row r="217" spans="1:26" ht="14.25" customHeight="1">
      <c r="A217" s="296"/>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row>
    <row r="218" spans="1:26" ht="14.25" customHeight="1">
      <c r="A218" s="296"/>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row>
    <row r="219" spans="1:26" ht="14.25" customHeight="1">
      <c r="A219" s="296"/>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row>
    <row r="220" spans="1:26" ht="14.25" customHeight="1">
      <c r="A220" s="296"/>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row>
    <row r="221" spans="1:26" ht="14.25" customHeight="1">
      <c r="A221" s="296"/>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row>
    <row r="222" spans="1:26" ht="14.25" customHeight="1">
      <c r="A222" s="296"/>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row>
    <row r="223" spans="1:26" ht="14.25" customHeight="1">
      <c r="A223" s="296"/>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row>
    <row r="224" spans="1:26" ht="14.25" customHeight="1">
      <c r="A224" s="296"/>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row>
    <row r="225" spans="1:26" ht="14.25" customHeight="1">
      <c r="A225" s="296"/>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row>
    <row r="226" spans="1:26" ht="14.25" customHeight="1">
      <c r="A226" s="296"/>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row>
    <row r="227" spans="1:26" ht="14.25" customHeight="1">
      <c r="A227" s="296"/>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row>
    <row r="228" spans="1:26" ht="14.25" customHeight="1">
      <c r="A228" s="296"/>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row>
    <row r="229" spans="1:26" ht="14.25" customHeight="1">
      <c r="A229" s="296"/>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row>
    <row r="230" spans="1:26" ht="14.25" customHeight="1">
      <c r="A230" s="296"/>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row>
    <row r="231" spans="1:26" ht="14.25" customHeight="1">
      <c r="A231" s="296"/>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row>
    <row r="232" spans="1:26" ht="14.25" customHeight="1">
      <c r="A232" s="296"/>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row>
    <row r="233" spans="1:26" ht="14.25" customHeight="1">
      <c r="A233" s="296"/>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row>
    <row r="234" spans="1:26" ht="14.25" customHeight="1">
      <c r="A234" s="296"/>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row>
    <row r="235" spans="1:26" ht="14.25" customHeight="1">
      <c r="A235" s="296"/>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row>
    <row r="236" spans="1:26" ht="14.25" customHeight="1">
      <c r="A236" s="296"/>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row>
    <row r="237" spans="1:26" ht="14.25" customHeight="1">
      <c r="A237" s="296"/>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row>
    <row r="238" spans="1:26" ht="14.25" customHeight="1">
      <c r="A238" s="296"/>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row>
    <row r="239" spans="1:26" ht="14.25" customHeight="1">
      <c r="A239" s="296"/>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row>
    <row r="240" spans="1:26" ht="14.25" customHeight="1">
      <c r="A240" s="296"/>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row>
    <row r="241" spans="1:26" ht="14.25" customHeight="1">
      <c r="A241" s="296"/>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row>
    <row r="242" spans="1:26" ht="14.25" customHeight="1">
      <c r="A242" s="296"/>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row>
    <row r="243" spans="1:26" ht="14.25" customHeight="1">
      <c r="A243" s="296"/>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row>
    <row r="244" spans="1:26" ht="14.25" customHeight="1">
      <c r="A244" s="296"/>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row>
    <row r="245" spans="1:26" ht="14.25" customHeight="1">
      <c r="A245" s="296"/>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row>
    <row r="246" spans="1:26" ht="14.25" customHeight="1">
      <c r="A246" s="296"/>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row>
    <row r="247" spans="1:26" ht="14.25" customHeight="1">
      <c r="A247" s="296"/>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row>
    <row r="248" spans="1:26" ht="15.75" customHeight="1">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row>
    <row r="249" spans="1:26" ht="15.75" customHeight="1">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row>
    <row r="250" spans="1:26" ht="15.75" customHeight="1">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row>
    <row r="251" spans="1:26" ht="15.75" customHeight="1">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row>
    <row r="252" spans="1:26" ht="15.75" customHeight="1">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row>
    <row r="253" spans="1:26" ht="15.75" customHeight="1">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row>
    <row r="254" spans="1:26" ht="15.75" customHeight="1">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row>
    <row r="255" spans="1:26" ht="15.75" customHeight="1">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row>
    <row r="256" spans="1:26" ht="15.75" customHeight="1">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row>
    <row r="257" spans="1:26" ht="15.75" customHeight="1">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row>
    <row r="258" spans="1:26" ht="15.75" customHeight="1">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row>
    <row r="259" spans="1:26" ht="15.75" customHeight="1">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row>
    <row r="260" spans="1:26" ht="15.75" customHeight="1">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row>
    <row r="261" spans="1:26" ht="15.75" customHeight="1">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row>
    <row r="262" spans="1:26" ht="15.75" customHeight="1">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row>
    <row r="263" spans="1:26" ht="15.75" customHeight="1">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row>
    <row r="264" spans="1:26" ht="15.75" customHeight="1">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row>
    <row r="265" spans="1:26" ht="15.75" customHeight="1">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row>
    <row r="266" spans="1:26" ht="15.75" customHeight="1">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row>
    <row r="267" spans="1:26" ht="15.75" customHeight="1">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row>
    <row r="268" spans="1:26" ht="15.75" customHeight="1">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row>
    <row r="269" spans="1:26" ht="15.75" customHeight="1">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row>
    <row r="270" spans="1:26" ht="15.75" customHeight="1">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row>
    <row r="271" spans="1:26" ht="15.75" customHeight="1">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row>
    <row r="272" spans="1:26" ht="15.75" customHeight="1">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row>
    <row r="273" spans="1:26" ht="15.75" customHeight="1">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row>
    <row r="274" spans="1:26" ht="15.75" customHeight="1">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row>
    <row r="275" spans="1:26" ht="15.75" customHeight="1">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row>
    <row r="276" spans="1:26" ht="15.75" customHeight="1">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row>
    <row r="277" spans="1:26" ht="15.75" customHeight="1">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row>
    <row r="278" spans="1:26" ht="15.75" customHeight="1">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row>
    <row r="279" spans="1:26" ht="15.75" customHeight="1">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row>
    <row r="280" spans="1:26" ht="15.75" customHeight="1">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row>
    <row r="281" spans="1:26" ht="15.75" customHeight="1">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row>
    <row r="282" spans="1:26" ht="15.75" customHeight="1">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row>
    <row r="283" spans="1:26" ht="15.75" customHeight="1">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row>
    <row r="284" spans="1:26" ht="15.75" customHeight="1">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row>
    <row r="285" spans="1:26" ht="15.75" customHeight="1">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row>
    <row r="286" spans="1:26" ht="15.75" customHeight="1">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row>
    <row r="287" spans="1:26" ht="15.75" customHeight="1">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row>
    <row r="288" spans="1:26" ht="15.75" customHeight="1">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row>
    <row r="289" spans="1:26" ht="15.75" customHeight="1">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row>
    <row r="290" spans="1:26" ht="15.75" customHeight="1">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row>
    <row r="291" spans="1:26" ht="15.75" customHeight="1">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row>
    <row r="292" spans="1:26" ht="15.75" customHeight="1">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row>
    <row r="293" spans="1:26" ht="15.75" customHeight="1">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row>
    <row r="294" spans="1:26" ht="15.75" customHeight="1">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row>
    <row r="295" spans="1:26" ht="15.75" customHeight="1">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row>
    <row r="296" spans="1:26" ht="15.75" customHeight="1">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row>
    <row r="297" spans="1:26" ht="15.75" customHeight="1">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row>
    <row r="298" spans="1:26" ht="15.75" customHeight="1">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row>
    <row r="299" spans="1:26" ht="15.75" customHeight="1">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row>
    <row r="300" spans="1:26" ht="15.75" customHeight="1">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row>
    <row r="301" spans="1:26" ht="15.75" customHeight="1">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row>
    <row r="302" spans="1:26" ht="15.75" customHeight="1">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row>
    <row r="303" spans="1:26" ht="15.75" customHeight="1">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row>
    <row r="304" spans="1:26" ht="15.75" customHeight="1">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row>
    <row r="305" spans="1:26" ht="15.75" customHeight="1">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row>
    <row r="306" spans="1:26" ht="15.75" customHeight="1">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row>
    <row r="307" spans="1:26" ht="15.75" customHeight="1">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row>
    <row r="308" spans="1:26" ht="15.75" customHeight="1">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row>
    <row r="309" spans="1:26" ht="15.75" customHeight="1">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row>
    <row r="310" spans="1:26" ht="15.75" customHeight="1">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row>
    <row r="311" spans="1:26" ht="15.75" customHeight="1">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row>
    <row r="312" spans="1:26" ht="15.75" customHeight="1">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row>
    <row r="313" spans="1:26" ht="15.75" customHeight="1">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row>
    <row r="314" spans="1:26" ht="15.75" customHeight="1">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row>
    <row r="315" spans="1:26" ht="15.75" customHeight="1">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row>
    <row r="316" spans="1:26" ht="15.75" customHeight="1">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row>
    <row r="317" spans="1:26" ht="15.75" customHeight="1">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row>
    <row r="318" spans="1:26" ht="15.75" customHeight="1">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row>
    <row r="319" spans="1:26" ht="15.75" customHeight="1">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row>
    <row r="320" spans="1:26" ht="15.75" customHeight="1">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row>
    <row r="321" spans="1:26" ht="15.75" customHeight="1">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row>
    <row r="322" spans="1:26" ht="15.75" customHeight="1">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row>
    <row r="323" spans="1:26" ht="15.75" customHeight="1">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row>
    <row r="324" spans="1:26" ht="15.75" customHeight="1">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row>
    <row r="325" spans="1:26" ht="15.75" customHeight="1">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row>
    <row r="326" spans="1:26" ht="15.75" customHeight="1">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row>
    <row r="327" spans="1:26" ht="15.75" customHeight="1">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row>
    <row r="328" spans="1:26" ht="15.75" customHeight="1">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row>
    <row r="329" spans="1:26" ht="15.75" customHeight="1">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row>
    <row r="330" spans="1:26" ht="15.75" customHeight="1">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row>
    <row r="331" spans="1:26" ht="15.75" customHeight="1">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row>
    <row r="332" spans="1:26" ht="15.75" customHeight="1">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row>
    <row r="333" spans="1:26" ht="15.75" customHeight="1">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row>
    <row r="334" spans="1:26" ht="15.75" customHeight="1">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row>
    <row r="335" spans="1:26" ht="15.75" customHeight="1">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row>
    <row r="336" spans="1:26" ht="15.75" customHeight="1">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row>
    <row r="337" spans="1:26" ht="15.75" customHeight="1">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row>
    <row r="338" spans="1:26" ht="15.75" customHeight="1">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row>
    <row r="339" spans="1:26" ht="15.75" customHeight="1">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row>
    <row r="340" spans="1:26" ht="15.75" customHeight="1">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row>
    <row r="341" spans="1:26" ht="15.75" customHeight="1">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row>
    <row r="342" spans="1:26" ht="15.75" customHeight="1">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row>
    <row r="343" spans="1:26" ht="15.75" customHeight="1">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row>
    <row r="344" spans="1:26" ht="15.75" customHeight="1">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row>
    <row r="345" spans="1:26" ht="15.75" customHeight="1">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row>
    <row r="346" spans="1:26" ht="15.75" customHeight="1">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row>
    <row r="347" spans="1:26" ht="15.75" customHeight="1">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row>
    <row r="348" spans="1:26" ht="15.75" customHeight="1">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row>
    <row r="349" spans="1:26" ht="15.75" customHeight="1">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row>
    <row r="350" spans="1:26" ht="15.75" customHeight="1">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row>
    <row r="351" spans="1:26" ht="15.75" customHeight="1">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row>
    <row r="352" spans="1:26" ht="15.75" customHeight="1">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row>
    <row r="353" spans="1:26" ht="15.75" customHeight="1">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row>
    <row r="354" spans="1:26" ht="15.75" customHeight="1">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row>
    <row r="355" spans="1:26" ht="15.75" customHeight="1">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row>
    <row r="356" spans="1:26" ht="15.75" customHeight="1">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row>
    <row r="357" spans="1:26" ht="15.75" customHeight="1">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row>
    <row r="358" spans="1:26" ht="15.75" customHeight="1">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row>
    <row r="359" spans="1:26" ht="15.75" customHeight="1">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row>
    <row r="360" spans="1:26" ht="15.75" customHeight="1">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row>
    <row r="361" spans="1:26" ht="15.75" customHeight="1">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row>
    <row r="362" spans="1:26" ht="15.75" customHeight="1">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row>
    <row r="363" spans="1:26" ht="15.75" customHeight="1">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row>
    <row r="364" spans="1:26" ht="15.75" customHeight="1">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row>
    <row r="365" spans="1:26" ht="15.75" customHeight="1">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row>
    <row r="366" spans="1:26" ht="15.75" customHeight="1">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row>
    <row r="367" spans="1:26" ht="15.75" customHeight="1">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row>
    <row r="368" spans="1:26" ht="15.75" customHeight="1">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row>
    <row r="369" spans="1:26" ht="15.75" customHeight="1">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row>
    <row r="370" spans="1:26" ht="15.75" customHeight="1">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row>
    <row r="371" spans="1:26" ht="15.75" customHeight="1">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row>
    <row r="372" spans="1:26" ht="15.75" customHeight="1">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row>
    <row r="373" spans="1:26" ht="15.75" customHeight="1">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row>
    <row r="374" spans="1:26" ht="15.75" customHeight="1">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row>
    <row r="375" spans="1:26" ht="15.75" customHeight="1">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row>
    <row r="376" spans="1:26" ht="15.75" customHeight="1">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row>
    <row r="377" spans="1:26" ht="15.75" customHeight="1">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row>
    <row r="378" spans="1:26" ht="15.75" customHeight="1">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row>
    <row r="379" spans="1:26" ht="15.75" customHeight="1">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row>
    <row r="380" spans="1:26" ht="15.75" customHeight="1">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row>
    <row r="381" spans="1:26" ht="15.75" customHeight="1">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row>
    <row r="382" spans="1:26" ht="15.75" customHeight="1">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row>
    <row r="383" spans="1:26" ht="15.75" customHeight="1">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row>
    <row r="384" spans="1:26" ht="15.75" customHeight="1">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row>
    <row r="385" spans="1:26" ht="15.75" customHeight="1">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row>
    <row r="386" spans="1:26" ht="15.75" customHeight="1">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row>
    <row r="387" spans="1:26" ht="15.75" customHeight="1">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row>
    <row r="388" spans="1:26" ht="15.75" customHeight="1">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row>
    <row r="389" spans="1:26" ht="15.75" customHeight="1">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row>
    <row r="390" spans="1:26" ht="15.75" customHeight="1">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row>
    <row r="391" spans="1:26" ht="15.75" customHeight="1">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row>
    <row r="392" spans="1:26" ht="15.75" customHeight="1">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row>
    <row r="393" spans="1:26" ht="15.75" customHeight="1">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row>
    <row r="394" spans="1:26" ht="15.75" customHeight="1">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row>
    <row r="395" spans="1:26" ht="15.75" customHeight="1">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row>
    <row r="396" spans="1:26" ht="15.75" customHeight="1">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row>
    <row r="397" spans="1:26" ht="15.75" customHeight="1">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row>
    <row r="398" spans="1:26" ht="15.75" customHeight="1">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row>
    <row r="399" spans="1:26" ht="15.75" customHeight="1">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row>
    <row r="400" spans="1:26" ht="15.75" customHeight="1">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row>
    <row r="401" spans="1:26" ht="15.75" customHeight="1">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row>
    <row r="402" spans="1:26" ht="15.75" customHeight="1">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row>
    <row r="403" spans="1:26" ht="15.75" customHeight="1">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row>
    <row r="404" spans="1:26" ht="15.75" customHeight="1">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row>
    <row r="405" spans="1:26" ht="15.75" customHeight="1">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row>
    <row r="406" spans="1:26" ht="15.75" customHeight="1">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row>
    <row r="407" spans="1:26" ht="15.75" customHeight="1">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row>
    <row r="408" spans="1:26" ht="15.75" customHeight="1">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row>
    <row r="409" spans="1:26" ht="15.75" customHeight="1">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row>
    <row r="410" spans="1:26" ht="15.75" customHeight="1">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row>
    <row r="411" spans="1:26" ht="15.75" customHeight="1">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row>
    <row r="412" spans="1:26" ht="15.75" customHeight="1">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row>
    <row r="413" spans="1:26" ht="15.75" customHeight="1">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row>
    <row r="414" spans="1:26" ht="15.75" customHeight="1">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row>
    <row r="415" spans="1:26" ht="15.75" customHeight="1">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row>
    <row r="416" spans="1:26" ht="15.75" customHeight="1">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row>
    <row r="417" spans="1:26" ht="15.75" customHeight="1">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row>
    <row r="418" spans="1:26" ht="15.75" customHeight="1">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row>
    <row r="419" spans="1:26" ht="15.75" customHeight="1">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row>
    <row r="420" spans="1:26" ht="15.75" customHeight="1">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row>
    <row r="421" spans="1:26" ht="15.75" customHeight="1">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row>
    <row r="422" spans="1:26" ht="15.75" customHeight="1">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row>
    <row r="423" spans="1:26" ht="15.75" customHeight="1">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row>
    <row r="424" spans="1:26" ht="15.75" customHeight="1">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row>
    <row r="425" spans="1:26" ht="15.75" customHeight="1">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row>
    <row r="426" spans="1:26" ht="15.75" customHeight="1">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row>
    <row r="427" spans="1:26" ht="15.75" customHeight="1">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row>
    <row r="428" spans="1:26" ht="15.75" customHeight="1">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row>
    <row r="429" spans="1:26" ht="15.75" customHeight="1">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row>
    <row r="430" spans="1:26" ht="15.75" customHeight="1">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row>
    <row r="431" spans="1:26" ht="15.75" customHeight="1">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row>
    <row r="432" spans="1:26" ht="15.75" customHeight="1">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row>
    <row r="433" spans="1:26" ht="15.75" customHeight="1">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row>
    <row r="434" spans="1:26" ht="15.75" customHeight="1">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row>
    <row r="435" spans="1:26" ht="15.75" customHeight="1">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row>
    <row r="436" spans="1:26" ht="15.75" customHeight="1">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row>
    <row r="437" spans="1:26" ht="15.75" customHeight="1">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row>
    <row r="438" spans="1:26" ht="15.75" customHeight="1">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row>
    <row r="439" spans="1:26" ht="15.75" customHeight="1">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row>
    <row r="440" spans="1:26" ht="15.75" customHeight="1">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row>
    <row r="441" spans="1:26" ht="15.75" customHeight="1">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row>
    <row r="442" spans="1:26" ht="15.75" customHeight="1">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row>
    <row r="443" spans="1:26" ht="15.75" customHeight="1">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row>
    <row r="444" spans="1:26" ht="15.75" customHeight="1">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row>
    <row r="445" spans="1:26" ht="15.75" customHeight="1">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row>
    <row r="446" spans="1:26" ht="15.75" customHeight="1">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row>
    <row r="447" spans="1:26" ht="15.75" customHeight="1">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row>
    <row r="448" spans="1:26" ht="15.75" customHeight="1">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row>
    <row r="449" spans="1:26" ht="15.75" customHeight="1">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row>
    <row r="450" spans="1:26" ht="15.75" customHeight="1">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row>
    <row r="451" spans="1:26" ht="15.75" customHeight="1">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row>
    <row r="452" spans="1:26" ht="15.75" customHeight="1">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row>
    <row r="453" spans="1:26" ht="15.75" customHeight="1">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row>
    <row r="454" spans="1:26" ht="15.75" customHeight="1">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row>
    <row r="455" spans="1:26" ht="15.75" customHeight="1">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row>
    <row r="456" spans="1:26" ht="15.75" customHeight="1">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row>
    <row r="457" spans="1:26" ht="15.75" customHeight="1">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row>
    <row r="458" spans="1:26" ht="15.75" customHeight="1">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row>
    <row r="459" spans="1:26" ht="15.75" customHeight="1">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row>
    <row r="460" spans="1:26" ht="15.75" customHeight="1">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row>
    <row r="461" spans="1:26" ht="15.75" customHeight="1">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row>
    <row r="462" spans="1:26" ht="15.75" customHeight="1">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row>
    <row r="463" spans="1:26" ht="15.75" customHeight="1">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row>
    <row r="464" spans="1:26" ht="15.75" customHeight="1">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row>
    <row r="465" spans="1:26" ht="15.75" customHeight="1">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row>
    <row r="466" spans="1:26" ht="15.75" customHeight="1">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row>
    <row r="467" spans="1:26" ht="15.75" customHeight="1">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row>
    <row r="468" spans="1:26" ht="15.75" customHeight="1">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row>
    <row r="469" spans="1:26" ht="15.75" customHeight="1">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row>
    <row r="470" spans="1:26" ht="15.75" customHeight="1">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row>
    <row r="471" spans="1:26" ht="15.75" customHeight="1">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row>
    <row r="472" spans="1:26" ht="15.75" customHeight="1">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row>
    <row r="473" spans="1:26" ht="15.75" customHeight="1">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row>
    <row r="474" spans="1:26" ht="15.75" customHeight="1">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row>
    <row r="475" spans="1:26" ht="15.75" customHeight="1">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row>
    <row r="476" spans="1:26" ht="15.75" customHeight="1">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row>
    <row r="477" spans="1:26" ht="15.75" customHeight="1">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row>
    <row r="478" spans="1:26" ht="15.75" customHeight="1">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row>
    <row r="479" spans="1:26" ht="15.75" customHeight="1">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row>
    <row r="480" spans="1:26" ht="15.75" customHeight="1">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row>
    <row r="481" spans="1:26" ht="15.75" customHeight="1">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row>
    <row r="482" spans="1:26" ht="15.75" customHeight="1">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row>
    <row r="483" spans="1:26" ht="15.75" customHeight="1">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row>
    <row r="484" spans="1:26" ht="15.75" customHeight="1">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row>
    <row r="485" spans="1:26" ht="15.75" customHeight="1">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row>
    <row r="486" spans="1:26" ht="15.75" customHeight="1">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row>
    <row r="487" spans="1:26" ht="15.75" customHeight="1">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row>
    <row r="488" spans="1:26" ht="15.75" customHeight="1">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row>
    <row r="489" spans="1:26" ht="15.75" customHeight="1">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row>
    <row r="490" spans="1:26" ht="15.75" customHeight="1">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row>
    <row r="491" spans="1:26" ht="15.75" customHeight="1">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row>
    <row r="492" spans="1:26" ht="15.75" customHeight="1">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row>
    <row r="493" spans="1:26" ht="15.75" customHeight="1">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row>
    <row r="494" spans="1:26" ht="15.75" customHeight="1">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row>
    <row r="495" spans="1:26" ht="15.75" customHeight="1">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row>
    <row r="496" spans="1:26" ht="15.75" customHeight="1">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row>
    <row r="497" spans="1:26" ht="15.75" customHeight="1">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row>
    <row r="498" spans="1:26" ht="15.75" customHeight="1">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row>
    <row r="499" spans="1:26" ht="15.75" customHeight="1">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row>
    <row r="500" spans="1:26" ht="15.75" customHeight="1">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row>
    <row r="501" spans="1:26" ht="15.75" customHeight="1">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row>
    <row r="502" spans="1:26" ht="15.75" customHeight="1">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row>
    <row r="503" spans="1:26" ht="15.75" customHeight="1">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row>
    <row r="504" spans="1:26" ht="15.75" customHeight="1">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row>
    <row r="505" spans="1:26" ht="15.75" customHeight="1">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row>
    <row r="506" spans="1:26" ht="15.75" customHeight="1">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row>
    <row r="507" spans="1:26" ht="15.75" customHeight="1">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row>
    <row r="508" spans="1:26" ht="15.75" customHeight="1">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row>
    <row r="509" spans="1:26" ht="15.75" customHeight="1">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row>
    <row r="510" spans="1:26" ht="15.75" customHeight="1">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row>
    <row r="511" spans="1:26" ht="15.75" customHeight="1">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row>
    <row r="512" spans="1:26" ht="15.75" customHeight="1">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row>
    <row r="513" spans="1:26" ht="15.75" customHeight="1">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row>
    <row r="514" spans="1:26" ht="15.75" customHeight="1">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row>
    <row r="515" spans="1:26" ht="15.75" customHeight="1">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row>
    <row r="516" spans="1:26" ht="15.75" customHeight="1">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row>
    <row r="517" spans="1:26" ht="15.75" customHeight="1">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row>
    <row r="518" spans="1:26" ht="15.75" customHeight="1">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row>
    <row r="519" spans="1:26" ht="15.75" customHeight="1">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row>
    <row r="520" spans="1:26" ht="15.75" customHeight="1">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row>
    <row r="521" spans="1:26" ht="15.75" customHeight="1">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row>
    <row r="522" spans="1:26" ht="15.75" customHeight="1">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row>
    <row r="523" spans="1:26" ht="15.75" customHeight="1">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row>
    <row r="524" spans="1:26" ht="15.75" customHeight="1">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row>
    <row r="525" spans="1:26" ht="15.75" customHeight="1">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row>
    <row r="526" spans="1:26" ht="15.75" customHeight="1">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row>
    <row r="527" spans="1:26" ht="15.75" customHeight="1">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row>
    <row r="528" spans="1:26" ht="15.75" customHeight="1">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row>
    <row r="529" spans="1:26" ht="15.75" customHeight="1">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row>
    <row r="530" spans="1:26" ht="15.75" customHeight="1">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row>
    <row r="531" spans="1:26" ht="15.75" customHeight="1">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row>
    <row r="532" spans="1:26" ht="15.75" customHeight="1">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row>
    <row r="533" spans="1:26" ht="15.75" customHeight="1">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row>
    <row r="534" spans="1:26" ht="15.75" customHeight="1">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row>
    <row r="535" spans="1:26" ht="15.75" customHeight="1">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row>
    <row r="536" spans="1:26" ht="15.75" customHeight="1">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row>
    <row r="537" spans="1:26" ht="15.75" customHeight="1">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row>
    <row r="538" spans="1:26" ht="15.75" customHeight="1">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row>
    <row r="539" spans="1:26" ht="15.75" customHeight="1">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row>
    <row r="540" spans="1:26" ht="15.75" customHeight="1">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row>
    <row r="541" spans="1:26" ht="15.75" customHeight="1">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row>
    <row r="542" spans="1:26" ht="15.75" customHeight="1">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row>
    <row r="543" spans="1:26" ht="15.75" customHeight="1">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row>
    <row r="544" spans="1:26" ht="15.75" customHeight="1">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row>
    <row r="545" spans="1:26" ht="15.75" customHeight="1">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row>
    <row r="546" spans="1:26" ht="15.75" customHeight="1">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row>
    <row r="547" spans="1:26" ht="15.75" customHeight="1">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row>
    <row r="548" spans="1:26" ht="15.75" customHeight="1">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row>
    <row r="549" spans="1:26" ht="15.75" customHeight="1">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row>
    <row r="550" spans="1:26" ht="15.75" customHeight="1">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row>
    <row r="551" spans="1:26" ht="15.75" customHeight="1">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row>
    <row r="552" spans="1:26" ht="15.75" customHeight="1">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row>
    <row r="553" spans="1:26" ht="15.75" customHeight="1">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row>
    <row r="554" spans="1:26" ht="15.75" customHeight="1">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row>
    <row r="555" spans="1:26" ht="15.75" customHeight="1">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row>
    <row r="556" spans="1:26" ht="15.75" customHeight="1">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row>
    <row r="557" spans="1:26" ht="15.75" customHeight="1">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row>
    <row r="558" spans="1:26" ht="15.75" customHeight="1">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row>
    <row r="559" spans="1:26" ht="15.75" customHeight="1">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row>
    <row r="560" spans="1:26" ht="15.75" customHeight="1">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row>
    <row r="561" spans="1:26" ht="15.75" customHeight="1">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row>
    <row r="562" spans="1:26" ht="15.75" customHeight="1">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row>
    <row r="563" spans="1:26" ht="15.75" customHeight="1">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row>
    <row r="564" spans="1:26" ht="15.75" customHeight="1">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row>
    <row r="565" spans="1:26" ht="15.75" customHeight="1">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row>
    <row r="566" spans="1:26" ht="15.75" customHeight="1">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row>
    <row r="567" spans="1:26" ht="15.75" customHeight="1">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row>
    <row r="568" spans="1:26" ht="15.75" customHeight="1">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row>
    <row r="569" spans="1:26" ht="15.75" customHeight="1">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row>
    <row r="570" spans="1:26" ht="15.75" customHeight="1">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row>
    <row r="571" spans="1:26" ht="15.75" customHeight="1">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row>
    <row r="572" spans="1:26" ht="15.75" customHeight="1">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row>
    <row r="573" spans="1:26" ht="15.75" customHeight="1">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row>
    <row r="574" spans="1:26" ht="15.75" customHeight="1">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row>
    <row r="575" spans="1:26" ht="15.75" customHeight="1">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row>
    <row r="576" spans="1:26" ht="15.75" customHeight="1">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row>
    <row r="577" spans="1:26" ht="15.75" customHeight="1">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row>
    <row r="578" spans="1:26" ht="15.75" customHeight="1">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row>
    <row r="579" spans="1:26" ht="15.75" customHeight="1">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row>
    <row r="580" spans="1:26" ht="15.75" customHeight="1">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row>
    <row r="581" spans="1:26" ht="15.75" customHeight="1">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row>
    <row r="582" spans="1:26" ht="15.75" customHeight="1">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row>
    <row r="583" spans="1:26" ht="15.75" customHeight="1">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row>
    <row r="584" spans="1:26" ht="15.75" customHeight="1">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row>
    <row r="585" spans="1:26" ht="15.75" customHeight="1">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row>
    <row r="586" spans="1:26" ht="15.75" customHeight="1">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row>
    <row r="587" spans="1:26" ht="15.75" customHeight="1">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row>
    <row r="588" spans="1:26" ht="15.75" customHeight="1">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row>
    <row r="589" spans="1:26" ht="15.75" customHeight="1">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row>
    <row r="590" spans="1:26" ht="15.75" customHeight="1">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row>
    <row r="591" spans="1:26" ht="15.75" customHeight="1">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row>
    <row r="592" spans="1:26" ht="15.75" customHeight="1">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row>
    <row r="593" spans="1:26" ht="15.75" customHeight="1">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row>
    <row r="594" spans="1:26" ht="15.75" customHeight="1">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row>
    <row r="595" spans="1:26" ht="15.75" customHeight="1">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row>
    <row r="596" spans="1:26" ht="15.75" customHeight="1">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row>
    <row r="597" spans="1:26" ht="15.75" customHeight="1">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row>
    <row r="598" spans="1:26" ht="15.75" customHeight="1">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row>
    <row r="599" spans="1:26" ht="15.75" customHeight="1">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row>
    <row r="600" spans="1:26" ht="15.75" customHeight="1">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row>
    <row r="601" spans="1:26" ht="15.75" customHeight="1">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row>
    <row r="602" spans="1:26" ht="15.75" customHeight="1">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row>
    <row r="603" spans="1:26" ht="15.75" customHeight="1">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row>
    <row r="604" spans="1:26" ht="15.75" customHeight="1">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row>
    <row r="605" spans="1:26" ht="15.75" customHeight="1">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row>
    <row r="606" spans="1:26" ht="15.75" customHeight="1">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row>
    <row r="607" spans="1:26" ht="15.75" customHeight="1">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row>
    <row r="608" spans="1:26" ht="15.75" customHeight="1">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row>
    <row r="609" spans="1:26" ht="15.75" customHeight="1">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row>
    <row r="610" spans="1:26" ht="15.75" customHeight="1">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row>
    <row r="611" spans="1:26" ht="15.75" customHeight="1">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row>
    <row r="612" spans="1:26" ht="15.75" customHeight="1">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row>
    <row r="613" spans="1:26" ht="15.75" customHeight="1">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row>
    <row r="614" spans="1:26" ht="15.75" customHeight="1">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row>
    <row r="615" spans="1:26" ht="15.75" customHeight="1">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row>
    <row r="616" spans="1:26" ht="15.75" customHeight="1">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row>
    <row r="617" spans="1:26" ht="15.75" customHeight="1">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row>
    <row r="618" spans="1:26" ht="15.75" customHeight="1">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row>
    <row r="619" spans="1:26" ht="15.75" customHeight="1">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row>
    <row r="620" spans="1:26" ht="15.75" customHeight="1">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row>
    <row r="621" spans="1:26" ht="15.75" customHeight="1">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row>
    <row r="622" spans="1:26" ht="15.75" customHeight="1">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row>
    <row r="623" spans="1:26" ht="15.75" customHeight="1">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row>
    <row r="624" spans="1:26" ht="15.75" customHeight="1">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row>
    <row r="625" spans="1:26" ht="15.75" customHeight="1">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row>
    <row r="626" spans="1:26" ht="15.75" customHeight="1">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row>
    <row r="627" spans="1:26" ht="15.75" customHeight="1">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row>
    <row r="628" spans="1:26" ht="15.75" customHeight="1">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row>
    <row r="629" spans="1:26" ht="15.75" customHeight="1">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row>
    <row r="630" spans="1:26" ht="15.75" customHeight="1">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row>
    <row r="631" spans="1:26" ht="15.75" customHeight="1">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row>
    <row r="632" spans="1:26" ht="15.75" customHeight="1">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row>
    <row r="633" spans="1:26" ht="15.75" customHeight="1">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row>
    <row r="634" spans="1:26" ht="15.75" customHeight="1">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row>
    <row r="635" spans="1:26" ht="15.75" customHeight="1">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row>
    <row r="636" spans="1:26" ht="15.75" customHeight="1">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row>
    <row r="637" spans="1:26" ht="15.75" customHeight="1">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row>
    <row r="638" spans="1:26" ht="15.75" customHeight="1">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row>
    <row r="639" spans="1:26" ht="15.75" customHeight="1">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row>
    <row r="640" spans="1:26" ht="15.75" customHeight="1">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row>
    <row r="641" spans="1:26" ht="15.75" customHeight="1">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row>
    <row r="642" spans="1:26" ht="15.75" customHeight="1">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row>
    <row r="643" spans="1:26" ht="15.75" customHeight="1">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row>
    <row r="644" spans="1:26" ht="15.75" customHeight="1">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row>
    <row r="645" spans="1:26" ht="15.75" customHeight="1">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row>
    <row r="646" spans="1:26" ht="15.75" customHeight="1">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row>
    <row r="647" spans="1:26" ht="15.75" customHeight="1">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row>
    <row r="648" spans="1:26" ht="15.75" customHeight="1">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row>
    <row r="649" spans="1:26" ht="15.75" customHeight="1">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row>
    <row r="650" spans="1:26" ht="15.75" customHeight="1">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row>
    <row r="651" spans="1:26" ht="15.75" customHeight="1">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row>
    <row r="652" spans="1:26" ht="15.75" customHeight="1">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row>
    <row r="653" spans="1:26" ht="15.75" customHeight="1">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row>
    <row r="654" spans="1:26" ht="15.75" customHeight="1">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row>
    <row r="655" spans="1:26" ht="15.75" customHeight="1">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row>
    <row r="656" spans="1:26" ht="15.75" customHeight="1">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row>
    <row r="657" spans="1:26" ht="15.75" customHeight="1">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row>
    <row r="658" spans="1:26" ht="15.75" customHeight="1">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row>
    <row r="659" spans="1:26" ht="15.75" customHeight="1">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row>
    <row r="660" spans="1:26" ht="15.75" customHeight="1">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row>
    <row r="661" spans="1:26" ht="15.75" customHeight="1">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row>
    <row r="662" spans="1:26" ht="15.75" customHeight="1">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row>
    <row r="663" spans="1:26" ht="15.75" customHeight="1">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row>
    <row r="664" spans="1:26" ht="15.75" customHeight="1">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row>
    <row r="665" spans="1:26" ht="15.75" customHeight="1">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row>
    <row r="666" spans="1:26" ht="15.75" customHeight="1">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row>
    <row r="667" spans="1:26" ht="15.75" customHeight="1">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row>
    <row r="668" spans="1:26" ht="15.75" customHeight="1">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row>
    <row r="669" spans="1:26" ht="15.75" customHeight="1">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row>
    <row r="670" spans="1:26" ht="15.75" customHeight="1">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row>
    <row r="671" spans="1:26" ht="15.75" customHeight="1">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row>
    <row r="672" spans="1:26" ht="15.75" customHeight="1">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row>
    <row r="673" spans="1:26" ht="15.75" customHeight="1">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row>
    <row r="674" spans="1:26" ht="15.75" customHeight="1">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row>
    <row r="675" spans="1:26" ht="15.75" customHeight="1">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row>
    <row r="676" spans="1:26" ht="15.75" customHeight="1">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row>
    <row r="677" spans="1:26" ht="15.75" customHeight="1">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row>
    <row r="678" spans="1:26" ht="15.75" customHeight="1">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row>
    <row r="679" spans="1:26" ht="15.75" customHeight="1">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row>
    <row r="680" spans="1:26" ht="15.75" customHeight="1">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row>
    <row r="681" spans="1:26" ht="15.75" customHeight="1">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row>
    <row r="682" spans="1:26" ht="15.75" customHeight="1">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row>
    <row r="683" spans="1:26" ht="15.75" customHeight="1">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row>
    <row r="684" spans="1:26" ht="15.75" customHeight="1">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row>
    <row r="685" spans="1:26" ht="15.75" customHeight="1">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row>
    <row r="686" spans="1:26" ht="15.75" customHeight="1">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row>
    <row r="687" spans="1:26" ht="15.75" customHeight="1">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row>
    <row r="688" spans="1:26" ht="15.75" customHeight="1">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row>
    <row r="689" spans="1:26" ht="15.75" customHeight="1">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row>
    <row r="690" spans="1:26" ht="15.75" customHeight="1">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row>
    <row r="691" spans="1:26" ht="15.75" customHeight="1">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row>
    <row r="692" spans="1:26" ht="15.75" customHeight="1">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row>
    <row r="693" spans="1:26" ht="15.75" customHeight="1">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row>
    <row r="694" spans="1:26" ht="15.75" customHeight="1">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row>
    <row r="695" spans="1:26" ht="15.75" customHeight="1">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row>
    <row r="696" spans="1:26" ht="15.75" customHeight="1">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row>
    <row r="697" spans="1:26" ht="15.75" customHeight="1">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row>
    <row r="698" spans="1:26" ht="15.75" customHeight="1">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row>
    <row r="699" spans="1:26" ht="15.75" customHeight="1">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row>
    <row r="700" spans="1:26" ht="15.75" customHeight="1">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row>
    <row r="701" spans="1:26" ht="15.75" customHeight="1">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row>
    <row r="702" spans="1:26" ht="15.75" customHeight="1">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row>
    <row r="703" spans="1:26" ht="15.75" customHeight="1">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row>
    <row r="704" spans="1:26" ht="15.75" customHeight="1">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row>
    <row r="705" spans="1:26" ht="15.75" customHeight="1">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row>
    <row r="706" spans="1:26" ht="15.75" customHeight="1">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row>
    <row r="707" spans="1:26" ht="15.75" customHeight="1">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row>
    <row r="708" spans="1:26" ht="15.75" customHeight="1">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row>
    <row r="709" spans="1:26" ht="15.75" customHeight="1">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row>
    <row r="710" spans="1:26" ht="15.75" customHeight="1">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row>
    <row r="711" spans="1:26" ht="15.75" customHeight="1">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row>
    <row r="712" spans="1:26" ht="15.75" customHeight="1">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row>
    <row r="713" spans="1:26" ht="15.75" customHeight="1">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row>
    <row r="714" spans="1:26" ht="15.75" customHeight="1">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row>
    <row r="715" spans="1:26" ht="15.75" customHeight="1">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row>
    <row r="716" spans="1:26" ht="15.75" customHeight="1">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row>
    <row r="717" spans="1:26" ht="15.75" customHeight="1">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row>
    <row r="718" spans="1:26" ht="15.75" customHeight="1">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row>
    <row r="719" spans="1:26" ht="15.75" customHeight="1">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row>
    <row r="720" spans="1:26" ht="15.75" customHeight="1">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row>
    <row r="721" spans="1:26" ht="15.75" customHeight="1">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row>
    <row r="722" spans="1:26" ht="15.75" customHeight="1">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row>
    <row r="723" spans="1:26" ht="15.75" customHeight="1">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row>
    <row r="724" spans="1:26" ht="15.75" customHeight="1">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row>
    <row r="725" spans="1:26" ht="15.75" customHeight="1">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row>
    <row r="726" spans="1:26" ht="15.75" customHeight="1">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row>
    <row r="727" spans="1:26" ht="15.75" customHeight="1">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row>
    <row r="728" spans="1:26" ht="15.75" customHeight="1">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row>
    <row r="729" spans="1:26" ht="15.75" customHeight="1">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row>
    <row r="730" spans="1:26" ht="15.75" customHeight="1">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row>
    <row r="731" spans="1:26" ht="15.75" customHeight="1">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row>
    <row r="732" spans="1:26" ht="15.75" customHeight="1">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row>
    <row r="733" spans="1:26" ht="15.75" customHeight="1">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row>
    <row r="734" spans="1:26" ht="15.75" customHeight="1">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row>
    <row r="735" spans="1:26" ht="15.75" customHeight="1">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row>
    <row r="736" spans="1:26" ht="15.75" customHeight="1">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row>
    <row r="737" spans="1:26" ht="15.75" customHeight="1">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row>
    <row r="738" spans="1:26" ht="15.75" customHeight="1">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row>
    <row r="739" spans="1:26" ht="15.75" customHeight="1">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row>
    <row r="740" spans="1:26" ht="15.75" customHeight="1">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row>
    <row r="741" spans="1:26" ht="15.75" customHeight="1">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row>
    <row r="742" spans="1:26" ht="15.75" customHeight="1">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row>
    <row r="743" spans="1:26" ht="15.75" customHeight="1">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row>
    <row r="744" spans="1:26" ht="15.75" customHeight="1">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row>
    <row r="745" spans="1:26" ht="15.75" customHeight="1">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row>
    <row r="746" spans="1:26" ht="15.75" customHeight="1">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row>
    <row r="747" spans="1:26" ht="15.75" customHeight="1">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row>
    <row r="748" spans="1:26" ht="15.75" customHeight="1">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row>
    <row r="749" spans="1:26" ht="15.75" customHeight="1">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row>
    <row r="750" spans="1:26" ht="15.75" customHeight="1">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row>
    <row r="751" spans="1:26" ht="15.75" customHeight="1">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row>
    <row r="752" spans="1:26" ht="15.75" customHeight="1">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row>
    <row r="753" spans="1:26" ht="15.75" customHeight="1">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row>
    <row r="754" spans="1:26" ht="15.75" customHeight="1">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row>
    <row r="755" spans="1:26" ht="15.75" customHeight="1">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row>
    <row r="756" spans="1:26" ht="15.75" customHeight="1">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row>
    <row r="757" spans="1:26" ht="15.75" customHeight="1">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row>
    <row r="758" spans="1:26" ht="15.75" customHeight="1">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row>
    <row r="759" spans="1:26" ht="15.75" customHeight="1">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row>
    <row r="760" spans="1:26" ht="15.75" customHeight="1">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row>
    <row r="761" spans="1:26" ht="15.75" customHeight="1">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row>
    <row r="762" spans="1:26" ht="15.75" customHeight="1">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row>
    <row r="763" spans="1:26" ht="15.75" customHeight="1">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row>
    <row r="764" spans="1:26" ht="15.75" customHeight="1">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row>
    <row r="765" spans="1:26" ht="15.75" customHeight="1">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row>
    <row r="766" spans="1:26" ht="15.75" customHeight="1">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row>
    <row r="767" spans="1:26" ht="15.75" customHeight="1">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row>
    <row r="768" spans="1:26" ht="15.75" customHeight="1">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row>
    <row r="769" spans="1:26" ht="15.75" customHeight="1">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row>
    <row r="770" spans="1:26" ht="15.75" customHeight="1">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row>
    <row r="771" spans="1:26" ht="15.75" customHeight="1">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row>
    <row r="772" spans="1:26" ht="15.75" customHeight="1">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row>
    <row r="773" spans="1:26" ht="15.75" customHeight="1">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row>
    <row r="774" spans="1:26" ht="15.75" customHeight="1">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row>
    <row r="775" spans="1:26" ht="15.75" customHeight="1">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row>
    <row r="776" spans="1:26" ht="15.75" customHeight="1">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row>
    <row r="777" spans="1:26" ht="15.75" customHeight="1">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row>
    <row r="778" spans="1:26" ht="15.75" customHeight="1">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row>
    <row r="779" spans="1:26" ht="15.75" customHeight="1">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row>
    <row r="780" spans="1:26" ht="15.75" customHeight="1">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row>
    <row r="781" spans="1:26" ht="15.75" customHeight="1">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row>
    <row r="782" spans="1:26" ht="15.75" customHeight="1">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row>
    <row r="783" spans="1:26" ht="15.75" customHeight="1">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row>
    <row r="784" spans="1:26" ht="15.75" customHeight="1">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row>
    <row r="785" spans="1:26" ht="15.75" customHeight="1">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row>
    <row r="786" spans="1:26" ht="15.75" customHeight="1">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row>
    <row r="787" spans="1:26" ht="15.75" customHeight="1">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row>
    <row r="788" spans="1:26" ht="15.75" customHeight="1">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row>
    <row r="789" spans="1:26" ht="15.75" customHeight="1">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row>
    <row r="790" spans="1:26" ht="15.75" customHeight="1">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row>
    <row r="791" spans="1:26" ht="15.75" customHeight="1">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row>
    <row r="792" spans="1:26" ht="15.75" customHeight="1">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row>
    <row r="793" spans="1:26" ht="15.75" customHeight="1">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row>
    <row r="794" spans="1:26" ht="15.75" customHeight="1">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row>
    <row r="795" spans="1:26" ht="15.75" customHeight="1">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row>
    <row r="796" spans="1:26" ht="15.75" customHeight="1">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row>
    <row r="797" spans="1:26" ht="15.75" customHeight="1">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row>
    <row r="798" spans="1:26" ht="15.75" customHeight="1">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row>
    <row r="799" spans="1:26" ht="15.75" customHeight="1">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row>
    <row r="800" spans="1:26" ht="15.75" customHeight="1">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row>
    <row r="801" spans="1:26" ht="15.75" customHeight="1">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row>
    <row r="802" spans="1:26" ht="15.75" customHeight="1">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row>
    <row r="803" spans="1:26" ht="15.75" customHeight="1">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row>
    <row r="804" spans="1:26" ht="15.75" customHeight="1">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row>
    <row r="805" spans="1:26" ht="15.75" customHeight="1">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row>
    <row r="806" spans="1:26" ht="15.75" customHeight="1">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row>
    <row r="807" spans="1:26" ht="15.75" customHeight="1">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row>
    <row r="808" spans="1:26" ht="15.75" customHeight="1">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row>
    <row r="809" spans="1:26" ht="15.75" customHeight="1">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row>
    <row r="810" spans="1:26" ht="15.75" customHeight="1">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row>
    <row r="811" spans="1:26" ht="15.75" customHeight="1">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row>
    <row r="812" spans="1:26" ht="15.75" customHeight="1">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row>
    <row r="813" spans="1:26" ht="15.75" customHeight="1">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row>
    <row r="814" spans="1:26" ht="15.75" customHeight="1">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row>
    <row r="815" spans="1:26" ht="15.75" customHeight="1">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row>
    <row r="816" spans="1:26" ht="15.75" customHeight="1">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row>
    <row r="817" spans="1:26" ht="15.75" customHeight="1">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row>
    <row r="818" spans="1:26" ht="15.75" customHeight="1">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row>
    <row r="819" spans="1:26" ht="15.75" customHeight="1">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row>
    <row r="820" spans="1:26" ht="15.75" customHeight="1">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row>
    <row r="821" spans="1:26" ht="15.75" customHeight="1">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row>
    <row r="822" spans="1:26" ht="15.75" customHeight="1">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row>
    <row r="823" spans="1:26" ht="15.75" customHeight="1">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row>
    <row r="824" spans="1:26" ht="15.75" customHeight="1">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row>
    <row r="825" spans="1:26" ht="15.75" customHeight="1">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row>
    <row r="826" spans="1:26" ht="15.75" customHeight="1">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row>
    <row r="827" spans="1:26" ht="15.75" customHeight="1">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row>
    <row r="828" spans="1:26" ht="15.75" customHeight="1">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row>
    <row r="829" spans="1:26" ht="15.75" customHeight="1">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row>
    <row r="830" spans="1:26" ht="15.75" customHeight="1">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row>
    <row r="831" spans="1:26" ht="15.75" customHeight="1">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row>
    <row r="832" spans="1:26" ht="15.75" customHeight="1">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row>
    <row r="833" spans="1:26" ht="15.75" customHeight="1">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row>
    <row r="834" spans="1:26" ht="15.75" customHeight="1">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row>
    <row r="835" spans="1:26" ht="15.75" customHeight="1">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row>
    <row r="836" spans="1:26" ht="15.75" customHeight="1">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row>
    <row r="837" spans="1:26" ht="15.75" customHeight="1">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row>
    <row r="838" spans="1:26" ht="15.75" customHeight="1">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row>
    <row r="839" spans="1:26" ht="15.75" customHeight="1">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row>
    <row r="840" spans="1:26" ht="15.75" customHeight="1">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row>
    <row r="841" spans="1:26" ht="15.75" customHeight="1">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row>
    <row r="842" spans="1:26" ht="15.75" customHeight="1">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row>
    <row r="843" spans="1:26" ht="15.75" customHeight="1">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row>
    <row r="844" spans="1:26" ht="15.75" customHeight="1">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row>
    <row r="845" spans="1:26" ht="15.75" customHeight="1">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row>
    <row r="846" spans="1:26" ht="15.75" customHeight="1">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row>
    <row r="847" spans="1:26" ht="15.75" customHeight="1">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row>
    <row r="848" spans="1:26" ht="15.75" customHeight="1">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row>
    <row r="849" spans="1:26" ht="15.75" customHeight="1">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row>
    <row r="850" spans="1:26" ht="15.75" customHeight="1">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row>
    <row r="851" spans="1:26" ht="15.75" customHeight="1">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row>
    <row r="852" spans="1:26" ht="15.75" customHeight="1">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row>
    <row r="853" spans="1:26" ht="15.75" customHeight="1">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row>
    <row r="854" spans="1:26" ht="15.75" customHeight="1">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row>
    <row r="855" spans="1:26" ht="15.75" customHeight="1">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row>
    <row r="856" spans="1:26" ht="15.75" customHeight="1">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row>
    <row r="857" spans="1:26" ht="15.75" customHeight="1">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row>
    <row r="858" spans="1:26" ht="15.75" customHeight="1">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row>
    <row r="859" spans="1:26" ht="15.75" customHeight="1">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row>
    <row r="860" spans="1:26" ht="15.75" customHeight="1">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row>
    <row r="861" spans="1:26" ht="15.75" customHeight="1">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row>
    <row r="862" spans="1:26" ht="15.75" customHeight="1">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row>
    <row r="863" spans="1:26" ht="15.75" customHeight="1">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row>
    <row r="864" spans="1:26" ht="15.75" customHeight="1">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row>
    <row r="865" spans="1:26" ht="15.75" customHeight="1">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row>
    <row r="866" spans="1:26" ht="15.75" customHeight="1">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row>
    <row r="867" spans="1:26" ht="15.75" customHeight="1">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row>
    <row r="868" spans="1:26" ht="15.75" customHeight="1">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row>
    <row r="869" spans="1:26" ht="15.75" customHeight="1">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row>
    <row r="870" spans="1:26" ht="15.75" customHeight="1">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row>
    <row r="871" spans="1:26" ht="15.75" customHeight="1">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row>
    <row r="872" spans="1:26" ht="15.75" customHeight="1">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row>
    <row r="873" spans="1:26" ht="15.75" customHeight="1">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row>
    <row r="874" spans="1:26" ht="15.75" customHeight="1">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row>
    <row r="875" spans="1:26" ht="15.75" customHeight="1">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row>
    <row r="876" spans="1:26" ht="15.75" customHeight="1">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row>
    <row r="877" spans="1:26" ht="15.75" customHeight="1">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row>
    <row r="878" spans="1:26" ht="15.75" customHeight="1">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row>
    <row r="879" spans="1:26" ht="15.75" customHeight="1">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row>
    <row r="880" spans="1:26" ht="15.75" customHeight="1">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row>
    <row r="881" spans="1:26" ht="15.75" customHeight="1">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row>
    <row r="882" spans="1:26" ht="15.75" customHeight="1">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row>
    <row r="883" spans="1:26" ht="15.75" customHeight="1">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row>
    <row r="884" spans="1:26" ht="15.75" customHeight="1">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row>
    <row r="885" spans="1:26" ht="15.75" customHeight="1">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row>
    <row r="886" spans="1:26" ht="15.75" customHeight="1">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row>
    <row r="887" spans="1:26" ht="15.75" customHeight="1">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row>
    <row r="888" spans="1:26" ht="15.75" customHeight="1">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row>
    <row r="889" spans="1:26" ht="15.75" customHeight="1">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row>
    <row r="890" spans="1:26" ht="15.75" customHeight="1">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row>
    <row r="891" spans="1:26" ht="15.75" customHeight="1">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row>
    <row r="892" spans="1:26" ht="15.75" customHeight="1">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row>
    <row r="893" spans="1:26" ht="15.75" customHeight="1">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row>
    <row r="894" spans="1:26" ht="15.75" customHeight="1">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row>
    <row r="895" spans="1:26" ht="15.75" customHeight="1">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row>
    <row r="896" spans="1:26" ht="15.75" customHeight="1">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row>
    <row r="897" spans="1:26" ht="15.75" customHeight="1">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row>
    <row r="898" spans="1:26" ht="15.75" customHeight="1">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row>
    <row r="899" spans="1:26" ht="15.75" customHeight="1">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row>
    <row r="900" spans="1:26" ht="15.75" customHeight="1">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row>
    <row r="901" spans="1:26" ht="15.75" customHeight="1">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row>
    <row r="902" spans="1:26" ht="15.75" customHeight="1">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row>
    <row r="903" spans="1:26" ht="15.75" customHeight="1">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row>
    <row r="904" spans="1:26" ht="15.75" customHeight="1">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row>
    <row r="905" spans="1:26" ht="15.75" customHeight="1">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row>
    <row r="906" spans="1:26" ht="15.75" customHeight="1">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row>
    <row r="907" spans="1:26" ht="15.75" customHeight="1">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row>
    <row r="908" spans="1:26" ht="15.75" customHeight="1">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row>
    <row r="909" spans="1:26" ht="15.75" customHeight="1">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row>
    <row r="910" spans="1:26" ht="15.75" customHeight="1">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row>
    <row r="911" spans="1:26" ht="15.75" customHeight="1">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row>
    <row r="912" spans="1:26" ht="15.75" customHeight="1">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row>
    <row r="913" spans="1:26" ht="15.75" customHeight="1">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row>
    <row r="914" spans="1:26" ht="15.75" customHeight="1">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row>
    <row r="915" spans="1:26" ht="15.75" customHeight="1">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row>
    <row r="916" spans="1:26" ht="15.75" customHeight="1">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row>
    <row r="917" spans="1:26" ht="15.75" customHeight="1">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row>
    <row r="918" spans="1:26" ht="15.75" customHeight="1">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row>
    <row r="919" spans="1:26" ht="15.75" customHeight="1">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row>
    <row r="920" spans="1:26" ht="15.75" customHeight="1">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row>
    <row r="921" spans="1:26" ht="15.75" customHeight="1">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row>
    <row r="922" spans="1:26" ht="15.75" customHeight="1">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row>
    <row r="923" spans="1:26" ht="15.75" customHeight="1">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row>
    <row r="924" spans="1:26" ht="15.75" customHeight="1">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row>
    <row r="925" spans="1:26" ht="15.75" customHeight="1">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row>
    <row r="926" spans="1:26" ht="15.75" customHeight="1">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row>
    <row r="927" spans="1:26" ht="15.75" customHeight="1">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row>
    <row r="928" spans="1:26" ht="15.75" customHeight="1">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row>
    <row r="929" spans="1:26" ht="15.75" customHeight="1">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row>
    <row r="930" spans="1:26" ht="15.75" customHeight="1">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row>
    <row r="931" spans="1:26" ht="15.75" customHeight="1">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row>
    <row r="932" spans="1:26" ht="15.75" customHeight="1">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row>
    <row r="933" spans="1:26" ht="15.75" customHeight="1">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row>
    <row r="934" spans="1:26" ht="15.75" customHeight="1">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row>
    <row r="935" spans="1:26" ht="15.75" customHeight="1">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row>
    <row r="936" spans="1:26" ht="15.75" customHeight="1">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row>
    <row r="937" spans="1:26" ht="15.75" customHeight="1">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row>
    <row r="938" spans="1:26" ht="15.75" customHeight="1">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row>
    <row r="939" spans="1:26" ht="15.75" customHeight="1">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row>
    <row r="940" spans="1:26" ht="15.75" customHeight="1">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row>
    <row r="941" spans="1:26" ht="15.75" customHeight="1">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row>
    <row r="942" spans="1:26" ht="15.75" customHeight="1">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row>
    <row r="943" spans="1:26" ht="15.75" customHeight="1">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row>
    <row r="944" spans="1:26" ht="15.75" customHeight="1">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row>
    <row r="945" spans="1:26" ht="15.75" customHeight="1">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row>
    <row r="946" spans="1:26" ht="15.75" customHeight="1">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row>
    <row r="947" spans="1:26" ht="15.75" customHeight="1">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row>
    <row r="948" spans="1:26" ht="15.75" customHeight="1">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row>
    <row r="949" spans="1:26" ht="15.75" customHeight="1">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row>
    <row r="950" spans="1:26" ht="15.75" customHeight="1">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row>
    <row r="951" spans="1:26" ht="15.75" customHeight="1">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row>
    <row r="952" spans="1:26" ht="15.75" customHeight="1">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row>
    <row r="953" spans="1:26" ht="15.75" customHeight="1">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row>
    <row r="954" spans="1:26" ht="15.75" customHeight="1">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row>
    <row r="955" spans="1:26" ht="15.75" customHeight="1">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row>
    <row r="956" spans="1:26" ht="15.75" customHeight="1">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row>
    <row r="957" spans="1:26" ht="15.75" customHeight="1">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row>
    <row r="958" spans="1:26" ht="15.75" customHeight="1">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row>
    <row r="959" spans="1:26" ht="15.75" customHeight="1">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row>
    <row r="960" spans="1:26" ht="15.75" customHeight="1">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row>
    <row r="961" spans="1:26" ht="15.75" customHeight="1">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row>
    <row r="962" spans="1:26" ht="15.75" customHeight="1">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row>
    <row r="963" spans="1:26" ht="15.75" customHeight="1">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row>
    <row r="964" spans="1:26" ht="15.75" customHeight="1">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row>
    <row r="965" spans="1:26" ht="15.75" customHeight="1">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row>
    <row r="966" spans="1:26" ht="15.75" customHeight="1">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row>
    <row r="967" spans="1:26" ht="15.75" customHeight="1">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row>
    <row r="968" spans="1:26" ht="15.75" customHeight="1">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row>
    <row r="969" spans="1:26" ht="15.75" customHeight="1">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row>
    <row r="970" spans="1:26" ht="15.75" customHeight="1">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row>
    <row r="971" spans="1:26" ht="15.75" customHeight="1">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row>
    <row r="972" spans="1:26" ht="15.75" customHeight="1">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row>
    <row r="973" spans="1:26" ht="15.75" customHeight="1">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row>
    <row r="974" spans="1:26" ht="15.75" customHeight="1">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row>
    <row r="975" spans="1:26" ht="15.75" customHeight="1">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row>
    <row r="976" spans="1:26" ht="15.75" customHeight="1">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row>
    <row r="977" spans="1:26" ht="15.75" customHeight="1">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row>
    <row r="978" spans="1:26" ht="15.75" customHeight="1">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row>
    <row r="979" spans="1:26" ht="15.75" customHeight="1">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row>
    <row r="980" spans="1:26" ht="15.75" customHeight="1">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row>
    <row r="981" spans="1:26" ht="15.75" customHeight="1">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row>
    <row r="982" spans="1:26" ht="15.75" customHeight="1">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row>
    <row r="983" spans="1:26" ht="15.75" customHeight="1">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row>
    <row r="984" spans="1:26" ht="15.75" customHeight="1">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row>
    <row r="985" spans="1:26" ht="15.75" customHeight="1">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row>
    <row r="986" spans="1:26" ht="15.75" customHeight="1">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row>
    <row r="987" spans="1:26" ht="15.75" customHeight="1">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row>
    <row r="988" spans="1:26" ht="15.75" customHeight="1">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row>
    <row r="989" spans="1:26" ht="15.75" customHeight="1">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row>
    <row r="990" spans="1:26" ht="15.75" customHeight="1">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row>
    <row r="991" spans="1:26" ht="15.75" customHeight="1">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row>
    <row r="992" spans="1:26" ht="15.75" customHeight="1">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row>
    <row r="993" spans="1:26" ht="15.75" customHeight="1">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row>
    <row r="994" spans="1:26" ht="15.75" customHeight="1">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row>
    <row r="995" spans="1:26" ht="15.75" customHeight="1">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row>
    <row r="996" spans="1:26" ht="15.75" customHeight="1">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row>
    <row r="997" spans="1:26" ht="15.75" customHeight="1">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row>
    <row r="998" spans="1:26" ht="15.75" customHeight="1">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row>
    <row r="999" spans="1:26" ht="15.75" customHeight="1">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row>
    <row r="1000" spans="1:26" ht="15.75" customHeight="1">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row>
  </sheetData>
  <pageMargins left="0.70000000000000007" right="0.70000000000000007" top="1.1437500000000003" bottom="1.1437500000000003"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30"/>
  <sheetViews>
    <sheetView showGridLines="0" workbookViewId="0">
      <pane ySplit="6" topLeftCell="A10" activePane="bottomLeft" state="frozen"/>
      <selection pane="bottomLeft" activeCell="C15" sqref="C15:C16"/>
    </sheetView>
  </sheetViews>
  <sheetFormatPr defaultColWidth="12.54296875" defaultRowHeight="15" customHeight="1"/>
  <cols>
    <col min="1" max="2" width="49" customWidth="1"/>
    <col min="3" max="3" width="54.453125" customWidth="1"/>
  </cols>
  <sheetData>
    <row r="1" spans="1:3" ht="54.75" customHeight="1">
      <c r="A1" s="2"/>
      <c r="B1" s="2"/>
      <c r="C1" s="2"/>
    </row>
    <row r="2" spans="1:3" ht="18" customHeight="1">
      <c r="A2" s="2"/>
      <c r="B2" s="2"/>
      <c r="C2" s="2"/>
    </row>
    <row r="3" spans="1:3" ht="18" customHeight="1">
      <c r="A3" s="349" t="s">
        <v>2</v>
      </c>
      <c r="B3" s="342"/>
      <c r="C3" s="342"/>
    </row>
    <row r="4" spans="1:3" ht="18" customHeight="1">
      <c r="A4" s="349" t="s">
        <v>3</v>
      </c>
      <c r="B4" s="342"/>
      <c r="C4" s="342"/>
    </row>
    <row r="5" spans="1:3" ht="17">
      <c r="A5" s="2"/>
      <c r="B5" s="2"/>
      <c r="C5" s="2"/>
    </row>
    <row r="6" spans="1:3" ht="29.25" customHeight="1">
      <c r="A6" s="3" t="s">
        <v>6</v>
      </c>
      <c r="B6" s="3" t="s">
        <v>9</v>
      </c>
      <c r="C6" s="3" t="s">
        <v>11</v>
      </c>
    </row>
    <row r="7" spans="1:3" ht="29.25" customHeight="1">
      <c r="A7" s="7"/>
      <c r="B7" s="7"/>
      <c r="C7" s="7"/>
    </row>
    <row r="8" spans="1:3" ht="17">
      <c r="A8" s="2"/>
      <c r="B8" s="2"/>
      <c r="C8" s="2"/>
    </row>
    <row r="9" spans="1:3" ht="29.25" customHeight="1">
      <c r="A9" s="3" t="s">
        <v>14</v>
      </c>
      <c r="B9" s="9" t="s">
        <v>15</v>
      </c>
      <c r="C9" s="350" t="s">
        <v>17</v>
      </c>
    </row>
    <row r="10" spans="1:3" ht="67.5" customHeight="1">
      <c r="A10" s="10"/>
      <c r="B10" s="10"/>
      <c r="C10" s="345"/>
    </row>
    <row r="11" spans="1:3" ht="15.75" customHeight="1">
      <c r="A11" s="2"/>
      <c r="B11" s="2"/>
      <c r="C11" s="12"/>
    </row>
    <row r="12" spans="1:3" ht="29.25" customHeight="1">
      <c r="A12" s="3" t="s">
        <v>27</v>
      </c>
      <c r="B12" s="9" t="s">
        <v>28</v>
      </c>
      <c r="C12" s="344" t="s">
        <v>30</v>
      </c>
    </row>
    <row r="13" spans="1:3" ht="29.25" customHeight="1">
      <c r="A13" s="10"/>
      <c r="B13" s="10"/>
      <c r="C13" s="345"/>
    </row>
    <row r="14" spans="1:3" ht="17">
      <c r="A14" s="2"/>
      <c r="B14" s="2"/>
      <c r="C14" s="2"/>
    </row>
    <row r="15" spans="1:3" ht="17.25" customHeight="1">
      <c r="A15" s="3" t="s">
        <v>35</v>
      </c>
      <c r="B15" s="9" t="s">
        <v>717</v>
      </c>
      <c r="C15" s="344"/>
    </row>
    <row r="16" spans="1:3" ht="28.5" customHeight="1">
      <c r="A16" s="10"/>
      <c r="B16" s="6"/>
      <c r="C16" s="345"/>
    </row>
    <row r="17" spans="1:3" ht="17">
      <c r="A17" s="3" t="s">
        <v>42</v>
      </c>
      <c r="B17" s="344"/>
      <c r="C17" s="344"/>
    </row>
    <row r="18" spans="1:3" ht="27.75" customHeight="1">
      <c r="A18" s="10"/>
      <c r="B18" s="345"/>
      <c r="C18" s="345"/>
    </row>
    <row r="19" spans="1:3" ht="17">
      <c r="A19" s="9" t="s">
        <v>43</v>
      </c>
      <c r="B19" s="9" t="s">
        <v>45</v>
      </c>
      <c r="C19" s="344"/>
    </row>
    <row r="20" spans="1:3" ht="31.5" customHeight="1">
      <c r="A20" s="10"/>
      <c r="B20" s="6"/>
      <c r="C20" s="345"/>
    </row>
    <row r="21" spans="1:3" ht="15.75" customHeight="1">
      <c r="A21" s="2"/>
      <c r="B21" s="2"/>
      <c r="C21" s="2"/>
    </row>
    <row r="22" spans="1:3" ht="24" customHeight="1">
      <c r="A22" s="346" t="s">
        <v>48</v>
      </c>
      <c r="B22" s="347"/>
      <c r="C22" s="348"/>
    </row>
    <row r="23" spans="1:3" ht="24" customHeight="1">
      <c r="A23" s="3" t="s">
        <v>49</v>
      </c>
      <c r="B23" s="3" t="s">
        <v>51</v>
      </c>
      <c r="C23" s="3" t="s">
        <v>53</v>
      </c>
    </row>
    <row r="24" spans="1:3" ht="24" customHeight="1">
      <c r="A24" s="10"/>
      <c r="B24" s="10"/>
      <c r="C24" s="10"/>
    </row>
    <row r="25" spans="1:3" ht="24" customHeight="1">
      <c r="A25" s="3" t="s">
        <v>55</v>
      </c>
      <c r="B25" s="3" t="s">
        <v>56</v>
      </c>
      <c r="C25" s="3" t="s">
        <v>57</v>
      </c>
    </row>
    <row r="26" spans="1:3" ht="24" customHeight="1">
      <c r="A26" s="10"/>
      <c r="B26" s="10"/>
      <c r="C26" s="10"/>
    </row>
    <row r="27" spans="1:3" ht="15.75" customHeight="1"/>
    <row r="28" spans="1:3" ht="15.75" customHeight="1"/>
    <row r="29" spans="1:3" ht="15.75" customHeight="1"/>
    <row r="30" spans="1:3" ht="15" customHeight="1">
      <c r="A30" s="16"/>
    </row>
  </sheetData>
  <mergeCells count="9">
    <mergeCell ref="C19:C20"/>
    <mergeCell ref="A22:C22"/>
    <mergeCell ref="A3:C3"/>
    <mergeCell ref="A4:C4"/>
    <mergeCell ref="C9:C10"/>
    <mergeCell ref="C12:C13"/>
    <mergeCell ref="C15:C16"/>
    <mergeCell ref="B17:B18"/>
    <mergeCell ref="C17:C18"/>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200-000000000000}">
          <x14:formula1>
            <xm:f>DropDowns!$G$2:$G$3</xm:f>
          </x14:formula1>
          <xm:sqref>A13 A16 A18 A20</xm:sqref>
        </x14:dataValidation>
        <x14:dataValidation type="list" allowBlank="1" showErrorMessage="1" xr:uid="{00000000-0002-0000-0200-000001000000}">
          <x14:formula1>
            <xm:f>DropDowns!$A$2:$A$3</xm:f>
          </x14:formula1>
          <xm:sqref>B10</xm:sqref>
        </x14:dataValidation>
        <x14:dataValidation type="list" allowBlank="1" showErrorMessage="1" xr:uid="{00000000-0002-0000-0200-000002000000}">
          <x14:formula1>
            <xm:f>DropDowns!$M$2:$M$3</xm:f>
          </x14:formula1>
          <xm:sqref>B13</xm:sqref>
        </x14:dataValidation>
        <x14:dataValidation type="list" allowBlank="1" showErrorMessage="1" xr:uid="{00000000-0002-0000-0200-000003000000}">
          <x14:formula1>
            <xm:f>DropDowns!$C$2:$C$70</xm:f>
          </x14:formula1>
          <xm:sqref>A10 A24:C24 A26:C26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38"/>
  <sheetViews>
    <sheetView workbookViewId="0">
      <pane ySplit="4" topLeftCell="A8" activePane="bottomLeft" state="frozen"/>
      <selection pane="bottomLeft" activeCell="H7" sqref="H7:H24"/>
    </sheetView>
  </sheetViews>
  <sheetFormatPr defaultColWidth="12.54296875" defaultRowHeight="15" customHeight="1"/>
  <cols>
    <col min="1" max="1" width="41.81640625" customWidth="1"/>
    <col min="2" max="7" width="11.453125" customWidth="1"/>
    <col min="8" max="8" width="29" customWidth="1"/>
    <col min="9" max="10" width="12.453125" customWidth="1"/>
  </cols>
  <sheetData>
    <row r="1" spans="1:8" ht="70.5" customHeight="1">
      <c r="A1" s="1"/>
      <c r="B1" s="1"/>
      <c r="C1" s="1"/>
      <c r="D1" s="1"/>
      <c r="E1" s="1"/>
      <c r="F1" s="1"/>
      <c r="G1" s="1"/>
      <c r="H1" s="1"/>
    </row>
    <row r="2" spans="1:8" ht="15.75" customHeight="1">
      <c r="A2" s="1"/>
      <c r="B2" s="1"/>
      <c r="C2" s="1"/>
      <c r="D2" s="1"/>
      <c r="E2" s="1"/>
      <c r="F2" s="1"/>
      <c r="G2" s="1"/>
      <c r="H2" s="1"/>
    </row>
    <row r="3" spans="1:8" ht="29.25" customHeight="1">
      <c r="A3" s="351" t="s">
        <v>4</v>
      </c>
      <c r="B3" s="342"/>
      <c r="C3" s="342"/>
      <c r="D3" s="342"/>
      <c r="E3" s="342"/>
      <c r="F3" s="342"/>
      <c r="G3" s="342"/>
      <c r="H3" s="342"/>
    </row>
    <row r="4" spans="1:8" ht="38.25" customHeight="1">
      <c r="A4" s="352" t="s">
        <v>7</v>
      </c>
      <c r="B4" s="347"/>
      <c r="C4" s="347"/>
      <c r="D4" s="347"/>
      <c r="E4" s="347"/>
      <c r="F4" s="347"/>
      <c r="G4" s="347"/>
      <c r="H4" s="348"/>
    </row>
    <row r="5" spans="1:8" ht="19.5" customHeight="1">
      <c r="A5" s="8"/>
      <c r="B5" s="353" t="s">
        <v>16</v>
      </c>
      <c r="C5" s="347"/>
      <c r="D5" s="347"/>
      <c r="E5" s="347"/>
      <c r="F5" s="347"/>
      <c r="G5" s="348"/>
      <c r="H5" s="1"/>
    </row>
    <row r="6" spans="1:8" ht="34">
      <c r="A6" s="9" t="s">
        <v>18</v>
      </c>
      <c r="B6" s="9" t="s">
        <v>19</v>
      </c>
      <c r="C6" s="9" t="s">
        <v>20</v>
      </c>
      <c r="D6" s="9" t="s">
        <v>21</v>
      </c>
      <c r="E6" s="9" t="s">
        <v>22</v>
      </c>
      <c r="F6" s="9" t="s">
        <v>23</v>
      </c>
      <c r="G6" s="9" t="s">
        <v>24</v>
      </c>
      <c r="H6" s="9" t="s">
        <v>25</v>
      </c>
    </row>
    <row r="7" spans="1:8" ht="18.75" customHeight="1">
      <c r="A7" s="11" t="s">
        <v>26</v>
      </c>
      <c r="B7" s="13"/>
      <c r="C7" s="13"/>
      <c r="D7" s="13"/>
      <c r="E7" s="13"/>
      <c r="F7" s="13"/>
      <c r="G7" s="13"/>
      <c r="H7" s="23"/>
    </row>
    <row r="8" spans="1:8" ht="18.75" customHeight="1">
      <c r="A8" s="11" t="s">
        <v>34</v>
      </c>
      <c r="B8" s="13"/>
      <c r="C8" s="13"/>
      <c r="D8" s="13"/>
      <c r="E8" s="13"/>
      <c r="F8" s="13"/>
      <c r="G8" s="13"/>
      <c r="H8" s="23"/>
    </row>
    <row r="9" spans="1:8" ht="18.75" customHeight="1">
      <c r="A9" s="11">
        <v>1</v>
      </c>
      <c r="B9" s="13"/>
      <c r="C9" s="13"/>
      <c r="D9" s="13"/>
      <c r="E9" s="13"/>
      <c r="F9" s="13"/>
      <c r="G9" s="13"/>
      <c r="H9" s="23"/>
    </row>
    <row r="10" spans="1:8" ht="18.75" customHeight="1">
      <c r="A10" s="11">
        <v>2</v>
      </c>
      <c r="B10" s="13"/>
      <c r="C10" s="13"/>
      <c r="D10" s="13"/>
      <c r="E10" s="13"/>
      <c r="F10" s="13"/>
      <c r="G10" s="13"/>
      <c r="H10" s="23"/>
    </row>
    <row r="11" spans="1:8" ht="18.75" customHeight="1">
      <c r="A11" s="11">
        <v>3</v>
      </c>
      <c r="B11" s="13"/>
      <c r="C11" s="13"/>
      <c r="D11" s="13"/>
      <c r="E11" s="13"/>
      <c r="F11" s="13"/>
      <c r="G11" s="13"/>
      <c r="H11" s="23"/>
    </row>
    <row r="12" spans="1:8" ht="18.75" customHeight="1">
      <c r="A12" s="11">
        <v>4</v>
      </c>
      <c r="B12" s="13"/>
      <c r="C12" s="13"/>
      <c r="D12" s="13"/>
      <c r="E12" s="13"/>
      <c r="F12" s="13"/>
      <c r="G12" s="13"/>
      <c r="H12" s="23"/>
    </row>
    <row r="13" spans="1:8" ht="18.75" customHeight="1">
      <c r="A13" s="11">
        <v>5</v>
      </c>
      <c r="B13" s="13"/>
      <c r="C13" s="13"/>
      <c r="D13" s="13"/>
      <c r="E13" s="13"/>
      <c r="F13" s="13"/>
      <c r="G13" s="13"/>
      <c r="H13" s="23"/>
    </row>
    <row r="14" spans="1:8" ht="18.75" customHeight="1">
      <c r="A14" s="11">
        <v>6</v>
      </c>
      <c r="B14" s="13"/>
      <c r="C14" s="13"/>
      <c r="D14" s="13"/>
      <c r="E14" s="13"/>
      <c r="F14" s="13"/>
      <c r="G14" s="13"/>
      <c r="H14" s="23"/>
    </row>
    <row r="15" spans="1:8" ht="18.75" customHeight="1">
      <c r="A15" s="11">
        <v>7</v>
      </c>
      <c r="B15" s="13"/>
      <c r="C15" s="13"/>
      <c r="D15" s="13"/>
      <c r="E15" s="13"/>
      <c r="F15" s="13"/>
      <c r="G15" s="13"/>
      <c r="H15" s="23"/>
    </row>
    <row r="16" spans="1:8" ht="18.75" customHeight="1">
      <c r="A16" s="11">
        <v>8</v>
      </c>
      <c r="B16" s="13"/>
      <c r="C16" s="13"/>
      <c r="D16" s="13"/>
      <c r="E16" s="13"/>
      <c r="F16" s="13"/>
      <c r="G16" s="13"/>
      <c r="H16" s="23"/>
    </row>
    <row r="17" spans="1:10" ht="18.75" customHeight="1">
      <c r="A17" s="11">
        <v>9</v>
      </c>
      <c r="B17" s="13"/>
      <c r="C17" s="13"/>
      <c r="D17" s="13"/>
      <c r="E17" s="13"/>
      <c r="F17" s="13"/>
      <c r="G17" s="13"/>
      <c r="H17" s="23"/>
    </row>
    <row r="18" spans="1:10" ht="18.75" customHeight="1">
      <c r="A18" s="11">
        <v>10</v>
      </c>
      <c r="B18" s="13"/>
      <c r="C18" s="13"/>
      <c r="D18" s="13"/>
      <c r="E18" s="13"/>
      <c r="F18" s="13"/>
      <c r="G18" s="13"/>
      <c r="H18" s="23"/>
    </row>
    <row r="19" spans="1:10" ht="18.75" customHeight="1">
      <c r="A19" s="11">
        <v>11</v>
      </c>
      <c r="B19" s="13"/>
      <c r="C19" s="13"/>
      <c r="D19" s="13"/>
      <c r="E19" s="13"/>
      <c r="F19" s="13"/>
      <c r="G19" s="13"/>
      <c r="H19" s="23"/>
    </row>
    <row r="20" spans="1:10" ht="18.75" customHeight="1">
      <c r="A20" s="11">
        <v>12</v>
      </c>
      <c r="B20" s="13"/>
      <c r="C20" s="13"/>
      <c r="D20" s="13"/>
      <c r="E20" s="13"/>
      <c r="F20" s="13"/>
      <c r="G20" s="13"/>
      <c r="H20" s="23"/>
    </row>
    <row r="21" spans="1:10" ht="18.75" customHeight="1">
      <c r="A21" s="11" t="s">
        <v>72</v>
      </c>
      <c r="B21" s="21">
        <f t="shared" ref="B21:G21" si="0">SUM(B7:B20)</f>
        <v>0</v>
      </c>
      <c r="C21" s="21">
        <f t="shared" si="0"/>
        <v>0</v>
      </c>
      <c r="D21" s="21">
        <f t="shared" si="0"/>
        <v>0</v>
      </c>
      <c r="E21" s="21">
        <f t="shared" si="0"/>
        <v>0</v>
      </c>
      <c r="F21" s="21">
        <f t="shared" si="0"/>
        <v>0</v>
      </c>
      <c r="G21" s="21">
        <f t="shared" si="0"/>
        <v>0</v>
      </c>
      <c r="H21" s="298"/>
    </row>
    <row r="22" spans="1:10" ht="18.75" customHeight="1">
      <c r="A22" s="11" t="s">
        <v>77</v>
      </c>
      <c r="B22" s="13"/>
      <c r="C22" s="13"/>
      <c r="D22" s="13"/>
      <c r="E22" s="13"/>
      <c r="F22" s="13"/>
      <c r="G22" s="13"/>
      <c r="H22" s="23"/>
    </row>
    <row r="23" spans="1:10" ht="18.75" customHeight="1">
      <c r="A23" s="11" t="s">
        <v>79</v>
      </c>
      <c r="B23" s="13"/>
      <c r="C23" s="13"/>
      <c r="D23" s="13"/>
      <c r="E23" s="13"/>
      <c r="F23" s="13"/>
      <c r="G23" s="13"/>
      <c r="H23" s="23"/>
    </row>
    <row r="24" spans="1:10" ht="18.75" customHeight="1">
      <c r="A24" s="11" t="s">
        <v>81</v>
      </c>
      <c r="B24" s="21">
        <f t="shared" ref="B24:G24" si="1">SUM(B8:B20)</f>
        <v>0</v>
      </c>
      <c r="C24" s="21">
        <f t="shared" si="1"/>
        <v>0</v>
      </c>
      <c r="D24" s="21">
        <f t="shared" si="1"/>
        <v>0</v>
      </c>
      <c r="E24" s="21">
        <f t="shared" si="1"/>
        <v>0</v>
      </c>
      <c r="F24" s="21">
        <f t="shared" si="1"/>
        <v>0</v>
      </c>
      <c r="G24" s="21">
        <f t="shared" si="1"/>
        <v>0</v>
      </c>
      <c r="H24" s="298"/>
    </row>
    <row r="25" spans="1:10" ht="18.75" customHeight="1">
      <c r="A25" s="11" t="s">
        <v>84</v>
      </c>
      <c r="B25" s="23"/>
      <c r="C25" s="23"/>
      <c r="D25" s="23"/>
      <c r="E25" s="23"/>
      <c r="F25" s="23"/>
      <c r="G25" s="23"/>
      <c r="H25" s="23"/>
    </row>
    <row r="26" spans="1:10" ht="15.75" customHeight="1">
      <c r="A26" s="1"/>
      <c r="B26" s="1"/>
      <c r="C26" s="1"/>
      <c r="D26" s="1"/>
      <c r="E26" s="1"/>
      <c r="F26" s="1"/>
      <c r="G26" s="1"/>
      <c r="H26" s="1"/>
    </row>
    <row r="27" spans="1:10" ht="33" customHeight="1">
      <c r="A27" s="354" t="s">
        <v>86</v>
      </c>
      <c r="B27" s="347"/>
      <c r="C27" s="347"/>
      <c r="D27" s="347"/>
      <c r="E27" s="347"/>
      <c r="F27" s="347"/>
      <c r="G27" s="347"/>
      <c r="H27" s="348"/>
    </row>
    <row r="28" spans="1:10" ht="19.5" customHeight="1">
      <c r="A28" s="8"/>
      <c r="B28" s="355" t="s">
        <v>91</v>
      </c>
      <c r="C28" s="347"/>
      <c r="D28" s="347"/>
      <c r="E28" s="347"/>
      <c r="F28" s="347"/>
      <c r="G28" s="348"/>
      <c r="H28" s="1"/>
    </row>
    <row r="29" spans="1:10" ht="15.75" customHeight="1">
      <c r="A29" s="9" t="s">
        <v>95</v>
      </c>
      <c r="B29" s="9" t="s">
        <v>19</v>
      </c>
      <c r="C29" s="9" t="s">
        <v>20</v>
      </c>
      <c r="D29" s="9" t="s">
        <v>21</v>
      </c>
      <c r="E29" s="9" t="s">
        <v>22</v>
      </c>
      <c r="F29" s="9" t="s">
        <v>23</v>
      </c>
      <c r="G29" s="9" t="s">
        <v>24</v>
      </c>
      <c r="H29" s="9" t="s">
        <v>105</v>
      </c>
    </row>
    <row r="30" spans="1:10" ht="30.75" customHeight="1">
      <c r="A30" s="28" t="s">
        <v>107</v>
      </c>
      <c r="B30" s="29"/>
      <c r="C30" s="29"/>
      <c r="D30" s="29"/>
      <c r="E30" s="29"/>
      <c r="F30" s="29"/>
      <c r="G30" s="29"/>
      <c r="H30" s="35" t="str">
        <f>IF(AND('School Information'!$B$13="Not Statewide",'School Information'!$A$10=""),"Must Complete 'School Information' Tab",IF('School Information'!$B$13="","Must Complete 'School Information'Tab", IF('School Information'!$B$13="Not Statewide",IFERROR(VLOOKUP('School Information'!$A$10,'ED%'!$B$2:$H$47,7,FALSE),'Statewide ED &amp; SWD Reqs'!$B$2),IF('School Information'!$B$13="Statewide",ROUND('Statewide ED &amp; SWD Reqs'!$B$2,3),'Statewide ED &amp; SWD Reqs'!$B$2))))</f>
        <v>Must Complete 'School Information'Tab</v>
      </c>
      <c r="J30" s="16"/>
    </row>
    <row r="31" spans="1:10" ht="30.75" customHeight="1">
      <c r="A31" s="28" t="s">
        <v>117</v>
      </c>
      <c r="B31" s="29"/>
      <c r="C31" s="29"/>
      <c r="D31" s="29"/>
      <c r="E31" s="29"/>
      <c r="F31" s="29"/>
      <c r="G31" s="29"/>
      <c r="H31" s="35" t="str">
        <f>IF(AND('School Information'!$B$13="Not Statewide",'School Information'!$A$10=""),"Must Complete 'School Information' Tab",IF('School Information'!$B$13="","Must Complete 'School Information'Tab", IF('School Information'!$B$13="Not Statewide",IFERROR(VLOOKUP('School Information'!$A$10,'SWD%'!$B$2:$H$47,7,FALSE),'Statewide ED &amp; SWD Reqs'!$B$3),IF('School Information'!$B$13="Statewide",ROUND('Statewide ED &amp; SWD Reqs'!$B$3,3),'Statewide ED &amp; SWD Reqs'!$B$3))))</f>
        <v>Must Complete 'School Information'Tab</v>
      </c>
      <c r="J31" s="16"/>
    </row>
    <row r="32" spans="1:10" ht="49.5" customHeight="1">
      <c r="A32" s="28" t="s">
        <v>121</v>
      </c>
      <c r="B32" s="10"/>
      <c r="C32" s="10"/>
      <c r="D32" s="10"/>
      <c r="E32" s="10"/>
      <c r="F32" s="10"/>
      <c r="G32" s="10"/>
      <c r="H32" s="1"/>
    </row>
    <row r="33" spans="1:8" ht="30.75" customHeight="1">
      <c r="A33" s="28" t="s">
        <v>123</v>
      </c>
      <c r="B33" s="44"/>
      <c r="C33" s="44"/>
      <c r="D33" s="44"/>
      <c r="E33" s="44"/>
      <c r="F33" s="44"/>
      <c r="G33" s="44"/>
      <c r="H33" s="1"/>
    </row>
    <row r="34" spans="1:8" ht="58.5" customHeight="1">
      <c r="A34" s="28" t="s">
        <v>124</v>
      </c>
      <c r="B34" s="44"/>
      <c r="C34" s="44"/>
      <c r="D34" s="44"/>
      <c r="E34" s="44"/>
      <c r="F34" s="44"/>
      <c r="G34" s="44"/>
      <c r="H34" s="1"/>
    </row>
    <row r="35" spans="1:8" ht="18.75" customHeight="1">
      <c r="A35" s="45"/>
      <c r="B35" s="47"/>
      <c r="C35" s="47"/>
      <c r="D35" s="47"/>
      <c r="E35" s="47"/>
      <c r="F35" s="47"/>
      <c r="G35" s="49"/>
      <c r="H35" s="1"/>
    </row>
    <row r="36" spans="1:8" ht="27" customHeight="1">
      <c r="A36" s="50" t="s">
        <v>127</v>
      </c>
      <c r="B36" s="9" t="s">
        <v>19</v>
      </c>
      <c r="C36" s="9" t="s">
        <v>20</v>
      </c>
      <c r="D36" s="9" t="s">
        <v>21</v>
      </c>
      <c r="E36" s="9" t="s">
        <v>22</v>
      </c>
      <c r="F36" s="9" t="s">
        <v>23</v>
      </c>
      <c r="G36" s="9" t="s">
        <v>24</v>
      </c>
      <c r="H36" s="1"/>
    </row>
    <row r="37" spans="1:8" ht="30.75" customHeight="1">
      <c r="A37" s="28" t="s">
        <v>129</v>
      </c>
      <c r="B37" s="29"/>
      <c r="C37" s="29"/>
      <c r="D37" s="29"/>
      <c r="E37" s="29"/>
      <c r="F37" s="29"/>
      <c r="G37" s="29"/>
      <c r="H37" s="1"/>
    </row>
    <row r="38" spans="1:8" ht="30.75" customHeight="1">
      <c r="A38" s="28" t="s">
        <v>131</v>
      </c>
      <c r="B38" s="29"/>
      <c r="C38" s="29"/>
      <c r="D38" s="29"/>
      <c r="E38" s="29"/>
      <c r="F38" s="29"/>
      <c r="G38" s="29"/>
      <c r="H38" s="1" t="s">
        <v>133</v>
      </c>
    </row>
  </sheetData>
  <mergeCells count="5">
    <mergeCell ref="A3:H3"/>
    <mergeCell ref="A4:H4"/>
    <mergeCell ref="B5:G5"/>
    <mergeCell ref="A27:H27"/>
    <mergeCell ref="B28:G28"/>
  </mergeCells>
  <hyperlinks>
    <hyperlink ref="A27" r:id="rId1" xr:uid="{00000000-0004-0000-0300-000000000000}"/>
  </hyperlinks>
  <pageMargins left="0.7" right="0.7" top="0.75" bottom="0.75" header="0" footer="0"/>
  <pageSetup orientation="portrait"/>
  <drawing r:id="rId2"/>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DropDowns!$J$2:$J$3</xm:f>
          </x14:formula1>
          <xm:sqref>B32:G32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showGridLines="0" workbookViewId="0"/>
  </sheetViews>
  <sheetFormatPr defaultColWidth="12.54296875" defaultRowHeight="15" customHeight="1"/>
  <cols>
    <col min="1" max="1" width="18" customWidth="1"/>
    <col min="2" max="13" width="9.1796875" customWidth="1"/>
    <col min="14" max="14" width="12.453125" customWidth="1"/>
  </cols>
  <sheetData>
    <row r="1" spans="1:13" ht="17">
      <c r="A1" s="15"/>
      <c r="B1" s="2"/>
      <c r="C1" s="2"/>
      <c r="D1" s="2"/>
      <c r="E1" s="2"/>
      <c r="F1" s="2"/>
      <c r="G1" s="2"/>
      <c r="H1" s="2"/>
      <c r="I1" s="2"/>
      <c r="J1" s="2"/>
      <c r="K1" s="2"/>
      <c r="L1" s="2"/>
      <c r="M1" s="2"/>
    </row>
    <row r="2" spans="1:13" ht="17">
      <c r="A2" s="15"/>
      <c r="B2" s="2"/>
      <c r="C2" s="2"/>
      <c r="D2" s="2"/>
      <c r="E2" s="2"/>
      <c r="F2" s="2"/>
      <c r="G2" s="2"/>
      <c r="H2" s="2"/>
      <c r="I2" s="2"/>
      <c r="J2" s="2"/>
      <c r="K2" s="2"/>
      <c r="L2" s="2"/>
      <c r="M2" s="2"/>
    </row>
    <row r="3" spans="1:13" ht="17">
      <c r="A3" s="15"/>
      <c r="B3" s="2"/>
      <c r="C3" s="2"/>
      <c r="D3" s="2"/>
      <c r="E3" s="2"/>
      <c r="F3" s="2"/>
      <c r="G3" s="2"/>
      <c r="H3" s="2"/>
      <c r="I3" s="2"/>
      <c r="J3" s="2"/>
      <c r="K3" s="2"/>
      <c r="L3" s="2"/>
      <c r="M3" s="2"/>
    </row>
    <row r="4" spans="1:13" ht="17">
      <c r="A4" s="15"/>
      <c r="B4" s="2"/>
      <c r="C4" s="2"/>
      <c r="D4" s="2"/>
      <c r="E4" s="2"/>
      <c r="F4" s="2"/>
      <c r="G4" s="2"/>
      <c r="H4" s="2"/>
      <c r="I4" s="2"/>
      <c r="J4" s="2"/>
      <c r="K4" s="2"/>
      <c r="L4" s="2"/>
      <c r="M4" s="2"/>
    </row>
    <row r="5" spans="1:13" ht="17">
      <c r="A5" s="15"/>
      <c r="B5" s="2"/>
      <c r="C5" s="2"/>
      <c r="D5" s="2"/>
      <c r="E5" s="2"/>
      <c r="F5" s="2"/>
      <c r="G5" s="2"/>
      <c r="H5" s="2"/>
      <c r="I5" s="2"/>
      <c r="J5" s="2"/>
      <c r="K5" s="2"/>
      <c r="L5" s="2"/>
      <c r="M5" s="2"/>
    </row>
    <row r="6" spans="1:13" ht="33.75" customHeight="1">
      <c r="A6" s="358" t="s">
        <v>59</v>
      </c>
      <c r="B6" s="347"/>
      <c r="C6" s="347"/>
      <c r="D6" s="347"/>
      <c r="E6" s="347"/>
      <c r="F6" s="347"/>
      <c r="G6" s="347"/>
      <c r="H6" s="347"/>
      <c r="I6" s="347"/>
      <c r="J6" s="347"/>
      <c r="K6" s="347"/>
      <c r="L6" s="347"/>
      <c r="M6" s="348"/>
    </row>
    <row r="7" spans="1:13" ht="17">
      <c r="A7" s="15"/>
      <c r="B7" s="2"/>
      <c r="C7" s="2"/>
      <c r="D7" s="2"/>
      <c r="E7" s="2"/>
      <c r="F7" s="2"/>
      <c r="G7" s="2"/>
      <c r="H7" s="2"/>
      <c r="I7" s="2"/>
      <c r="J7" s="2"/>
      <c r="K7" s="2"/>
      <c r="L7" s="2"/>
      <c r="M7" s="2"/>
    </row>
    <row r="8" spans="1:13" ht="37.5" customHeight="1">
      <c r="A8" s="17" t="s">
        <v>61</v>
      </c>
      <c r="B8" s="356" t="s">
        <v>62</v>
      </c>
      <c r="C8" s="347"/>
      <c r="D8" s="347"/>
      <c r="E8" s="347"/>
      <c r="F8" s="347"/>
      <c r="G8" s="348"/>
      <c r="H8" s="356" t="s">
        <v>64</v>
      </c>
      <c r="I8" s="347"/>
      <c r="J8" s="347"/>
      <c r="K8" s="347"/>
      <c r="L8" s="347"/>
      <c r="M8" s="348"/>
    </row>
    <row r="9" spans="1:13" ht="37.5" customHeight="1">
      <c r="A9" s="18" t="s">
        <v>65</v>
      </c>
      <c r="B9" s="357"/>
      <c r="C9" s="347"/>
      <c r="D9" s="347"/>
      <c r="E9" s="347"/>
      <c r="F9" s="347"/>
      <c r="G9" s="348"/>
      <c r="H9" s="357"/>
      <c r="I9" s="347"/>
      <c r="J9" s="347"/>
      <c r="K9" s="347"/>
      <c r="L9" s="347"/>
      <c r="M9" s="348"/>
    </row>
    <row r="10" spans="1:13" ht="37.5" customHeight="1">
      <c r="A10" s="19" t="s">
        <v>67</v>
      </c>
      <c r="B10" s="357"/>
      <c r="C10" s="347"/>
      <c r="D10" s="347"/>
      <c r="E10" s="347"/>
      <c r="F10" s="347"/>
      <c r="G10" s="348"/>
      <c r="H10" s="357"/>
      <c r="I10" s="347"/>
      <c r="J10" s="347"/>
      <c r="K10" s="347"/>
      <c r="L10" s="347"/>
      <c r="M10" s="348"/>
    </row>
    <row r="11" spans="1:13" ht="37.5" customHeight="1">
      <c r="A11" s="20" t="s">
        <v>69</v>
      </c>
      <c r="B11" s="357"/>
      <c r="C11" s="347"/>
      <c r="D11" s="347"/>
      <c r="E11" s="347"/>
      <c r="F11" s="347"/>
      <c r="G11" s="348"/>
      <c r="H11" s="357"/>
      <c r="I11" s="347"/>
      <c r="J11" s="347"/>
      <c r="K11" s="347"/>
      <c r="L11" s="347"/>
      <c r="M11" s="348"/>
    </row>
    <row r="12" spans="1:13" ht="37.5" customHeight="1">
      <c r="A12" s="20" t="s">
        <v>70</v>
      </c>
      <c r="B12" s="357"/>
      <c r="C12" s="347"/>
      <c r="D12" s="347"/>
      <c r="E12" s="347"/>
      <c r="F12" s="347"/>
      <c r="G12" s="348"/>
      <c r="H12" s="357"/>
      <c r="I12" s="347"/>
      <c r="J12" s="347"/>
      <c r="K12" s="347"/>
      <c r="L12" s="347"/>
      <c r="M12" s="348"/>
    </row>
    <row r="13" spans="1:13" ht="37.5" customHeight="1">
      <c r="A13" s="17" t="s">
        <v>61</v>
      </c>
      <c r="B13" s="356" t="s">
        <v>73</v>
      </c>
      <c r="C13" s="347"/>
      <c r="D13" s="347"/>
      <c r="E13" s="347"/>
      <c r="F13" s="347"/>
      <c r="G13" s="348"/>
      <c r="H13" s="356" t="s">
        <v>74</v>
      </c>
      <c r="I13" s="347"/>
      <c r="J13" s="347"/>
      <c r="K13" s="347"/>
      <c r="L13" s="347"/>
      <c r="M13" s="348"/>
    </row>
    <row r="14" spans="1:13" ht="37.5" customHeight="1">
      <c r="A14" s="18" t="s">
        <v>65</v>
      </c>
      <c r="B14" s="357"/>
      <c r="C14" s="347"/>
      <c r="D14" s="347"/>
      <c r="E14" s="347"/>
      <c r="F14" s="347"/>
      <c r="G14" s="348"/>
      <c r="H14" s="357"/>
      <c r="I14" s="347"/>
      <c r="J14" s="347"/>
      <c r="K14" s="347"/>
      <c r="L14" s="347"/>
      <c r="M14" s="348"/>
    </row>
    <row r="15" spans="1:13" ht="37.5" customHeight="1">
      <c r="A15" s="19" t="s">
        <v>67</v>
      </c>
      <c r="B15" s="357"/>
      <c r="C15" s="347"/>
      <c r="D15" s="347"/>
      <c r="E15" s="347"/>
      <c r="F15" s="347"/>
      <c r="G15" s="348"/>
      <c r="H15" s="357"/>
      <c r="I15" s="347"/>
      <c r="J15" s="347"/>
      <c r="K15" s="347"/>
      <c r="L15" s="347"/>
      <c r="M15" s="348"/>
    </row>
    <row r="16" spans="1:13" ht="37.5" customHeight="1">
      <c r="A16" s="20" t="s">
        <v>69</v>
      </c>
      <c r="B16" s="357"/>
      <c r="C16" s="347"/>
      <c r="D16" s="347"/>
      <c r="E16" s="347"/>
      <c r="F16" s="347"/>
      <c r="G16" s="348"/>
      <c r="H16" s="357"/>
      <c r="I16" s="347"/>
      <c r="J16" s="347"/>
      <c r="K16" s="347"/>
      <c r="L16" s="347"/>
      <c r="M16" s="348"/>
    </row>
    <row r="17" spans="1:13" ht="37.5" customHeight="1">
      <c r="A17" s="20" t="s">
        <v>70</v>
      </c>
      <c r="B17" s="357"/>
      <c r="C17" s="347"/>
      <c r="D17" s="347"/>
      <c r="E17" s="347"/>
      <c r="F17" s="347"/>
      <c r="G17" s="348"/>
      <c r="H17" s="357"/>
      <c r="I17" s="347"/>
      <c r="J17" s="347"/>
      <c r="K17" s="347"/>
      <c r="L17" s="347"/>
      <c r="M17" s="348"/>
    </row>
    <row r="18" spans="1:13" ht="37.5" customHeight="1">
      <c r="A18" s="17" t="s">
        <v>61</v>
      </c>
      <c r="B18" s="356" t="s">
        <v>82</v>
      </c>
      <c r="C18" s="347"/>
      <c r="D18" s="347"/>
      <c r="E18" s="347"/>
      <c r="F18" s="347"/>
      <c r="G18" s="348"/>
      <c r="H18" s="356" t="s">
        <v>74</v>
      </c>
      <c r="I18" s="347"/>
      <c r="J18" s="347"/>
      <c r="K18" s="347"/>
      <c r="L18" s="347"/>
      <c r="M18" s="348"/>
    </row>
    <row r="19" spans="1:13" ht="37.5" customHeight="1">
      <c r="A19" s="18" t="s">
        <v>65</v>
      </c>
      <c r="B19" s="357"/>
      <c r="C19" s="347"/>
      <c r="D19" s="347"/>
      <c r="E19" s="347"/>
      <c r="F19" s="347"/>
      <c r="G19" s="348"/>
      <c r="H19" s="357"/>
      <c r="I19" s="347"/>
      <c r="J19" s="347"/>
      <c r="K19" s="347"/>
      <c r="L19" s="347"/>
      <c r="M19" s="348"/>
    </row>
    <row r="20" spans="1:13" ht="37.5" customHeight="1">
      <c r="A20" s="19" t="s">
        <v>67</v>
      </c>
      <c r="B20" s="357"/>
      <c r="C20" s="347"/>
      <c r="D20" s="347"/>
      <c r="E20" s="347"/>
      <c r="F20" s="347"/>
      <c r="G20" s="348"/>
      <c r="H20" s="357"/>
      <c r="I20" s="347"/>
      <c r="J20" s="347"/>
      <c r="K20" s="347"/>
      <c r="L20" s="347"/>
      <c r="M20" s="348"/>
    </row>
    <row r="21" spans="1:13" ht="37.5" customHeight="1">
      <c r="A21" s="20" t="s">
        <v>69</v>
      </c>
      <c r="B21" s="357"/>
      <c r="C21" s="347"/>
      <c r="D21" s="347"/>
      <c r="E21" s="347"/>
      <c r="F21" s="347"/>
      <c r="G21" s="348"/>
      <c r="H21" s="357"/>
      <c r="I21" s="347"/>
      <c r="J21" s="347"/>
      <c r="K21" s="347"/>
      <c r="L21" s="347"/>
      <c r="M21" s="348"/>
    </row>
    <row r="22" spans="1:13" ht="37.5" customHeight="1">
      <c r="A22" s="20" t="s">
        <v>70</v>
      </c>
      <c r="B22" s="357"/>
      <c r="C22" s="347"/>
      <c r="D22" s="347"/>
      <c r="E22" s="347"/>
      <c r="F22" s="347"/>
      <c r="G22" s="348"/>
      <c r="H22" s="357"/>
      <c r="I22" s="347"/>
      <c r="J22" s="347"/>
      <c r="K22" s="347"/>
      <c r="L22" s="347"/>
      <c r="M22" s="348"/>
    </row>
    <row r="23" spans="1:13" ht="37.5" customHeight="1">
      <c r="A23" s="17" t="s">
        <v>61</v>
      </c>
      <c r="B23" s="356" t="s">
        <v>99</v>
      </c>
      <c r="C23" s="347"/>
      <c r="D23" s="347"/>
      <c r="E23" s="347"/>
      <c r="F23" s="347"/>
      <c r="G23" s="348"/>
      <c r="H23" s="356" t="s">
        <v>74</v>
      </c>
      <c r="I23" s="347"/>
      <c r="J23" s="347"/>
      <c r="K23" s="347"/>
      <c r="L23" s="347"/>
      <c r="M23" s="348"/>
    </row>
    <row r="24" spans="1:13" ht="37.5" customHeight="1">
      <c r="A24" s="18" t="s">
        <v>65</v>
      </c>
      <c r="B24" s="357"/>
      <c r="C24" s="347"/>
      <c r="D24" s="347"/>
      <c r="E24" s="347"/>
      <c r="F24" s="347"/>
      <c r="G24" s="348"/>
      <c r="H24" s="357"/>
      <c r="I24" s="347"/>
      <c r="J24" s="347"/>
      <c r="K24" s="347"/>
      <c r="L24" s="347"/>
      <c r="M24" s="348"/>
    </row>
    <row r="25" spans="1:13" ht="37.5" customHeight="1">
      <c r="A25" s="19" t="s">
        <v>67</v>
      </c>
      <c r="B25" s="357"/>
      <c r="C25" s="347"/>
      <c r="D25" s="347"/>
      <c r="E25" s="347"/>
      <c r="F25" s="347"/>
      <c r="G25" s="348"/>
      <c r="H25" s="357"/>
      <c r="I25" s="347"/>
      <c r="J25" s="347"/>
      <c r="K25" s="347"/>
      <c r="L25" s="347"/>
      <c r="M25" s="348"/>
    </row>
    <row r="26" spans="1:13" ht="37.5" customHeight="1">
      <c r="A26" s="20" t="s">
        <v>69</v>
      </c>
      <c r="B26" s="357"/>
      <c r="C26" s="347"/>
      <c r="D26" s="347"/>
      <c r="E26" s="347"/>
      <c r="F26" s="347"/>
      <c r="G26" s="348"/>
      <c r="H26" s="357"/>
      <c r="I26" s="347"/>
      <c r="J26" s="347"/>
      <c r="K26" s="347"/>
      <c r="L26" s="347"/>
      <c r="M26" s="348"/>
    </row>
    <row r="27" spans="1:13" ht="37.5" customHeight="1">
      <c r="A27" s="20" t="s">
        <v>70</v>
      </c>
      <c r="B27" s="357"/>
      <c r="C27" s="347"/>
      <c r="D27" s="347"/>
      <c r="E27" s="347"/>
      <c r="F27" s="347"/>
      <c r="G27" s="348"/>
      <c r="H27" s="357"/>
      <c r="I27" s="347"/>
      <c r="J27" s="347"/>
      <c r="K27" s="347"/>
      <c r="L27" s="347"/>
      <c r="M27" s="348"/>
    </row>
  </sheetData>
  <mergeCells count="41">
    <mergeCell ref="A6:M6"/>
    <mergeCell ref="B8:G8"/>
    <mergeCell ref="H8:M8"/>
    <mergeCell ref="B9:G9"/>
    <mergeCell ref="H9:M9"/>
    <mergeCell ref="B10:G10"/>
    <mergeCell ref="H10:M10"/>
    <mergeCell ref="B11:G11"/>
    <mergeCell ref="H11:M11"/>
    <mergeCell ref="B12:G12"/>
    <mergeCell ref="H12:M12"/>
    <mergeCell ref="B13:G13"/>
    <mergeCell ref="H13:M13"/>
    <mergeCell ref="H14:M14"/>
    <mergeCell ref="B21:G21"/>
    <mergeCell ref="B22:G22"/>
    <mergeCell ref="B14:G14"/>
    <mergeCell ref="B15:G15"/>
    <mergeCell ref="B16:G16"/>
    <mergeCell ref="B17:G17"/>
    <mergeCell ref="B18:G18"/>
    <mergeCell ref="B19:G19"/>
    <mergeCell ref="B20:G20"/>
    <mergeCell ref="H22:M22"/>
    <mergeCell ref="H15:M15"/>
    <mergeCell ref="H16:M16"/>
    <mergeCell ref="H17:M17"/>
    <mergeCell ref="H24:M24"/>
    <mergeCell ref="H25:M25"/>
    <mergeCell ref="H26:M26"/>
    <mergeCell ref="H27:M27"/>
    <mergeCell ref="B23:G23"/>
    <mergeCell ref="B24:G24"/>
    <mergeCell ref="B25:G25"/>
    <mergeCell ref="B26:G26"/>
    <mergeCell ref="B27:G27"/>
    <mergeCell ref="H18:M18"/>
    <mergeCell ref="H19:M19"/>
    <mergeCell ref="H20:M20"/>
    <mergeCell ref="H21:M21"/>
    <mergeCell ref="H23:M23"/>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2"/>
  <sheetViews>
    <sheetView workbookViewId="0"/>
  </sheetViews>
  <sheetFormatPr defaultColWidth="12.54296875" defaultRowHeight="15" customHeight="1"/>
  <cols>
    <col min="1" max="1" width="9.1796875" customWidth="1"/>
    <col min="2" max="2" width="43" customWidth="1"/>
    <col min="3" max="3" width="15.453125" customWidth="1"/>
    <col min="4" max="4" width="15" customWidth="1"/>
    <col min="5" max="5" width="14" customWidth="1"/>
    <col min="6" max="6" width="14.1796875" customWidth="1"/>
    <col min="7" max="7" width="13.54296875" customWidth="1"/>
    <col min="8" max="9" width="14.453125" customWidth="1"/>
    <col min="10" max="10" width="14" customWidth="1"/>
    <col min="11" max="11" width="13.54296875" customWidth="1"/>
    <col min="12" max="12" width="14.54296875" customWidth="1"/>
    <col min="13" max="13" width="14.81640625" customWidth="1"/>
    <col min="14" max="14" width="16.81640625" customWidth="1"/>
    <col min="15" max="15" width="14.453125" customWidth="1"/>
    <col min="16" max="16" width="14" customWidth="1"/>
    <col min="17" max="26" width="12.81640625" customWidth="1"/>
  </cols>
  <sheetData>
    <row r="1" spans="1:26" ht="70.5" customHeight="1">
      <c r="A1" s="2"/>
      <c r="B1" s="2"/>
      <c r="C1" s="2"/>
      <c r="D1" s="2"/>
      <c r="E1" s="2"/>
      <c r="F1" s="2"/>
      <c r="G1" s="2"/>
      <c r="H1" s="2"/>
      <c r="I1" s="22"/>
      <c r="J1" s="2"/>
      <c r="K1" s="2"/>
      <c r="L1" s="2"/>
      <c r="M1" s="2"/>
      <c r="N1" s="2"/>
      <c r="O1" s="2"/>
      <c r="P1" s="2"/>
      <c r="Q1" s="2"/>
      <c r="R1" s="2"/>
      <c r="S1" s="2"/>
      <c r="T1" s="2"/>
      <c r="U1" s="2"/>
      <c r="V1" s="2"/>
      <c r="W1" s="2"/>
      <c r="X1" s="2"/>
      <c r="Y1" s="2"/>
      <c r="Z1" s="2"/>
    </row>
    <row r="2" spans="1:26" ht="12.75" customHeight="1">
      <c r="A2" s="2"/>
      <c r="B2" s="2"/>
      <c r="C2" s="2"/>
      <c r="D2" s="2"/>
      <c r="E2" s="2"/>
      <c r="F2" s="2"/>
      <c r="G2" s="2"/>
      <c r="H2" s="2"/>
      <c r="I2" s="2"/>
      <c r="J2" s="2"/>
      <c r="K2" s="2"/>
      <c r="L2" s="2"/>
      <c r="M2" s="2"/>
      <c r="N2" s="2"/>
      <c r="O2" s="2"/>
      <c r="P2" s="2"/>
      <c r="Q2" s="2"/>
      <c r="R2" s="2"/>
      <c r="S2" s="2"/>
      <c r="T2" s="2"/>
      <c r="U2" s="2"/>
      <c r="V2" s="2"/>
      <c r="W2" s="2"/>
      <c r="X2" s="2"/>
      <c r="Y2" s="2"/>
      <c r="Z2" s="2"/>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12.75" customHeight="1">
      <c r="A5" s="2"/>
      <c r="B5" s="2"/>
      <c r="C5" s="2"/>
      <c r="D5" s="2"/>
      <c r="E5" s="2"/>
      <c r="F5" s="2"/>
      <c r="G5" s="2"/>
      <c r="H5" s="2"/>
      <c r="I5" s="2"/>
      <c r="J5" s="2"/>
      <c r="K5" s="2"/>
      <c r="L5" s="2"/>
      <c r="M5" s="2"/>
      <c r="N5" s="2"/>
      <c r="O5" s="2"/>
      <c r="P5" s="2"/>
      <c r="Q5" s="2"/>
      <c r="R5" s="2"/>
      <c r="S5" s="2"/>
      <c r="T5" s="2"/>
      <c r="U5" s="2"/>
      <c r="V5" s="2"/>
      <c r="W5" s="2"/>
      <c r="X5" s="2"/>
      <c r="Y5" s="2"/>
      <c r="Z5" s="2"/>
    </row>
    <row r="6" spans="1:26" ht="12.7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51">
      <c r="A8" s="2"/>
      <c r="B8" s="359" t="s">
        <v>89</v>
      </c>
      <c r="C8" s="361" t="s">
        <v>90</v>
      </c>
      <c r="D8" s="24" t="s">
        <v>92</v>
      </c>
      <c r="E8" s="25" t="s">
        <v>94</v>
      </c>
      <c r="F8" s="26" t="s">
        <v>96</v>
      </c>
      <c r="G8" s="25" t="s">
        <v>97</v>
      </c>
      <c r="H8" s="25" t="s">
        <v>98</v>
      </c>
      <c r="I8" s="25" t="s">
        <v>100</v>
      </c>
      <c r="J8" s="25" t="s">
        <v>101</v>
      </c>
      <c r="K8" s="25" t="s">
        <v>103</v>
      </c>
      <c r="L8" s="25" t="s">
        <v>104</v>
      </c>
      <c r="M8" s="27" t="s">
        <v>106</v>
      </c>
      <c r="N8" s="30" t="s">
        <v>108</v>
      </c>
      <c r="O8" s="25" t="s">
        <v>110</v>
      </c>
      <c r="P8" s="25" t="s">
        <v>111</v>
      </c>
      <c r="Q8" s="2"/>
      <c r="R8" s="2"/>
      <c r="S8" s="2"/>
      <c r="T8" s="2"/>
      <c r="U8" s="2"/>
      <c r="V8" s="2"/>
      <c r="W8" s="2"/>
      <c r="X8" s="2"/>
      <c r="Y8" s="2"/>
      <c r="Z8" s="2"/>
    </row>
    <row r="9" spans="1:26" ht="34">
      <c r="A9" s="31"/>
      <c r="B9" s="360"/>
      <c r="C9" s="360"/>
      <c r="D9" s="32" t="s">
        <v>112</v>
      </c>
      <c r="E9" s="33" t="s">
        <v>112</v>
      </c>
      <c r="F9" s="34" t="s">
        <v>112</v>
      </c>
      <c r="G9" s="33" t="s">
        <v>112</v>
      </c>
      <c r="H9" s="33" t="s">
        <v>112</v>
      </c>
      <c r="I9" s="33" t="s">
        <v>112</v>
      </c>
      <c r="J9" s="33" t="s">
        <v>112</v>
      </c>
      <c r="K9" s="33" t="s">
        <v>112</v>
      </c>
      <c r="L9" s="33" t="s">
        <v>112</v>
      </c>
      <c r="M9" s="33" t="s">
        <v>112</v>
      </c>
      <c r="N9" s="33" t="s">
        <v>112</v>
      </c>
      <c r="O9" s="33" t="s">
        <v>112</v>
      </c>
      <c r="P9" s="33" t="s">
        <v>112</v>
      </c>
      <c r="Q9" s="31"/>
      <c r="R9" s="31"/>
      <c r="S9" s="31"/>
      <c r="T9" s="31"/>
      <c r="U9" s="31"/>
      <c r="V9" s="31"/>
      <c r="W9" s="31"/>
      <c r="X9" s="31"/>
      <c r="Y9" s="31"/>
      <c r="Z9" s="31"/>
    </row>
    <row r="10" spans="1:26" ht="17">
      <c r="A10" s="2"/>
      <c r="B10" s="36" t="s">
        <v>115</v>
      </c>
      <c r="C10" s="37">
        <v>0</v>
      </c>
      <c r="D10" s="38">
        <v>0</v>
      </c>
      <c r="E10" s="39">
        <v>0</v>
      </c>
      <c r="F10" s="39">
        <v>0</v>
      </c>
      <c r="G10" s="39">
        <v>0</v>
      </c>
      <c r="H10" s="39">
        <v>0</v>
      </c>
      <c r="I10" s="39">
        <v>0</v>
      </c>
      <c r="J10" s="39">
        <v>0</v>
      </c>
      <c r="K10" s="39">
        <v>0</v>
      </c>
      <c r="L10" s="39">
        <v>0</v>
      </c>
      <c r="M10" s="39">
        <v>0</v>
      </c>
      <c r="N10" s="39">
        <v>0</v>
      </c>
      <c r="O10" s="39">
        <v>0</v>
      </c>
      <c r="P10" s="39">
        <v>0</v>
      </c>
      <c r="Q10" s="2"/>
      <c r="R10" s="2"/>
      <c r="S10" s="2"/>
      <c r="T10" s="2"/>
      <c r="U10" s="2"/>
      <c r="V10" s="2"/>
      <c r="W10" s="2"/>
      <c r="X10" s="2"/>
      <c r="Y10" s="2"/>
      <c r="Z10" s="2"/>
    </row>
    <row r="11" spans="1:26" ht="17">
      <c r="A11" s="2"/>
      <c r="B11" s="40" t="s">
        <v>120</v>
      </c>
      <c r="C11" s="41">
        <v>0</v>
      </c>
      <c r="D11" s="42">
        <v>0</v>
      </c>
      <c r="E11" s="43">
        <v>0</v>
      </c>
      <c r="F11" s="43">
        <v>0</v>
      </c>
      <c r="G11" s="43">
        <v>0</v>
      </c>
      <c r="H11" s="43">
        <v>0</v>
      </c>
      <c r="I11" s="43">
        <v>0</v>
      </c>
      <c r="J11" s="43">
        <v>0</v>
      </c>
      <c r="K11" s="43">
        <v>0</v>
      </c>
      <c r="L11" s="43">
        <v>0</v>
      </c>
      <c r="M11" s="43">
        <v>0</v>
      </c>
      <c r="N11" s="43">
        <v>0</v>
      </c>
      <c r="O11" s="43">
        <v>0</v>
      </c>
      <c r="P11" s="43">
        <v>0</v>
      </c>
      <c r="Q11" s="2"/>
      <c r="R11" s="2"/>
      <c r="S11" s="2"/>
      <c r="T11" s="2"/>
      <c r="U11" s="2"/>
      <c r="V11" s="2"/>
      <c r="W11" s="2"/>
      <c r="X11" s="2"/>
      <c r="Y11" s="2"/>
      <c r="Z11" s="2"/>
    </row>
    <row r="12" spans="1:26" ht="17">
      <c r="A12" s="2"/>
      <c r="B12" s="46" t="s">
        <v>126</v>
      </c>
      <c r="C12" s="48">
        <v>0</v>
      </c>
      <c r="D12" s="42">
        <v>0</v>
      </c>
      <c r="E12" s="43">
        <v>0</v>
      </c>
      <c r="F12" s="43">
        <v>0</v>
      </c>
      <c r="G12" s="43">
        <v>0</v>
      </c>
      <c r="H12" s="43">
        <v>0</v>
      </c>
      <c r="I12" s="43">
        <v>0</v>
      </c>
      <c r="J12" s="43">
        <v>0</v>
      </c>
      <c r="K12" s="43">
        <v>0</v>
      </c>
      <c r="L12" s="43">
        <v>0</v>
      </c>
      <c r="M12" s="43">
        <v>0</v>
      </c>
      <c r="N12" s="43">
        <v>0</v>
      </c>
      <c r="O12" s="43">
        <v>0</v>
      </c>
      <c r="P12" s="43">
        <v>0</v>
      </c>
      <c r="Q12" s="2"/>
      <c r="R12" s="2"/>
      <c r="S12" s="2"/>
      <c r="T12" s="2"/>
      <c r="U12" s="2"/>
      <c r="V12" s="2"/>
      <c r="W12" s="2"/>
      <c r="X12" s="2"/>
      <c r="Y12" s="2"/>
      <c r="Z12" s="2"/>
    </row>
    <row r="13" spans="1:26" ht="17">
      <c r="A13" s="2"/>
      <c r="B13" s="46" t="s">
        <v>130</v>
      </c>
      <c r="C13" s="48">
        <v>0</v>
      </c>
      <c r="D13" s="42">
        <v>0</v>
      </c>
      <c r="E13" s="43">
        <v>0</v>
      </c>
      <c r="F13" s="43">
        <v>0</v>
      </c>
      <c r="G13" s="43">
        <v>0</v>
      </c>
      <c r="H13" s="43">
        <v>0</v>
      </c>
      <c r="I13" s="43">
        <v>0</v>
      </c>
      <c r="J13" s="43">
        <v>0</v>
      </c>
      <c r="K13" s="43">
        <v>0</v>
      </c>
      <c r="L13" s="43">
        <v>0</v>
      </c>
      <c r="M13" s="43">
        <v>0</v>
      </c>
      <c r="N13" s="43">
        <v>0</v>
      </c>
      <c r="O13" s="43">
        <v>0</v>
      </c>
      <c r="P13" s="43">
        <v>0</v>
      </c>
      <c r="Q13" s="2"/>
      <c r="R13" s="2"/>
      <c r="S13" s="2"/>
      <c r="T13" s="2"/>
      <c r="U13" s="2"/>
      <c r="V13" s="2"/>
      <c r="W13" s="2"/>
      <c r="X13" s="2"/>
      <c r="Y13" s="2"/>
      <c r="Z13" s="2"/>
    </row>
    <row r="14" spans="1:26" ht="17">
      <c r="A14" s="2"/>
      <c r="B14" s="46" t="s">
        <v>135</v>
      </c>
      <c r="C14" s="48">
        <v>0</v>
      </c>
      <c r="D14" s="42">
        <v>0</v>
      </c>
      <c r="E14" s="43">
        <v>0</v>
      </c>
      <c r="F14" s="43">
        <v>0</v>
      </c>
      <c r="G14" s="43">
        <v>0</v>
      </c>
      <c r="H14" s="43">
        <v>0</v>
      </c>
      <c r="I14" s="43">
        <v>0</v>
      </c>
      <c r="J14" s="43">
        <v>0</v>
      </c>
      <c r="K14" s="43">
        <v>0</v>
      </c>
      <c r="L14" s="43">
        <v>0</v>
      </c>
      <c r="M14" s="43">
        <v>0</v>
      </c>
      <c r="N14" s="43">
        <v>0</v>
      </c>
      <c r="O14" s="43">
        <v>0</v>
      </c>
      <c r="P14" s="43">
        <v>0</v>
      </c>
      <c r="Q14" s="2"/>
      <c r="R14" s="2"/>
      <c r="S14" s="2"/>
      <c r="T14" s="2"/>
      <c r="U14" s="2"/>
      <c r="V14" s="2"/>
      <c r="W14" s="2"/>
      <c r="X14" s="2"/>
      <c r="Y14" s="2"/>
      <c r="Z14" s="2"/>
    </row>
    <row r="15" spans="1:26" ht="17">
      <c r="A15" s="2"/>
      <c r="B15" s="46" t="s">
        <v>138</v>
      </c>
      <c r="C15" s="48">
        <v>0</v>
      </c>
      <c r="D15" s="51">
        <v>0</v>
      </c>
      <c r="E15" s="52">
        <v>0</v>
      </c>
      <c r="F15" s="52">
        <v>0</v>
      </c>
      <c r="G15" s="52">
        <v>0</v>
      </c>
      <c r="H15" s="52">
        <v>0</v>
      </c>
      <c r="I15" s="52">
        <v>0</v>
      </c>
      <c r="J15" s="52">
        <v>0</v>
      </c>
      <c r="K15" s="52">
        <v>0</v>
      </c>
      <c r="L15" s="52">
        <v>0</v>
      </c>
      <c r="M15" s="52">
        <v>0</v>
      </c>
      <c r="N15" s="52">
        <v>0</v>
      </c>
      <c r="O15" s="52">
        <v>0</v>
      </c>
      <c r="P15" s="53">
        <v>0</v>
      </c>
      <c r="Q15" s="2"/>
      <c r="R15" s="2"/>
      <c r="S15" s="2"/>
      <c r="T15" s="2"/>
      <c r="U15" s="2"/>
      <c r="V15" s="2"/>
      <c r="W15" s="2"/>
      <c r="X15" s="2"/>
      <c r="Y15" s="2"/>
      <c r="Z15" s="2"/>
    </row>
    <row r="16" spans="1:26" ht="17">
      <c r="A16" s="2"/>
      <c r="B16" s="46" t="s">
        <v>141</v>
      </c>
      <c r="C16" s="48">
        <v>0</v>
      </c>
      <c r="D16" s="51">
        <v>0</v>
      </c>
      <c r="E16" s="52">
        <v>0</v>
      </c>
      <c r="F16" s="52">
        <v>0</v>
      </c>
      <c r="G16" s="52">
        <v>0</v>
      </c>
      <c r="H16" s="52">
        <v>0</v>
      </c>
      <c r="I16" s="52">
        <v>0</v>
      </c>
      <c r="J16" s="52">
        <v>0</v>
      </c>
      <c r="K16" s="52">
        <v>0</v>
      </c>
      <c r="L16" s="52">
        <v>0</v>
      </c>
      <c r="M16" s="52">
        <v>0</v>
      </c>
      <c r="N16" s="52">
        <v>0</v>
      </c>
      <c r="O16" s="52">
        <v>0</v>
      </c>
      <c r="P16" s="53">
        <v>0</v>
      </c>
      <c r="Q16" s="2"/>
      <c r="R16" s="2"/>
      <c r="S16" s="2"/>
      <c r="T16" s="2"/>
      <c r="U16" s="2"/>
      <c r="V16" s="2"/>
      <c r="W16" s="2"/>
      <c r="X16" s="2"/>
      <c r="Y16" s="2"/>
      <c r="Z16" s="2"/>
    </row>
    <row r="17" spans="1:26" ht="17">
      <c r="A17" s="2"/>
      <c r="B17" s="46" t="s">
        <v>143</v>
      </c>
      <c r="C17" s="48">
        <v>0</v>
      </c>
      <c r="D17" s="51">
        <v>0</v>
      </c>
      <c r="E17" s="52">
        <v>0</v>
      </c>
      <c r="F17" s="52">
        <v>0</v>
      </c>
      <c r="G17" s="52">
        <v>0</v>
      </c>
      <c r="H17" s="52">
        <v>0</v>
      </c>
      <c r="I17" s="52">
        <v>0</v>
      </c>
      <c r="J17" s="52">
        <v>0</v>
      </c>
      <c r="K17" s="52">
        <v>0</v>
      </c>
      <c r="L17" s="52">
        <v>0</v>
      </c>
      <c r="M17" s="52">
        <v>0</v>
      </c>
      <c r="N17" s="52">
        <v>0</v>
      </c>
      <c r="O17" s="52">
        <v>0</v>
      </c>
      <c r="P17" s="53">
        <v>0</v>
      </c>
      <c r="Q17" s="2"/>
      <c r="R17" s="2"/>
      <c r="S17" s="2"/>
      <c r="T17" s="2"/>
      <c r="U17" s="2"/>
      <c r="V17" s="2"/>
      <c r="W17" s="2"/>
      <c r="X17" s="2"/>
      <c r="Y17" s="2"/>
      <c r="Z17" s="2"/>
    </row>
    <row r="18" spans="1:26" ht="17">
      <c r="A18" s="2"/>
      <c r="B18" s="46" t="s">
        <v>147</v>
      </c>
      <c r="C18" s="48">
        <v>0</v>
      </c>
      <c r="D18" s="51">
        <v>0</v>
      </c>
      <c r="E18" s="52">
        <v>0</v>
      </c>
      <c r="F18" s="52">
        <v>0</v>
      </c>
      <c r="G18" s="52">
        <v>0</v>
      </c>
      <c r="H18" s="52">
        <v>0</v>
      </c>
      <c r="I18" s="52">
        <v>0</v>
      </c>
      <c r="J18" s="52">
        <v>0</v>
      </c>
      <c r="K18" s="52">
        <v>0</v>
      </c>
      <c r="L18" s="52">
        <v>0</v>
      </c>
      <c r="M18" s="52">
        <v>0</v>
      </c>
      <c r="N18" s="52">
        <v>0</v>
      </c>
      <c r="O18" s="52">
        <v>0</v>
      </c>
      <c r="P18" s="53">
        <v>0</v>
      </c>
      <c r="Q18" s="2"/>
      <c r="R18" s="2"/>
      <c r="S18" s="2"/>
      <c r="T18" s="2"/>
      <c r="U18" s="2"/>
      <c r="V18" s="2"/>
      <c r="W18" s="2"/>
      <c r="X18" s="2"/>
      <c r="Y18" s="2"/>
      <c r="Z18" s="2"/>
    </row>
    <row r="19" spans="1:26" ht="17">
      <c r="A19" s="2"/>
      <c r="B19" s="46" t="s">
        <v>150</v>
      </c>
      <c r="C19" s="48">
        <v>0</v>
      </c>
      <c r="D19" s="51">
        <v>0</v>
      </c>
      <c r="E19" s="52">
        <v>0</v>
      </c>
      <c r="F19" s="52">
        <v>0</v>
      </c>
      <c r="G19" s="52">
        <v>0</v>
      </c>
      <c r="H19" s="52">
        <v>0</v>
      </c>
      <c r="I19" s="52">
        <v>0</v>
      </c>
      <c r="J19" s="52">
        <v>0</v>
      </c>
      <c r="K19" s="52">
        <v>0</v>
      </c>
      <c r="L19" s="52">
        <v>0</v>
      </c>
      <c r="M19" s="52">
        <v>0</v>
      </c>
      <c r="N19" s="52">
        <v>0</v>
      </c>
      <c r="O19" s="52">
        <v>0</v>
      </c>
      <c r="P19" s="53">
        <v>0</v>
      </c>
      <c r="Q19" s="2"/>
      <c r="R19" s="2"/>
      <c r="S19" s="2"/>
      <c r="T19" s="2"/>
      <c r="U19" s="2"/>
      <c r="V19" s="2"/>
      <c r="W19" s="2"/>
      <c r="X19" s="2"/>
      <c r="Y19" s="2"/>
      <c r="Z19" s="2"/>
    </row>
    <row r="20" spans="1:26" ht="17">
      <c r="A20" s="2"/>
      <c r="B20" s="46" t="s">
        <v>167</v>
      </c>
      <c r="C20" s="48">
        <v>0</v>
      </c>
      <c r="D20" s="51">
        <v>0</v>
      </c>
      <c r="E20" s="52">
        <v>0</v>
      </c>
      <c r="F20" s="52">
        <v>0</v>
      </c>
      <c r="G20" s="52">
        <v>0</v>
      </c>
      <c r="H20" s="52">
        <v>0</v>
      </c>
      <c r="I20" s="52">
        <v>0</v>
      </c>
      <c r="J20" s="52">
        <v>0</v>
      </c>
      <c r="K20" s="52">
        <v>0</v>
      </c>
      <c r="L20" s="52">
        <v>0</v>
      </c>
      <c r="M20" s="52">
        <v>0</v>
      </c>
      <c r="N20" s="52">
        <v>0</v>
      </c>
      <c r="O20" s="52">
        <v>0</v>
      </c>
      <c r="P20" s="53">
        <v>0</v>
      </c>
      <c r="Q20" s="2"/>
      <c r="R20" s="2"/>
      <c r="S20" s="2"/>
      <c r="T20" s="2"/>
      <c r="U20" s="2"/>
      <c r="V20" s="2"/>
      <c r="W20" s="2"/>
      <c r="X20" s="2"/>
      <c r="Y20" s="2"/>
      <c r="Z20" s="2"/>
    </row>
    <row r="21" spans="1:26" ht="17">
      <c r="A21" s="2"/>
      <c r="B21" s="46" t="s">
        <v>176</v>
      </c>
      <c r="C21" s="48">
        <v>0</v>
      </c>
      <c r="D21" s="51">
        <v>0</v>
      </c>
      <c r="E21" s="52">
        <v>0</v>
      </c>
      <c r="F21" s="52">
        <v>0</v>
      </c>
      <c r="G21" s="52">
        <v>0</v>
      </c>
      <c r="H21" s="52">
        <v>0</v>
      </c>
      <c r="I21" s="52">
        <v>0</v>
      </c>
      <c r="J21" s="52">
        <v>0</v>
      </c>
      <c r="K21" s="52">
        <v>0</v>
      </c>
      <c r="L21" s="52">
        <v>0</v>
      </c>
      <c r="M21" s="52">
        <v>0</v>
      </c>
      <c r="N21" s="52">
        <v>0</v>
      </c>
      <c r="O21" s="52">
        <v>0</v>
      </c>
      <c r="P21" s="53">
        <v>0</v>
      </c>
      <c r="Q21" s="2"/>
      <c r="R21" s="2"/>
      <c r="S21" s="2"/>
      <c r="T21" s="2"/>
      <c r="U21" s="2"/>
      <c r="V21" s="2"/>
      <c r="W21" s="2"/>
      <c r="X21" s="2"/>
      <c r="Y21" s="2"/>
      <c r="Z21" s="2"/>
    </row>
    <row r="22" spans="1:26" ht="17">
      <c r="A22" s="2"/>
      <c r="B22" s="66" t="s">
        <v>180</v>
      </c>
      <c r="C22" s="67">
        <v>0</v>
      </c>
      <c r="D22" s="69">
        <v>0</v>
      </c>
      <c r="E22" s="71">
        <v>0</v>
      </c>
      <c r="F22" s="71">
        <v>0</v>
      </c>
      <c r="G22" s="71">
        <v>0</v>
      </c>
      <c r="H22" s="71">
        <v>0</v>
      </c>
      <c r="I22" s="71">
        <v>0</v>
      </c>
      <c r="J22" s="71">
        <v>0</v>
      </c>
      <c r="K22" s="71">
        <v>0</v>
      </c>
      <c r="L22" s="71">
        <v>0</v>
      </c>
      <c r="M22" s="71">
        <v>0</v>
      </c>
      <c r="N22" s="71">
        <v>0</v>
      </c>
      <c r="O22" s="71">
        <v>0</v>
      </c>
      <c r="P22" s="73">
        <v>0</v>
      </c>
      <c r="Q22" s="2"/>
      <c r="R22" s="2"/>
      <c r="S22" s="2"/>
      <c r="T22" s="2"/>
      <c r="U22" s="2"/>
      <c r="V22" s="2"/>
      <c r="W22" s="2"/>
      <c r="X22" s="2"/>
      <c r="Y22" s="2"/>
      <c r="Z22" s="2"/>
    </row>
    <row r="23" spans="1:26" ht="12.75" customHeight="1">
      <c r="A23" s="2"/>
      <c r="B23" s="2"/>
      <c r="C23" s="54"/>
      <c r="D23" s="74"/>
      <c r="E23" s="74"/>
      <c r="F23" s="74"/>
      <c r="G23" s="74"/>
      <c r="H23" s="74"/>
      <c r="I23" s="74"/>
      <c r="J23" s="74"/>
      <c r="K23" s="74"/>
      <c r="L23" s="74"/>
      <c r="M23" s="74"/>
      <c r="N23" s="74"/>
      <c r="O23" s="74"/>
      <c r="P23" s="74"/>
      <c r="Q23" s="2"/>
      <c r="R23" s="2"/>
      <c r="S23" s="2"/>
      <c r="T23" s="2"/>
      <c r="U23" s="2"/>
      <c r="V23" s="2"/>
      <c r="W23" s="2"/>
      <c r="X23" s="2"/>
      <c r="Y23" s="2"/>
      <c r="Z23" s="2"/>
    </row>
    <row r="24" spans="1:26" ht="17">
      <c r="A24" s="2"/>
      <c r="B24" s="75" t="s">
        <v>187</v>
      </c>
      <c r="C24" s="76"/>
      <c r="D24" s="79">
        <f t="shared" ref="D24:P24" si="0">($C$10*D10)+($C$11*D11)+($C$12*D12)+($C$13*D13)+($C$14*D14)+($C$15*D15)+($C$16*D16)+($C$17*D17)+($C$18*D18)+($C$19*D19)+($C$20*D20)+($C$21*D21)</f>
        <v>0</v>
      </c>
      <c r="E24" s="79">
        <f t="shared" si="0"/>
        <v>0</v>
      </c>
      <c r="F24" s="79">
        <f t="shared" si="0"/>
        <v>0</v>
      </c>
      <c r="G24" s="79">
        <f t="shared" si="0"/>
        <v>0</v>
      </c>
      <c r="H24" s="79">
        <f t="shared" si="0"/>
        <v>0</v>
      </c>
      <c r="I24" s="79">
        <f t="shared" si="0"/>
        <v>0</v>
      </c>
      <c r="J24" s="79">
        <f t="shared" si="0"/>
        <v>0</v>
      </c>
      <c r="K24" s="79">
        <f t="shared" si="0"/>
        <v>0</v>
      </c>
      <c r="L24" s="79">
        <f t="shared" si="0"/>
        <v>0</v>
      </c>
      <c r="M24" s="79">
        <f t="shared" si="0"/>
        <v>0</v>
      </c>
      <c r="N24" s="79">
        <f t="shared" si="0"/>
        <v>0</v>
      </c>
      <c r="O24" s="79">
        <f t="shared" si="0"/>
        <v>0</v>
      </c>
      <c r="P24" s="79">
        <f t="shared" si="0"/>
        <v>0</v>
      </c>
      <c r="Q24" s="2"/>
      <c r="R24" s="2"/>
      <c r="S24" s="2"/>
      <c r="T24" s="2"/>
      <c r="U24" s="2"/>
      <c r="V24" s="2"/>
      <c r="W24" s="2"/>
      <c r="X24" s="2"/>
      <c r="Y24" s="2"/>
      <c r="Z24" s="2"/>
    </row>
    <row r="25" spans="1:26" ht="12.75" customHeight="1">
      <c r="A25" s="2"/>
      <c r="B25" s="83"/>
      <c r="C25" s="83"/>
      <c r="D25" s="2"/>
      <c r="E25" s="2"/>
      <c r="F25" s="2"/>
      <c r="G25" s="2"/>
      <c r="H25" s="2"/>
      <c r="I25" s="2"/>
      <c r="J25" s="2"/>
      <c r="K25" s="2"/>
      <c r="L25" s="2"/>
      <c r="M25" s="2"/>
      <c r="N25" s="2"/>
      <c r="O25" s="2"/>
      <c r="P25" s="2"/>
      <c r="Q25" s="2"/>
      <c r="R25" s="2"/>
      <c r="S25" s="2"/>
      <c r="T25" s="2"/>
      <c r="U25" s="2"/>
      <c r="V25" s="2"/>
      <c r="W25" s="2"/>
      <c r="X25" s="2"/>
      <c r="Y25" s="2"/>
      <c r="Z25" s="2"/>
    </row>
    <row r="26" spans="1:26" ht="12.75" customHeight="1">
      <c r="A26" s="2"/>
      <c r="B26" s="1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hidden="1" customHeight="1">
      <c r="A29" s="2"/>
      <c r="B29" s="2"/>
      <c r="C29" s="2"/>
      <c r="D29" s="86" t="s">
        <v>203</v>
      </c>
      <c r="E29" s="2"/>
      <c r="F29" s="2"/>
      <c r="G29" s="2"/>
      <c r="H29" s="2"/>
      <c r="I29" s="2"/>
      <c r="J29" s="2"/>
      <c r="K29" s="2"/>
      <c r="L29" s="2"/>
      <c r="M29" s="2"/>
      <c r="N29" s="2"/>
      <c r="O29" s="2"/>
      <c r="P29" s="2"/>
      <c r="Q29" s="2"/>
      <c r="R29" s="2"/>
      <c r="S29" s="2"/>
      <c r="T29" s="2"/>
      <c r="U29" s="2"/>
      <c r="V29" s="2"/>
      <c r="W29" s="2"/>
      <c r="X29" s="2"/>
      <c r="Y29" s="2"/>
      <c r="Z29" s="2"/>
    </row>
    <row r="30" spans="1:26" ht="12.75" hidden="1" customHeight="1">
      <c r="A30" s="2"/>
      <c r="B30" s="87" t="s">
        <v>205</v>
      </c>
      <c r="C30" s="88">
        <f>SUM(D24,E24,F24,G24,H24,I24,J24,K24,L24,M24,O24,P24)</f>
        <v>0</v>
      </c>
      <c r="D30" s="89"/>
      <c r="E30" s="2"/>
      <c r="F30" s="2"/>
      <c r="G30" s="2"/>
      <c r="H30" s="2"/>
      <c r="I30" s="2"/>
      <c r="J30" s="2"/>
      <c r="K30" s="2"/>
      <c r="L30" s="2"/>
      <c r="M30" s="2"/>
      <c r="N30" s="2"/>
      <c r="O30" s="2"/>
      <c r="P30" s="2"/>
      <c r="Q30" s="2"/>
      <c r="R30" s="2"/>
      <c r="S30" s="2"/>
      <c r="T30" s="2"/>
      <c r="U30" s="2"/>
      <c r="V30" s="2"/>
      <c r="W30" s="2"/>
      <c r="X30" s="2"/>
      <c r="Y30" s="2"/>
      <c r="Z30" s="2"/>
    </row>
    <row r="31" spans="1:26" ht="12.75" hidden="1" customHeight="1">
      <c r="A31" s="2"/>
      <c r="B31" s="87" t="s">
        <v>208</v>
      </c>
      <c r="C31" s="88">
        <f>SUM(D24,E24,F24,G24,H24,I24,J24,K24,L24,N24,O24,P24)</f>
        <v>0</v>
      </c>
      <c r="D31" s="90"/>
      <c r="E31" s="2"/>
      <c r="F31" s="2"/>
      <c r="G31" s="2"/>
      <c r="H31" s="2"/>
      <c r="I31" s="2"/>
      <c r="J31" s="2"/>
      <c r="K31" s="2"/>
      <c r="L31" s="2"/>
      <c r="M31" s="2"/>
      <c r="N31" s="2"/>
      <c r="O31" s="2"/>
      <c r="P31" s="2"/>
      <c r="Q31" s="2"/>
      <c r="R31" s="2"/>
      <c r="S31" s="2"/>
      <c r="T31" s="2"/>
      <c r="U31" s="2"/>
      <c r="V31" s="2"/>
      <c r="W31" s="2"/>
      <c r="X31" s="2"/>
      <c r="Y31" s="2"/>
      <c r="Z31" s="2"/>
    </row>
    <row r="32" spans="1:26"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sheetData>
  <mergeCells count="2">
    <mergeCell ref="B8:B9"/>
    <mergeCell ref="C8:C9"/>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2.54296875" defaultRowHeight="15" customHeight="1"/>
  <cols>
    <col min="1" max="1" width="9.1796875" customWidth="1"/>
    <col min="2" max="2" width="50.81640625" customWidth="1"/>
    <col min="3" max="3" width="37.453125" customWidth="1"/>
    <col min="4" max="26" width="9.1796875" customWidth="1"/>
  </cols>
  <sheetData>
    <row r="1" spans="1:26" ht="70.5" customHeight="1">
      <c r="A1" s="2"/>
      <c r="B1" s="2"/>
      <c r="C1" s="2"/>
      <c r="D1" s="2"/>
      <c r="E1" s="2"/>
      <c r="F1" s="2"/>
      <c r="G1" s="2"/>
      <c r="H1" s="2"/>
      <c r="I1" s="22"/>
      <c r="J1" s="2"/>
      <c r="K1" s="2"/>
      <c r="L1" s="2"/>
      <c r="M1" s="2"/>
      <c r="N1" s="2"/>
      <c r="O1" s="2"/>
      <c r="P1" s="2"/>
      <c r="Q1" s="2"/>
      <c r="R1" s="2"/>
      <c r="S1" s="2"/>
      <c r="T1" s="2"/>
      <c r="U1" s="2"/>
      <c r="V1" s="2"/>
      <c r="W1" s="2"/>
      <c r="X1" s="2"/>
      <c r="Y1" s="2"/>
      <c r="Z1" s="2"/>
    </row>
    <row r="2" spans="1:26" ht="17">
      <c r="A2" s="2"/>
      <c r="B2" s="2"/>
      <c r="C2" s="2"/>
      <c r="D2" s="2"/>
      <c r="E2" s="2"/>
      <c r="F2" s="2"/>
      <c r="G2" s="2"/>
      <c r="H2" s="2"/>
      <c r="I2" s="2"/>
      <c r="J2" s="2"/>
      <c r="K2" s="2"/>
      <c r="L2" s="2"/>
      <c r="M2" s="2"/>
      <c r="N2" s="2"/>
      <c r="O2" s="2"/>
      <c r="P2" s="2"/>
      <c r="Q2" s="2"/>
      <c r="R2" s="2"/>
      <c r="S2" s="2"/>
      <c r="T2" s="2"/>
      <c r="U2" s="2"/>
      <c r="V2" s="2"/>
      <c r="W2" s="2"/>
      <c r="X2" s="2"/>
      <c r="Y2" s="2"/>
      <c r="Z2" s="2"/>
    </row>
    <row r="3" spans="1:26" ht="17">
      <c r="A3" s="2"/>
      <c r="B3" s="2"/>
      <c r="C3" s="2"/>
      <c r="D3" s="2"/>
      <c r="E3" s="2"/>
      <c r="F3" s="2"/>
      <c r="G3" s="2"/>
      <c r="H3" s="2"/>
      <c r="I3" s="2"/>
      <c r="J3" s="2"/>
      <c r="K3" s="2"/>
      <c r="L3" s="2"/>
      <c r="M3" s="2"/>
      <c r="N3" s="2"/>
      <c r="O3" s="2"/>
      <c r="P3" s="2"/>
      <c r="Q3" s="2"/>
      <c r="R3" s="2"/>
      <c r="S3" s="2"/>
      <c r="T3" s="2"/>
      <c r="U3" s="2"/>
      <c r="V3" s="2"/>
      <c r="W3" s="2"/>
      <c r="X3" s="2"/>
      <c r="Y3" s="2"/>
      <c r="Z3" s="2"/>
    </row>
    <row r="4" spans="1:26" ht="17">
      <c r="A4" s="2"/>
      <c r="B4" s="2"/>
      <c r="C4" s="2"/>
      <c r="D4" s="2"/>
      <c r="E4" s="2"/>
      <c r="F4" s="2"/>
      <c r="G4" s="2"/>
      <c r="H4" s="2"/>
      <c r="I4" s="2"/>
      <c r="J4" s="2"/>
      <c r="K4" s="2"/>
      <c r="L4" s="2"/>
      <c r="M4" s="2"/>
      <c r="N4" s="2"/>
      <c r="O4" s="2"/>
      <c r="P4" s="2"/>
      <c r="Q4" s="2"/>
      <c r="R4" s="2"/>
      <c r="S4" s="2"/>
      <c r="T4" s="2"/>
      <c r="U4" s="2"/>
      <c r="V4" s="2"/>
      <c r="W4" s="2"/>
      <c r="X4" s="2"/>
      <c r="Y4" s="2"/>
      <c r="Z4" s="2"/>
    </row>
    <row r="5" spans="1:26" ht="17">
      <c r="A5" s="2"/>
      <c r="B5" s="2"/>
      <c r="C5" s="2"/>
      <c r="D5" s="2"/>
      <c r="E5" s="2"/>
      <c r="F5" s="2"/>
      <c r="G5" s="2"/>
      <c r="H5" s="2"/>
      <c r="I5" s="2"/>
      <c r="J5" s="2"/>
      <c r="K5" s="2"/>
      <c r="L5" s="2"/>
      <c r="M5" s="2"/>
      <c r="N5" s="2"/>
      <c r="O5" s="2"/>
      <c r="P5" s="2"/>
      <c r="Q5" s="2"/>
      <c r="R5" s="2"/>
      <c r="S5" s="2"/>
      <c r="T5" s="2"/>
      <c r="U5" s="2"/>
      <c r="V5" s="2"/>
      <c r="W5" s="2"/>
      <c r="X5" s="2"/>
      <c r="Y5" s="2"/>
      <c r="Z5" s="2"/>
    </row>
    <row r="6" spans="1:26" ht="17">
      <c r="A6" s="2"/>
      <c r="B6" s="2"/>
      <c r="C6" s="2"/>
      <c r="D6" s="2"/>
      <c r="E6" s="2"/>
      <c r="F6" s="2"/>
      <c r="G6" s="2"/>
      <c r="H6" s="2"/>
      <c r="I6" s="2"/>
      <c r="J6" s="2"/>
      <c r="K6" s="2"/>
      <c r="L6" s="2"/>
      <c r="M6" s="2"/>
      <c r="N6" s="2"/>
      <c r="O6" s="2"/>
      <c r="P6" s="2"/>
      <c r="Q6" s="2"/>
      <c r="R6" s="2"/>
      <c r="S6" s="2"/>
      <c r="T6" s="2"/>
      <c r="U6" s="2"/>
      <c r="V6" s="2"/>
      <c r="W6" s="2"/>
      <c r="X6" s="2"/>
      <c r="Y6" s="2"/>
      <c r="Z6" s="2"/>
    </row>
    <row r="7" spans="1:26" ht="17">
      <c r="A7" s="2"/>
      <c r="B7" s="2"/>
      <c r="C7" s="2"/>
      <c r="D7" s="2"/>
      <c r="E7" s="2"/>
      <c r="F7" s="2"/>
      <c r="G7" s="2"/>
      <c r="H7" s="2"/>
      <c r="I7" s="2"/>
      <c r="J7" s="2"/>
      <c r="K7" s="2"/>
      <c r="L7" s="2"/>
      <c r="M7" s="2"/>
      <c r="N7" s="2"/>
      <c r="O7" s="2"/>
      <c r="P7" s="2"/>
      <c r="Q7" s="2"/>
      <c r="R7" s="2"/>
      <c r="S7" s="2"/>
      <c r="T7" s="2"/>
      <c r="U7" s="2"/>
      <c r="V7" s="2"/>
      <c r="W7" s="2"/>
      <c r="X7" s="2"/>
      <c r="Y7" s="2"/>
      <c r="Z7" s="2"/>
    </row>
    <row r="8" spans="1:26" ht="17">
      <c r="A8" s="2"/>
      <c r="B8" s="2"/>
      <c r="C8" s="2"/>
      <c r="D8" s="2"/>
      <c r="E8" s="2"/>
      <c r="F8" s="2"/>
      <c r="G8" s="2"/>
      <c r="H8" s="2"/>
      <c r="I8" s="2"/>
      <c r="J8" s="2"/>
      <c r="K8" s="2"/>
      <c r="L8" s="2"/>
      <c r="M8" s="2"/>
      <c r="N8" s="2"/>
      <c r="O8" s="2"/>
      <c r="P8" s="2"/>
      <c r="Q8" s="2"/>
      <c r="R8" s="2"/>
      <c r="S8" s="2"/>
      <c r="T8" s="2"/>
      <c r="U8" s="2"/>
      <c r="V8" s="2"/>
      <c r="W8" s="2"/>
      <c r="X8" s="2"/>
      <c r="Y8" s="2"/>
      <c r="Z8" s="2"/>
    </row>
    <row r="9" spans="1:26" ht="17">
      <c r="A9" s="2"/>
      <c r="B9" s="362" t="s">
        <v>151</v>
      </c>
      <c r="C9" s="363"/>
      <c r="D9" s="2"/>
      <c r="E9" s="2"/>
      <c r="F9" s="2"/>
      <c r="G9" s="2"/>
      <c r="H9" s="2"/>
      <c r="I9" s="2"/>
      <c r="J9" s="2"/>
      <c r="K9" s="2"/>
      <c r="L9" s="2"/>
      <c r="M9" s="2"/>
      <c r="N9" s="2"/>
      <c r="O9" s="2"/>
      <c r="P9" s="2"/>
      <c r="Q9" s="2"/>
      <c r="R9" s="2"/>
      <c r="S9" s="2"/>
      <c r="T9" s="2"/>
      <c r="U9" s="2"/>
      <c r="V9" s="2"/>
      <c r="W9" s="2"/>
      <c r="X9" s="2"/>
      <c r="Y9" s="2"/>
      <c r="Z9" s="2"/>
    </row>
    <row r="10" spans="1:26" ht="17">
      <c r="A10" s="2"/>
      <c r="B10" s="58"/>
      <c r="C10" s="2"/>
      <c r="D10" s="2"/>
      <c r="E10" s="2"/>
      <c r="F10" s="2"/>
      <c r="G10" s="2"/>
      <c r="H10" s="2"/>
      <c r="I10" s="2"/>
      <c r="J10" s="2"/>
      <c r="K10" s="2"/>
      <c r="L10" s="2"/>
      <c r="M10" s="2"/>
      <c r="N10" s="2"/>
      <c r="O10" s="2"/>
      <c r="P10" s="2"/>
      <c r="Q10" s="2"/>
      <c r="R10" s="2"/>
      <c r="S10" s="2"/>
      <c r="T10" s="2"/>
      <c r="U10" s="2"/>
      <c r="V10" s="2"/>
      <c r="W10" s="2"/>
      <c r="X10" s="2"/>
      <c r="Y10" s="2"/>
      <c r="Z10" s="2"/>
    </row>
    <row r="11" spans="1:26" ht="17">
      <c r="A11" s="2"/>
      <c r="B11" s="60" t="s">
        <v>175</v>
      </c>
      <c r="C11" s="61"/>
      <c r="D11" s="2"/>
      <c r="E11" s="2"/>
      <c r="F11" s="2"/>
      <c r="G11" s="2"/>
      <c r="H11" s="2"/>
      <c r="I11" s="2"/>
      <c r="J11" s="2"/>
      <c r="K11" s="2"/>
      <c r="L11" s="2"/>
      <c r="M11" s="2"/>
      <c r="N11" s="2"/>
      <c r="O11" s="2"/>
      <c r="P11" s="2"/>
      <c r="Q11" s="2"/>
      <c r="R11" s="2"/>
      <c r="S11" s="2"/>
      <c r="T11" s="2"/>
      <c r="U11" s="2"/>
      <c r="V11" s="2"/>
      <c r="W11" s="2"/>
      <c r="X11" s="2"/>
      <c r="Y11" s="2"/>
      <c r="Z11" s="2"/>
    </row>
    <row r="12" spans="1:26" ht="17">
      <c r="A12" s="2"/>
      <c r="B12" s="64" t="s">
        <v>178</v>
      </c>
      <c r="C12" s="65"/>
      <c r="D12" s="2"/>
      <c r="E12" s="2"/>
      <c r="F12" s="2"/>
      <c r="G12" s="2"/>
      <c r="H12" s="2"/>
      <c r="I12" s="2"/>
      <c r="J12" s="2"/>
      <c r="K12" s="2"/>
      <c r="L12" s="2"/>
      <c r="M12" s="2"/>
      <c r="N12" s="2"/>
      <c r="O12" s="2"/>
      <c r="P12" s="2"/>
      <c r="Q12" s="2"/>
      <c r="R12" s="2"/>
      <c r="S12" s="2"/>
      <c r="T12" s="2"/>
      <c r="U12" s="2"/>
      <c r="V12" s="2"/>
      <c r="W12" s="2"/>
      <c r="X12" s="2"/>
      <c r="Y12" s="2"/>
      <c r="Z12" s="2"/>
    </row>
    <row r="13" spans="1:26" ht="17">
      <c r="A13" s="2"/>
      <c r="B13" s="68" t="s">
        <v>181</v>
      </c>
      <c r="C13" s="70"/>
      <c r="D13" s="2"/>
      <c r="E13" s="2"/>
      <c r="F13" s="2"/>
      <c r="G13" s="2"/>
      <c r="H13" s="2"/>
      <c r="I13" s="2"/>
      <c r="J13" s="2"/>
      <c r="K13" s="2"/>
      <c r="L13" s="2"/>
      <c r="M13" s="2"/>
      <c r="N13" s="2"/>
      <c r="O13" s="2"/>
      <c r="P13" s="2"/>
      <c r="Q13" s="2"/>
      <c r="R13" s="2"/>
      <c r="S13" s="2"/>
      <c r="T13" s="2"/>
      <c r="U13" s="2"/>
      <c r="V13" s="2"/>
      <c r="W13" s="2"/>
      <c r="X13" s="2"/>
      <c r="Y13" s="2"/>
      <c r="Z13" s="2"/>
    </row>
    <row r="14" spans="1:26" ht="17">
      <c r="A14" s="2"/>
      <c r="B14" s="72"/>
      <c r="C14" s="2"/>
      <c r="D14" s="2"/>
      <c r="E14" s="2"/>
      <c r="F14" s="2"/>
      <c r="G14" s="2"/>
      <c r="H14" s="2"/>
      <c r="I14" s="2"/>
      <c r="J14" s="2"/>
      <c r="K14" s="2"/>
      <c r="L14" s="2"/>
      <c r="M14" s="2"/>
      <c r="N14" s="2"/>
      <c r="O14" s="2"/>
      <c r="P14" s="2"/>
      <c r="Q14" s="2"/>
      <c r="R14" s="2"/>
      <c r="S14" s="2"/>
      <c r="T14" s="2"/>
      <c r="U14" s="2"/>
      <c r="V14" s="2"/>
      <c r="W14" s="2"/>
      <c r="X14" s="2"/>
      <c r="Y14" s="2"/>
      <c r="Z14" s="2"/>
    </row>
    <row r="15" spans="1:26" ht="17">
      <c r="A15" s="2"/>
      <c r="B15" s="60" t="s">
        <v>185</v>
      </c>
      <c r="C15" s="61"/>
      <c r="D15" s="2"/>
      <c r="E15" s="2"/>
      <c r="F15" s="2"/>
      <c r="G15" s="2"/>
      <c r="H15" s="2"/>
      <c r="I15" s="2"/>
      <c r="J15" s="2"/>
      <c r="K15" s="2"/>
      <c r="L15" s="2"/>
      <c r="M15" s="2"/>
      <c r="N15" s="2"/>
      <c r="O15" s="2"/>
      <c r="P15" s="2"/>
      <c r="Q15" s="2"/>
      <c r="R15" s="2"/>
      <c r="S15" s="2"/>
      <c r="T15" s="2"/>
      <c r="U15" s="2"/>
      <c r="V15" s="2"/>
      <c r="W15" s="2"/>
      <c r="X15" s="2"/>
      <c r="Y15" s="2"/>
      <c r="Z15" s="2"/>
    </row>
    <row r="16" spans="1:26" ht="17">
      <c r="A16" s="2"/>
      <c r="B16" s="64" t="s">
        <v>188</v>
      </c>
      <c r="C16" s="77"/>
      <c r="D16" s="2"/>
      <c r="E16" s="2"/>
      <c r="F16" s="2"/>
      <c r="G16" s="2"/>
      <c r="H16" s="2"/>
      <c r="I16" s="2"/>
      <c r="J16" s="2"/>
      <c r="K16" s="2"/>
      <c r="L16" s="2"/>
      <c r="M16" s="2"/>
      <c r="N16" s="2"/>
      <c r="O16" s="2"/>
      <c r="P16" s="2"/>
      <c r="Q16" s="2"/>
      <c r="R16" s="2"/>
      <c r="S16" s="2"/>
      <c r="T16" s="2"/>
      <c r="U16" s="2"/>
      <c r="V16" s="2"/>
      <c r="W16" s="2"/>
      <c r="X16" s="2"/>
      <c r="Y16" s="2"/>
      <c r="Z16" s="2"/>
    </row>
    <row r="17" spans="1:26" ht="17">
      <c r="A17" s="2"/>
      <c r="B17" s="78" t="s">
        <v>190</v>
      </c>
      <c r="C17" s="80">
        <f>C13-C16</f>
        <v>0</v>
      </c>
      <c r="D17" s="2"/>
      <c r="E17" s="2"/>
      <c r="F17" s="2"/>
      <c r="G17" s="2"/>
      <c r="H17" s="2"/>
      <c r="I17" s="2"/>
      <c r="J17" s="2"/>
      <c r="K17" s="2"/>
      <c r="L17" s="2"/>
      <c r="M17" s="2"/>
      <c r="N17" s="2"/>
      <c r="O17" s="2"/>
      <c r="P17" s="2"/>
      <c r="Q17" s="2"/>
      <c r="R17" s="2"/>
      <c r="S17" s="2"/>
      <c r="T17" s="2"/>
      <c r="U17" s="2"/>
      <c r="V17" s="2"/>
      <c r="W17" s="2"/>
      <c r="X17" s="2"/>
      <c r="Y17" s="2"/>
      <c r="Z17" s="2"/>
    </row>
    <row r="18" spans="1:26" ht="17">
      <c r="A18" s="2"/>
      <c r="B18" s="72"/>
      <c r="C18" s="2"/>
      <c r="D18" s="2"/>
      <c r="E18" s="2"/>
      <c r="F18" s="2"/>
      <c r="G18" s="2"/>
      <c r="H18" s="2"/>
      <c r="I18" s="2"/>
      <c r="J18" s="2"/>
      <c r="K18" s="2"/>
      <c r="L18" s="2"/>
      <c r="M18" s="2"/>
      <c r="N18" s="2"/>
      <c r="O18" s="2"/>
      <c r="P18" s="2"/>
      <c r="Q18" s="2"/>
      <c r="R18" s="2"/>
      <c r="S18" s="2"/>
      <c r="T18" s="2"/>
      <c r="U18" s="2"/>
      <c r="V18" s="2"/>
      <c r="W18" s="2"/>
      <c r="X18" s="2"/>
      <c r="Y18" s="2"/>
      <c r="Z18" s="2"/>
    </row>
    <row r="19" spans="1:26" ht="17">
      <c r="A19" s="2"/>
      <c r="B19" s="60" t="s">
        <v>194</v>
      </c>
      <c r="C19" s="81"/>
      <c r="D19" s="2"/>
      <c r="E19" s="2"/>
      <c r="F19" s="2"/>
      <c r="G19" s="2"/>
      <c r="H19" s="2"/>
      <c r="I19" s="2"/>
      <c r="J19" s="2"/>
      <c r="K19" s="2"/>
      <c r="L19" s="2"/>
      <c r="M19" s="2"/>
      <c r="N19" s="2"/>
      <c r="O19" s="2"/>
      <c r="P19" s="2"/>
      <c r="Q19" s="2"/>
      <c r="R19" s="2"/>
      <c r="S19" s="2"/>
      <c r="T19" s="2"/>
      <c r="U19" s="2"/>
      <c r="V19" s="2"/>
      <c r="W19" s="2"/>
      <c r="X19" s="2"/>
      <c r="Y19" s="2"/>
      <c r="Z19" s="2"/>
    </row>
    <row r="20" spans="1:26" ht="17">
      <c r="A20" s="2"/>
      <c r="B20" s="64" t="s">
        <v>196</v>
      </c>
      <c r="C20" s="8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64" t="s">
        <v>198</v>
      </c>
      <c r="C21" s="84"/>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68" t="s">
        <v>200</v>
      </c>
      <c r="C22" s="85"/>
      <c r="D22" s="2"/>
      <c r="E22" s="2"/>
      <c r="F22" s="2"/>
      <c r="G22" s="2"/>
      <c r="H22" s="2"/>
      <c r="I22" s="2"/>
      <c r="J22" s="2"/>
      <c r="K22" s="2"/>
      <c r="L22" s="2"/>
      <c r="M22" s="2"/>
      <c r="N22" s="2"/>
      <c r="O22" s="2"/>
      <c r="P22" s="2"/>
      <c r="Q22" s="2"/>
      <c r="R22" s="2"/>
      <c r="S22" s="2"/>
      <c r="T22" s="2"/>
      <c r="U22" s="2"/>
      <c r="V22" s="2"/>
      <c r="W22" s="2"/>
      <c r="X22" s="2"/>
      <c r="Y22" s="2"/>
      <c r="Z22" s="2"/>
    </row>
    <row r="23" spans="1:26" ht="14.25" hidden="1" customHeight="1">
      <c r="A23" s="2"/>
      <c r="B23" s="58"/>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B9:C9"/>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95"/>
  <sheetViews>
    <sheetView workbookViewId="0"/>
  </sheetViews>
  <sheetFormatPr defaultColWidth="12.54296875" defaultRowHeight="15" customHeight="1"/>
  <cols>
    <col min="1" max="1" width="4.453125" customWidth="1"/>
    <col min="2" max="2" width="10.453125" customWidth="1"/>
    <col min="3" max="3" width="9.54296875" customWidth="1"/>
    <col min="4" max="4" width="31.81640625" customWidth="1"/>
    <col min="5" max="5" width="12.453125" customWidth="1"/>
    <col min="6" max="6" width="10.453125" customWidth="1"/>
    <col min="7" max="7" width="8.453125" customWidth="1"/>
    <col min="8" max="8" width="11.81640625" customWidth="1"/>
    <col min="9" max="9" width="19.1796875" customWidth="1"/>
    <col min="10" max="10" width="14.81640625" customWidth="1"/>
    <col min="11" max="14" width="13.81640625" customWidth="1"/>
    <col min="15" max="15" width="15.1796875" customWidth="1"/>
    <col min="16" max="16" width="16.81640625" customWidth="1"/>
    <col min="17" max="18" width="16.453125" customWidth="1"/>
    <col min="19" max="19" width="15.1796875" customWidth="1"/>
    <col min="20" max="20" width="15.453125" customWidth="1"/>
    <col min="21" max="21" width="15.1796875" customWidth="1"/>
  </cols>
  <sheetData>
    <row r="1" spans="1:21" ht="70.5" customHeight="1">
      <c r="A1" s="2"/>
      <c r="B1" s="2"/>
      <c r="C1" s="2"/>
      <c r="D1" s="2"/>
      <c r="E1" s="2"/>
      <c r="F1" s="2"/>
      <c r="G1" s="2"/>
      <c r="H1" s="2"/>
      <c r="I1" s="2"/>
      <c r="J1" s="2"/>
      <c r="K1" s="2"/>
      <c r="L1" s="2"/>
      <c r="M1" s="2"/>
      <c r="N1" s="2"/>
      <c r="O1" s="2"/>
      <c r="P1" s="364"/>
      <c r="Q1" s="342"/>
      <c r="R1" s="342"/>
      <c r="S1" s="342"/>
      <c r="T1" s="342"/>
      <c r="U1" s="342"/>
    </row>
    <row r="2" spans="1:21" ht="15.75" customHeight="1">
      <c r="A2" s="2"/>
      <c r="B2" s="2"/>
      <c r="C2" s="2"/>
      <c r="D2" s="2"/>
      <c r="E2" s="2"/>
      <c r="F2" s="2"/>
      <c r="G2" s="2"/>
      <c r="H2" s="2"/>
      <c r="I2" s="2"/>
      <c r="J2" s="2"/>
      <c r="K2" s="2"/>
      <c r="L2" s="2"/>
      <c r="M2" s="2"/>
      <c r="N2" s="2"/>
      <c r="O2" s="2"/>
      <c r="P2" s="342"/>
      <c r="Q2" s="342"/>
      <c r="R2" s="342"/>
      <c r="S2" s="342"/>
      <c r="T2" s="342"/>
      <c r="U2" s="342"/>
    </row>
    <row r="3" spans="1:21" ht="81" customHeight="1">
      <c r="A3" s="352" t="s">
        <v>145</v>
      </c>
      <c r="B3" s="347"/>
      <c r="C3" s="347"/>
      <c r="D3" s="347"/>
      <c r="E3" s="347"/>
      <c r="F3" s="347"/>
      <c r="G3" s="347"/>
      <c r="H3" s="347"/>
      <c r="I3" s="347"/>
      <c r="J3" s="347"/>
      <c r="K3" s="347"/>
      <c r="L3" s="347"/>
      <c r="M3" s="347"/>
      <c r="N3" s="347"/>
      <c r="O3" s="347"/>
      <c r="P3" s="347"/>
      <c r="Q3" s="347"/>
      <c r="R3" s="347"/>
      <c r="S3" s="347"/>
      <c r="T3" s="347"/>
      <c r="U3" s="348"/>
    </row>
    <row r="4" spans="1:21" ht="19.5" customHeight="1">
      <c r="A4" s="365"/>
      <c r="B4" s="366"/>
      <c r="C4" s="366"/>
      <c r="D4" s="366"/>
      <c r="E4" s="366"/>
      <c r="F4" s="366"/>
      <c r="G4" s="366"/>
      <c r="H4" s="366"/>
      <c r="I4" s="366"/>
      <c r="J4" s="366"/>
      <c r="K4" s="366"/>
      <c r="L4" s="366"/>
      <c r="M4" s="366"/>
      <c r="N4" s="366"/>
      <c r="O4" s="366"/>
      <c r="P4" s="55"/>
      <c r="Q4" s="55"/>
      <c r="R4" s="55"/>
      <c r="S4" s="55"/>
      <c r="T4" s="55"/>
      <c r="U4" s="55"/>
    </row>
    <row r="5" spans="1:21" ht="136">
      <c r="A5" s="56" t="s">
        <v>149</v>
      </c>
      <c r="B5" s="56" t="s">
        <v>152</v>
      </c>
      <c r="C5" s="56" t="s">
        <v>33</v>
      </c>
      <c r="D5" s="56" t="s">
        <v>154</v>
      </c>
      <c r="E5" s="56" t="s">
        <v>155</v>
      </c>
      <c r="F5" s="56" t="s">
        <v>156</v>
      </c>
      <c r="G5" s="56" t="s">
        <v>157</v>
      </c>
      <c r="H5" s="56" t="s">
        <v>158</v>
      </c>
      <c r="I5" s="56" t="s">
        <v>159</v>
      </c>
      <c r="J5" s="56" t="s">
        <v>160</v>
      </c>
      <c r="K5" s="56" t="s">
        <v>161</v>
      </c>
      <c r="L5" s="56" t="s">
        <v>162</v>
      </c>
      <c r="M5" s="56" t="s">
        <v>163</v>
      </c>
      <c r="N5" s="56" t="s">
        <v>164</v>
      </c>
      <c r="O5" s="57" t="s">
        <v>165</v>
      </c>
      <c r="P5" s="59" t="s">
        <v>168</v>
      </c>
      <c r="Q5" s="59" t="s">
        <v>169</v>
      </c>
      <c r="R5" s="59" t="s">
        <v>170</v>
      </c>
      <c r="S5" s="59" t="s">
        <v>171</v>
      </c>
      <c r="T5" s="59" t="s">
        <v>172</v>
      </c>
      <c r="U5" s="59" t="s">
        <v>174</v>
      </c>
    </row>
    <row r="6" spans="1:21" ht="18.75" customHeight="1">
      <c r="A6" s="11">
        <v>1</v>
      </c>
      <c r="B6" s="55"/>
      <c r="C6" s="55"/>
      <c r="D6" s="55"/>
      <c r="E6" s="55"/>
      <c r="F6" s="55"/>
      <c r="G6" s="62"/>
      <c r="H6" s="62"/>
      <c r="I6" s="55"/>
      <c r="J6" s="55"/>
      <c r="K6" s="55"/>
      <c r="L6" s="55"/>
      <c r="M6" s="55"/>
      <c r="N6" s="55"/>
      <c r="O6" s="63"/>
      <c r="P6" s="55"/>
      <c r="Q6" s="55"/>
      <c r="R6" s="55"/>
      <c r="S6" s="55"/>
      <c r="T6" s="55"/>
      <c r="U6" s="55"/>
    </row>
    <row r="7" spans="1:21" ht="18.75" customHeight="1">
      <c r="A7" s="11">
        <v>2</v>
      </c>
      <c r="B7" s="55"/>
      <c r="C7" s="55"/>
      <c r="D7" s="55"/>
      <c r="E7" s="55"/>
      <c r="F7" s="55"/>
      <c r="G7" s="55"/>
      <c r="H7" s="55"/>
      <c r="I7" s="55"/>
      <c r="J7" s="55"/>
      <c r="K7" s="55"/>
      <c r="L7" s="55"/>
      <c r="M7" s="55"/>
      <c r="N7" s="55"/>
      <c r="O7" s="63"/>
      <c r="P7" s="55"/>
      <c r="Q7" s="55"/>
      <c r="R7" s="55"/>
      <c r="S7" s="55"/>
      <c r="T7" s="55"/>
      <c r="U7" s="55"/>
    </row>
    <row r="8" spans="1:21" ht="18.75" customHeight="1">
      <c r="A8" s="11">
        <v>3</v>
      </c>
      <c r="B8" s="55"/>
      <c r="C8" s="55"/>
      <c r="D8" s="55"/>
      <c r="E8" s="55"/>
      <c r="F8" s="55"/>
      <c r="G8" s="55"/>
      <c r="H8" s="55"/>
      <c r="I8" s="55"/>
      <c r="J8" s="55"/>
      <c r="K8" s="55"/>
      <c r="L8" s="55"/>
      <c r="M8" s="55"/>
      <c r="N8" s="55"/>
      <c r="O8" s="63"/>
      <c r="P8" s="55"/>
      <c r="Q8" s="55"/>
      <c r="R8" s="55"/>
      <c r="S8" s="55"/>
      <c r="T8" s="55"/>
      <c r="U8" s="55"/>
    </row>
    <row r="9" spans="1:21" ht="18.75" customHeight="1">
      <c r="A9" s="11">
        <v>4</v>
      </c>
      <c r="B9" s="55"/>
      <c r="C9" s="55"/>
      <c r="D9" s="55"/>
      <c r="E9" s="55"/>
      <c r="F9" s="55"/>
      <c r="G9" s="55"/>
      <c r="H9" s="55"/>
      <c r="I9" s="55"/>
      <c r="J9" s="55"/>
      <c r="K9" s="55"/>
      <c r="L9" s="55"/>
      <c r="M9" s="55"/>
      <c r="N9" s="55"/>
      <c r="O9" s="63"/>
      <c r="P9" s="55"/>
      <c r="Q9" s="55"/>
      <c r="R9" s="55"/>
      <c r="S9" s="55"/>
      <c r="T9" s="55"/>
      <c r="U9" s="55"/>
    </row>
    <row r="10" spans="1:21" ht="18.75" customHeight="1">
      <c r="A10" s="11">
        <v>5</v>
      </c>
      <c r="B10" s="55"/>
      <c r="C10" s="55"/>
      <c r="D10" s="55"/>
      <c r="E10" s="55"/>
      <c r="F10" s="55"/>
      <c r="G10" s="55"/>
      <c r="H10" s="55"/>
      <c r="I10" s="55"/>
      <c r="J10" s="55"/>
      <c r="K10" s="55"/>
      <c r="L10" s="55"/>
      <c r="M10" s="55"/>
      <c r="N10" s="55"/>
      <c r="O10" s="63"/>
      <c r="P10" s="55"/>
      <c r="Q10" s="55"/>
      <c r="R10" s="55"/>
      <c r="S10" s="55"/>
      <c r="T10" s="55"/>
      <c r="U10" s="55"/>
    </row>
    <row r="11" spans="1:21" ht="18.75" customHeight="1">
      <c r="A11" s="11">
        <v>6</v>
      </c>
      <c r="B11" s="55"/>
      <c r="C11" s="55"/>
      <c r="D11" s="55"/>
      <c r="E11" s="55"/>
      <c r="F11" s="55"/>
      <c r="G11" s="55"/>
      <c r="H11" s="55"/>
      <c r="I11" s="55"/>
      <c r="J11" s="55"/>
      <c r="K11" s="55"/>
      <c r="L11" s="55"/>
      <c r="M11" s="55"/>
      <c r="N11" s="55"/>
      <c r="O11" s="63"/>
      <c r="P11" s="55"/>
      <c r="Q11" s="55"/>
      <c r="R11" s="55"/>
      <c r="S11" s="55"/>
      <c r="T11" s="55"/>
      <c r="U11" s="55"/>
    </row>
    <row r="12" spans="1:21" ht="18.75" customHeight="1">
      <c r="A12" s="11">
        <v>7</v>
      </c>
      <c r="B12" s="55"/>
      <c r="C12" s="55"/>
      <c r="D12" s="55"/>
      <c r="E12" s="55"/>
      <c r="F12" s="55"/>
      <c r="G12" s="55"/>
      <c r="H12" s="55"/>
      <c r="I12" s="55"/>
      <c r="J12" s="55"/>
      <c r="K12" s="55"/>
      <c r="L12" s="55"/>
      <c r="M12" s="55"/>
      <c r="N12" s="55"/>
      <c r="O12" s="63"/>
      <c r="P12" s="55"/>
      <c r="Q12" s="55"/>
      <c r="R12" s="55"/>
      <c r="S12" s="55"/>
      <c r="T12" s="55"/>
      <c r="U12" s="55"/>
    </row>
    <row r="13" spans="1:21" ht="18.75" customHeight="1">
      <c r="A13" s="11">
        <v>8</v>
      </c>
      <c r="B13" s="55"/>
      <c r="C13" s="55"/>
      <c r="D13" s="55"/>
      <c r="E13" s="55"/>
      <c r="F13" s="55"/>
      <c r="G13" s="55"/>
      <c r="H13" s="55"/>
      <c r="I13" s="55"/>
      <c r="J13" s="55"/>
      <c r="K13" s="55"/>
      <c r="L13" s="55"/>
      <c r="M13" s="55"/>
      <c r="N13" s="55"/>
      <c r="O13" s="63"/>
      <c r="P13" s="55"/>
      <c r="Q13" s="55"/>
      <c r="R13" s="55"/>
      <c r="S13" s="55"/>
      <c r="T13" s="55"/>
      <c r="U13" s="55"/>
    </row>
    <row r="14" spans="1:21" ht="18.75" customHeight="1">
      <c r="A14" s="11">
        <v>9</v>
      </c>
      <c r="B14" s="55"/>
      <c r="C14" s="55"/>
      <c r="D14" s="55"/>
      <c r="E14" s="55"/>
      <c r="F14" s="55"/>
      <c r="G14" s="55"/>
      <c r="H14" s="55"/>
      <c r="I14" s="55"/>
      <c r="J14" s="55"/>
      <c r="K14" s="55"/>
      <c r="L14" s="55"/>
      <c r="M14" s="55"/>
      <c r="N14" s="55"/>
      <c r="O14" s="63"/>
      <c r="P14" s="55"/>
      <c r="Q14" s="55"/>
      <c r="R14" s="55"/>
      <c r="S14" s="55"/>
      <c r="T14" s="55"/>
      <c r="U14" s="55"/>
    </row>
    <row r="15" spans="1:21" ht="18.75" customHeight="1">
      <c r="A15" s="11">
        <v>10</v>
      </c>
      <c r="B15" s="55"/>
      <c r="C15" s="55"/>
      <c r="D15" s="55"/>
      <c r="E15" s="55"/>
      <c r="F15" s="55"/>
      <c r="G15" s="55"/>
      <c r="H15" s="55"/>
      <c r="I15" s="55"/>
      <c r="J15" s="55"/>
      <c r="K15" s="55"/>
      <c r="L15" s="55"/>
      <c r="M15" s="55"/>
      <c r="N15" s="55"/>
      <c r="O15" s="63"/>
      <c r="P15" s="55"/>
      <c r="Q15" s="55"/>
      <c r="R15" s="55"/>
      <c r="S15" s="55"/>
      <c r="T15" s="55"/>
      <c r="U15" s="55"/>
    </row>
    <row r="16" spans="1:21" ht="18.75" customHeight="1">
      <c r="A16" s="11">
        <v>11</v>
      </c>
      <c r="B16" s="55"/>
      <c r="C16" s="55"/>
      <c r="D16" s="55"/>
      <c r="E16" s="55"/>
      <c r="F16" s="55"/>
      <c r="G16" s="55"/>
      <c r="H16" s="55"/>
      <c r="I16" s="55"/>
      <c r="J16" s="55"/>
      <c r="K16" s="55"/>
      <c r="L16" s="55"/>
      <c r="M16" s="55"/>
      <c r="N16" s="55"/>
      <c r="O16" s="63"/>
      <c r="P16" s="55"/>
      <c r="Q16" s="55"/>
      <c r="R16" s="55"/>
      <c r="S16" s="55"/>
      <c r="T16" s="55"/>
      <c r="U16" s="55"/>
    </row>
    <row r="17" spans="1:21" ht="18.75" customHeight="1">
      <c r="A17" s="11">
        <v>12</v>
      </c>
      <c r="B17" s="55"/>
      <c r="C17" s="55"/>
      <c r="D17" s="55"/>
      <c r="E17" s="55"/>
      <c r="F17" s="55"/>
      <c r="G17" s="55"/>
      <c r="H17" s="55"/>
      <c r="I17" s="55"/>
      <c r="J17" s="55"/>
      <c r="K17" s="55"/>
      <c r="L17" s="55"/>
      <c r="M17" s="55"/>
      <c r="N17" s="55"/>
      <c r="O17" s="63"/>
      <c r="P17" s="55"/>
      <c r="Q17" s="55"/>
      <c r="R17" s="55"/>
      <c r="S17" s="55"/>
      <c r="T17" s="55"/>
      <c r="U17" s="55"/>
    </row>
    <row r="18" spans="1:21" ht="18.75" customHeight="1">
      <c r="A18" s="11">
        <v>13</v>
      </c>
      <c r="B18" s="55"/>
      <c r="C18" s="55"/>
      <c r="D18" s="55"/>
      <c r="E18" s="55"/>
      <c r="F18" s="55"/>
      <c r="G18" s="55"/>
      <c r="H18" s="55"/>
      <c r="I18" s="55"/>
      <c r="J18" s="55"/>
      <c r="K18" s="55"/>
      <c r="L18" s="55"/>
      <c r="M18" s="55"/>
      <c r="N18" s="55"/>
      <c r="O18" s="63"/>
      <c r="P18" s="55"/>
      <c r="Q18" s="55"/>
      <c r="R18" s="55"/>
      <c r="S18" s="55"/>
      <c r="T18" s="55"/>
      <c r="U18" s="55"/>
    </row>
    <row r="19" spans="1:21" ht="18.75" customHeight="1">
      <c r="A19" s="11">
        <v>14</v>
      </c>
      <c r="B19" s="55"/>
      <c r="C19" s="55"/>
      <c r="D19" s="55"/>
      <c r="E19" s="55"/>
      <c r="F19" s="55"/>
      <c r="G19" s="55"/>
      <c r="H19" s="55"/>
      <c r="I19" s="55"/>
      <c r="J19" s="55"/>
      <c r="K19" s="55"/>
      <c r="L19" s="55"/>
      <c r="M19" s="55"/>
      <c r="N19" s="55"/>
      <c r="O19" s="63"/>
      <c r="P19" s="55"/>
      <c r="Q19" s="55"/>
      <c r="R19" s="55"/>
      <c r="S19" s="55"/>
      <c r="T19" s="55"/>
      <c r="U19" s="55"/>
    </row>
    <row r="20" spans="1:21" ht="18.75" customHeight="1">
      <c r="A20" s="11">
        <v>15</v>
      </c>
      <c r="B20" s="55"/>
      <c r="C20" s="55"/>
      <c r="D20" s="55"/>
      <c r="E20" s="55"/>
      <c r="F20" s="55"/>
      <c r="G20" s="55"/>
      <c r="H20" s="55"/>
      <c r="I20" s="55"/>
      <c r="J20" s="55"/>
      <c r="K20" s="55"/>
      <c r="L20" s="55"/>
      <c r="M20" s="55"/>
      <c r="N20" s="55"/>
      <c r="O20" s="63"/>
      <c r="P20" s="55"/>
      <c r="Q20" s="55"/>
      <c r="R20" s="55"/>
      <c r="S20" s="55"/>
      <c r="T20" s="55"/>
      <c r="U20" s="55"/>
    </row>
    <row r="21" spans="1:21" ht="18.75" customHeight="1">
      <c r="A21" s="11">
        <v>16</v>
      </c>
      <c r="B21" s="55"/>
      <c r="C21" s="55"/>
      <c r="D21" s="55"/>
      <c r="E21" s="55"/>
      <c r="F21" s="55"/>
      <c r="G21" s="55"/>
      <c r="H21" s="55"/>
      <c r="I21" s="55"/>
      <c r="J21" s="55"/>
      <c r="K21" s="55"/>
      <c r="L21" s="55"/>
      <c r="M21" s="55"/>
      <c r="N21" s="55"/>
      <c r="O21" s="63"/>
      <c r="P21" s="55"/>
      <c r="Q21" s="55"/>
      <c r="R21" s="55"/>
      <c r="S21" s="55"/>
      <c r="T21" s="55"/>
      <c r="U21" s="55"/>
    </row>
    <row r="22" spans="1:21" ht="18.75" customHeight="1">
      <c r="A22" s="11">
        <v>17</v>
      </c>
      <c r="B22" s="55"/>
      <c r="C22" s="55"/>
      <c r="D22" s="55"/>
      <c r="E22" s="55"/>
      <c r="F22" s="55"/>
      <c r="G22" s="55"/>
      <c r="H22" s="55"/>
      <c r="I22" s="55"/>
      <c r="J22" s="55"/>
      <c r="K22" s="55"/>
      <c r="L22" s="55"/>
      <c r="M22" s="55"/>
      <c r="N22" s="55"/>
      <c r="O22" s="63"/>
      <c r="P22" s="55"/>
      <c r="Q22" s="55"/>
      <c r="R22" s="55"/>
      <c r="S22" s="55"/>
      <c r="T22" s="55"/>
      <c r="U22" s="55"/>
    </row>
    <row r="23" spans="1:21" ht="18.75" customHeight="1">
      <c r="A23" s="11">
        <v>18</v>
      </c>
      <c r="B23" s="55"/>
      <c r="C23" s="55"/>
      <c r="D23" s="55"/>
      <c r="E23" s="55"/>
      <c r="F23" s="55"/>
      <c r="G23" s="55"/>
      <c r="H23" s="55"/>
      <c r="I23" s="55"/>
      <c r="J23" s="55"/>
      <c r="K23" s="55"/>
      <c r="L23" s="55"/>
      <c r="M23" s="55"/>
      <c r="N23" s="55"/>
      <c r="O23" s="63"/>
      <c r="P23" s="55"/>
      <c r="Q23" s="55"/>
      <c r="R23" s="55"/>
      <c r="S23" s="55"/>
      <c r="T23" s="55"/>
      <c r="U23" s="55"/>
    </row>
    <row r="24" spans="1:21" ht="18.75" customHeight="1">
      <c r="A24" s="11">
        <v>19</v>
      </c>
      <c r="B24" s="55"/>
      <c r="C24" s="55"/>
      <c r="D24" s="55"/>
      <c r="E24" s="55"/>
      <c r="F24" s="55"/>
      <c r="G24" s="55"/>
      <c r="H24" s="55"/>
      <c r="I24" s="55"/>
      <c r="J24" s="55"/>
      <c r="K24" s="55"/>
      <c r="L24" s="55"/>
      <c r="M24" s="55"/>
      <c r="N24" s="55"/>
      <c r="O24" s="63"/>
      <c r="P24" s="55"/>
      <c r="Q24" s="55"/>
      <c r="R24" s="55"/>
      <c r="S24" s="55"/>
      <c r="T24" s="55"/>
      <c r="U24" s="55"/>
    </row>
    <row r="25" spans="1:21" ht="18.75" customHeight="1">
      <c r="A25" s="11">
        <v>20</v>
      </c>
      <c r="B25" s="55"/>
      <c r="C25" s="55"/>
      <c r="D25" s="55"/>
      <c r="E25" s="55"/>
      <c r="F25" s="55"/>
      <c r="G25" s="55"/>
      <c r="H25" s="55"/>
      <c r="I25" s="55"/>
      <c r="J25" s="55"/>
      <c r="K25" s="55"/>
      <c r="L25" s="55"/>
      <c r="M25" s="55"/>
      <c r="N25" s="55"/>
      <c r="O25" s="63"/>
      <c r="P25" s="55"/>
      <c r="Q25" s="55"/>
      <c r="R25" s="55"/>
      <c r="S25" s="55"/>
      <c r="T25" s="55"/>
      <c r="U25" s="55"/>
    </row>
    <row r="26" spans="1:21" ht="18.75" customHeight="1">
      <c r="A26" s="11">
        <v>21</v>
      </c>
      <c r="B26" s="55"/>
      <c r="C26" s="55"/>
      <c r="D26" s="55"/>
      <c r="E26" s="55"/>
      <c r="F26" s="55"/>
      <c r="G26" s="55"/>
      <c r="H26" s="55"/>
      <c r="I26" s="55"/>
      <c r="J26" s="55"/>
      <c r="K26" s="55"/>
      <c r="L26" s="55"/>
      <c r="M26" s="55"/>
      <c r="N26" s="55"/>
      <c r="O26" s="63"/>
      <c r="P26" s="55"/>
      <c r="Q26" s="55"/>
      <c r="R26" s="55"/>
      <c r="S26" s="55"/>
      <c r="T26" s="55"/>
      <c r="U26" s="55"/>
    </row>
    <row r="27" spans="1:21" ht="18.75" customHeight="1">
      <c r="A27" s="11">
        <v>22</v>
      </c>
      <c r="B27" s="55"/>
      <c r="C27" s="55"/>
      <c r="D27" s="55"/>
      <c r="E27" s="55"/>
      <c r="F27" s="55"/>
      <c r="G27" s="55"/>
      <c r="H27" s="55"/>
      <c r="I27" s="55"/>
      <c r="J27" s="55"/>
      <c r="K27" s="55"/>
      <c r="L27" s="55"/>
      <c r="M27" s="55"/>
      <c r="N27" s="55"/>
      <c r="O27" s="63"/>
      <c r="P27" s="55"/>
      <c r="Q27" s="55"/>
      <c r="R27" s="55"/>
      <c r="S27" s="55"/>
      <c r="T27" s="55"/>
      <c r="U27" s="55"/>
    </row>
    <row r="28" spans="1:21" ht="18.75" customHeight="1">
      <c r="A28" s="11">
        <v>23</v>
      </c>
      <c r="B28" s="55"/>
      <c r="C28" s="55"/>
      <c r="D28" s="55"/>
      <c r="E28" s="55"/>
      <c r="F28" s="55"/>
      <c r="G28" s="55"/>
      <c r="H28" s="55"/>
      <c r="I28" s="55"/>
      <c r="J28" s="55"/>
      <c r="K28" s="55"/>
      <c r="L28" s="55"/>
      <c r="M28" s="55"/>
      <c r="N28" s="55"/>
      <c r="O28" s="63"/>
      <c r="P28" s="55"/>
      <c r="Q28" s="55"/>
      <c r="R28" s="55"/>
      <c r="S28" s="55"/>
      <c r="T28" s="55"/>
      <c r="U28" s="55"/>
    </row>
    <row r="29" spans="1:21" ht="18.75" customHeight="1">
      <c r="A29" s="11">
        <v>24</v>
      </c>
      <c r="B29" s="55"/>
      <c r="C29" s="55"/>
      <c r="D29" s="55"/>
      <c r="E29" s="55"/>
      <c r="F29" s="55"/>
      <c r="G29" s="55"/>
      <c r="H29" s="55"/>
      <c r="I29" s="55"/>
      <c r="J29" s="55"/>
      <c r="K29" s="55"/>
      <c r="L29" s="55"/>
      <c r="M29" s="55"/>
      <c r="N29" s="55"/>
      <c r="O29" s="63"/>
      <c r="P29" s="55"/>
      <c r="Q29" s="55"/>
      <c r="R29" s="55"/>
      <c r="S29" s="55"/>
      <c r="T29" s="55"/>
      <c r="U29" s="55"/>
    </row>
    <row r="30" spans="1:21" ht="18.75" customHeight="1">
      <c r="A30" s="11">
        <v>25</v>
      </c>
      <c r="B30" s="55"/>
      <c r="C30" s="55"/>
      <c r="D30" s="55"/>
      <c r="E30" s="55"/>
      <c r="F30" s="55"/>
      <c r="G30" s="55"/>
      <c r="H30" s="55"/>
      <c r="I30" s="55"/>
      <c r="J30" s="55"/>
      <c r="K30" s="55"/>
      <c r="L30" s="55"/>
      <c r="M30" s="55"/>
      <c r="N30" s="55"/>
      <c r="O30" s="63"/>
      <c r="P30" s="55"/>
      <c r="Q30" s="55"/>
      <c r="R30" s="55"/>
      <c r="S30" s="55"/>
      <c r="T30" s="55"/>
      <c r="U30" s="55"/>
    </row>
    <row r="31" spans="1:21" ht="18.75" customHeight="1">
      <c r="A31" s="11">
        <v>26</v>
      </c>
      <c r="B31" s="55"/>
      <c r="C31" s="55"/>
      <c r="D31" s="55"/>
      <c r="E31" s="55"/>
      <c r="F31" s="55"/>
      <c r="G31" s="55"/>
      <c r="H31" s="55"/>
      <c r="I31" s="55"/>
      <c r="J31" s="55"/>
      <c r="K31" s="55"/>
      <c r="L31" s="55"/>
      <c r="M31" s="55"/>
      <c r="N31" s="55"/>
      <c r="O31" s="63"/>
      <c r="P31" s="55"/>
      <c r="Q31" s="55"/>
      <c r="R31" s="55"/>
      <c r="S31" s="55"/>
      <c r="T31" s="55"/>
      <c r="U31" s="55"/>
    </row>
    <row r="32" spans="1:21" ht="18.75" customHeight="1">
      <c r="A32" s="11">
        <v>27</v>
      </c>
      <c r="B32" s="55"/>
      <c r="C32" s="55"/>
      <c r="D32" s="55"/>
      <c r="E32" s="55"/>
      <c r="F32" s="55"/>
      <c r="G32" s="55"/>
      <c r="H32" s="55"/>
      <c r="I32" s="55"/>
      <c r="J32" s="55"/>
      <c r="K32" s="55"/>
      <c r="L32" s="55"/>
      <c r="M32" s="55"/>
      <c r="N32" s="55"/>
      <c r="O32" s="63"/>
      <c r="P32" s="55"/>
      <c r="Q32" s="55"/>
      <c r="R32" s="55"/>
      <c r="S32" s="55"/>
      <c r="T32" s="55"/>
      <c r="U32" s="55"/>
    </row>
    <row r="33" spans="1:21" ht="18.75" customHeight="1">
      <c r="A33" s="11">
        <v>28</v>
      </c>
      <c r="B33" s="55"/>
      <c r="C33" s="55"/>
      <c r="D33" s="55"/>
      <c r="E33" s="55"/>
      <c r="F33" s="55"/>
      <c r="G33" s="55"/>
      <c r="H33" s="55"/>
      <c r="I33" s="55"/>
      <c r="J33" s="55"/>
      <c r="K33" s="55"/>
      <c r="L33" s="55"/>
      <c r="M33" s="55"/>
      <c r="N33" s="55"/>
      <c r="O33" s="63"/>
      <c r="P33" s="55"/>
      <c r="Q33" s="55"/>
      <c r="R33" s="55"/>
      <c r="S33" s="55"/>
      <c r="T33" s="55"/>
      <c r="U33" s="55"/>
    </row>
    <row r="34" spans="1:21" ht="18.75" customHeight="1">
      <c r="A34" s="11">
        <v>29</v>
      </c>
      <c r="B34" s="55"/>
      <c r="C34" s="55"/>
      <c r="D34" s="55"/>
      <c r="E34" s="55"/>
      <c r="F34" s="55"/>
      <c r="G34" s="55"/>
      <c r="H34" s="55"/>
      <c r="I34" s="55"/>
      <c r="J34" s="55"/>
      <c r="K34" s="55"/>
      <c r="L34" s="55"/>
      <c r="M34" s="55"/>
      <c r="N34" s="55"/>
      <c r="O34" s="63"/>
      <c r="P34" s="55"/>
      <c r="Q34" s="55"/>
      <c r="R34" s="55"/>
      <c r="S34" s="55"/>
      <c r="T34" s="55"/>
      <c r="U34" s="55"/>
    </row>
    <row r="35" spans="1:21" ht="18.75" customHeight="1">
      <c r="A35" s="11">
        <v>30</v>
      </c>
      <c r="B35" s="55"/>
      <c r="C35" s="55"/>
      <c r="D35" s="55"/>
      <c r="E35" s="55"/>
      <c r="F35" s="55"/>
      <c r="G35" s="55"/>
      <c r="H35" s="55"/>
      <c r="I35" s="55"/>
      <c r="J35" s="55"/>
      <c r="K35" s="55"/>
      <c r="L35" s="55"/>
      <c r="M35" s="55"/>
      <c r="N35" s="55"/>
      <c r="O35" s="63"/>
      <c r="P35" s="55"/>
      <c r="Q35" s="55"/>
      <c r="R35" s="55"/>
      <c r="S35" s="55"/>
      <c r="T35" s="55"/>
      <c r="U35" s="55"/>
    </row>
    <row r="36" spans="1:21" ht="18.75" customHeight="1">
      <c r="A36" s="11">
        <v>31</v>
      </c>
      <c r="B36" s="55"/>
      <c r="C36" s="55"/>
      <c r="D36" s="55"/>
      <c r="E36" s="55"/>
      <c r="F36" s="55"/>
      <c r="G36" s="55"/>
      <c r="H36" s="55"/>
      <c r="I36" s="55"/>
      <c r="J36" s="55"/>
      <c r="K36" s="55"/>
      <c r="L36" s="55"/>
      <c r="M36" s="55"/>
      <c r="N36" s="55"/>
      <c r="O36" s="63"/>
      <c r="P36" s="55"/>
      <c r="Q36" s="55"/>
      <c r="R36" s="55"/>
      <c r="S36" s="55"/>
      <c r="T36" s="55"/>
      <c r="U36" s="55"/>
    </row>
    <row r="37" spans="1:21" ht="18.75" customHeight="1">
      <c r="A37" s="11">
        <v>32</v>
      </c>
      <c r="B37" s="55"/>
      <c r="C37" s="55"/>
      <c r="D37" s="55"/>
      <c r="E37" s="55"/>
      <c r="F37" s="55"/>
      <c r="G37" s="55"/>
      <c r="H37" s="55"/>
      <c r="I37" s="55"/>
      <c r="J37" s="55"/>
      <c r="K37" s="55"/>
      <c r="L37" s="55"/>
      <c r="M37" s="55"/>
      <c r="N37" s="55"/>
      <c r="O37" s="63"/>
      <c r="P37" s="55"/>
      <c r="Q37" s="55"/>
      <c r="R37" s="55"/>
      <c r="S37" s="55"/>
      <c r="T37" s="55"/>
      <c r="U37" s="55"/>
    </row>
    <row r="38" spans="1:21" ht="18.75" customHeight="1">
      <c r="A38" s="11">
        <v>33</v>
      </c>
      <c r="B38" s="55"/>
      <c r="C38" s="55"/>
      <c r="D38" s="55"/>
      <c r="E38" s="55"/>
      <c r="F38" s="55"/>
      <c r="G38" s="55"/>
      <c r="H38" s="55"/>
      <c r="I38" s="55"/>
      <c r="J38" s="55"/>
      <c r="K38" s="55"/>
      <c r="L38" s="55"/>
      <c r="M38" s="55"/>
      <c r="N38" s="55"/>
      <c r="O38" s="63"/>
      <c r="P38" s="55"/>
      <c r="Q38" s="55"/>
      <c r="R38" s="55"/>
      <c r="S38" s="55"/>
      <c r="T38" s="55"/>
      <c r="U38" s="55"/>
    </row>
    <row r="39" spans="1:21" ht="18.75" customHeight="1">
      <c r="A39" s="11">
        <v>34</v>
      </c>
      <c r="B39" s="55"/>
      <c r="C39" s="55"/>
      <c r="D39" s="55"/>
      <c r="E39" s="55"/>
      <c r="F39" s="55"/>
      <c r="G39" s="55"/>
      <c r="H39" s="55"/>
      <c r="I39" s="55"/>
      <c r="J39" s="55"/>
      <c r="K39" s="55"/>
      <c r="L39" s="55"/>
      <c r="M39" s="55"/>
      <c r="N39" s="55"/>
      <c r="O39" s="63"/>
      <c r="P39" s="55"/>
      <c r="Q39" s="55"/>
      <c r="R39" s="55"/>
      <c r="S39" s="55"/>
      <c r="T39" s="55"/>
      <c r="U39" s="55"/>
    </row>
    <row r="40" spans="1:21" ht="18.75" customHeight="1">
      <c r="A40" s="11">
        <v>35</v>
      </c>
      <c r="B40" s="55"/>
      <c r="C40" s="55"/>
      <c r="D40" s="55"/>
      <c r="E40" s="55"/>
      <c r="F40" s="55"/>
      <c r="G40" s="55"/>
      <c r="H40" s="55"/>
      <c r="I40" s="55"/>
      <c r="J40" s="55"/>
      <c r="K40" s="55"/>
      <c r="L40" s="55"/>
      <c r="M40" s="55"/>
      <c r="N40" s="55"/>
      <c r="O40" s="63"/>
      <c r="P40" s="55"/>
      <c r="Q40" s="55"/>
      <c r="R40" s="55"/>
      <c r="S40" s="55"/>
      <c r="T40" s="55"/>
      <c r="U40" s="55"/>
    </row>
    <row r="41" spans="1:21" ht="18.75" customHeight="1">
      <c r="A41" s="11">
        <v>36</v>
      </c>
      <c r="B41" s="55"/>
      <c r="C41" s="55"/>
      <c r="D41" s="55"/>
      <c r="E41" s="55"/>
      <c r="F41" s="55"/>
      <c r="G41" s="55"/>
      <c r="H41" s="55"/>
      <c r="I41" s="55"/>
      <c r="J41" s="55"/>
      <c r="K41" s="55"/>
      <c r="L41" s="55"/>
      <c r="M41" s="55"/>
      <c r="N41" s="55"/>
      <c r="O41" s="63"/>
      <c r="P41" s="55"/>
      <c r="Q41" s="55"/>
      <c r="R41" s="55"/>
      <c r="S41" s="55"/>
      <c r="T41" s="55"/>
      <c r="U41" s="55"/>
    </row>
    <row r="42" spans="1:21" ht="18.75" customHeight="1">
      <c r="A42" s="11">
        <v>37</v>
      </c>
      <c r="B42" s="55"/>
      <c r="C42" s="55"/>
      <c r="D42" s="55"/>
      <c r="E42" s="55"/>
      <c r="F42" s="55"/>
      <c r="G42" s="55"/>
      <c r="H42" s="55"/>
      <c r="I42" s="55"/>
      <c r="J42" s="55"/>
      <c r="K42" s="55"/>
      <c r="L42" s="55"/>
      <c r="M42" s="55"/>
      <c r="N42" s="55"/>
      <c r="O42" s="63"/>
      <c r="P42" s="55"/>
      <c r="Q42" s="55"/>
      <c r="R42" s="55"/>
      <c r="S42" s="55"/>
      <c r="T42" s="55"/>
      <c r="U42" s="55"/>
    </row>
    <row r="43" spans="1:21" ht="18.75" customHeight="1">
      <c r="A43" s="11">
        <v>38</v>
      </c>
      <c r="B43" s="55"/>
      <c r="C43" s="55"/>
      <c r="D43" s="55"/>
      <c r="E43" s="55"/>
      <c r="F43" s="55"/>
      <c r="G43" s="55"/>
      <c r="H43" s="55"/>
      <c r="I43" s="55"/>
      <c r="J43" s="55"/>
      <c r="K43" s="55"/>
      <c r="L43" s="55"/>
      <c r="M43" s="55"/>
      <c r="N43" s="55"/>
      <c r="O43" s="63"/>
      <c r="P43" s="55"/>
      <c r="Q43" s="55"/>
      <c r="R43" s="55"/>
      <c r="S43" s="55"/>
      <c r="T43" s="55"/>
      <c r="U43" s="55"/>
    </row>
    <row r="44" spans="1:21" ht="18.75" customHeight="1">
      <c r="A44" s="11">
        <v>39</v>
      </c>
      <c r="B44" s="55"/>
      <c r="C44" s="55"/>
      <c r="D44" s="55"/>
      <c r="E44" s="55"/>
      <c r="F44" s="55"/>
      <c r="G44" s="55"/>
      <c r="H44" s="55"/>
      <c r="I44" s="55"/>
      <c r="J44" s="55"/>
      <c r="K44" s="55"/>
      <c r="L44" s="55"/>
      <c r="M44" s="55"/>
      <c r="N44" s="55"/>
      <c r="O44" s="63"/>
      <c r="P44" s="55"/>
      <c r="Q44" s="55"/>
      <c r="R44" s="55"/>
      <c r="S44" s="55"/>
      <c r="T44" s="55"/>
      <c r="U44" s="55"/>
    </row>
    <row r="45" spans="1:21" ht="18.75" customHeight="1">
      <c r="A45" s="11">
        <v>40</v>
      </c>
      <c r="B45" s="55"/>
      <c r="C45" s="55"/>
      <c r="D45" s="55"/>
      <c r="E45" s="55"/>
      <c r="F45" s="55"/>
      <c r="G45" s="55"/>
      <c r="H45" s="55"/>
      <c r="I45" s="55"/>
      <c r="J45" s="55"/>
      <c r="K45" s="55"/>
      <c r="L45" s="55"/>
      <c r="M45" s="55"/>
      <c r="N45" s="55"/>
      <c r="O45" s="63"/>
      <c r="P45" s="55"/>
      <c r="Q45" s="55"/>
      <c r="R45" s="55"/>
      <c r="S45" s="55"/>
      <c r="T45" s="55"/>
      <c r="U45" s="55"/>
    </row>
    <row r="46" spans="1:21" ht="18.75" customHeight="1">
      <c r="A46" s="11">
        <v>41</v>
      </c>
      <c r="B46" s="55"/>
      <c r="C46" s="55"/>
      <c r="D46" s="55"/>
      <c r="E46" s="55"/>
      <c r="F46" s="55"/>
      <c r="G46" s="55"/>
      <c r="H46" s="55"/>
      <c r="I46" s="55"/>
      <c r="J46" s="55"/>
      <c r="K46" s="55"/>
      <c r="L46" s="55"/>
      <c r="M46" s="55"/>
      <c r="N46" s="55"/>
      <c r="O46" s="63"/>
      <c r="P46" s="55"/>
      <c r="Q46" s="55"/>
      <c r="R46" s="55"/>
      <c r="S46" s="55"/>
      <c r="T46" s="55"/>
      <c r="U46" s="55"/>
    </row>
    <row r="47" spans="1:21" ht="18.75" customHeight="1">
      <c r="A47" s="11">
        <v>42</v>
      </c>
      <c r="B47" s="55"/>
      <c r="C47" s="55"/>
      <c r="D47" s="55"/>
      <c r="E47" s="55"/>
      <c r="F47" s="55"/>
      <c r="G47" s="55"/>
      <c r="H47" s="55"/>
      <c r="I47" s="55"/>
      <c r="J47" s="55"/>
      <c r="K47" s="55"/>
      <c r="L47" s="55"/>
      <c r="M47" s="55"/>
      <c r="N47" s="55"/>
      <c r="O47" s="63"/>
      <c r="P47" s="55"/>
      <c r="Q47" s="55"/>
      <c r="R47" s="55"/>
      <c r="S47" s="55"/>
      <c r="T47" s="55"/>
      <c r="U47" s="55"/>
    </row>
    <row r="48" spans="1:21" ht="18.75" customHeight="1">
      <c r="A48" s="11">
        <v>43</v>
      </c>
      <c r="B48" s="55"/>
      <c r="C48" s="55"/>
      <c r="D48" s="55"/>
      <c r="E48" s="55"/>
      <c r="F48" s="55"/>
      <c r="G48" s="55"/>
      <c r="H48" s="55"/>
      <c r="I48" s="55"/>
      <c r="J48" s="55"/>
      <c r="K48" s="55"/>
      <c r="L48" s="55"/>
      <c r="M48" s="55"/>
      <c r="N48" s="55"/>
      <c r="O48" s="63"/>
      <c r="P48" s="55"/>
      <c r="Q48" s="55"/>
      <c r="R48" s="55"/>
      <c r="S48" s="55"/>
      <c r="T48" s="55"/>
      <c r="U48" s="55"/>
    </row>
    <row r="49" spans="1:21" ht="18.75" customHeight="1">
      <c r="A49" s="11">
        <v>44</v>
      </c>
      <c r="B49" s="55"/>
      <c r="C49" s="55"/>
      <c r="D49" s="55"/>
      <c r="E49" s="55"/>
      <c r="F49" s="55"/>
      <c r="G49" s="55"/>
      <c r="H49" s="55"/>
      <c r="I49" s="55"/>
      <c r="J49" s="55"/>
      <c r="K49" s="55"/>
      <c r="L49" s="55"/>
      <c r="M49" s="55"/>
      <c r="N49" s="55"/>
      <c r="O49" s="63"/>
      <c r="P49" s="55"/>
      <c r="Q49" s="55"/>
      <c r="R49" s="55"/>
      <c r="S49" s="55"/>
      <c r="T49" s="55"/>
      <c r="U49" s="55"/>
    </row>
    <row r="50" spans="1:21" ht="18.75" customHeight="1">
      <c r="A50" s="11">
        <v>45</v>
      </c>
      <c r="B50" s="55"/>
      <c r="C50" s="55"/>
      <c r="D50" s="55"/>
      <c r="E50" s="55"/>
      <c r="F50" s="55"/>
      <c r="G50" s="55"/>
      <c r="H50" s="55"/>
      <c r="I50" s="55"/>
      <c r="J50" s="55"/>
      <c r="K50" s="55"/>
      <c r="L50" s="55"/>
      <c r="M50" s="55"/>
      <c r="N50" s="55"/>
      <c r="O50" s="63"/>
      <c r="P50" s="55"/>
      <c r="Q50" s="55"/>
      <c r="R50" s="55"/>
      <c r="S50" s="55"/>
      <c r="T50" s="55"/>
      <c r="U50" s="55"/>
    </row>
    <row r="51" spans="1:21" ht="18.75" customHeight="1">
      <c r="A51" s="11">
        <v>46</v>
      </c>
      <c r="B51" s="55"/>
      <c r="C51" s="55"/>
      <c r="D51" s="55"/>
      <c r="E51" s="55"/>
      <c r="F51" s="55"/>
      <c r="G51" s="55"/>
      <c r="H51" s="55"/>
      <c r="I51" s="55"/>
      <c r="J51" s="55"/>
      <c r="K51" s="55"/>
      <c r="L51" s="55"/>
      <c r="M51" s="55"/>
      <c r="N51" s="55"/>
      <c r="O51" s="63"/>
      <c r="P51" s="55"/>
      <c r="Q51" s="55"/>
      <c r="R51" s="55"/>
      <c r="S51" s="55"/>
      <c r="T51" s="55"/>
      <c r="U51" s="55"/>
    </row>
    <row r="52" spans="1:21" ht="18.75" customHeight="1">
      <c r="A52" s="11">
        <v>47</v>
      </c>
      <c r="B52" s="55"/>
      <c r="C52" s="55"/>
      <c r="D52" s="55"/>
      <c r="E52" s="55"/>
      <c r="F52" s="55"/>
      <c r="G52" s="55"/>
      <c r="H52" s="55"/>
      <c r="I52" s="55"/>
      <c r="J52" s="55"/>
      <c r="K52" s="55"/>
      <c r="L52" s="55"/>
      <c r="M52" s="55"/>
      <c r="N52" s="55"/>
      <c r="O52" s="63"/>
      <c r="P52" s="55"/>
      <c r="Q52" s="55"/>
      <c r="R52" s="55"/>
      <c r="S52" s="55"/>
      <c r="T52" s="55"/>
      <c r="U52" s="55"/>
    </row>
    <row r="53" spans="1:21" ht="18.75" customHeight="1">
      <c r="A53" s="11">
        <v>48</v>
      </c>
      <c r="B53" s="55"/>
      <c r="C53" s="55"/>
      <c r="D53" s="55"/>
      <c r="E53" s="55"/>
      <c r="F53" s="55"/>
      <c r="G53" s="55"/>
      <c r="H53" s="55"/>
      <c r="I53" s="55"/>
      <c r="J53" s="55"/>
      <c r="K53" s="55"/>
      <c r="L53" s="55"/>
      <c r="M53" s="55"/>
      <c r="N53" s="55"/>
      <c r="O53" s="63"/>
      <c r="P53" s="55"/>
      <c r="Q53" s="55"/>
      <c r="R53" s="55"/>
      <c r="S53" s="55"/>
      <c r="T53" s="55"/>
      <c r="U53" s="55"/>
    </row>
    <row r="54" spans="1:21" ht="18.75" customHeight="1">
      <c r="A54" s="11">
        <v>49</v>
      </c>
      <c r="B54" s="55"/>
      <c r="C54" s="55"/>
      <c r="D54" s="55"/>
      <c r="E54" s="55"/>
      <c r="F54" s="55"/>
      <c r="G54" s="55"/>
      <c r="H54" s="55"/>
      <c r="I54" s="55"/>
      <c r="J54" s="55"/>
      <c r="K54" s="55"/>
      <c r="L54" s="55"/>
      <c r="M54" s="55"/>
      <c r="N54" s="55"/>
      <c r="O54" s="63"/>
      <c r="P54" s="55"/>
      <c r="Q54" s="55"/>
      <c r="R54" s="55"/>
      <c r="S54" s="55"/>
      <c r="T54" s="55"/>
      <c r="U54" s="55"/>
    </row>
    <row r="55" spans="1:21" ht="18.75" customHeight="1">
      <c r="A55" s="11">
        <v>50</v>
      </c>
      <c r="B55" s="55"/>
      <c r="C55" s="55"/>
      <c r="D55" s="55"/>
      <c r="E55" s="55"/>
      <c r="F55" s="55"/>
      <c r="G55" s="55"/>
      <c r="H55" s="55"/>
      <c r="I55" s="55"/>
      <c r="J55" s="55"/>
      <c r="K55" s="55"/>
      <c r="L55" s="55"/>
      <c r="M55" s="55"/>
      <c r="N55" s="55"/>
      <c r="O55" s="63"/>
      <c r="P55" s="55"/>
      <c r="Q55" s="55"/>
      <c r="R55" s="55"/>
      <c r="S55" s="55"/>
      <c r="T55" s="55"/>
      <c r="U55" s="55"/>
    </row>
    <row r="56" spans="1:21" ht="18.75" customHeight="1">
      <c r="A56" s="11">
        <v>51</v>
      </c>
      <c r="B56" s="55"/>
      <c r="C56" s="55"/>
      <c r="D56" s="55"/>
      <c r="E56" s="55"/>
      <c r="F56" s="55"/>
      <c r="G56" s="55"/>
      <c r="H56" s="55"/>
      <c r="I56" s="55"/>
      <c r="J56" s="55"/>
      <c r="K56" s="55"/>
      <c r="L56" s="55"/>
      <c r="M56" s="55"/>
      <c r="N56" s="55"/>
      <c r="O56" s="63"/>
      <c r="P56" s="55"/>
      <c r="Q56" s="55"/>
      <c r="R56" s="55"/>
      <c r="S56" s="55"/>
      <c r="T56" s="55"/>
      <c r="U56" s="55"/>
    </row>
    <row r="57" spans="1:21" ht="18.75" customHeight="1">
      <c r="A57" s="11">
        <v>52</v>
      </c>
      <c r="B57" s="55"/>
      <c r="C57" s="55"/>
      <c r="D57" s="55"/>
      <c r="E57" s="55"/>
      <c r="F57" s="55"/>
      <c r="G57" s="55"/>
      <c r="H57" s="55"/>
      <c r="I57" s="55"/>
      <c r="J57" s="55"/>
      <c r="K57" s="55"/>
      <c r="L57" s="55"/>
      <c r="M57" s="55"/>
      <c r="N57" s="55"/>
      <c r="O57" s="63"/>
      <c r="P57" s="55"/>
      <c r="Q57" s="55"/>
      <c r="R57" s="55"/>
      <c r="S57" s="55"/>
      <c r="T57" s="55"/>
      <c r="U57" s="55"/>
    </row>
    <row r="58" spans="1:21" ht="18.75" customHeight="1">
      <c r="A58" s="11">
        <v>53</v>
      </c>
      <c r="B58" s="55"/>
      <c r="C58" s="55"/>
      <c r="D58" s="55"/>
      <c r="E58" s="55"/>
      <c r="F58" s="55"/>
      <c r="G58" s="55"/>
      <c r="H58" s="55"/>
      <c r="I58" s="55"/>
      <c r="J58" s="55"/>
      <c r="K58" s="55"/>
      <c r="L58" s="55"/>
      <c r="M58" s="55"/>
      <c r="N58" s="55"/>
      <c r="O58" s="63"/>
      <c r="P58" s="55"/>
      <c r="Q58" s="55"/>
      <c r="R58" s="55"/>
      <c r="S58" s="55"/>
      <c r="T58" s="55"/>
      <c r="U58" s="55"/>
    </row>
    <row r="59" spans="1:21" ht="18.75" customHeight="1">
      <c r="A59" s="11">
        <v>54</v>
      </c>
      <c r="B59" s="55"/>
      <c r="C59" s="55"/>
      <c r="D59" s="55"/>
      <c r="E59" s="55"/>
      <c r="F59" s="55"/>
      <c r="G59" s="55"/>
      <c r="H59" s="55"/>
      <c r="I59" s="55"/>
      <c r="J59" s="55"/>
      <c r="K59" s="55"/>
      <c r="L59" s="55"/>
      <c r="M59" s="55"/>
      <c r="N59" s="55"/>
      <c r="O59" s="63"/>
      <c r="P59" s="55"/>
      <c r="Q59" s="55"/>
      <c r="R59" s="55"/>
      <c r="S59" s="55"/>
      <c r="T59" s="55"/>
      <c r="U59" s="55"/>
    </row>
    <row r="60" spans="1:21" ht="18.75" customHeight="1">
      <c r="A60" s="11">
        <v>55</v>
      </c>
      <c r="B60" s="55"/>
      <c r="C60" s="55"/>
      <c r="D60" s="55"/>
      <c r="E60" s="55"/>
      <c r="F60" s="55"/>
      <c r="G60" s="55"/>
      <c r="H60" s="55"/>
      <c r="I60" s="55"/>
      <c r="J60" s="55"/>
      <c r="K60" s="55"/>
      <c r="L60" s="55"/>
      <c r="M60" s="55"/>
      <c r="N60" s="55"/>
      <c r="O60" s="63"/>
      <c r="P60" s="55"/>
      <c r="Q60" s="55"/>
      <c r="R60" s="55"/>
      <c r="S60" s="55"/>
      <c r="T60" s="55"/>
      <c r="U60" s="55"/>
    </row>
    <row r="61" spans="1:21" ht="18.75" customHeight="1">
      <c r="A61" s="11">
        <v>56</v>
      </c>
      <c r="B61" s="55"/>
      <c r="C61" s="55"/>
      <c r="D61" s="55"/>
      <c r="E61" s="55"/>
      <c r="F61" s="55"/>
      <c r="G61" s="55"/>
      <c r="H61" s="55"/>
      <c r="I61" s="55"/>
      <c r="J61" s="55"/>
      <c r="K61" s="55"/>
      <c r="L61" s="55"/>
      <c r="M61" s="55"/>
      <c r="N61" s="55"/>
      <c r="O61" s="63"/>
      <c r="P61" s="55"/>
      <c r="Q61" s="55"/>
      <c r="R61" s="55"/>
      <c r="S61" s="55"/>
      <c r="T61" s="55"/>
      <c r="U61" s="55"/>
    </row>
    <row r="62" spans="1:21" ht="18.75" customHeight="1">
      <c r="A62" s="11">
        <v>57</v>
      </c>
      <c r="B62" s="55"/>
      <c r="C62" s="55"/>
      <c r="D62" s="55"/>
      <c r="E62" s="55"/>
      <c r="F62" s="55"/>
      <c r="G62" s="55"/>
      <c r="H62" s="55"/>
      <c r="I62" s="55"/>
      <c r="J62" s="55"/>
      <c r="K62" s="55"/>
      <c r="L62" s="55"/>
      <c r="M62" s="55"/>
      <c r="N62" s="55"/>
      <c r="O62" s="63"/>
      <c r="P62" s="55"/>
      <c r="Q62" s="55"/>
      <c r="R62" s="55"/>
      <c r="S62" s="55"/>
      <c r="T62" s="55"/>
      <c r="U62" s="55"/>
    </row>
    <row r="63" spans="1:21" ht="18.75" customHeight="1">
      <c r="A63" s="11">
        <v>58</v>
      </c>
      <c r="B63" s="55"/>
      <c r="C63" s="55"/>
      <c r="D63" s="55"/>
      <c r="E63" s="55"/>
      <c r="F63" s="55"/>
      <c r="G63" s="55"/>
      <c r="H63" s="55"/>
      <c r="I63" s="55"/>
      <c r="J63" s="55"/>
      <c r="K63" s="55"/>
      <c r="L63" s="55"/>
      <c r="M63" s="55"/>
      <c r="N63" s="55"/>
      <c r="O63" s="63"/>
      <c r="P63" s="55"/>
      <c r="Q63" s="55"/>
      <c r="R63" s="55"/>
      <c r="S63" s="55"/>
      <c r="T63" s="55"/>
      <c r="U63" s="55"/>
    </row>
    <row r="64" spans="1:21" ht="18.75" customHeight="1">
      <c r="A64" s="11">
        <v>59</v>
      </c>
      <c r="B64" s="55"/>
      <c r="C64" s="55"/>
      <c r="D64" s="55"/>
      <c r="E64" s="55"/>
      <c r="F64" s="55"/>
      <c r="G64" s="55"/>
      <c r="H64" s="55"/>
      <c r="I64" s="55"/>
      <c r="J64" s="55"/>
      <c r="K64" s="55"/>
      <c r="L64" s="55"/>
      <c r="M64" s="55"/>
      <c r="N64" s="55"/>
      <c r="O64" s="63"/>
      <c r="P64" s="55"/>
      <c r="Q64" s="55"/>
      <c r="R64" s="55"/>
      <c r="S64" s="55"/>
      <c r="T64" s="55"/>
      <c r="U64" s="55"/>
    </row>
    <row r="65" spans="1:21" ht="18.75" customHeight="1">
      <c r="A65" s="11">
        <v>60</v>
      </c>
      <c r="B65" s="55"/>
      <c r="C65" s="55"/>
      <c r="D65" s="55"/>
      <c r="E65" s="55"/>
      <c r="F65" s="55"/>
      <c r="G65" s="55"/>
      <c r="H65" s="55"/>
      <c r="I65" s="55"/>
      <c r="J65" s="55"/>
      <c r="K65" s="55"/>
      <c r="L65" s="55"/>
      <c r="M65" s="55"/>
      <c r="N65" s="55"/>
      <c r="O65" s="63"/>
      <c r="P65" s="55"/>
      <c r="Q65" s="55"/>
      <c r="R65" s="55"/>
      <c r="S65" s="55"/>
      <c r="T65" s="55"/>
      <c r="U65" s="55"/>
    </row>
    <row r="66" spans="1:21" ht="18.75" customHeight="1">
      <c r="A66" s="11">
        <v>61</v>
      </c>
      <c r="B66" s="55"/>
      <c r="C66" s="55"/>
      <c r="D66" s="55"/>
      <c r="E66" s="55"/>
      <c r="F66" s="55"/>
      <c r="G66" s="55"/>
      <c r="H66" s="55"/>
      <c r="I66" s="55"/>
      <c r="J66" s="55"/>
      <c r="K66" s="55"/>
      <c r="L66" s="55"/>
      <c r="M66" s="55"/>
      <c r="N66" s="55"/>
      <c r="O66" s="63"/>
      <c r="P66" s="55"/>
      <c r="Q66" s="55"/>
      <c r="R66" s="55"/>
      <c r="S66" s="55"/>
      <c r="T66" s="55"/>
      <c r="U66" s="55"/>
    </row>
    <row r="67" spans="1:21" ht="18.75" customHeight="1">
      <c r="A67" s="11">
        <v>62</v>
      </c>
      <c r="B67" s="55"/>
      <c r="C67" s="55"/>
      <c r="D67" s="55"/>
      <c r="E67" s="55"/>
      <c r="F67" s="55"/>
      <c r="G67" s="55"/>
      <c r="H67" s="55"/>
      <c r="I67" s="55"/>
      <c r="J67" s="55"/>
      <c r="K67" s="55"/>
      <c r="L67" s="55"/>
      <c r="M67" s="55"/>
      <c r="N67" s="55"/>
      <c r="O67" s="63"/>
      <c r="P67" s="55"/>
      <c r="Q67" s="55"/>
      <c r="R67" s="55"/>
      <c r="S67" s="55"/>
      <c r="T67" s="55"/>
      <c r="U67" s="55"/>
    </row>
    <row r="68" spans="1:21" ht="18.75" customHeight="1">
      <c r="A68" s="11">
        <v>63</v>
      </c>
      <c r="B68" s="55"/>
      <c r="C68" s="55"/>
      <c r="D68" s="55"/>
      <c r="E68" s="55"/>
      <c r="F68" s="55"/>
      <c r="G68" s="55"/>
      <c r="H68" s="55"/>
      <c r="I68" s="55"/>
      <c r="J68" s="55"/>
      <c r="K68" s="55"/>
      <c r="L68" s="55"/>
      <c r="M68" s="55"/>
      <c r="N68" s="55"/>
      <c r="O68" s="63"/>
      <c r="P68" s="55"/>
      <c r="Q68" s="55"/>
      <c r="R68" s="55"/>
      <c r="S68" s="55"/>
      <c r="T68" s="55"/>
      <c r="U68" s="55"/>
    </row>
    <row r="69" spans="1:21" ht="18.75" customHeight="1">
      <c r="A69" s="11">
        <v>64</v>
      </c>
      <c r="B69" s="55"/>
      <c r="C69" s="55"/>
      <c r="D69" s="55"/>
      <c r="E69" s="55"/>
      <c r="F69" s="55"/>
      <c r="G69" s="55"/>
      <c r="H69" s="55"/>
      <c r="I69" s="55"/>
      <c r="J69" s="55"/>
      <c r="K69" s="55"/>
      <c r="L69" s="55"/>
      <c r="M69" s="55"/>
      <c r="N69" s="55"/>
      <c r="O69" s="63"/>
      <c r="P69" s="55"/>
      <c r="Q69" s="55"/>
      <c r="R69" s="55"/>
      <c r="S69" s="55"/>
      <c r="T69" s="55"/>
      <c r="U69" s="55"/>
    </row>
    <row r="70" spans="1:21" ht="18.75" customHeight="1">
      <c r="A70" s="11">
        <v>65</v>
      </c>
      <c r="B70" s="55"/>
      <c r="C70" s="55"/>
      <c r="D70" s="55"/>
      <c r="E70" s="55"/>
      <c r="F70" s="55"/>
      <c r="G70" s="55"/>
      <c r="H70" s="55"/>
      <c r="I70" s="55"/>
      <c r="J70" s="55"/>
      <c r="K70" s="55"/>
      <c r="L70" s="55"/>
      <c r="M70" s="55"/>
      <c r="N70" s="55"/>
      <c r="O70" s="63"/>
      <c r="P70" s="55"/>
      <c r="Q70" s="55"/>
      <c r="R70" s="55"/>
      <c r="S70" s="55"/>
      <c r="T70" s="55"/>
      <c r="U70" s="55"/>
    </row>
    <row r="71" spans="1:21" ht="18.75" customHeight="1">
      <c r="A71" s="11">
        <v>66</v>
      </c>
      <c r="B71" s="55"/>
      <c r="C71" s="55"/>
      <c r="D71" s="55"/>
      <c r="E71" s="55"/>
      <c r="F71" s="55"/>
      <c r="G71" s="55"/>
      <c r="H71" s="55"/>
      <c r="I71" s="55"/>
      <c r="J71" s="55"/>
      <c r="K71" s="55"/>
      <c r="L71" s="55"/>
      <c r="M71" s="55"/>
      <c r="N71" s="55"/>
      <c r="O71" s="63"/>
      <c r="P71" s="55"/>
      <c r="Q71" s="55"/>
      <c r="R71" s="55"/>
      <c r="S71" s="55"/>
      <c r="T71" s="55"/>
      <c r="U71" s="55"/>
    </row>
    <row r="72" spans="1:21" ht="18.75" customHeight="1">
      <c r="A72" s="11">
        <v>67</v>
      </c>
      <c r="B72" s="55"/>
      <c r="C72" s="55"/>
      <c r="D72" s="55"/>
      <c r="E72" s="55"/>
      <c r="F72" s="55"/>
      <c r="G72" s="55"/>
      <c r="H72" s="55"/>
      <c r="I72" s="55"/>
      <c r="J72" s="55"/>
      <c r="K72" s="55"/>
      <c r="L72" s="55"/>
      <c r="M72" s="55"/>
      <c r="N72" s="55"/>
      <c r="O72" s="63"/>
      <c r="P72" s="55"/>
      <c r="Q72" s="55"/>
      <c r="R72" s="55"/>
      <c r="S72" s="55"/>
      <c r="T72" s="55"/>
      <c r="U72" s="55"/>
    </row>
    <row r="73" spans="1:21" ht="18.75" customHeight="1">
      <c r="A73" s="11">
        <v>68</v>
      </c>
      <c r="B73" s="55"/>
      <c r="C73" s="55"/>
      <c r="D73" s="55"/>
      <c r="E73" s="55"/>
      <c r="F73" s="55"/>
      <c r="G73" s="55"/>
      <c r="H73" s="55"/>
      <c r="I73" s="55"/>
      <c r="J73" s="55"/>
      <c r="K73" s="55"/>
      <c r="L73" s="55"/>
      <c r="M73" s="55"/>
      <c r="N73" s="55"/>
      <c r="O73" s="63"/>
      <c r="P73" s="55"/>
      <c r="Q73" s="55"/>
      <c r="R73" s="55"/>
      <c r="S73" s="55"/>
      <c r="T73" s="55"/>
      <c r="U73" s="55"/>
    </row>
    <row r="74" spans="1:21" ht="18.75" customHeight="1">
      <c r="A74" s="11">
        <v>69</v>
      </c>
      <c r="B74" s="55"/>
      <c r="C74" s="55"/>
      <c r="D74" s="55"/>
      <c r="E74" s="55"/>
      <c r="F74" s="55"/>
      <c r="G74" s="55"/>
      <c r="H74" s="55"/>
      <c r="I74" s="55"/>
      <c r="J74" s="55"/>
      <c r="K74" s="55"/>
      <c r="L74" s="55"/>
      <c r="M74" s="55"/>
      <c r="N74" s="55"/>
      <c r="O74" s="63"/>
      <c r="P74" s="55"/>
      <c r="Q74" s="55"/>
      <c r="R74" s="55"/>
      <c r="S74" s="55"/>
      <c r="T74" s="55"/>
      <c r="U74" s="55"/>
    </row>
    <row r="75" spans="1:21" ht="18.75" customHeight="1">
      <c r="A75" s="11">
        <v>70</v>
      </c>
      <c r="B75" s="55"/>
      <c r="C75" s="55"/>
      <c r="D75" s="55"/>
      <c r="E75" s="55"/>
      <c r="F75" s="55"/>
      <c r="G75" s="55"/>
      <c r="H75" s="55"/>
      <c r="I75" s="55"/>
      <c r="J75" s="55"/>
      <c r="K75" s="55"/>
      <c r="L75" s="55"/>
      <c r="M75" s="55"/>
      <c r="N75" s="55"/>
      <c r="O75" s="63"/>
      <c r="P75" s="55"/>
      <c r="Q75" s="55"/>
      <c r="R75" s="55"/>
      <c r="S75" s="55"/>
      <c r="T75" s="55"/>
      <c r="U75" s="55"/>
    </row>
    <row r="76" spans="1:21" ht="18.75" customHeight="1">
      <c r="A76" s="11">
        <v>71</v>
      </c>
      <c r="B76" s="55"/>
      <c r="C76" s="55"/>
      <c r="D76" s="55"/>
      <c r="E76" s="55"/>
      <c r="F76" s="55"/>
      <c r="G76" s="55"/>
      <c r="H76" s="55"/>
      <c r="I76" s="55"/>
      <c r="J76" s="55"/>
      <c r="K76" s="55"/>
      <c r="L76" s="55"/>
      <c r="M76" s="55"/>
      <c r="N76" s="55"/>
      <c r="O76" s="63"/>
      <c r="P76" s="55"/>
      <c r="Q76" s="55"/>
      <c r="R76" s="55"/>
      <c r="S76" s="55"/>
      <c r="T76" s="55"/>
      <c r="U76" s="55"/>
    </row>
    <row r="77" spans="1:21" ht="18.75" customHeight="1">
      <c r="A77" s="11">
        <v>72</v>
      </c>
      <c r="B77" s="55"/>
      <c r="C77" s="55"/>
      <c r="D77" s="55"/>
      <c r="E77" s="55"/>
      <c r="F77" s="55"/>
      <c r="G77" s="55"/>
      <c r="H77" s="55"/>
      <c r="I77" s="55"/>
      <c r="J77" s="55"/>
      <c r="K77" s="55"/>
      <c r="L77" s="55"/>
      <c r="M77" s="55"/>
      <c r="N77" s="55"/>
      <c r="O77" s="63"/>
      <c r="P77" s="55"/>
      <c r="Q77" s="55"/>
      <c r="R77" s="55"/>
      <c r="S77" s="55"/>
      <c r="T77" s="55"/>
      <c r="U77" s="55"/>
    </row>
    <row r="78" spans="1:21" ht="18.75" customHeight="1">
      <c r="A78" s="11">
        <v>73</v>
      </c>
      <c r="B78" s="55"/>
      <c r="C78" s="55"/>
      <c r="D78" s="55"/>
      <c r="E78" s="55"/>
      <c r="F78" s="55"/>
      <c r="G78" s="55"/>
      <c r="H78" s="55"/>
      <c r="I78" s="55"/>
      <c r="J78" s="55"/>
      <c r="K78" s="55"/>
      <c r="L78" s="55"/>
      <c r="M78" s="55"/>
      <c r="N78" s="55"/>
      <c r="O78" s="63"/>
      <c r="P78" s="55"/>
      <c r="Q78" s="55"/>
      <c r="R78" s="55"/>
      <c r="S78" s="55"/>
      <c r="T78" s="55"/>
      <c r="U78" s="55"/>
    </row>
    <row r="79" spans="1:21" ht="18.75" customHeight="1">
      <c r="A79" s="11">
        <v>74</v>
      </c>
      <c r="B79" s="55"/>
      <c r="C79" s="55"/>
      <c r="D79" s="55"/>
      <c r="E79" s="55"/>
      <c r="F79" s="55"/>
      <c r="G79" s="55"/>
      <c r="H79" s="55"/>
      <c r="I79" s="55"/>
      <c r="J79" s="55"/>
      <c r="K79" s="55"/>
      <c r="L79" s="55"/>
      <c r="M79" s="55"/>
      <c r="N79" s="55"/>
      <c r="O79" s="63"/>
      <c r="P79" s="55"/>
      <c r="Q79" s="55"/>
      <c r="R79" s="55"/>
      <c r="S79" s="55"/>
      <c r="T79" s="55"/>
      <c r="U79" s="55"/>
    </row>
    <row r="80" spans="1:21" ht="18.75" customHeight="1">
      <c r="A80" s="11">
        <v>75</v>
      </c>
      <c r="B80" s="55"/>
      <c r="C80" s="55"/>
      <c r="D80" s="55"/>
      <c r="E80" s="55"/>
      <c r="F80" s="55"/>
      <c r="G80" s="55"/>
      <c r="H80" s="55"/>
      <c r="I80" s="55"/>
      <c r="J80" s="55"/>
      <c r="K80" s="55"/>
      <c r="L80" s="55"/>
      <c r="M80" s="55"/>
      <c r="N80" s="55"/>
      <c r="O80" s="63"/>
      <c r="P80" s="55"/>
      <c r="Q80" s="55"/>
      <c r="R80" s="55"/>
      <c r="S80" s="55"/>
      <c r="T80" s="55"/>
      <c r="U80" s="55"/>
    </row>
    <row r="81" spans="1:21" ht="18.75" customHeight="1">
      <c r="A81" s="11">
        <v>76</v>
      </c>
      <c r="B81" s="55"/>
      <c r="C81" s="55"/>
      <c r="D81" s="55"/>
      <c r="E81" s="55"/>
      <c r="F81" s="55"/>
      <c r="G81" s="55"/>
      <c r="H81" s="55"/>
      <c r="I81" s="55"/>
      <c r="J81" s="55"/>
      <c r="K81" s="55"/>
      <c r="L81" s="55"/>
      <c r="M81" s="55"/>
      <c r="N81" s="55"/>
      <c r="O81" s="63"/>
      <c r="P81" s="55"/>
      <c r="Q81" s="55"/>
      <c r="R81" s="55"/>
      <c r="S81" s="55"/>
      <c r="T81" s="55"/>
      <c r="U81" s="55"/>
    </row>
    <row r="82" spans="1:21" ht="18.75" customHeight="1">
      <c r="A82" s="11">
        <v>77</v>
      </c>
      <c r="B82" s="55"/>
      <c r="C82" s="55"/>
      <c r="D82" s="55"/>
      <c r="E82" s="55"/>
      <c r="F82" s="55"/>
      <c r="G82" s="55"/>
      <c r="H82" s="55"/>
      <c r="I82" s="55"/>
      <c r="J82" s="55"/>
      <c r="K82" s="55"/>
      <c r="L82" s="55"/>
      <c r="M82" s="55"/>
      <c r="N82" s="55"/>
      <c r="O82" s="63"/>
      <c r="P82" s="55"/>
      <c r="Q82" s="55"/>
      <c r="R82" s="55"/>
      <c r="S82" s="55"/>
      <c r="T82" s="55"/>
      <c r="U82" s="55"/>
    </row>
    <row r="83" spans="1:21" ht="18.75" customHeight="1">
      <c r="A83" s="11">
        <v>78</v>
      </c>
      <c r="B83" s="55"/>
      <c r="C83" s="55"/>
      <c r="D83" s="55"/>
      <c r="E83" s="55"/>
      <c r="F83" s="55"/>
      <c r="G83" s="55"/>
      <c r="H83" s="55"/>
      <c r="I83" s="55"/>
      <c r="J83" s="55"/>
      <c r="K83" s="55"/>
      <c r="L83" s="55"/>
      <c r="M83" s="55"/>
      <c r="N83" s="55"/>
      <c r="O83" s="63"/>
      <c r="P83" s="55"/>
      <c r="Q83" s="55"/>
      <c r="R83" s="55"/>
      <c r="S83" s="55"/>
      <c r="T83" s="55"/>
      <c r="U83" s="55"/>
    </row>
    <row r="84" spans="1:21" ht="18.75" customHeight="1">
      <c r="A84" s="11">
        <v>79</v>
      </c>
      <c r="B84" s="55"/>
      <c r="C84" s="55"/>
      <c r="D84" s="55"/>
      <c r="E84" s="55"/>
      <c r="F84" s="55"/>
      <c r="G84" s="55"/>
      <c r="H84" s="55"/>
      <c r="I84" s="55"/>
      <c r="J84" s="55"/>
      <c r="K84" s="55"/>
      <c r="L84" s="55"/>
      <c r="M84" s="55"/>
      <c r="N84" s="55"/>
      <c r="O84" s="63"/>
      <c r="P84" s="55"/>
      <c r="Q84" s="55"/>
      <c r="R84" s="55"/>
      <c r="S84" s="55"/>
      <c r="T84" s="55"/>
      <c r="U84" s="55"/>
    </row>
    <row r="85" spans="1:21" ht="18.75" customHeight="1">
      <c r="A85" s="11">
        <v>80</v>
      </c>
      <c r="B85" s="55"/>
      <c r="C85" s="55"/>
      <c r="D85" s="55"/>
      <c r="E85" s="55"/>
      <c r="F85" s="55"/>
      <c r="G85" s="55"/>
      <c r="H85" s="55"/>
      <c r="I85" s="55"/>
      <c r="J85" s="55"/>
      <c r="K85" s="55"/>
      <c r="L85" s="55"/>
      <c r="M85" s="55"/>
      <c r="N85" s="55"/>
      <c r="O85" s="63"/>
      <c r="P85" s="55"/>
      <c r="Q85" s="55"/>
      <c r="R85" s="55"/>
      <c r="S85" s="55"/>
      <c r="T85" s="55"/>
      <c r="U85" s="55"/>
    </row>
    <row r="86" spans="1:21" ht="18.75" customHeight="1">
      <c r="A86" s="11">
        <v>81</v>
      </c>
      <c r="B86" s="55"/>
      <c r="C86" s="55"/>
      <c r="D86" s="55"/>
      <c r="E86" s="55"/>
      <c r="F86" s="55"/>
      <c r="G86" s="55"/>
      <c r="H86" s="55"/>
      <c r="I86" s="55"/>
      <c r="J86" s="55"/>
      <c r="K86" s="55"/>
      <c r="L86" s="55"/>
      <c r="M86" s="55"/>
      <c r="N86" s="55"/>
      <c r="O86" s="63"/>
      <c r="P86" s="55"/>
      <c r="Q86" s="55"/>
      <c r="R86" s="55"/>
      <c r="S86" s="55"/>
      <c r="T86" s="55"/>
      <c r="U86" s="55"/>
    </row>
    <row r="87" spans="1:21" ht="18.75" customHeight="1">
      <c r="A87" s="11">
        <v>82</v>
      </c>
      <c r="B87" s="55"/>
      <c r="C87" s="55"/>
      <c r="D87" s="55"/>
      <c r="E87" s="55"/>
      <c r="F87" s="55"/>
      <c r="G87" s="55"/>
      <c r="H87" s="55"/>
      <c r="I87" s="55"/>
      <c r="J87" s="55"/>
      <c r="K87" s="55"/>
      <c r="L87" s="55"/>
      <c r="M87" s="55"/>
      <c r="N87" s="55"/>
      <c r="O87" s="63"/>
      <c r="P87" s="55"/>
      <c r="Q87" s="55"/>
      <c r="R87" s="55"/>
      <c r="S87" s="55"/>
      <c r="T87" s="55"/>
      <c r="U87" s="55"/>
    </row>
    <row r="88" spans="1:21" ht="18.75" customHeight="1">
      <c r="A88" s="11">
        <v>83</v>
      </c>
      <c r="B88" s="55"/>
      <c r="C88" s="55"/>
      <c r="D88" s="55"/>
      <c r="E88" s="55"/>
      <c r="F88" s="55"/>
      <c r="G88" s="55"/>
      <c r="H88" s="55"/>
      <c r="I88" s="55"/>
      <c r="J88" s="55"/>
      <c r="K88" s="55"/>
      <c r="L88" s="55"/>
      <c r="M88" s="55"/>
      <c r="N88" s="55"/>
      <c r="O88" s="63"/>
      <c r="P88" s="55"/>
      <c r="Q88" s="55"/>
      <c r="R88" s="55"/>
      <c r="S88" s="55"/>
      <c r="T88" s="55"/>
      <c r="U88" s="55"/>
    </row>
    <row r="89" spans="1:21" ht="18.75" customHeight="1">
      <c r="A89" s="11">
        <v>84</v>
      </c>
      <c r="B89" s="55"/>
      <c r="C89" s="55"/>
      <c r="D89" s="55"/>
      <c r="E89" s="55"/>
      <c r="F89" s="55"/>
      <c r="G89" s="55"/>
      <c r="H89" s="55"/>
      <c r="I89" s="55"/>
      <c r="J89" s="55"/>
      <c r="K89" s="55"/>
      <c r="L89" s="55"/>
      <c r="M89" s="55"/>
      <c r="N89" s="55"/>
      <c r="O89" s="63"/>
      <c r="P89" s="55"/>
      <c r="Q89" s="55"/>
      <c r="R89" s="55"/>
      <c r="S89" s="55"/>
      <c r="T89" s="55"/>
      <c r="U89" s="55"/>
    </row>
    <row r="90" spans="1:21" ht="18.75" customHeight="1">
      <c r="A90" s="11">
        <v>85</v>
      </c>
      <c r="B90" s="55"/>
      <c r="C90" s="55"/>
      <c r="D90" s="55"/>
      <c r="E90" s="55"/>
      <c r="F90" s="55"/>
      <c r="G90" s="55"/>
      <c r="H90" s="55"/>
      <c r="I90" s="55"/>
      <c r="J90" s="55"/>
      <c r="K90" s="55"/>
      <c r="L90" s="55"/>
      <c r="M90" s="55"/>
      <c r="N90" s="55"/>
      <c r="O90" s="63"/>
      <c r="P90" s="55"/>
      <c r="Q90" s="55"/>
      <c r="R90" s="55"/>
      <c r="S90" s="55"/>
      <c r="T90" s="55"/>
      <c r="U90" s="55"/>
    </row>
    <row r="91" spans="1:21" ht="18.75" customHeight="1">
      <c r="A91" s="11">
        <v>86</v>
      </c>
      <c r="B91" s="55"/>
      <c r="C91" s="55"/>
      <c r="D91" s="55"/>
      <c r="E91" s="55"/>
      <c r="F91" s="55"/>
      <c r="G91" s="55"/>
      <c r="H91" s="55"/>
      <c r="I91" s="55"/>
      <c r="J91" s="55"/>
      <c r="K91" s="55"/>
      <c r="L91" s="55"/>
      <c r="M91" s="55"/>
      <c r="N91" s="55"/>
      <c r="O91" s="63"/>
      <c r="P91" s="55"/>
      <c r="Q91" s="55"/>
      <c r="R91" s="55"/>
      <c r="S91" s="55"/>
      <c r="T91" s="55"/>
      <c r="U91" s="55"/>
    </row>
    <row r="92" spans="1:21" ht="18.75" customHeight="1">
      <c r="A92" s="11">
        <v>87</v>
      </c>
      <c r="B92" s="55"/>
      <c r="C92" s="55"/>
      <c r="D92" s="55"/>
      <c r="E92" s="55"/>
      <c r="F92" s="55"/>
      <c r="G92" s="55"/>
      <c r="H92" s="55"/>
      <c r="I92" s="55"/>
      <c r="J92" s="55"/>
      <c r="K92" s="55"/>
      <c r="L92" s="55"/>
      <c r="M92" s="55"/>
      <c r="N92" s="55"/>
      <c r="O92" s="63"/>
      <c r="P92" s="55"/>
      <c r="Q92" s="55"/>
      <c r="R92" s="55"/>
      <c r="S92" s="55"/>
      <c r="T92" s="55"/>
      <c r="U92" s="55"/>
    </row>
    <row r="93" spans="1:21" ht="18.75" customHeight="1">
      <c r="A93" s="11">
        <v>88</v>
      </c>
      <c r="B93" s="55"/>
      <c r="C93" s="55"/>
      <c r="D93" s="55"/>
      <c r="E93" s="55"/>
      <c r="F93" s="55"/>
      <c r="G93" s="55"/>
      <c r="H93" s="55"/>
      <c r="I93" s="55"/>
      <c r="J93" s="55"/>
      <c r="K93" s="55"/>
      <c r="L93" s="55"/>
      <c r="M93" s="55"/>
      <c r="N93" s="55"/>
      <c r="O93" s="63"/>
      <c r="P93" s="55"/>
      <c r="Q93" s="55"/>
      <c r="R93" s="55"/>
      <c r="S93" s="55"/>
      <c r="T93" s="55"/>
      <c r="U93" s="55"/>
    </row>
    <row r="94" spans="1:21" ht="18.75" customHeight="1">
      <c r="A94" s="11">
        <v>89</v>
      </c>
      <c r="B94" s="55"/>
      <c r="C94" s="55"/>
      <c r="D94" s="55"/>
      <c r="E94" s="55"/>
      <c r="F94" s="55"/>
      <c r="G94" s="55"/>
      <c r="H94" s="55"/>
      <c r="I94" s="55"/>
      <c r="J94" s="55"/>
      <c r="K94" s="55"/>
      <c r="L94" s="55"/>
      <c r="M94" s="55"/>
      <c r="N94" s="55"/>
      <c r="O94" s="63"/>
      <c r="P94" s="55"/>
      <c r="Q94" s="55"/>
      <c r="R94" s="55"/>
      <c r="S94" s="55"/>
      <c r="T94" s="55"/>
      <c r="U94" s="55"/>
    </row>
    <row r="95" spans="1:21" ht="18.75" customHeight="1">
      <c r="A95" s="11">
        <v>90</v>
      </c>
      <c r="B95" s="55"/>
      <c r="C95" s="55"/>
      <c r="D95" s="55"/>
      <c r="E95" s="55"/>
      <c r="F95" s="55"/>
      <c r="G95" s="55"/>
      <c r="H95" s="55"/>
      <c r="I95" s="55"/>
      <c r="J95" s="55"/>
      <c r="K95" s="55"/>
      <c r="L95" s="55"/>
      <c r="M95" s="55"/>
      <c r="N95" s="55"/>
      <c r="O95" s="63"/>
      <c r="P95" s="55"/>
      <c r="Q95" s="55"/>
      <c r="R95" s="55"/>
      <c r="S95" s="55"/>
      <c r="T95" s="55"/>
      <c r="U95" s="55"/>
    </row>
  </sheetData>
  <mergeCells count="3">
    <mergeCell ref="P1:U2"/>
    <mergeCell ref="A3:U3"/>
    <mergeCell ref="A4:O4"/>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5"/>
  <sheetViews>
    <sheetView showGridLines="0" workbookViewId="0"/>
  </sheetViews>
  <sheetFormatPr defaultColWidth="12.54296875" defaultRowHeight="15" customHeight="1"/>
  <cols>
    <col min="1" max="1" width="4.453125" customWidth="1"/>
    <col min="2" max="2" width="10" customWidth="1"/>
    <col min="3" max="3" width="31.81640625" customWidth="1"/>
    <col min="4" max="4" width="12.453125" customWidth="1"/>
    <col min="5" max="6" width="9.453125" customWidth="1"/>
    <col min="7" max="7" width="13.453125" customWidth="1"/>
    <col min="8" max="8" width="19.1796875" customWidth="1"/>
    <col min="9" max="9" width="17.453125" customWidth="1"/>
    <col min="10" max="11" width="13.81640625" customWidth="1"/>
    <col min="12" max="12" width="13.453125" customWidth="1"/>
    <col min="13" max="13" width="13" customWidth="1"/>
    <col min="14" max="16" width="12.453125" customWidth="1"/>
    <col min="17" max="18" width="12.81640625" customWidth="1"/>
    <col min="19" max="19" width="13" customWidth="1"/>
    <col min="20" max="20" width="13.453125" customWidth="1"/>
    <col min="21" max="21" width="12.453125" customWidth="1"/>
    <col min="22" max="22" width="14" customWidth="1"/>
    <col min="23" max="23" width="18.453125" customWidth="1"/>
    <col min="24" max="24" width="15.453125" customWidth="1"/>
    <col min="25" max="25" width="12.81640625" customWidth="1"/>
    <col min="26" max="26" width="18.453125" customWidth="1"/>
  </cols>
  <sheetData>
    <row r="1" spans="1:26" ht="70.5" customHeight="1">
      <c r="A1" s="2"/>
      <c r="B1" s="2"/>
      <c r="C1" s="2"/>
      <c r="D1" s="2"/>
      <c r="E1" s="2"/>
      <c r="F1" s="2"/>
      <c r="G1" s="2"/>
      <c r="H1" s="2"/>
      <c r="I1" s="2"/>
      <c r="J1" s="2"/>
      <c r="K1" s="2"/>
      <c r="L1" s="2"/>
      <c r="M1" s="2"/>
      <c r="N1" s="2"/>
      <c r="O1" s="2"/>
      <c r="P1" s="2"/>
      <c r="Q1" s="2"/>
      <c r="R1" s="2"/>
      <c r="S1" s="2"/>
      <c r="T1" s="2"/>
      <c r="U1" s="2"/>
      <c r="V1" s="2"/>
      <c r="W1" s="2"/>
      <c r="X1" s="2"/>
      <c r="Y1" s="2"/>
      <c r="Z1" s="2"/>
    </row>
    <row r="2" spans="1:26" ht="15.75" customHeight="1">
      <c r="A2" s="2"/>
      <c r="B2" s="2"/>
      <c r="C2" s="2"/>
      <c r="D2" s="2"/>
      <c r="E2" s="2"/>
      <c r="F2" s="2"/>
      <c r="G2" s="2"/>
      <c r="H2" s="2"/>
      <c r="I2" s="2"/>
      <c r="J2" s="2"/>
      <c r="K2" s="2"/>
      <c r="L2" s="2"/>
      <c r="M2" s="2"/>
      <c r="N2" s="2"/>
      <c r="O2" s="2"/>
      <c r="P2" s="2"/>
      <c r="Q2" s="2"/>
      <c r="R2" s="2"/>
      <c r="S2" s="2"/>
      <c r="T2" s="2"/>
      <c r="U2" s="2"/>
      <c r="V2" s="2"/>
      <c r="W2" s="2"/>
      <c r="X2" s="2"/>
      <c r="Y2" s="2"/>
      <c r="Z2" s="2"/>
    </row>
    <row r="3" spans="1:26" ht="81" customHeight="1">
      <c r="A3" s="352" t="s">
        <v>216</v>
      </c>
      <c r="B3" s="347"/>
      <c r="C3" s="347"/>
      <c r="D3" s="347"/>
      <c r="E3" s="347"/>
      <c r="F3" s="347"/>
      <c r="G3" s="347"/>
      <c r="H3" s="347"/>
      <c r="I3" s="347"/>
      <c r="J3" s="347"/>
      <c r="K3" s="347"/>
      <c r="L3" s="347"/>
      <c r="M3" s="347"/>
      <c r="N3" s="347"/>
      <c r="O3" s="347"/>
      <c r="P3" s="347"/>
      <c r="Q3" s="347"/>
      <c r="R3" s="347"/>
      <c r="S3" s="347"/>
      <c r="T3" s="347"/>
      <c r="U3" s="347"/>
      <c r="V3" s="347"/>
      <c r="W3" s="347"/>
      <c r="X3" s="347"/>
      <c r="Y3" s="347"/>
      <c r="Z3" s="348"/>
    </row>
    <row r="4" spans="1:26" ht="19.5" customHeight="1">
      <c r="A4" s="367"/>
      <c r="B4" s="368"/>
      <c r="C4" s="368"/>
      <c r="D4" s="368"/>
      <c r="E4" s="368"/>
      <c r="F4" s="368"/>
      <c r="G4" s="368"/>
      <c r="H4" s="368"/>
      <c r="I4" s="368"/>
      <c r="J4" s="368"/>
      <c r="K4" s="368"/>
      <c r="L4" s="368"/>
      <c r="M4" s="368"/>
      <c r="N4" s="368"/>
      <c r="O4" s="368"/>
      <c r="P4" s="368"/>
      <c r="Q4" s="368"/>
      <c r="R4" s="368"/>
      <c r="S4" s="368"/>
      <c r="T4" s="368"/>
      <c r="U4" s="368"/>
      <c r="V4" s="368"/>
      <c r="W4" s="368"/>
      <c r="X4" s="368"/>
      <c r="Y4" s="2"/>
      <c r="Z4" s="2"/>
    </row>
    <row r="5" spans="1:26" ht="85">
      <c r="A5" s="9" t="s">
        <v>149</v>
      </c>
      <c r="B5" s="9" t="s">
        <v>219</v>
      </c>
      <c r="C5" s="9" t="s">
        <v>154</v>
      </c>
      <c r="D5" s="9" t="s">
        <v>155</v>
      </c>
      <c r="E5" s="9" t="s">
        <v>156</v>
      </c>
      <c r="F5" s="9" t="s">
        <v>157</v>
      </c>
      <c r="G5" s="9" t="s">
        <v>158</v>
      </c>
      <c r="H5" s="9" t="s">
        <v>159</v>
      </c>
      <c r="I5" s="9" t="s">
        <v>160</v>
      </c>
      <c r="J5" s="9" t="s">
        <v>161</v>
      </c>
      <c r="K5" s="9" t="s">
        <v>162</v>
      </c>
      <c r="L5" s="9" t="s">
        <v>221</v>
      </c>
      <c r="M5" s="9" t="s">
        <v>222</v>
      </c>
      <c r="N5" s="9" t="s">
        <v>223</v>
      </c>
      <c r="O5" s="9" t="s">
        <v>224</v>
      </c>
      <c r="P5" s="9" t="s">
        <v>225</v>
      </c>
      <c r="Q5" s="9" t="s">
        <v>226</v>
      </c>
      <c r="R5" s="9" t="s">
        <v>227</v>
      </c>
      <c r="S5" s="9" t="s">
        <v>228</v>
      </c>
      <c r="T5" s="9" t="s">
        <v>230</v>
      </c>
      <c r="U5" s="9" t="s">
        <v>231</v>
      </c>
      <c r="V5" s="9" t="s">
        <v>232</v>
      </c>
      <c r="W5" s="9" t="s">
        <v>233</v>
      </c>
      <c r="X5" s="9" t="s">
        <v>234</v>
      </c>
      <c r="Y5" s="9" t="s">
        <v>235</v>
      </c>
      <c r="Z5" s="9" t="s">
        <v>236</v>
      </c>
    </row>
    <row r="6" spans="1:26" ht="18.75" customHeight="1">
      <c r="A6" s="11">
        <v>1</v>
      </c>
      <c r="B6" s="55"/>
      <c r="C6" s="55"/>
      <c r="D6" s="55"/>
      <c r="E6" s="55"/>
      <c r="F6" s="62"/>
      <c r="G6" s="62"/>
      <c r="H6" s="55"/>
      <c r="I6" s="55"/>
      <c r="J6" s="55"/>
      <c r="K6" s="55"/>
      <c r="L6" s="55"/>
      <c r="M6" s="55"/>
      <c r="N6" s="55"/>
      <c r="O6" s="55"/>
      <c r="P6" s="55"/>
      <c r="Q6" s="55"/>
      <c r="R6" s="55"/>
      <c r="S6" s="55"/>
      <c r="T6" s="55"/>
      <c r="U6" s="55"/>
      <c r="V6" s="55"/>
      <c r="W6" s="55"/>
      <c r="X6" s="55"/>
      <c r="Y6" s="55"/>
      <c r="Z6" s="55"/>
    </row>
    <row r="7" spans="1:26" ht="18.75" customHeight="1">
      <c r="A7" s="11">
        <v>2</v>
      </c>
      <c r="B7" s="55"/>
      <c r="C7" s="55"/>
      <c r="D7" s="55"/>
      <c r="E7" s="55"/>
      <c r="F7" s="55"/>
      <c r="G7" s="55"/>
      <c r="H7" s="55"/>
      <c r="I7" s="55"/>
      <c r="J7" s="55"/>
      <c r="K7" s="55"/>
      <c r="L7" s="55"/>
      <c r="M7" s="55"/>
      <c r="N7" s="55"/>
      <c r="O7" s="55"/>
      <c r="P7" s="55"/>
      <c r="Q7" s="55"/>
      <c r="R7" s="55"/>
      <c r="S7" s="55"/>
      <c r="T7" s="55"/>
      <c r="U7" s="55"/>
      <c r="V7" s="55"/>
      <c r="W7" s="55"/>
      <c r="X7" s="55"/>
      <c r="Y7" s="55"/>
      <c r="Z7" s="55"/>
    </row>
    <row r="8" spans="1:26" ht="18.75" customHeight="1">
      <c r="A8" s="11">
        <v>3</v>
      </c>
      <c r="B8" s="55"/>
      <c r="C8" s="55"/>
      <c r="D8" s="55"/>
      <c r="E8" s="55"/>
      <c r="F8" s="55"/>
      <c r="G8" s="55"/>
      <c r="H8" s="55"/>
      <c r="I8" s="55"/>
      <c r="J8" s="55"/>
      <c r="K8" s="55"/>
      <c r="L8" s="55"/>
      <c r="M8" s="55"/>
      <c r="N8" s="55"/>
      <c r="O8" s="55"/>
      <c r="P8" s="55"/>
      <c r="Q8" s="55"/>
      <c r="R8" s="55"/>
      <c r="S8" s="55"/>
      <c r="T8" s="55"/>
      <c r="U8" s="55"/>
      <c r="V8" s="55"/>
      <c r="W8" s="55"/>
      <c r="X8" s="55"/>
      <c r="Y8" s="55"/>
      <c r="Z8" s="55"/>
    </row>
    <row r="9" spans="1:26" ht="18.75" customHeight="1">
      <c r="A9" s="11">
        <v>4</v>
      </c>
      <c r="B9" s="55"/>
      <c r="C9" s="55"/>
      <c r="D9" s="55"/>
      <c r="E9" s="55"/>
      <c r="F9" s="55"/>
      <c r="G9" s="55"/>
      <c r="H9" s="55"/>
      <c r="I9" s="55"/>
      <c r="J9" s="55"/>
      <c r="K9" s="55"/>
      <c r="L9" s="55"/>
      <c r="M9" s="55"/>
      <c r="N9" s="55"/>
      <c r="O9" s="55"/>
      <c r="P9" s="55"/>
      <c r="Q9" s="55"/>
      <c r="R9" s="55"/>
      <c r="S9" s="55"/>
      <c r="T9" s="55"/>
      <c r="U9" s="55"/>
      <c r="V9" s="55"/>
      <c r="W9" s="55"/>
      <c r="X9" s="55"/>
      <c r="Y9" s="55"/>
      <c r="Z9" s="55"/>
    </row>
    <row r="10" spans="1:26" ht="18.75" customHeight="1">
      <c r="A10" s="11">
        <v>5</v>
      </c>
      <c r="B10" s="55"/>
      <c r="C10" s="55"/>
      <c r="D10" s="55"/>
      <c r="E10" s="55"/>
      <c r="F10" s="55"/>
      <c r="G10" s="55"/>
      <c r="H10" s="55"/>
      <c r="I10" s="55"/>
      <c r="J10" s="55"/>
      <c r="K10" s="55"/>
      <c r="L10" s="55"/>
      <c r="M10" s="55"/>
      <c r="N10" s="55"/>
      <c r="O10" s="55"/>
      <c r="P10" s="55"/>
      <c r="Q10" s="55"/>
      <c r="R10" s="55"/>
      <c r="S10" s="55"/>
      <c r="T10" s="55"/>
      <c r="U10" s="55"/>
      <c r="V10" s="55"/>
      <c r="W10" s="55"/>
      <c r="X10" s="55"/>
      <c r="Y10" s="55"/>
      <c r="Z10" s="55"/>
    </row>
    <row r="11" spans="1:26" ht="18.75" customHeight="1">
      <c r="A11" s="11">
        <v>6</v>
      </c>
      <c r="B11" s="55"/>
      <c r="C11" s="55"/>
      <c r="D11" s="55"/>
      <c r="E11" s="55"/>
      <c r="F11" s="55"/>
      <c r="G11" s="55"/>
      <c r="H11" s="55"/>
      <c r="I11" s="55"/>
      <c r="J11" s="55"/>
      <c r="K11" s="55"/>
      <c r="L11" s="55"/>
      <c r="M11" s="55"/>
      <c r="N11" s="55"/>
      <c r="O11" s="55"/>
      <c r="P11" s="55"/>
      <c r="Q11" s="55"/>
      <c r="R11" s="55"/>
      <c r="S11" s="55"/>
      <c r="T11" s="55"/>
      <c r="U11" s="55"/>
      <c r="V11" s="55"/>
      <c r="W11" s="55"/>
      <c r="X11" s="55"/>
      <c r="Y11" s="55"/>
      <c r="Z11" s="55"/>
    </row>
    <row r="12" spans="1:26" ht="18.75" customHeight="1">
      <c r="A12" s="11">
        <v>7</v>
      </c>
      <c r="B12" s="55"/>
      <c r="C12" s="55"/>
      <c r="D12" s="55"/>
      <c r="E12" s="55"/>
      <c r="F12" s="55"/>
      <c r="G12" s="55"/>
      <c r="H12" s="55"/>
      <c r="I12" s="55"/>
      <c r="J12" s="55"/>
      <c r="K12" s="55"/>
      <c r="L12" s="55"/>
      <c r="M12" s="55"/>
      <c r="N12" s="55"/>
      <c r="O12" s="55"/>
      <c r="P12" s="55"/>
      <c r="Q12" s="55"/>
      <c r="R12" s="55"/>
      <c r="S12" s="55"/>
      <c r="T12" s="55"/>
      <c r="U12" s="55"/>
      <c r="V12" s="55"/>
      <c r="W12" s="55"/>
      <c r="X12" s="55"/>
      <c r="Y12" s="55"/>
      <c r="Z12" s="55"/>
    </row>
    <row r="13" spans="1:26" ht="18.75" customHeight="1">
      <c r="A13" s="11">
        <v>8</v>
      </c>
      <c r="B13" s="55"/>
      <c r="C13" s="55"/>
      <c r="D13" s="55"/>
      <c r="E13" s="55"/>
      <c r="F13" s="55"/>
      <c r="G13" s="55"/>
      <c r="H13" s="55"/>
      <c r="I13" s="55"/>
      <c r="J13" s="55"/>
      <c r="K13" s="55"/>
      <c r="L13" s="55"/>
      <c r="M13" s="55"/>
      <c r="N13" s="55"/>
      <c r="O13" s="55"/>
      <c r="P13" s="55"/>
      <c r="Q13" s="55"/>
      <c r="R13" s="55"/>
      <c r="S13" s="55"/>
      <c r="T13" s="55"/>
      <c r="U13" s="55"/>
      <c r="V13" s="55"/>
      <c r="W13" s="55"/>
      <c r="X13" s="55"/>
      <c r="Y13" s="55"/>
      <c r="Z13" s="55"/>
    </row>
    <row r="14" spans="1:26" ht="18.75" customHeight="1">
      <c r="A14" s="11">
        <v>9</v>
      </c>
      <c r="B14" s="55"/>
      <c r="C14" s="55"/>
      <c r="D14" s="55"/>
      <c r="E14" s="55"/>
      <c r="F14" s="55"/>
      <c r="G14" s="55"/>
      <c r="H14" s="55"/>
      <c r="I14" s="55"/>
      <c r="J14" s="55"/>
      <c r="K14" s="55"/>
      <c r="L14" s="55"/>
      <c r="M14" s="55"/>
      <c r="N14" s="55"/>
      <c r="O14" s="55"/>
      <c r="P14" s="55"/>
      <c r="Q14" s="55"/>
      <c r="R14" s="55"/>
      <c r="S14" s="55"/>
      <c r="T14" s="55"/>
      <c r="U14" s="55"/>
      <c r="V14" s="55"/>
      <c r="W14" s="55"/>
      <c r="X14" s="55"/>
      <c r="Y14" s="55"/>
      <c r="Z14" s="55"/>
    </row>
    <row r="15" spans="1:26" ht="18.75" customHeight="1">
      <c r="A15" s="11">
        <v>10</v>
      </c>
      <c r="B15" s="55"/>
      <c r="C15" s="55"/>
      <c r="D15" s="55"/>
      <c r="E15" s="55"/>
      <c r="F15" s="55"/>
      <c r="G15" s="55"/>
      <c r="H15" s="55"/>
      <c r="I15" s="55"/>
      <c r="J15" s="55"/>
      <c r="K15" s="55"/>
      <c r="L15" s="55"/>
      <c r="M15" s="55"/>
      <c r="N15" s="55"/>
      <c r="O15" s="55"/>
      <c r="P15" s="55"/>
      <c r="Q15" s="55"/>
      <c r="R15" s="55"/>
      <c r="S15" s="55"/>
      <c r="T15" s="55"/>
      <c r="U15" s="55"/>
      <c r="V15" s="55"/>
      <c r="W15" s="55"/>
      <c r="X15" s="55"/>
      <c r="Y15" s="55"/>
      <c r="Z15" s="55"/>
    </row>
    <row r="16" spans="1:26" ht="18.75" customHeight="1">
      <c r="A16" s="11">
        <v>11</v>
      </c>
      <c r="B16" s="55"/>
      <c r="C16" s="55"/>
      <c r="D16" s="55"/>
      <c r="E16" s="55"/>
      <c r="F16" s="55"/>
      <c r="G16" s="55"/>
      <c r="H16" s="55"/>
      <c r="I16" s="55"/>
      <c r="J16" s="55"/>
      <c r="K16" s="55"/>
      <c r="L16" s="55"/>
      <c r="M16" s="55"/>
      <c r="N16" s="55"/>
      <c r="O16" s="55"/>
      <c r="P16" s="55"/>
      <c r="Q16" s="55"/>
      <c r="R16" s="55"/>
      <c r="S16" s="55"/>
      <c r="T16" s="55"/>
      <c r="U16" s="55"/>
      <c r="V16" s="55"/>
      <c r="W16" s="55"/>
      <c r="X16" s="55"/>
      <c r="Y16" s="55"/>
      <c r="Z16" s="55"/>
    </row>
    <row r="17" spans="1:26" ht="18.75" customHeight="1">
      <c r="A17" s="11">
        <v>12</v>
      </c>
      <c r="B17" s="55"/>
      <c r="C17" s="55"/>
      <c r="D17" s="55"/>
      <c r="E17" s="55"/>
      <c r="F17" s="55"/>
      <c r="G17" s="55"/>
      <c r="H17" s="55"/>
      <c r="I17" s="55"/>
      <c r="J17" s="55"/>
      <c r="K17" s="55"/>
      <c r="L17" s="55"/>
      <c r="M17" s="55"/>
      <c r="N17" s="55"/>
      <c r="O17" s="55"/>
      <c r="P17" s="55"/>
      <c r="Q17" s="55"/>
      <c r="R17" s="55"/>
      <c r="S17" s="55"/>
      <c r="T17" s="55"/>
      <c r="U17" s="55"/>
      <c r="V17" s="55"/>
      <c r="W17" s="55"/>
      <c r="X17" s="55"/>
      <c r="Y17" s="55"/>
      <c r="Z17" s="55"/>
    </row>
    <row r="18" spans="1:26" ht="18.75" customHeight="1">
      <c r="A18" s="11">
        <v>13</v>
      </c>
      <c r="B18" s="55"/>
      <c r="C18" s="55"/>
      <c r="D18" s="55"/>
      <c r="E18" s="55"/>
      <c r="F18" s="55"/>
      <c r="G18" s="55"/>
      <c r="H18" s="55"/>
      <c r="I18" s="55"/>
      <c r="J18" s="55"/>
      <c r="K18" s="55"/>
      <c r="L18" s="55"/>
      <c r="M18" s="55"/>
      <c r="N18" s="55"/>
      <c r="O18" s="55"/>
      <c r="P18" s="55"/>
      <c r="Q18" s="55"/>
      <c r="R18" s="55"/>
      <c r="S18" s="55"/>
      <c r="T18" s="55"/>
      <c r="U18" s="55"/>
      <c r="V18" s="55"/>
      <c r="W18" s="55"/>
      <c r="X18" s="55"/>
      <c r="Y18" s="55"/>
      <c r="Z18" s="55"/>
    </row>
    <row r="19" spans="1:26" ht="18.75" customHeight="1">
      <c r="A19" s="11">
        <v>14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row>
    <row r="20" spans="1:26" ht="18.75" customHeight="1">
      <c r="A20" s="11">
        <v>15</v>
      </c>
      <c r="B20" s="55"/>
      <c r="C20" s="55"/>
      <c r="D20" s="55"/>
      <c r="E20" s="55"/>
      <c r="F20" s="55"/>
      <c r="G20" s="55"/>
      <c r="H20" s="55"/>
      <c r="I20" s="55"/>
      <c r="J20" s="55"/>
      <c r="K20" s="55"/>
      <c r="L20" s="55"/>
      <c r="M20" s="55"/>
      <c r="N20" s="55"/>
      <c r="O20" s="55"/>
      <c r="P20" s="55"/>
      <c r="Q20" s="55"/>
      <c r="R20" s="55"/>
      <c r="S20" s="55"/>
      <c r="T20" s="55"/>
      <c r="U20" s="55"/>
      <c r="V20" s="55"/>
      <c r="W20" s="55"/>
      <c r="X20" s="55"/>
      <c r="Y20" s="55"/>
      <c r="Z20" s="55"/>
    </row>
    <row r="21" spans="1:26" ht="18.75" customHeight="1">
      <c r="A21" s="11">
        <v>16</v>
      </c>
      <c r="B21" s="55"/>
      <c r="C21" s="55"/>
      <c r="D21" s="55"/>
      <c r="E21" s="55"/>
      <c r="F21" s="55"/>
      <c r="G21" s="55"/>
      <c r="H21" s="55"/>
      <c r="I21" s="55"/>
      <c r="J21" s="55"/>
      <c r="K21" s="55"/>
      <c r="L21" s="55"/>
      <c r="M21" s="55"/>
      <c r="N21" s="55"/>
      <c r="O21" s="55"/>
      <c r="P21" s="55"/>
      <c r="Q21" s="55"/>
      <c r="R21" s="55"/>
      <c r="S21" s="55"/>
      <c r="T21" s="55"/>
      <c r="U21" s="55"/>
      <c r="V21" s="55"/>
      <c r="W21" s="55"/>
      <c r="X21" s="55"/>
      <c r="Y21" s="55"/>
      <c r="Z21" s="55"/>
    </row>
    <row r="22" spans="1:26" ht="18.75" customHeight="1">
      <c r="A22" s="11">
        <v>17</v>
      </c>
      <c r="B22" s="55"/>
      <c r="C22" s="55"/>
      <c r="D22" s="55"/>
      <c r="E22" s="55"/>
      <c r="F22" s="55"/>
      <c r="G22" s="55"/>
      <c r="H22" s="55"/>
      <c r="I22" s="55"/>
      <c r="J22" s="55"/>
      <c r="K22" s="55"/>
      <c r="L22" s="55"/>
      <c r="M22" s="55"/>
      <c r="N22" s="55"/>
      <c r="O22" s="55"/>
      <c r="P22" s="55"/>
      <c r="Q22" s="55"/>
      <c r="R22" s="55"/>
      <c r="S22" s="55"/>
      <c r="T22" s="55"/>
      <c r="U22" s="55"/>
      <c r="V22" s="55"/>
      <c r="W22" s="55"/>
      <c r="X22" s="55"/>
      <c r="Y22" s="55"/>
      <c r="Z22" s="55"/>
    </row>
    <row r="23" spans="1:26" ht="18.75" customHeight="1">
      <c r="A23" s="11">
        <v>18</v>
      </c>
      <c r="B23" s="55"/>
      <c r="C23" s="55"/>
      <c r="D23" s="55"/>
      <c r="E23" s="55"/>
      <c r="F23" s="55"/>
      <c r="G23" s="55"/>
      <c r="H23" s="55"/>
      <c r="I23" s="55"/>
      <c r="J23" s="55"/>
      <c r="K23" s="55"/>
      <c r="L23" s="55"/>
      <c r="M23" s="55"/>
      <c r="N23" s="55"/>
      <c r="O23" s="55"/>
      <c r="P23" s="55"/>
      <c r="Q23" s="55"/>
      <c r="R23" s="55"/>
      <c r="S23" s="55"/>
      <c r="T23" s="55"/>
      <c r="U23" s="55"/>
      <c r="V23" s="55"/>
      <c r="W23" s="55"/>
      <c r="X23" s="55"/>
      <c r="Y23" s="55"/>
      <c r="Z23" s="55"/>
    </row>
    <row r="24" spans="1:26" ht="18.75" customHeight="1">
      <c r="A24" s="11">
        <v>19</v>
      </c>
      <c r="B24" s="55"/>
      <c r="C24" s="55"/>
      <c r="D24" s="55"/>
      <c r="E24" s="55"/>
      <c r="F24" s="55"/>
      <c r="G24" s="55"/>
      <c r="H24" s="55"/>
      <c r="I24" s="55"/>
      <c r="J24" s="55"/>
      <c r="K24" s="55"/>
      <c r="L24" s="55"/>
      <c r="M24" s="55"/>
      <c r="N24" s="55"/>
      <c r="O24" s="55"/>
      <c r="P24" s="55"/>
      <c r="Q24" s="55"/>
      <c r="R24" s="55"/>
      <c r="S24" s="55"/>
      <c r="T24" s="55"/>
      <c r="U24" s="55"/>
      <c r="V24" s="55"/>
      <c r="W24" s="55"/>
      <c r="X24" s="55"/>
      <c r="Y24" s="55"/>
      <c r="Z24" s="55"/>
    </row>
    <row r="25" spans="1:26" ht="18.75" customHeight="1">
      <c r="A25" s="11">
        <v>20</v>
      </c>
      <c r="B25" s="55"/>
      <c r="C25" s="55"/>
      <c r="D25" s="55"/>
      <c r="E25" s="55"/>
      <c r="F25" s="55"/>
      <c r="G25" s="55"/>
      <c r="H25" s="55"/>
      <c r="I25" s="55"/>
      <c r="J25" s="55"/>
      <c r="K25" s="55"/>
      <c r="L25" s="55"/>
      <c r="M25" s="55"/>
      <c r="N25" s="55"/>
      <c r="O25" s="55"/>
      <c r="P25" s="55"/>
      <c r="Q25" s="55"/>
      <c r="R25" s="55"/>
      <c r="S25" s="55"/>
      <c r="T25" s="55"/>
      <c r="U25" s="55"/>
      <c r="V25" s="55"/>
      <c r="W25" s="55"/>
      <c r="X25" s="55"/>
      <c r="Y25" s="55"/>
      <c r="Z25" s="55"/>
    </row>
    <row r="26" spans="1:26" ht="18.75" customHeight="1">
      <c r="A26" s="11">
        <v>21</v>
      </c>
      <c r="B26" s="55"/>
      <c r="C26" s="55"/>
      <c r="D26" s="55"/>
      <c r="E26" s="55"/>
      <c r="F26" s="55"/>
      <c r="G26" s="55"/>
      <c r="H26" s="55"/>
      <c r="I26" s="55"/>
      <c r="J26" s="55"/>
      <c r="K26" s="55"/>
      <c r="L26" s="55"/>
      <c r="M26" s="55"/>
      <c r="N26" s="55"/>
      <c r="O26" s="55"/>
      <c r="P26" s="55"/>
      <c r="Q26" s="55"/>
      <c r="R26" s="55"/>
      <c r="S26" s="55"/>
      <c r="T26" s="55"/>
      <c r="U26" s="55"/>
      <c r="V26" s="55"/>
      <c r="W26" s="55"/>
      <c r="X26" s="55"/>
      <c r="Y26" s="55"/>
      <c r="Z26" s="55"/>
    </row>
    <row r="27" spans="1:26" ht="18.75" customHeight="1">
      <c r="A27" s="11">
        <v>22</v>
      </c>
      <c r="B27" s="55"/>
      <c r="C27" s="55"/>
      <c r="D27" s="55"/>
      <c r="E27" s="55"/>
      <c r="F27" s="55"/>
      <c r="G27" s="55"/>
      <c r="H27" s="55"/>
      <c r="I27" s="55"/>
      <c r="J27" s="55"/>
      <c r="K27" s="55"/>
      <c r="L27" s="55"/>
      <c r="M27" s="55"/>
      <c r="N27" s="55"/>
      <c r="O27" s="55"/>
      <c r="P27" s="55"/>
      <c r="Q27" s="55"/>
      <c r="R27" s="55"/>
      <c r="S27" s="55"/>
      <c r="T27" s="55"/>
      <c r="U27" s="55"/>
      <c r="V27" s="55"/>
      <c r="W27" s="55"/>
      <c r="X27" s="55"/>
      <c r="Y27" s="55"/>
      <c r="Z27" s="55"/>
    </row>
    <row r="28" spans="1:26" ht="18.75" customHeight="1">
      <c r="A28" s="11">
        <v>23</v>
      </c>
      <c r="B28" s="55"/>
      <c r="C28" s="55"/>
      <c r="D28" s="55"/>
      <c r="E28" s="55"/>
      <c r="F28" s="55"/>
      <c r="G28" s="55"/>
      <c r="H28" s="55"/>
      <c r="I28" s="55"/>
      <c r="J28" s="55"/>
      <c r="K28" s="55"/>
      <c r="L28" s="55"/>
      <c r="M28" s="55"/>
      <c r="N28" s="55"/>
      <c r="O28" s="55"/>
      <c r="P28" s="55"/>
      <c r="Q28" s="55"/>
      <c r="R28" s="55"/>
      <c r="S28" s="55"/>
      <c r="T28" s="55"/>
      <c r="U28" s="55"/>
      <c r="V28" s="55"/>
      <c r="W28" s="55"/>
      <c r="X28" s="55"/>
      <c r="Y28" s="55"/>
      <c r="Z28" s="55"/>
    </row>
    <row r="29" spans="1:26" ht="18.75" customHeight="1">
      <c r="A29" s="11">
        <v>24</v>
      </c>
      <c r="B29" s="55"/>
      <c r="C29" s="55"/>
      <c r="D29" s="55"/>
      <c r="E29" s="55"/>
      <c r="F29" s="55"/>
      <c r="G29" s="55"/>
      <c r="H29" s="55"/>
      <c r="I29" s="55"/>
      <c r="J29" s="55"/>
      <c r="K29" s="55"/>
      <c r="L29" s="55"/>
      <c r="M29" s="55"/>
      <c r="N29" s="55"/>
      <c r="O29" s="55"/>
      <c r="P29" s="55"/>
      <c r="Q29" s="55"/>
      <c r="R29" s="55"/>
      <c r="S29" s="55"/>
      <c r="T29" s="55"/>
      <c r="U29" s="55"/>
      <c r="V29" s="55"/>
      <c r="W29" s="55"/>
      <c r="X29" s="55"/>
      <c r="Y29" s="55"/>
      <c r="Z29" s="55"/>
    </row>
    <row r="30" spans="1:26" ht="18.75" customHeight="1">
      <c r="A30" s="11">
        <v>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row>
    <row r="31" spans="1:26" ht="18.75" customHeight="1">
      <c r="A31" s="11">
        <v>26</v>
      </c>
      <c r="B31" s="55"/>
      <c r="C31" s="55"/>
      <c r="D31" s="55"/>
      <c r="E31" s="55"/>
      <c r="F31" s="55"/>
      <c r="G31" s="55"/>
      <c r="H31" s="55"/>
      <c r="I31" s="55"/>
      <c r="J31" s="55"/>
      <c r="K31" s="55"/>
      <c r="L31" s="55"/>
      <c r="M31" s="55"/>
      <c r="N31" s="55"/>
      <c r="O31" s="55"/>
      <c r="P31" s="55"/>
      <c r="Q31" s="55"/>
      <c r="R31" s="55"/>
      <c r="S31" s="55"/>
      <c r="T31" s="55"/>
      <c r="U31" s="55"/>
      <c r="V31" s="55"/>
      <c r="W31" s="55"/>
      <c r="X31" s="55"/>
      <c r="Y31" s="55"/>
      <c r="Z31" s="55"/>
    </row>
    <row r="32" spans="1:26" ht="18.75" customHeight="1">
      <c r="A32" s="11">
        <v>27</v>
      </c>
      <c r="B32" s="55"/>
      <c r="C32" s="55"/>
      <c r="D32" s="55"/>
      <c r="E32" s="55"/>
      <c r="F32" s="55"/>
      <c r="G32" s="55"/>
      <c r="H32" s="55"/>
      <c r="I32" s="55"/>
      <c r="J32" s="55"/>
      <c r="K32" s="55"/>
      <c r="L32" s="55"/>
      <c r="M32" s="55"/>
      <c r="N32" s="55"/>
      <c r="O32" s="55"/>
      <c r="P32" s="55"/>
      <c r="Q32" s="55"/>
      <c r="R32" s="55"/>
      <c r="S32" s="55"/>
      <c r="T32" s="55"/>
      <c r="U32" s="55"/>
      <c r="V32" s="55"/>
      <c r="W32" s="55"/>
      <c r="X32" s="55"/>
      <c r="Y32" s="55"/>
      <c r="Z32" s="55"/>
    </row>
    <row r="33" spans="1:26" ht="18.75" customHeight="1">
      <c r="A33" s="11">
        <v>28</v>
      </c>
      <c r="B33" s="55"/>
      <c r="C33" s="55"/>
      <c r="D33" s="55"/>
      <c r="E33" s="55"/>
      <c r="F33" s="55"/>
      <c r="G33" s="55"/>
      <c r="H33" s="55"/>
      <c r="I33" s="55"/>
      <c r="J33" s="55"/>
      <c r="K33" s="55"/>
      <c r="L33" s="55"/>
      <c r="M33" s="55"/>
      <c r="N33" s="55"/>
      <c r="O33" s="55"/>
      <c r="P33" s="55"/>
      <c r="Q33" s="55"/>
      <c r="R33" s="55"/>
      <c r="S33" s="55"/>
      <c r="T33" s="55"/>
      <c r="U33" s="55"/>
      <c r="V33" s="55"/>
      <c r="W33" s="55"/>
      <c r="X33" s="55"/>
      <c r="Y33" s="55"/>
      <c r="Z33" s="55"/>
    </row>
    <row r="34" spans="1:26" ht="18.75" customHeight="1">
      <c r="A34" s="11">
        <v>29</v>
      </c>
      <c r="B34" s="55"/>
      <c r="C34" s="55"/>
      <c r="D34" s="55"/>
      <c r="E34" s="55"/>
      <c r="F34" s="55"/>
      <c r="G34" s="55"/>
      <c r="H34" s="55"/>
      <c r="I34" s="55"/>
      <c r="J34" s="55"/>
      <c r="K34" s="55"/>
      <c r="L34" s="55"/>
      <c r="M34" s="55"/>
      <c r="N34" s="55"/>
      <c r="O34" s="55"/>
      <c r="P34" s="55"/>
      <c r="Q34" s="55"/>
      <c r="R34" s="55"/>
      <c r="S34" s="55"/>
      <c r="T34" s="55"/>
      <c r="U34" s="55"/>
      <c r="V34" s="55"/>
      <c r="W34" s="55"/>
      <c r="X34" s="55"/>
      <c r="Y34" s="55"/>
      <c r="Z34" s="55"/>
    </row>
    <row r="35" spans="1:26" ht="18.75" customHeight="1">
      <c r="A35" s="11">
        <v>30</v>
      </c>
      <c r="B35" s="55"/>
      <c r="C35" s="55"/>
      <c r="D35" s="55"/>
      <c r="E35" s="55"/>
      <c r="F35" s="55"/>
      <c r="G35" s="55"/>
      <c r="H35" s="55"/>
      <c r="I35" s="55"/>
      <c r="J35" s="55"/>
      <c r="K35" s="55"/>
      <c r="L35" s="55"/>
      <c r="M35" s="55"/>
      <c r="N35" s="55"/>
      <c r="O35" s="55"/>
      <c r="P35" s="55"/>
      <c r="Q35" s="55"/>
      <c r="R35" s="55"/>
      <c r="S35" s="55"/>
      <c r="T35" s="55"/>
      <c r="U35" s="55"/>
      <c r="V35" s="55"/>
      <c r="W35" s="55"/>
      <c r="X35" s="55"/>
      <c r="Y35" s="55"/>
      <c r="Z35" s="55"/>
    </row>
    <row r="36" spans="1:26" ht="18.75" customHeight="1">
      <c r="A36" s="11">
        <v>31</v>
      </c>
      <c r="B36" s="55"/>
      <c r="C36" s="55"/>
      <c r="D36" s="55"/>
      <c r="E36" s="55"/>
      <c r="F36" s="55"/>
      <c r="G36" s="55"/>
      <c r="H36" s="55"/>
      <c r="I36" s="55"/>
      <c r="J36" s="55"/>
      <c r="K36" s="55"/>
      <c r="L36" s="55"/>
      <c r="M36" s="55"/>
      <c r="N36" s="55"/>
      <c r="O36" s="55"/>
      <c r="P36" s="55"/>
      <c r="Q36" s="55"/>
      <c r="R36" s="55"/>
      <c r="S36" s="55"/>
      <c r="T36" s="55"/>
      <c r="U36" s="55"/>
      <c r="V36" s="55"/>
      <c r="W36" s="55"/>
      <c r="X36" s="55"/>
      <c r="Y36" s="55"/>
      <c r="Z36" s="55"/>
    </row>
    <row r="37" spans="1:26" ht="18.75" customHeight="1">
      <c r="A37" s="11">
        <v>32</v>
      </c>
      <c r="B37" s="55"/>
      <c r="C37" s="55"/>
      <c r="D37" s="55"/>
      <c r="E37" s="55"/>
      <c r="F37" s="55"/>
      <c r="G37" s="55"/>
      <c r="H37" s="55"/>
      <c r="I37" s="55"/>
      <c r="J37" s="55"/>
      <c r="K37" s="55"/>
      <c r="L37" s="55"/>
      <c r="M37" s="55"/>
      <c r="N37" s="55"/>
      <c r="O37" s="55"/>
      <c r="P37" s="55"/>
      <c r="Q37" s="55"/>
      <c r="R37" s="55"/>
      <c r="S37" s="55"/>
      <c r="T37" s="55"/>
      <c r="U37" s="55"/>
      <c r="V37" s="55"/>
      <c r="W37" s="55"/>
      <c r="X37" s="55"/>
      <c r="Y37" s="55"/>
      <c r="Z37" s="55"/>
    </row>
    <row r="38" spans="1:26" ht="18.75" customHeight="1">
      <c r="A38" s="11">
        <v>33</v>
      </c>
      <c r="B38" s="55"/>
      <c r="C38" s="55"/>
      <c r="D38" s="55"/>
      <c r="E38" s="55"/>
      <c r="F38" s="55"/>
      <c r="G38" s="55"/>
      <c r="H38" s="55"/>
      <c r="I38" s="55"/>
      <c r="J38" s="55"/>
      <c r="K38" s="55"/>
      <c r="L38" s="55"/>
      <c r="M38" s="55"/>
      <c r="N38" s="55"/>
      <c r="O38" s="55"/>
      <c r="P38" s="55"/>
      <c r="Q38" s="55"/>
      <c r="R38" s="55"/>
      <c r="S38" s="55"/>
      <c r="T38" s="55"/>
      <c r="U38" s="55"/>
      <c r="V38" s="55"/>
      <c r="W38" s="55"/>
      <c r="X38" s="55"/>
      <c r="Y38" s="55"/>
      <c r="Z38" s="55"/>
    </row>
    <row r="39" spans="1:26" ht="18.75" customHeight="1">
      <c r="A39" s="11">
        <v>34</v>
      </c>
      <c r="B39" s="55"/>
      <c r="C39" s="55"/>
      <c r="D39" s="55"/>
      <c r="E39" s="55"/>
      <c r="F39" s="55"/>
      <c r="G39" s="55"/>
      <c r="H39" s="55"/>
      <c r="I39" s="55"/>
      <c r="J39" s="55"/>
      <c r="K39" s="55"/>
      <c r="L39" s="55"/>
      <c r="M39" s="55"/>
      <c r="N39" s="55"/>
      <c r="O39" s="55"/>
      <c r="P39" s="55"/>
      <c r="Q39" s="55"/>
      <c r="R39" s="55"/>
      <c r="S39" s="55"/>
      <c r="T39" s="55"/>
      <c r="U39" s="55"/>
      <c r="V39" s="55"/>
      <c r="W39" s="55"/>
      <c r="X39" s="55"/>
      <c r="Y39" s="55"/>
      <c r="Z39" s="55"/>
    </row>
    <row r="40" spans="1:26" ht="18.75" customHeight="1">
      <c r="A40" s="11">
        <v>35</v>
      </c>
      <c r="B40" s="55"/>
      <c r="C40" s="55"/>
      <c r="D40" s="55"/>
      <c r="E40" s="55"/>
      <c r="F40" s="55"/>
      <c r="G40" s="55"/>
      <c r="H40" s="55"/>
      <c r="I40" s="55"/>
      <c r="J40" s="55"/>
      <c r="K40" s="55"/>
      <c r="L40" s="55"/>
      <c r="M40" s="55"/>
      <c r="N40" s="55"/>
      <c r="O40" s="55"/>
      <c r="P40" s="55"/>
      <c r="Q40" s="55"/>
      <c r="R40" s="55"/>
      <c r="S40" s="55"/>
      <c r="T40" s="55"/>
      <c r="U40" s="55"/>
      <c r="V40" s="55"/>
      <c r="W40" s="55"/>
      <c r="X40" s="55"/>
      <c r="Y40" s="55"/>
      <c r="Z40" s="55"/>
    </row>
    <row r="41" spans="1:26" ht="18.75" customHeight="1">
      <c r="A41" s="11">
        <v>36</v>
      </c>
      <c r="B41" s="55"/>
      <c r="C41" s="55"/>
      <c r="D41" s="55"/>
      <c r="E41" s="55"/>
      <c r="F41" s="55"/>
      <c r="G41" s="55"/>
      <c r="H41" s="55"/>
      <c r="I41" s="55"/>
      <c r="J41" s="55"/>
      <c r="K41" s="55"/>
      <c r="L41" s="55"/>
      <c r="M41" s="55"/>
      <c r="N41" s="55"/>
      <c r="O41" s="55"/>
      <c r="P41" s="55"/>
      <c r="Q41" s="55"/>
      <c r="R41" s="55"/>
      <c r="S41" s="55"/>
      <c r="T41" s="55"/>
      <c r="U41" s="55"/>
      <c r="V41" s="55"/>
      <c r="W41" s="55"/>
      <c r="X41" s="55"/>
      <c r="Y41" s="55"/>
      <c r="Z41" s="55"/>
    </row>
    <row r="42" spans="1:26" ht="18.75" customHeight="1">
      <c r="A42" s="11">
        <v>37</v>
      </c>
      <c r="B42" s="55"/>
      <c r="C42" s="55"/>
      <c r="D42" s="55"/>
      <c r="E42" s="55"/>
      <c r="F42" s="55"/>
      <c r="G42" s="55"/>
      <c r="H42" s="55"/>
      <c r="I42" s="55"/>
      <c r="J42" s="55"/>
      <c r="K42" s="55"/>
      <c r="L42" s="55"/>
      <c r="M42" s="55"/>
      <c r="N42" s="55"/>
      <c r="O42" s="55"/>
      <c r="P42" s="55"/>
      <c r="Q42" s="55"/>
      <c r="R42" s="55"/>
      <c r="S42" s="55"/>
      <c r="T42" s="55"/>
      <c r="U42" s="55"/>
      <c r="V42" s="55"/>
      <c r="W42" s="55"/>
      <c r="X42" s="55"/>
      <c r="Y42" s="55"/>
      <c r="Z42" s="55"/>
    </row>
    <row r="43" spans="1:26" ht="18.75" customHeight="1">
      <c r="A43" s="11">
        <v>38</v>
      </c>
      <c r="B43" s="55"/>
      <c r="C43" s="55"/>
      <c r="D43" s="55"/>
      <c r="E43" s="55"/>
      <c r="F43" s="55"/>
      <c r="G43" s="55"/>
      <c r="H43" s="55"/>
      <c r="I43" s="55"/>
      <c r="J43" s="55"/>
      <c r="K43" s="55"/>
      <c r="L43" s="55"/>
      <c r="M43" s="55"/>
      <c r="N43" s="55"/>
      <c r="O43" s="55"/>
      <c r="P43" s="55"/>
      <c r="Q43" s="55"/>
      <c r="R43" s="55"/>
      <c r="S43" s="55"/>
      <c r="T43" s="55"/>
      <c r="U43" s="55"/>
      <c r="V43" s="55"/>
      <c r="W43" s="55"/>
      <c r="X43" s="55"/>
      <c r="Y43" s="55"/>
      <c r="Z43" s="55"/>
    </row>
    <row r="44" spans="1:26" ht="18.75" customHeight="1">
      <c r="A44" s="11">
        <v>39</v>
      </c>
      <c r="B44" s="55"/>
      <c r="C44" s="55"/>
      <c r="D44" s="55"/>
      <c r="E44" s="55"/>
      <c r="F44" s="55"/>
      <c r="G44" s="55"/>
      <c r="H44" s="55"/>
      <c r="I44" s="55"/>
      <c r="J44" s="55"/>
      <c r="K44" s="55"/>
      <c r="L44" s="55"/>
      <c r="M44" s="55"/>
      <c r="N44" s="55"/>
      <c r="O44" s="55"/>
      <c r="P44" s="55"/>
      <c r="Q44" s="55"/>
      <c r="R44" s="55"/>
      <c r="S44" s="55"/>
      <c r="T44" s="55"/>
      <c r="U44" s="55"/>
      <c r="V44" s="55"/>
      <c r="W44" s="55"/>
      <c r="X44" s="55"/>
      <c r="Y44" s="55"/>
      <c r="Z44" s="55"/>
    </row>
    <row r="45" spans="1:26" ht="18.75" customHeight="1">
      <c r="A45" s="11">
        <v>40</v>
      </c>
      <c r="B45" s="55"/>
      <c r="C45" s="55"/>
      <c r="D45" s="55"/>
      <c r="E45" s="55"/>
      <c r="F45" s="55"/>
      <c r="G45" s="55"/>
      <c r="H45" s="55"/>
      <c r="I45" s="55"/>
      <c r="J45" s="55"/>
      <c r="K45" s="55"/>
      <c r="L45" s="55"/>
      <c r="M45" s="55"/>
      <c r="N45" s="55"/>
      <c r="O45" s="55"/>
      <c r="P45" s="55"/>
      <c r="Q45" s="55"/>
      <c r="R45" s="55"/>
      <c r="S45" s="55"/>
      <c r="T45" s="55"/>
      <c r="U45" s="55"/>
      <c r="V45" s="55"/>
      <c r="W45" s="55"/>
      <c r="X45" s="55"/>
      <c r="Y45" s="55"/>
      <c r="Z45" s="55"/>
    </row>
    <row r="46" spans="1:26" ht="18.75" customHeight="1">
      <c r="A46" s="11">
        <v>41</v>
      </c>
      <c r="B46" s="55"/>
      <c r="C46" s="55"/>
      <c r="D46" s="55"/>
      <c r="E46" s="55"/>
      <c r="F46" s="55"/>
      <c r="G46" s="55"/>
      <c r="H46" s="55"/>
      <c r="I46" s="55"/>
      <c r="J46" s="55"/>
      <c r="K46" s="55"/>
      <c r="L46" s="55"/>
      <c r="M46" s="55"/>
      <c r="N46" s="55"/>
      <c r="O46" s="55"/>
      <c r="P46" s="55"/>
      <c r="Q46" s="55"/>
      <c r="R46" s="55"/>
      <c r="S46" s="55"/>
      <c r="T46" s="55"/>
      <c r="U46" s="55"/>
      <c r="V46" s="55"/>
      <c r="W46" s="55"/>
      <c r="X46" s="55"/>
      <c r="Y46" s="55"/>
      <c r="Z46" s="55"/>
    </row>
    <row r="47" spans="1:26" ht="18.75" customHeight="1">
      <c r="A47" s="11">
        <v>42</v>
      </c>
      <c r="B47" s="55"/>
      <c r="C47" s="55"/>
      <c r="D47" s="55"/>
      <c r="E47" s="55"/>
      <c r="F47" s="55"/>
      <c r="G47" s="55"/>
      <c r="H47" s="55"/>
      <c r="I47" s="55"/>
      <c r="J47" s="55"/>
      <c r="K47" s="55"/>
      <c r="L47" s="55"/>
      <c r="M47" s="55"/>
      <c r="N47" s="55"/>
      <c r="O47" s="55"/>
      <c r="P47" s="55"/>
      <c r="Q47" s="55"/>
      <c r="R47" s="55"/>
      <c r="S47" s="55"/>
      <c r="T47" s="55"/>
      <c r="U47" s="55"/>
      <c r="V47" s="55"/>
      <c r="W47" s="55"/>
      <c r="X47" s="55"/>
      <c r="Y47" s="55"/>
      <c r="Z47" s="55"/>
    </row>
    <row r="48" spans="1:26" ht="18.75" customHeight="1">
      <c r="A48" s="11">
        <v>43</v>
      </c>
      <c r="B48" s="55"/>
      <c r="C48" s="55"/>
      <c r="D48" s="55"/>
      <c r="E48" s="55"/>
      <c r="F48" s="55"/>
      <c r="G48" s="55"/>
      <c r="H48" s="55"/>
      <c r="I48" s="55"/>
      <c r="J48" s="55"/>
      <c r="K48" s="55"/>
      <c r="L48" s="55"/>
      <c r="M48" s="55"/>
      <c r="N48" s="55"/>
      <c r="O48" s="55"/>
      <c r="P48" s="55"/>
      <c r="Q48" s="55"/>
      <c r="R48" s="55"/>
      <c r="S48" s="55"/>
      <c r="T48" s="55"/>
      <c r="U48" s="55"/>
      <c r="V48" s="55"/>
      <c r="W48" s="55"/>
      <c r="X48" s="55"/>
      <c r="Y48" s="55"/>
      <c r="Z48" s="55"/>
    </row>
    <row r="49" spans="1:26" ht="18.75" customHeight="1">
      <c r="A49" s="11">
        <v>44</v>
      </c>
      <c r="B49" s="55"/>
      <c r="C49" s="55"/>
      <c r="D49" s="55"/>
      <c r="E49" s="55"/>
      <c r="F49" s="55"/>
      <c r="G49" s="55"/>
      <c r="H49" s="55"/>
      <c r="I49" s="55"/>
      <c r="J49" s="55"/>
      <c r="K49" s="55"/>
      <c r="L49" s="55"/>
      <c r="M49" s="55"/>
      <c r="N49" s="55"/>
      <c r="O49" s="55"/>
      <c r="P49" s="55"/>
      <c r="Q49" s="55"/>
      <c r="R49" s="55"/>
      <c r="S49" s="55"/>
      <c r="T49" s="55"/>
      <c r="U49" s="55"/>
      <c r="V49" s="55"/>
      <c r="W49" s="55"/>
      <c r="X49" s="55"/>
      <c r="Y49" s="55"/>
      <c r="Z49" s="55"/>
    </row>
    <row r="50" spans="1:26" ht="18.75" customHeight="1">
      <c r="A50" s="11">
        <v>45</v>
      </c>
      <c r="B50" s="55"/>
      <c r="C50" s="55"/>
      <c r="D50" s="55"/>
      <c r="E50" s="55"/>
      <c r="F50" s="55"/>
      <c r="G50" s="55"/>
      <c r="H50" s="55"/>
      <c r="I50" s="55"/>
      <c r="J50" s="55"/>
      <c r="K50" s="55"/>
      <c r="L50" s="55"/>
      <c r="M50" s="55"/>
      <c r="N50" s="55"/>
      <c r="O50" s="55"/>
      <c r="P50" s="55"/>
      <c r="Q50" s="55"/>
      <c r="R50" s="55"/>
      <c r="S50" s="55"/>
      <c r="T50" s="55"/>
      <c r="U50" s="55"/>
      <c r="V50" s="55"/>
      <c r="W50" s="55"/>
      <c r="X50" s="55"/>
      <c r="Y50" s="55"/>
      <c r="Z50" s="55"/>
    </row>
    <row r="51" spans="1:26" ht="18.75" customHeight="1">
      <c r="A51" s="11">
        <v>46</v>
      </c>
      <c r="B51" s="55"/>
      <c r="C51" s="55"/>
      <c r="D51" s="55"/>
      <c r="E51" s="55"/>
      <c r="F51" s="55"/>
      <c r="G51" s="55"/>
      <c r="H51" s="55"/>
      <c r="I51" s="55"/>
      <c r="J51" s="55"/>
      <c r="K51" s="55"/>
      <c r="L51" s="55"/>
      <c r="M51" s="55"/>
      <c r="N51" s="55"/>
      <c r="O51" s="55"/>
      <c r="P51" s="55"/>
      <c r="Q51" s="55"/>
      <c r="R51" s="55"/>
      <c r="S51" s="55"/>
      <c r="T51" s="55"/>
      <c r="U51" s="55"/>
      <c r="V51" s="55"/>
      <c r="W51" s="55"/>
      <c r="X51" s="55"/>
      <c r="Y51" s="55"/>
      <c r="Z51" s="55"/>
    </row>
    <row r="52" spans="1:26" ht="18.75" customHeight="1">
      <c r="A52" s="11">
        <v>47</v>
      </c>
      <c r="B52" s="55"/>
      <c r="C52" s="55"/>
      <c r="D52" s="55"/>
      <c r="E52" s="55"/>
      <c r="F52" s="55"/>
      <c r="G52" s="55"/>
      <c r="H52" s="55"/>
      <c r="I52" s="55"/>
      <c r="J52" s="55"/>
      <c r="K52" s="55"/>
      <c r="L52" s="55"/>
      <c r="M52" s="55"/>
      <c r="N52" s="55"/>
      <c r="O52" s="55"/>
      <c r="P52" s="55"/>
      <c r="Q52" s="55"/>
      <c r="R52" s="55"/>
      <c r="S52" s="55"/>
      <c r="T52" s="55"/>
      <c r="U52" s="55"/>
      <c r="V52" s="55"/>
      <c r="W52" s="55"/>
      <c r="X52" s="55"/>
      <c r="Y52" s="55"/>
      <c r="Z52" s="55"/>
    </row>
    <row r="53" spans="1:26" ht="18.75" customHeight="1">
      <c r="A53" s="11">
        <v>48</v>
      </c>
      <c r="B53" s="55"/>
      <c r="C53" s="55"/>
      <c r="D53" s="55"/>
      <c r="E53" s="55"/>
      <c r="F53" s="55"/>
      <c r="G53" s="55"/>
      <c r="H53" s="55"/>
      <c r="I53" s="55"/>
      <c r="J53" s="55"/>
      <c r="K53" s="55"/>
      <c r="L53" s="55"/>
      <c r="M53" s="55"/>
      <c r="N53" s="55"/>
      <c r="O53" s="55"/>
      <c r="P53" s="55"/>
      <c r="Q53" s="55"/>
      <c r="R53" s="55"/>
      <c r="S53" s="55"/>
      <c r="T53" s="55"/>
      <c r="U53" s="55"/>
      <c r="V53" s="55"/>
      <c r="W53" s="55"/>
      <c r="X53" s="55"/>
      <c r="Y53" s="55"/>
      <c r="Z53" s="55"/>
    </row>
    <row r="54" spans="1:26" ht="18.75" customHeight="1">
      <c r="A54" s="11">
        <v>49</v>
      </c>
      <c r="B54" s="55"/>
      <c r="C54" s="55"/>
      <c r="D54" s="55"/>
      <c r="E54" s="55"/>
      <c r="F54" s="55"/>
      <c r="G54" s="55"/>
      <c r="H54" s="55"/>
      <c r="I54" s="55"/>
      <c r="J54" s="55"/>
      <c r="K54" s="55"/>
      <c r="L54" s="55"/>
      <c r="M54" s="55"/>
      <c r="N54" s="55"/>
      <c r="O54" s="55"/>
      <c r="P54" s="55"/>
      <c r="Q54" s="55"/>
      <c r="R54" s="55"/>
      <c r="S54" s="55"/>
      <c r="T54" s="55"/>
      <c r="U54" s="55"/>
      <c r="V54" s="55"/>
      <c r="W54" s="55"/>
      <c r="X54" s="55"/>
      <c r="Y54" s="55"/>
      <c r="Z54" s="55"/>
    </row>
    <row r="55" spans="1:26" ht="18.75" customHeight="1">
      <c r="A55" s="11">
        <v>50</v>
      </c>
      <c r="B55" s="55"/>
      <c r="C55" s="55"/>
      <c r="D55" s="55"/>
      <c r="E55" s="55"/>
      <c r="F55" s="55"/>
      <c r="G55" s="55"/>
      <c r="H55" s="55"/>
      <c r="I55" s="55"/>
      <c r="J55" s="55"/>
      <c r="K55" s="55"/>
      <c r="L55" s="55"/>
      <c r="M55" s="55"/>
      <c r="N55" s="55"/>
      <c r="O55" s="55"/>
      <c r="P55" s="55"/>
      <c r="Q55" s="55"/>
      <c r="R55" s="55"/>
      <c r="S55" s="55"/>
      <c r="T55" s="55"/>
      <c r="U55" s="55"/>
      <c r="V55" s="55"/>
      <c r="W55" s="55"/>
      <c r="X55" s="55"/>
      <c r="Y55" s="55"/>
      <c r="Z55" s="55"/>
    </row>
    <row r="56" spans="1:26" ht="18.75" customHeight="1">
      <c r="A56" s="11">
        <v>51</v>
      </c>
      <c r="B56" s="55"/>
      <c r="C56" s="55"/>
      <c r="D56" s="55"/>
      <c r="E56" s="55"/>
      <c r="F56" s="55"/>
      <c r="G56" s="55"/>
      <c r="H56" s="55"/>
      <c r="I56" s="55"/>
      <c r="J56" s="55"/>
      <c r="K56" s="55"/>
      <c r="L56" s="55"/>
      <c r="M56" s="55"/>
      <c r="N56" s="55"/>
      <c r="O56" s="55"/>
      <c r="P56" s="55"/>
      <c r="Q56" s="55"/>
      <c r="R56" s="55"/>
      <c r="S56" s="55"/>
      <c r="T56" s="55"/>
      <c r="U56" s="55"/>
      <c r="V56" s="55"/>
      <c r="W56" s="55"/>
      <c r="X56" s="55"/>
      <c r="Y56" s="55"/>
      <c r="Z56" s="55"/>
    </row>
    <row r="57" spans="1:26" ht="18.75" customHeight="1">
      <c r="A57" s="11">
        <v>52</v>
      </c>
      <c r="B57" s="55"/>
      <c r="C57" s="55"/>
      <c r="D57" s="55"/>
      <c r="E57" s="55"/>
      <c r="F57" s="55"/>
      <c r="G57" s="55"/>
      <c r="H57" s="55"/>
      <c r="I57" s="55"/>
      <c r="J57" s="55"/>
      <c r="K57" s="55"/>
      <c r="L57" s="55"/>
      <c r="M57" s="55"/>
      <c r="N57" s="55"/>
      <c r="O57" s="55"/>
      <c r="P57" s="55"/>
      <c r="Q57" s="55"/>
      <c r="R57" s="55"/>
      <c r="S57" s="55"/>
      <c r="T57" s="55"/>
      <c r="U57" s="55"/>
      <c r="V57" s="55"/>
      <c r="W57" s="55"/>
      <c r="X57" s="55"/>
      <c r="Y57" s="55"/>
      <c r="Z57" s="55"/>
    </row>
    <row r="58" spans="1:26" ht="18.75" customHeight="1">
      <c r="A58" s="11">
        <v>53</v>
      </c>
      <c r="B58" s="55"/>
      <c r="C58" s="55"/>
      <c r="D58" s="55"/>
      <c r="E58" s="55"/>
      <c r="F58" s="55"/>
      <c r="G58" s="55"/>
      <c r="H58" s="55"/>
      <c r="I58" s="55"/>
      <c r="J58" s="55"/>
      <c r="K58" s="55"/>
      <c r="L58" s="55"/>
      <c r="M58" s="55"/>
      <c r="N58" s="55"/>
      <c r="O58" s="55"/>
      <c r="P58" s="55"/>
      <c r="Q58" s="55"/>
      <c r="R58" s="55"/>
      <c r="S58" s="55"/>
      <c r="T58" s="55"/>
      <c r="U58" s="55"/>
      <c r="V58" s="55"/>
      <c r="W58" s="55"/>
      <c r="X58" s="55"/>
      <c r="Y58" s="55"/>
      <c r="Z58" s="55"/>
    </row>
    <row r="59" spans="1:26" ht="18.75" customHeight="1">
      <c r="A59" s="11">
        <v>54</v>
      </c>
      <c r="B59" s="55"/>
      <c r="C59" s="55"/>
      <c r="D59" s="55"/>
      <c r="E59" s="55"/>
      <c r="F59" s="55"/>
      <c r="G59" s="55"/>
      <c r="H59" s="55"/>
      <c r="I59" s="55"/>
      <c r="J59" s="55"/>
      <c r="K59" s="55"/>
      <c r="L59" s="55"/>
      <c r="M59" s="55"/>
      <c r="N59" s="55"/>
      <c r="O59" s="55"/>
      <c r="P59" s="55"/>
      <c r="Q59" s="55"/>
      <c r="R59" s="55"/>
      <c r="S59" s="55"/>
      <c r="T59" s="55"/>
      <c r="U59" s="55"/>
      <c r="V59" s="55"/>
      <c r="W59" s="55"/>
      <c r="X59" s="55"/>
      <c r="Y59" s="55"/>
      <c r="Z59" s="55"/>
    </row>
    <row r="60" spans="1:26" ht="18.75" customHeight="1">
      <c r="A60" s="11">
        <v>55</v>
      </c>
      <c r="B60" s="55"/>
      <c r="C60" s="55"/>
      <c r="D60" s="55"/>
      <c r="E60" s="55"/>
      <c r="F60" s="55"/>
      <c r="G60" s="55"/>
      <c r="H60" s="55"/>
      <c r="I60" s="55"/>
      <c r="J60" s="55"/>
      <c r="K60" s="55"/>
      <c r="L60" s="55"/>
      <c r="M60" s="55"/>
      <c r="N60" s="55"/>
      <c r="O60" s="55"/>
      <c r="P60" s="55"/>
      <c r="Q60" s="55"/>
      <c r="R60" s="55"/>
      <c r="S60" s="55"/>
      <c r="T60" s="55"/>
      <c r="U60" s="55"/>
      <c r="V60" s="55"/>
      <c r="W60" s="55"/>
      <c r="X60" s="55"/>
      <c r="Y60" s="55"/>
      <c r="Z60" s="55"/>
    </row>
    <row r="61" spans="1:26" ht="18.75" customHeight="1">
      <c r="A61" s="11">
        <v>56</v>
      </c>
      <c r="B61" s="55"/>
      <c r="C61" s="55"/>
      <c r="D61" s="55"/>
      <c r="E61" s="55"/>
      <c r="F61" s="55"/>
      <c r="G61" s="55"/>
      <c r="H61" s="55"/>
      <c r="I61" s="55"/>
      <c r="J61" s="55"/>
      <c r="K61" s="55"/>
      <c r="L61" s="55"/>
      <c r="M61" s="55"/>
      <c r="N61" s="55"/>
      <c r="O61" s="55"/>
      <c r="P61" s="55"/>
      <c r="Q61" s="55"/>
      <c r="R61" s="55"/>
      <c r="S61" s="55"/>
      <c r="T61" s="55"/>
      <c r="U61" s="55"/>
      <c r="V61" s="55"/>
      <c r="W61" s="55"/>
      <c r="X61" s="55"/>
      <c r="Y61" s="55"/>
      <c r="Z61" s="55"/>
    </row>
    <row r="62" spans="1:26" ht="18.75" customHeight="1">
      <c r="A62" s="11">
        <v>57</v>
      </c>
      <c r="B62" s="55"/>
      <c r="C62" s="55"/>
      <c r="D62" s="55"/>
      <c r="E62" s="55"/>
      <c r="F62" s="55"/>
      <c r="G62" s="55"/>
      <c r="H62" s="55"/>
      <c r="I62" s="55"/>
      <c r="J62" s="55"/>
      <c r="K62" s="55"/>
      <c r="L62" s="55"/>
      <c r="M62" s="55"/>
      <c r="N62" s="55"/>
      <c r="O62" s="55"/>
      <c r="P62" s="55"/>
      <c r="Q62" s="55"/>
      <c r="R62" s="55"/>
      <c r="S62" s="55"/>
      <c r="T62" s="55"/>
      <c r="U62" s="55"/>
      <c r="V62" s="55"/>
      <c r="W62" s="55"/>
      <c r="X62" s="55"/>
      <c r="Y62" s="55"/>
      <c r="Z62" s="55"/>
    </row>
    <row r="63" spans="1:26" ht="18.75" customHeight="1">
      <c r="A63" s="11">
        <v>58</v>
      </c>
      <c r="B63" s="55"/>
      <c r="C63" s="55"/>
      <c r="D63" s="55"/>
      <c r="E63" s="55"/>
      <c r="F63" s="55"/>
      <c r="G63" s="55"/>
      <c r="H63" s="55"/>
      <c r="I63" s="55"/>
      <c r="J63" s="55"/>
      <c r="K63" s="55"/>
      <c r="L63" s="55"/>
      <c r="M63" s="55"/>
      <c r="N63" s="55"/>
      <c r="O63" s="55"/>
      <c r="P63" s="55"/>
      <c r="Q63" s="55"/>
      <c r="R63" s="55"/>
      <c r="S63" s="55"/>
      <c r="T63" s="55"/>
      <c r="U63" s="55"/>
      <c r="V63" s="55"/>
      <c r="W63" s="55"/>
      <c r="X63" s="55"/>
      <c r="Y63" s="55"/>
      <c r="Z63" s="55"/>
    </row>
    <row r="64" spans="1:26" ht="18.75" customHeight="1">
      <c r="A64" s="11">
        <v>59</v>
      </c>
      <c r="B64" s="55"/>
      <c r="C64" s="55"/>
      <c r="D64" s="55"/>
      <c r="E64" s="55"/>
      <c r="F64" s="55"/>
      <c r="G64" s="55"/>
      <c r="H64" s="55"/>
      <c r="I64" s="55"/>
      <c r="J64" s="55"/>
      <c r="K64" s="55"/>
      <c r="L64" s="55"/>
      <c r="M64" s="55"/>
      <c r="N64" s="55"/>
      <c r="O64" s="55"/>
      <c r="P64" s="55"/>
      <c r="Q64" s="55"/>
      <c r="R64" s="55"/>
      <c r="S64" s="55"/>
      <c r="T64" s="55"/>
      <c r="U64" s="55"/>
      <c r="V64" s="55"/>
      <c r="W64" s="55"/>
      <c r="X64" s="55"/>
      <c r="Y64" s="55"/>
      <c r="Z64" s="55"/>
    </row>
    <row r="65" spans="1:26" ht="18.75" customHeight="1">
      <c r="A65" s="11">
        <v>60</v>
      </c>
      <c r="B65" s="55"/>
      <c r="C65" s="55"/>
      <c r="D65" s="55"/>
      <c r="E65" s="55"/>
      <c r="F65" s="55"/>
      <c r="G65" s="55"/>
      <c r="H65" s="55"/>
      <c r="I65" s="55"/>
      <c r="J65" s="55"/>
      <c r="K65" s="55"/>
      <c r="L65" s="55"/>
      <c r="M65" s="55"/>
      <c r="N65" s="55"/>
      <c r="O65" s="55"/>
      <c r="P65" s="55"/>
      <c r="Q65" s="55"/>
      <c r="R65" s="55"/>
      <c r="S65" s="55"/>
      <c r="T65" s="55"/>
      <c r="U65" s="55"/>
      <c r="V65" s="55"/>
      <c r="W65" s="55"/>
      <c r="X65" s="55"/>
      <c r="Y65" s="55"/>
      <c r="Z65" s="55"/>
    </row>
    <row r="66" spans="1:26" ht="18.75" customHeight="1">
      <c r="A66" s="11">
        <v>61</v>
      </c>
      <c r="B66" s="55"/>
      <c r="C66" s="55"/>
      <c r="D66" s="55"/>
      <c r="E66" s="55"/>
      <c r="F66" s="55"/>
      <c r="G66" s="55"/>
      <c r="H66" s="55"/>
      <c r="I66" s="55"/>
      <c r="J66" s="55"/>
      <c r="K66" s="55"/>
      <c r="L66" s="55"/>
      <c r="M66" s="55"/>
      <c r="N66" s="55"/>
      <c r="O66" s="55"/>
      <c r="P66" s="55"/>
      <c r="Q66" s="55"/>
      <c r="R66" s="55"/>
      <c r="S66" s="55"/>
      <c r="T66" s="55"/>
      <c r="U66" s="55"/>
      <c r="V66" s="55"/>
      <c r="W66" s="55"/>
      <c r="X66" s="55"/>
      <c r="Y66" s="55"/>
      <c r="Z66" s="55"/>
    </row>
    <row r="67" spans="1:26" ht="18.75" customHeight="1">
      <c r="A67" s="11">
        <v>62</v>
      </c>
      <c r="B67" s="55"/>
      <c r="C67" s="55"/>
      <c r="D67" s="55"/>
      <c r="E67" s="55"/>
      <c r="F67" s="55"/>
      <c r="G67" s="55"/>
      <c r="H67" s="55"/>
      <c r="I67" s="55"/>
      <c r="J67" s="55"/>
      <c r="K67" s="55"/>
      <c r="L67" s="55"/>
      <c r="M67" s="55"/>
      <c r="N67" s="55"/>
      <c r="O67" s="55"/>
      <c r="P67" s="55"/>
      <c r="Q67" s="55"/>
      <c r="R67" s="55"/>
      <c r="S67" s="55"/>
      <c r="T67" s="55"/>
      <c r="U67" s="55"/>
      <c r="V67" s="55"/>
      <c r="W67" s="55"/>
      <c r="X67" s="55"/>
      <c r="Y67" s="55"/>
      <c r="Z67" s="55"/>
    </row>
    <row r="68" spans="1:26" ht="18.75" customHeight="1">
      <c r="A68" s="11">
        <v>63</v>
      </c>
      <c r="B68" s="55"/>
      <c r="C68" s="55"/>
      <c r="D68" s="55"/>
      <c r="E68" s="55"/>
      <c r="F68" s="55"/>
      <c r="G68" s="55"/>
      <c r="H68" s="55"/>
      <c r="I68" s="55"/>
      <c r="J68" s="55"/>
      <c r="K68" s="55"/>
      <c r="L68" s="55"/>
      <c r="M68" s="55"/>
      <c r="N68" s="55"/>
      <c r="O68" s="55"/>
      <c r="P68" s="55"/>
      <c r="Q68" s="55"/>
      <c r="R68" s="55"/>
      <c r="S68" s="55"/>
      <c r="T68" s="55"/>
      <c r="U68" s="55"/>
      <c r="V68" s="55"/>
      <c r="W68" s="55"/>
      <c r="X68" s="55"/>
      <c r="Y68" s="55"/>
      <c r="Z68" s="55"/>
    </row>
    <row r="69" spans="1:26" ht="18.75" customHeight="1">
      <c r="A69" s="11">
        <v>64</v>
      </c>
      <c r="B69" s="55"/>
      <c r="C69" s="55"/>
      <c r="D69" s="55"/>
      <c r="E69" s="55"/>
      <c r="F69" s="55"/>
      <c r="G69" s="55"/>
      <c r="H69" s="55"/>
      <c r="I69" s="55"/>
      <c r="J69" s="55"/>
      <c r="K69" s="55"/>
      <c r="L69" s="55"/>
      <c r="M69" s="55"/>
      <c r="N69" s="55"/>
      <c r="O69" s="55"/>
      <c r="P69" s="55"/>
      <c r="Q69" s="55"/>
      <c r="R69" s="55"/>
      <c r="S69" s="55"/>
      <c r="T69" s="55"/>
      <c r="U69" s="55"/>
      <c r="V69" s="55"/>
      <c r="W69" s="55"/>
      <c r="X69" s="55"/>
      <c r="Y69" s="55"/>
      <c r="Z69" s="55"/>
    </row>
    <row r="70" spans="1:26" ht="18.75" customHeight="1">
      <c r="A70" s="11">
        <v>65</v>
      </c>
      <c r="B70" s="55"/>
      <c r="C70" s="55"/>
      <c r="D70" s="55"/>
      <c r="E70" s="55"/>
      <c r="F70" s="55"/>
      <c r="G70" s="55"/>
      <c r="H70" s="55"/>
      <c r="I70" s="55"/>
      <c r="J70" s="55"/>
      <c r="K70" s="55"/>
      <c r="L70" s="55"/>
      <c r="M70" s="55"/>
      <c r="N70" s="55"/>
      <c r="O70" s="55"/>
      <c r="P70" s="55"/>
      <c r="Q70" s="55"/>
      <c r="R70" s="55"/>
      <c r="S70" s="55"/>
      <c r="T70" s="55"/>
      <c r="U70" s="55"/>
      <c r="V70" s="55"/>
      <c r="W70" s="55"/>
      <c r="X70" s="55"/>
      <c r="Y70" s="55"/>
      <c r="Z70" s="55"/>
    </row>
    <row r="71" spans="1:26" ht="18.75" customHeight="1">
      <c r="A71" s="11">
        <v>66</v>
      </c>
      <c r="B71" s="55"/>
      <c r="C71" s="55"/>
      <c r="D71" s="55"/>
      <c r="E71" s="55"/>
      <c r="F71" s="55"/>
      <c r="G71" s="55"/>
      <c r="H71" s="55"/>
      <c r="I71" s="55"/>
      <c r="J71" s="55"/>
      <c r="K71" s="55"/>
      <c r="L71" s="55"/>
      <c r="M71" s="55"/>
      <c r="N71" s="55"/>
      <c r="O71" s="55"/>
      <c r="P71" s="55"/>
      <c r="Q71" s="55"/>
      <c r="R71" s="55"/>
      <c r="S71" s="55"/>
      <c r="T71" s="55"/>
      <c r="U71" s="55"/>
      <c r="V71" s="55"/>
      <c r="W71" s="55"/>
      <c r="X71" s="55"/>
      <c r="Y71" s="55"/>
      <c r="Z71" s="55"/>
    </row>
    <row r="72" spans="1:26" ht="18.75" customHeight="1">
      <c r="A72" s="11">
        <v>67</v>
      </c>
      <c r="B72" s="55"/>
      <c r="C72" s="55"/>
      <c r="D72" s="55"/>
      <c r="E72" s="55"/>
      <c r="F72" s="55"/>
      <c r="G72" s="55"/>
      <c r="H72" s="55"/>
      <c r="I72" s="55"/>
      <c r="J72" s="55"/>
      <c r="K72" s="55"/>
      <c r="L72" s="55"/>
      <c r="M72" s="55"/>
      <c r="N72" s="55"/>
      <c r="O72" s="55"/>
      <c r="P72" s="55"/>
      <c r="Q72" s="55"/>
      <c r="R72" s="55"/>
      <c r="S72" s="55"/>
      <c r="T72" s="55"/>
      <c r="U72" s="55"/>
      <c r="V72" s="55"/>
      <c r="W72" s="55"/>
      <c r="X72" s="55"/>
      <c r="Y72" s="55"/>
      <c r="Z72" s="55"/>
    </row>
    <row r="73" spans="1:26" ht="18.75" customHeight="1">
      <c r="A73" s="11">
        <v>68</v>
      </c>
      <c r="B73" s="55"/>
      <c r="C73" s="55"/>
      <c r="D73" s="55"/>
      <c r="E73" s="55"/>
      <c r="F73" s="55"/>
      <c r="G73" s="55"/>
      <c r="H73" s="55"/>
      <c r="I73" s="55"/>
      <c r="J73" s="55"/>
      <c r="K73" s="55"/>
      <c r="L73" s="55"/>
      <c r="M73" s="55"/>
      <c r="N73" s="55"/>
      <c r="O73" s="55"/>
      <c r="P73" s="55"/>
      <c r="Q73" s="55"/>
      <c r="R73" s="55"/>
      <c r="S73" s="55"/>
      <c r="T73" s="55"/>
      <c r="U73" s="55"/>
      <c r="V73" s="55"/>
      <c r="W73" s="55"/>
      <c r="X73" s="55"/>
      <c r="Y73" s="55"/>
      <c r="Z73" s="55"/>
    </row>
    <row r="74" spans="1:26" ht="18.75" customHeight="1">
      <c r="A74" s="11">
        <v>69</v>
      </c>
      <c r="B74" s="55"/>
      <c r="C74" s="55"/>
      <c r="D74" s="55"/>
      <c r="E74" s="55"/>
      <c r="F74" s="55"/>
      <c r="G74" s="55"/>
      <c r="H74" s="55"/>
      <c r="I74" s="55"/>
      <c r="J74" s="55"/>
      <c r="K74" s="55"/>
      <c r="L74" s="55"/>
      <c r="M74" s="55"/>
      <c r="N74" s="55"/>
      <c r="O74" s="55"/>
      <c r="P74" s="55"/>
      <c r="Q74" s="55"/>
      <c r="R74" s="55"/>
      <c r="S74" s="55"/>
      <c r="T74" s="55"/>
      <c r="U74" s="55"/>
      <c r="V74" s="55"/>
      <c r="W74" s="55"/>
      <c r="X74" s="55"/>
      <c r="Y74" s="55"/>
      <c r="Z74" s="55"/>
    </row>
    <row r="75" spans="1:26" ht="18.75" customHeight="1">
      <c r="A75" s="11">
        <v>70</v>
      </c>
      <c r="B75" s="55"/>
      <c r="C75" s="55"/>
      <c r="D75" s="55"/>
      <c r="E75" s="55"/>
      <c r="F75" s="55"/>
      <c r="G75" s="55"/>
      <c r="H75" s="55"/>
      <c r="I75" s="55"/>
      <c r="J75" s="55"/>
      <c r="K75" s="55"/>
      <c r="L75" s="55"/>
      <c r="M75" s="55"/>
      <c r="N75" s="55"/>
      <c r="O75" s="55"/>
      <c r="P75" s="55"/>
      <c r="Q75" s="55"/>
      <c r="R75" s="55"/>
      <c r="S75" s="55"/>
      <c r="T75" s="55"/>
      <c r="U75" s="55"/>
      <c r="V75" s="55"/>
      <c r="W75" s="55"/>
      <c r="X75" s="55"/>
      <c r="Y75" s="55"/>
      <c r="Z75" s="55"/>
    </row>
    <row r="76" spans="1:26" ht="18.75" customHeight="1">
      <c r="A76" s="11">
        <v>71</v>
      </c>
      <c r="B76" s="55"/>
      <c r="C76" s="55"/>
      <c r="D76" s="55"/>
      <c r="E76" s="55"/>
      <c r="F76" s="55"/>
      <c r="G76" s="55"/>
      <c r="H76" s="55"/>
      <c r="I76" s="55"/>
      <c r="J76" s="55"/>
      <c r="K76" s="55"/>
      <c r="L76" s="55"/>
      <c r="M76" s="55"/>
      <c r="N76" s="55"/>
      <c r="O76" s="55"/>
      <c r="P76" s="55"/>
      <c r="Q76" s="55"/>
      <c r="R76" s="55"/>
      <c r="S76" s="55"/>
      <c r="T76" s="55"/>
      <c r="U76" s="55"/>
      <c r="V76" s="55"/>
      <c r="W76" s="55"/>
      <c r="X76" s="55"/>
      <c r="Y76" s="55"/>
      <c r="Z76" s="55"/>
    </row>
    <row r="77" spans="1:26" ht="18.75" customHeight="1">
      <c r="A77" s="11">
        <v>72</v>
      </c>
      <c r="B77" s="55"/>
      <c r="C77" s="55"/>
      <c r="D77" s="55"/>
      <c r="E77" s="55"/>
      <c r="F77" s="55"/>
      <c r="G77" s="55"/>
      <c r="H77" s="55"/>
      <c r="I77" s="55"/>
      <c r="J77" s="55"/>
      <c r="K77" s="55"/>
      <c r="L77" s="55"/>
      <c r="M77" s="55"/>
      <c r="N77" s="55"/>
      <c r="O77" s="55"/>
      <c r="P77" s="55"/>
      <c r="Q77" s="55"/>
      <c r="R77" s="55"/>
      <c r="S77" s="55"/>
      <c r="T77" s="55"/>
      <c r="U77" s="55"/>
      <c r="V77" s="55"/>
      <c r="W77" s="55"/>
      <c r="X77" s="55"/>
      <c r="Y77" s="55"/>
      <c r="Z77" s="55"/>
    </row>
    <row r="78" spans="1:26" ht="18.75" customHeight="1">
      <c r="A78" s="11">
        <v>73</v>
      </c>
      <c r="B78" s="55"/>
      <c r="C78" s="55"/>
      <c r="D78" s="55"/>
      <c r="E78" s="55"/>
      <c r="F78" s="55"/>
      <c r="G78" s="55"/>
      <c r="H78" s="55"/>
      <c r="I78" s="55"/>
      <c r="J78" s="55"/>
      <c r="K78" s="55"/>
      <c r="L78" s="55"/>
      <c r="M78" s="55"/>
      <c r="N78" s="55"/>
      <c r="O78" s="55"/>
      <c r="P78" s="55"/>
      <c r="Q78" s="55"/>
      <c r="R78" s="55"/>
      <c r="S78" s="55"/>
      <c r="T78" s="55"/>
      <c r="U78" s="55"/>
      <c r="V78" s="55"/>
      <c r="W78" s="55"/>
      <c r="X78" s="55"/>
      <c r="Y78" s="55"/>
      <c r="Z78" s="55"/>
    </row>
    <row r="79" spans="1:26" ht="18.75" customHeight="1">
      <c r="A79" s="11">
        <v>74</v>
      </c>
      <c r="B79" s="55"/>
      <c r="C79" s="55"/>
      <c r="D79" s="55"/>
      <c r="E79" s="55"/>
      <c r="F79" s="55"/>
      <c r="G79" s="55"/>
      <c r="H79" s="55"/>
      <c r="I79" s="55"/>
      <c r="J79" s="55"/>
      <c r="K79" s="55"/>
      <c r="L79" s="55"/>
      <c r="M79" s="55"/>
      <c r="N79" s="55"/>
      <c r="O79" s="55"/>
      <c r="P79" s="55"/>
      <c r="Q79" s="55"/>
      <c r="R79" s="55"/>
      <c r="S79" s="55"/>
      <c r="T79" s="55"/>
      <c r="U79" s="55"/>
      <c r="V79" s="55"/>
      <c r="W79" s="55"/>
      <c r="X79" s="55"/>
      <c r="Y79" s="55"/>
      <c r="Z79" s="55"/>
    </row>
    <row r="80" spans="1:26" ht="18.75" customHeight="1">
      <c r="A80" s="11">
        <v>75</v>
      </c>
      <c r="B80" s="55"/>
      <c r="C80" s="55"/>
      <c r="D80" s="55"/>
      <c r="E80" s="55"/>
      <c r="F80" s="55"/>
      <c r="G80" s="55"/>
      <c r="H80" s="55"/>
      <c r="I80" s="55"/>
      <c r="J80" s="55"/>
      <c r="K80" s="55"/>
      <c r="L80" s="55"/>
      <c r="M80" s="55"/>
      <c r="N80" s="55"/>
      <c r="O80" s="55"/>
      <c r="P80" s="55"/>
      <c r="Q80" s="55"/>
      <c r="R80" s="55"/>
      <c r="S80" s="55"/>
      <c r="T80" s="55"/>
      <c r="U80" s="55"/>
      <c r="V80" s="55"/>
      <c r="W80" s="55"/>
      <c r="X80" s="55"/>
      <c r="Y80" s="55"/>
      <c r="Z80" s="55"/>
    </row>
    <row r="81" spans="1:26" ht="18.75" customHeight="1">
      <c r="A81" s="11">
        <v>76</v>
      </c>
      <c r="B81" s="55"/>
      <c r="C81" s="55"/>
      <c r="D81" s="55"/>
      <c r="E81" s="55"/>
      <c r="F81" s="55"/>
      <c r="G81" s="55"/>
      <c r="H81" s="55"/>
      <c r="I81" s="55"/>
      <c r="J81" s="55"/>
      <c r="K81" s="55"/>
      <c r="L81" s="55"/>
      <c r="M81" s="55"/>
      <c r="N81" s="55"/>
      <c r="O81" s="55"/>
      <c r="P81" s="55"/>
      <c r="Q81" s="55"/>
      <c r="R81" s="55"/>
      <c r="S81" s="55"/>
      <c r="T81" s="55"/>
      <c r="U81" s="55"/>
      <c r="V81" s="55"/>
      <c r="W81" s="55"/>
      <c r="X81" s="55"/>
      <c r="Y81" s="55"/>
      <c r="Z81" s="55"/>
    </row>
    <row r="82" spans="1:26" ht="18.75" customHeight="1">
      <c r="A82" s="11">
        <v>77</v>
      </c>
      <c r="B82" s="55"/>
      <c r="C82" s="55"/>
      <c r="D82" s="55"/>
      <c r="E82" s="55"/>
      <c r="F82" s="55"/>
      <c r="G82" s="55"/>
      <c r="H82" s="55"/>
      <c r="I82" s="55"/>
      <c r="J82" s="55"/>
      <c r="K82" s="55"/>
      <c r="L82" s="55"/>
      <c r="M82" s="55"/>
      <c r="N82" s="55"/>
      <c r="O82" s="55"/>
      <c r="P82" s="55"/>
      <c r="Q82" s="55"/>
      <c r="R82" s="55"/>
      <c r="S82" s="55"/>
      <c r="T82" s="55"/>
      <c r="U82" s="55"/>
      <c r="V82" s="55"/>
      <c r="W82" s="55"/>
      <c r="X82" s="55"/>
      <c r="Y82" s="55"/>
      <c r="Z82" s="55"/>
    </row>
    <row r="83" spans="1:26" ht="18.75" customHeight="1">
      <c r="A83" s="11">
        <v>78</v>
      </c>
      <c r="B83" s="55"/>
      <c r="C83" s="55"/>
      <c r="D83" s="55"/>
      <c r="E83" s="55"/>
      <c r="F83" s="55"/>
      <c r="G83" s="55"/>
      <c r="H83" s="55"/>
      <c r="I83" s="55"/>
      <c r="J83" s="55"/>
      <c r="K83" s="55"/>
      <c r="L83" s="55"/>
      <c r="M83" s="55"/>
      <c r="N83" s="55"/>
      <c r="O83" s="55"/>
      <c r="P83" s="55"/>
      <c r="Q83" s="55"/>
      <c r="R83" s="55"/>
      <c r="S83" s="55"/>
      <c r="T83" s="55"/>
      <c r="U83" s="55"/>
      <c r="V83" s="55"/>
      <c r="W83" s="55"/>
      <c r="X83" s="55"/>
      <c r="Y83" s="55"/>
      <c r="Z83" s="55"/>
    </row>
    <row r="84" spans="1:26" ht="18.75" customHeight="1">
      <c r="A84" s="11">
        <v>79</v>
      </c>
      <c r="B84" s="55"/>
      <c r="C84" s="55"/>
      <c r="D84" s="55"/>
      <c r="E84" s="55"/>
      <c r="F84" s="55"/>
      <c r="G84" s="55"/>
      <c r="H84" s="55"/>
      <c r="I84" s="55"/>
      <c r="J84" s="55"/>
      <c r="K84" s="55"/>
      <c r="L84" s="55"/>
      <c r="M84" s="55"/>
      <c r="N84" s="55"/>
      <c r="O84" s="55"/>
      <c r="P84" s="55"/>
      <c r="Q84" s="55"/>
      <c r="R84" s="55"/>
      <c r="S84" s="55"/>
      <c r="T84" s="55"/>
      <c r="U84" s="55"/>
      <c r="V84" s="55"/>
      <c r="W84" s="55"/>
      <c r="X84" s="55"/>
      <c r="Y84" s="55"/>
      <c r="Z84" s="55"/>
    </row>
    <row r="85" spans="1:26" ht="18.75" customHeight="1">
      <c r="A85" s="11">
        <v>80</v>
      </c>
      <c r="B85" s="55"/>
      <c r="C85" s="55"/>
      <c r="D85" s="55"/>
      <c r="E85" s="55"/>
      <c r="F85" s="55"/>
      <c r="G85" s="55"/>
      <c r="H85" s="55"/>
      <c r="I85" s="55"/>
      <c r="J85" s="55"/>
      <c r="K85" s="55"/>
      <c r="L85" s="55"/>
      <c r="M85" s="55"/>
      <c r="N85" s="55"/>
      <c r="O85" s="55"/>
      <c r="P85" s="55"/>
      <c r="Q85" s="55"/>
      <c r="R85" s="55"/>
      <c r="S85" s="55"/>
      <c r="T85" s="55"/>
      <c r="U85" s="55"/>
      <c r="V85" s="55"/>
      <c r="W85" s="55"/>
      <c r="X85" s="55"/>
      <c r="Y85" s="55"/>
      <c r="Z85" s="55"/>
    </row>
    <row r="86" spans="1:26" ht="18.75" customHeight="1">
      <c r="A86" s="11">
        <v>81</v>
      </c>
      <c r="B86" s="55"/>
      <c r="C86" s="55"/>
      <c r="D86" s="55"/>
      <c r="E86" s="55"/>
      <c r="F86" s="55"/>
      <c r="G86" s="55"/>
      <c r="H86" s="55"/>
      <c r="I86" s="55"/>
      <c r="J86" s="55"/>
      <c r="K86" s="55"/>
      <c r="L86" s="55"/>
      <c r="M86" s="55"/>
      <c r="N86" s="55"/>
      <c r="O86" s="55"/>
      <c r="P86" s="55"/>
      <c r="Q86" s="55"/>
      <c r="R86" s="55"/>
      <c r="S86" s="55"/>
      <c r="T86" s="55"/>
      <c r="U86" s="55"/>
      <c r="V86" s="55"/>
      <c r="W86" s="55"/>
      <c r="X86" s="55"/>
      <c r="Y86" s="55"/>
      <c r="Z86" s="55"/>
    </row>
    <row r="87" spans="1:26" ht="18.75" customHeight="1">
      <c r="A87" s="11">
        <v>82</v>
      </c>
      <c r="B87" s="55"/>
      <c r="C87" s="55"/>
      <c r="D87" s="55"/>
      <c r="E87" s="55"/>
      <c r="F87" s="55"/>
      <c r="G87" s="55"/>
      <c r="H87" s="55"/>
      <c r="I87" s="55"/>
      <c r="J87" s="55"/>
      <c r="K87" s="55"/>
      <c r="L87" s="55"/>
      <c r="M87" s="55"/>
      <c r="N87" s="55"/>
      <c r="O87" s="55"/>
      <c r="P87" s="55"/>
      <c r="Q87" s="55"/>
      <c r="R87" s="55"/>
      <c r="S87" s="55"/>
      <c r="T87" s="55"/>
      <c r="U87" s="55"/>
      <c r="V87" s="55"/>
      <c r="W87" s="55"/>
      <c r="X87" s="55"/>
      <c r="Y87" s="55"/>
      <c r="Z87" s="55"/>
    </row>
    <row r="88" spans="1:26" ht="18.75" customHeight="1">
      <c r="A88" s="11">
        <v>83</v>
      </c>
      <c r="B88" s="55"/>
      <c r="C88" s="55"/>
      <c r="D88" s="55"/>
      <c r="E88" s="55"/>
      <c r="F88" s="55"/>
      <c r="G88" s="55"/>
      <c r="H88" s="55"/>
      <c r="I88" s="55"/>
      <c r="J88" s="55"/>
      <c r="K88" s="55"/>
      <c r="L88" s="55"/>
      <c r="M88" s="55"/>
      <c r="N88" s="55"/>
      <c r="O88" s="55"/>
      <c r="P88" s="55"/>
      <c r="Q88" s="55"/>
      <c r="R88" s="55"/>
      <c r="S88" s="55"/>
      <c r="T88" s="55"/>
      <c r="U88" s="55"/>
      <c r="V88" s="55"/>
      <c r="W88" s="55"/>
      <c r="X88" s="55"/>
      <c r="Y88" s="55"/>
      <c r="Z88" s="55"/>
    </row>
    <row r="89" spans="1:26" ht="18.75" customHeight="1">
      <c r="A89" s="11">
        <v>84</v>
      </c>
      <c r="B89" s="55"/>
      <c r="C89" s="55"/>
      <c r="D89" s="55"/>
      <c r="E89" s="55"/>
      <c r="F89" s="55"/>
      <c r="G89" s="55"/>
      <c r="H89" s="55"/>
      <c r="I89" s="55"/>
      <c r="J89" s="55"/>
      <c r="K89" s="55"/>
      <c r="L89" s="55"/>
      <c r="M89" s="55"/>
      <c r="N89" s="55"/>
      <c r="O89" s="55"/>
      <c r="P89" s="55"/>
      <c r="Q89" s="55"/>
      <c r="R89" s="55"/>
      <c r="S89" s="55"/>
      <c r="T89" s="55"/>
      <c r="U89" s="55"/>
      <c r="V89" s="55"/>
      <c r="W89" s="55"/>
      <c r="X89" s="55"/>
      <c r="Y89" s="55"/>
      <c r="Z89" s="55"/>
    </row>
    <row r="90" spans="1:26" ht="18.75" customHeight="1">
      <c r="A90" s="11">
        <v>85</v>
      </c>
      <c r="B90" s="55"/>
      <c r="C90" s="55"/>
      <c r="D90" s="55"/>
      <c r="E90" s="55"/>
      <c r="F90" s="55"/>
      <c r="G90" s="55"/>
      <c r="H90" s="55"/>
      <c r="I90" s="55"/>
      <c r="J90" s="55"/>
      <c r="K90" s="55"/>
      <c r="L90" s="55"/>
      <c r="M90" s="55"/>
      <c r="N90" s="55"/>
      <c r="O90" s="55"/>
      <c r="P90" s="55"/>
      <c r="Q90" s="55"/>
      <c r="R90" s="55"/>
      <c r="S90" s="55"/>
      <c r="T90" s="55"/>
      <c r="U90" s="55"/>
      <c r="V90" s="55"/>
      <c r="W90" s="55"/>
      <c r="X90" s="55"/>
      <c r="Y90" s="55"/>
      <c r="Z90" s="55"/>
    </row>
    <row r="91" spans="1:26" ht="18.75" customHeight="1">
      <c r="A91" s="11">
        <v>86</v>
      </c>
      <c r="B91" s="55"/>
      <c r="C91" s="55"/>
      <c r="D91" s="55"/>
      <c r="E91" s="55"/>
      <c r="F91" s="55"/>
      <c r="G91" s="55"/>
      <c r="H91" s="55"/>
      <c r="I91" s="55"/>
      <c r="J91" s="55"/>
      <c r="K91" s="55"/>
      <c r="L91" s="55"/>
      <c r="M91" s="55"/>
      <c r="N91" s="55"/>
      <c r="O91" s="55"/>
      <c r="P91" s="55"/>
      <c r="Q91" s="55"/>
      <c r="R91" s="55"/>
      <c r="S91" s="55"/>
      <c r="T91" s="55"/>
      <c r="U91" s="55"/>
      <c r="V91" s="55"/>
      <c r="W91" s="55"/>
      <c r="X91" s="55"/>
      <c r="Y91" s="55"/>
      <c r="Z91" s="55"/>
    </row>
    <row r="92" spans="1:26" ht="18.75" customHeight="1">
      <c r="A92" s="11">
        <v>87</v>
      </c>
      <c r="B92" s="55"/>
      <c r="C92" s="55"/>
      <c r="D92" s="55"/>
      <c r="E92" s="55"/>
      <c r="F92" s="55"/>
      <c r="G92" s="55"/>
      <c r="H92" s="55"/>
      <c r="I92" s="55"/>
      <c r="J92" s="55"/>
      <c r="K92" s="55"/>
      <c r="L92" s="55"/>
      <c r="M92" s="55"/>
      <c r="N92" s="55"/>
      <c r="O92" s="55"/>
      <c r="P92" s="55"/>
      <c r="Q92" s="55"/>
      <c r="R92" s="55"/>
      <c r="S92" s="55"/>
      <c r="T92" s="55"/>
      <c r="U92" s="55"/>
      <c r="V92" s="55"/>
      <c r="W92" s="55"/>
      <c r="X92" s="55"/>
      <c r="Y92" s="55"/>
      <c r="Z92" s="55"/>
    </row>
    <row r="93" spans="1:26" ht="18.75" customHeight="1">
      <c r="A93" s="11">
        <v>88</v>
      </c>
      <c r="B93" s="55"/>
      <c r="C93" s="55"/>
      <c r="D93" s="55"/>
      <c r="E93" s="55"/>
      <c r="F93" s="55"/>
      <c r="G93" s="55"/>
      <c r="H93" s="55"/>
      <c r="I93" s="55"/>
      <c r="J93" s="55"/>
      <c r="K93" s="55"/>
      <c r="L93" s="55"/>
      <c r="M93" s="55"/>
      <c r="N93" s="55"/>
      <c r="O93" s="55"/>
      <c r="P93" s="55"/>
      <c r="Q93" s="55"/>
      <c r="R93" s="55"/>
      <c r="S93" s="55"/>
      <c r="T93" s="55"/>
      <c r="U93" s="55"/>
      <c r="V93" s="55"/>
      <c r="W93" s="55"/>
      <c r="X93" s="55"/>
      <c r="Y93" s="55"/>
      <c r="Z93" s="55"/>
    </row>
    <row r="94" spans="1:26" ht="18.75" customHeight="1">
      <c r="A94" s="11">
        <v>89</v>
      </c>
      <c r="B94" s="55"/>
      <c r="C94" s="55"/>
      <c r="D94" s="55"/>
      <c r="E94" s="55"/>
      <c r="F94" s="55"/>
      <c r="G94" s="55"/>
      <c r="H94" s="55"/>
      <c r="I94" s="55"/>
      <c r="J94" s="55"/>
      <c r="K94" s="55"/>
      <c r="L94" s="55"/>
      <c r="M94" s="55"/>
      <c r="N94" s="55"/>
      <c r="O94" s="55"/>
      <c r="P94" s="55"/>
      <c r="Q94" s="55"/>
      <c r="R94" s="55"/>
      <c r="S94" s="55"/>
      <c r="T94" s="55"/>
      <c r="U94" s="55"/>
      <c r="V94" s="55"/>
      <c r="W94" s="55"/>
      <c r="X94" s="55"/>
      <c r="Y94" s="55"/>
      <c r="Z94" s="55"/>
    </row>
    <row r="95" spans="1:26" ht="18.75" customHeight="1">
      <c r="A95" s="11">
        <v>90</v>
      </c>
      <c r="B95" s="55"/>
      <c r="C95" s="55"/>
      <c r="D95" s="55"/>
      <c r="E95" s="55"/>
      <c r="F95" s="55"/>
      <c r="G95" s="55"/>
      <c r="H95" s="55"/>
      <c r="I95" s="55"/>
      <c r="J95" s="55"/>
      <c r="K95" s="55"/>
      <c r="L95" s="55"/>
      <c r="M95" s="55"/>
      <c r="N95" s="55"/>
      <c r="O95" s="55"/>
      <c r="P95" s="55"/>
      <c r="Q95" s="55"/>
      <c r="R95" s="55"/>
      <c r="S95" s="55"/>
      <c r="T95" s="55"/>
      <c r="U95" s="55"/>
      <c r="V95" s="55"/>
      <c r="W95" s="55"/>
      <c r="X95" s="55"/>
      <c r="Y95" s="55"/>
      <c r="Z95" s="55"/>
    </row>
  </sheetData>
  <mergeCells count="2">
    <mergeCell ref="A3:Z3"/>
    <mergeCell ref="A4:X4"/>
  </mergeCells>
  <pageMargins left="0.7" right="0.7" top="0.75" bottom="0.75" header="0" footer="0"/>
  <pageSetup scale="65"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15</vt:i4>
      </vt:variant>
    </vt:vector>
  </HeadingPairs>
  <TitlesOfParts>
    <vt:vector size="39" baseType="lpstr">
      <vt:lpstr>DropDowns</vt:lpstr>
      <vt:lpstr>Non-Profit Information</vt:lpstr>
      <vt:lpstr>School Information</vt:lpstr>
      <vt:lpstr>Enrollment Projection</vt:lpstr>
      <vt:lpstr>Curriculum Selection</vt:lpstr>
      <vt:lpstr>Instructional Minutes</vt:lpstr>
      <vt:lpstr>School Calendar</vt:lpstr>
      <vt:lpstr>ESP Louisiana</vt:lpstr>
      <vt:lpstr>ESP Out of State</vt:lpstr>
      <vt:lpstr>Exp. Oper. Academic (LA)</vt:lpstr>
      <vt:lpstr>Exp. Oper.Academic Out of State</vt:lpstr>
      <vt:lpstr>Financial Template Instructions</vt:lpstr>
      <vt:lpstr>Attestations</vt:lpstr>
      <vt:lpstr>School Lunch Revenue</vt:lpstr>
      <vt:lpstr>Type 2 Rev Projection Yr1</vt:lpstr>
      <vt:lpstr>Type 2 Rev Projection Yr2</vt:lpstr>
      <vt:lpstr>Type 2 Rev Projection Yr3</vt:lpstr>
      <vt:lpstr>Type 2 Rev Projection Yr4</vt:lpstr>
      <vt:lpstr>Type 2 Rev Projection Yr5</vt:lpstr>
      <vt:lpstr>Startup Conversion Statement</vt:lpstr>
      <vt:lpstr>Operating Statement of Activity</vt:lpstr>
      <vt:lpstr>Statewide ED &amp; SWD Reqs</vt:lpstr>
      <vt:lpstr>ED%</vt:lpstr>
      <vt:lpstr>SWD%</vt:lpstr>
      <vt:lpstr>'Type 2 Rev Projection Yr1'!Z_DF43B8DA_68E8_4080_9138_D41A38219876_.wvu.PrintArea</vt:lpstr>
      <vt:lpstr>'Type 2 Rev Projection Yr2'!Z_DF43B8DA_68E8_4080_9138_D41A38219876_.wvu.PrintArea</vt:lpstr>
      <vt:lpstr>'Type 2 Rev Projection Yr3'!Z_DF43B8DA_68E8_4080_9138_D41A38219876_.wvu.PrintArea</vt:lpstr>
      <vt:lpstr>'Type 2 Rev Projection Yr4'!Z_DF43B8DA_68E8_4080_9138_D41A38219876_.wvu.PrintArea</vt:lpstr>
      <vt:lpstr>'Type 2 Rev Projection Yr5'!Z_DF43B8DA_68E8_4080_9138_D41A38219876_.wvu.PrintArea</vt:lpstr>
      <vt:lpstr>'Type 2 Rev Projection Yr1'!Z_DF43B8DA_68E8_4080_9138_D41A38219876_.wvu.PrintTitles</vt:lpstr>
      <vt:lpstr>'Type 2 Rev Projection Yr2'!Z_DF43B8DA_68E8_4080_9138_D41A38219876_.wvu.PrintTitles</vt:lpstr>
      <vt:lpstr>'Type 2 Rev Projection Yr3'!Z_DF43B8DA_68E8_4080_9138_D41A38219876_.wvu.PrintTitles</vt:lpstr>
      <vt:lpstr>'Type 2 Rev Projection Yr4'!Z_DF43B8DA_68E8_4080_9138_D41A38219876_.wvu.PrintTitles</vt:lpstr>
      <vt:lpstr>'Type 2 Rev Projection Yr5'!Z_DF43B8DA_68E8_4080_9138_D41A38219876_.wvu.PrintTitles</vt:lpstr>
      <vt:lpstr>'Type 2 Rev Projection Yr1'!Z_DF43B8DA_68E8_4080_9138_D41A38219876_.wvu.Rows</vt:lpstr>
      <vt:lpstr>'Type 2 Rev Projection Yr2'!Z_DF43B8DA_68E8_4080_9138_D41A38219876_.wvu.Rows</vt:lpstr>
      <vt:lpstr>'Type 2 Rev Projection Yr3'!Z_DF43B8DA_68E8_4080_9138_D41A38219876_.wvu.Rows</vt:lpstr>
      <vt:lpstr>'Type 2 Rev Projection Yr4'!Z_DF43B8DA_68E8_4080_9138_D41A38219876_.wvu.Rows</vt:lpstr>
      <vt:lpstr>'Type 2 Rev Projection Yr5'!Z_DF43B8DA_68E8_4080_9138_D41A38219876_.wvu.Rows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Ruiz</dc:creator>
  <cp:lastModifiedBy>Jade Gambino</cp:lastModifiedBy>
  <dcterms:created xsi:type="dcterms:W3CDTF">2020-11-20T15:15:08Z</dcterms:created>
  <dcterms:modified xsi:type="dcterms:W3CDTF">2026-08-19T14:47:31Z</dcterms:modified>
</cp:coreProperties>
</file>